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316cc040d32c8b2/Documents/KU Data Bootcamp Class/1-Crowdfunding Analysis/Challenge 1/"/>
    </mc:Choice>
  </mc:AlternateContent>
  <xr:revisionPtr revIDLastSave="968" documentId="13_ncr:1_{D754642E-E684-4F4D-953B-1821B0424A6E}" xr6:coauthVersionLast="47" xr6:coauthVersionMax="47" xr10:uidLastSave="{C122FF14-096B-473A-AC70-DD54C7E88CD7}"/>
  <bookViews>
    <workbookView xWindow="22932" yWindow="-108" windowWidth="23256" windowHeight="12456" tabRatio="845" xr2:uid="{00000000-000D-0000-FFFF-FFFF00000000}"/>
  </bookViews>
  <sheets>
    <sheet name="Kickstarter" sheetId="1" r:id="rId1"/>
    <sheet name="Theater Outcomes by Launch Date" sheetId="10" r:id="rId2"/>
    <sheet name="Outcomes Based on Goals" sheetId="11" r:id="rId3"/>
    <sheet name="Edinburgh Research" sheetId="5" r:id="rId4"/>
    <sheet name="Category Statistics" sheetId="2" r:id="rId5"/>
    <sheet name="Subcategory Statistics" sheetId="3" r:id="rId6"/>
    <sheet name="Outcomes Based on Launch Date" sheetId="4" r:id="rId7"/>
    <sheet name="Descriptive Statistics" sheetId="9" r:id="rId8"/>
  </sheets>
  <definedNames>
    <definedName name="_xlnm._FilterDatabase" localSheetId="0" hidden="1">Kickstarter!$A$1:$U$4115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3" i="11" l="1"/>
  <c r="C13" i="11"/>
  <c r="B13" i="11"/>
  <c r="E13" i="11" s="1"/>
  <c r="D12" i="11"/>
  <c r="C12" i="11"/>
  <c r="B12" i="11"/>
  <c r="D11" i="11"/>
  <c r="C11" i="11"/>
  <c r="B11" i="11"/>
  <c r="D10" i="11"/>
  <c r="C10" i="11"/>
  <c r="B10" i="11"/>
  <c r="D9" i="11"/>
  <c r="C9" i="11"/>
  <c r="B9" i="11"/>
  <c r="D8" i="11"/>
  <c r="C8" i="11"/>
  <c r="B8" i="11"/>
  <c r="D7" i="11"/>
  <c r="C7" i="11"/>
  <c r="B7" i="11"/>
  <c r="E7" i="11" s="1"/>
  <c r="D6" i="11"/>
  <c r="C6" i="11"/>
  <c r="B6" i="11"/>
  <c r="D5" i="11"/>
  <c r="C5" i="11"/>
  <c r="B5" i="11"/>
  <c r="D4" i="11"/>
  <c r="C4" i="11"/>
  <c r="B4" i="11"/>
  <c r="D3" i="11"/>
  <c r="C3" i="11"/>
  <c r="B3" i="11"/>
  <c r="B2" i="11"/>
  <c r="E2" i="11" s="1"/>
  <c r="D2" i="11"/>
  <c r="C2" i="11"/>
  <c r="B12" i="9"/>
  <c r="B14" i="9" s="1"/>
  <c r="C13" i="9"/>
  <c r="C12" i="9"/>
  <c r="C14" i="9" s="1"/>
  <c r="B13" i="9"/>
  <c r="C11" i="9"/>
  <c r="B11" i="9"/>
  <c r="C6" i="9"/>
  <c r="C5" i="9"/>
  <c r="C7" i="9" s="1"/>
  <c r="C4" i="9"/>
  <c r="B6" i="9"/>
  <c r="B5" i="9"/>
  <c r="B7" i="9" s="1"/>
  <c r="B4" i="9"/>
  <c r="C10" i="9"/>
  <c r="C9" i="9"/>
  <c r="C3" i="9"/>
  <c r="C2" i="9"/>
  <c r="B10" i="9"/>
  <c r="B9" i="9"/>
  <c r="B3" i="9"/>
  <c r="B2" i="9"/>
  <c r="P3469" i="1"/>
  <c r="F3" i="5"/>
  <c r="F4" i="5"/>
  <c r="F5" i="5"/>
  <c r="F6" i="5"/>
  <c r="F2" i="5"/>
  <c r="D3" i="5"/>
  <c r="D4" i="5"/>
  <c r="D5" i="5"/>
  <c r="D6" i="5"/>
  <c r="C3" i="5"/>
  <c r="C4" i="5"/>
  <c r="C5" i="5"/>
  <c r="C6" i="5"/>
  <c r="D2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5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5" s="1"/>
  <c r="P3475" i="1"/>
  <c r="P3474" i="1"/>
  <c r="P3473" i="1"/>
  <c r="P3472" i="1"/>
  <c r="P3471" i="1"/>
  <c r="P3470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5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5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E4" i="5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245" i="1"/>
  <c r="P1255" i="1"/>
  <c r="P1014" i="1"/>
  <c r="P2016" i="1"/>
  <c r="P2613" i="1"/>
  <c r="P80" i="1"/>
  <c r="P2247" i="1"/>
  <c r="P2261" i="1"/>
  <c r="P2187" i="1"/>
  <c r="P2271" i="1"/>
  <c r="P1945" i="1"/>
  <c r="P2077" i="1"/>
  <c r="P2723" i="1"/>
  <c r="P644" i="1"/>
  <c r="P1960" i="1"/>
  <c r="P2626" i="1"/>
  <c r="P2244" i="1"/>
  <c r="P2274" i="1"/>
  <c r="P1662" i="1"/>
  <c r="P2233" i="1"/>
  <c r="P1480" i="1"/>
  <c r="P2230" i="1"/>
  <c r="P2236" i="1"/>
  <c r="P1972" i="1"/>
  <c r="P1963" i="1"/>
  <c r="P2194" i="1"/>
  <c r="P1980" i="1"/>
  <c r="P2189" i="1"/>
  <c r="P2737" i="1"/>
  <c r="P2252" i="1"/>
  <c r="P2627" i="1"/>
  <c r="P2199" i="1"/>
  <c r="P2227" i="1"/>
  <c r="P2018" i="1"/>
  <c r="P1764" i="1"/>
  <c r="P2619" i="1"/>
  <c r="P2013" i="1"/>
  <c r="P2047" i="1"/>
  <c r="P2243" i="1"/>
  <c r="P1950" i="1"/>
  <c r="P1946" i="1"/>
  <c r="P1217" i="1"/>
  <c r="P2263" i="1"/>
  <c r="P2272" i="1"/>
  <c r="P2204" i="1"/>
  <c r="P1956" i="1"/>
  <c r="P1974" i="1"/>
  <c r="P1478" i="1"/>
  <c r="P2603" i="1"/>
  <c r="P2629" i="1"/>
  <c r="P2259" i="1"/>
  <c r="P2026" i="1"/>
  <c r="P1971" i="1"/>
  <c r="P1514" i="1"/>
  <c r="P2078" i="1"/>
  <c r="P2202" i="1"/>
  <c r="P2196" i="1"/>
  <c r="P2238" i="1"/>
  <c r="P2329" i="1"/>
  <c r="P2184" i="1"/>
  <c r="P2338" i="1"/>
  <c r="P2082" i="1"/>
  <c r="P2045" i="1"/>
  <c r="P2191" i="1"/>
  <c r="P1403" i="1"/>
  <c r="P2234" i="1"/>
  <c r="P2015" i="1"/>
  <c r="P2729" i="1"/>
  <c r="P2185" i="1"/>
  <c r="P2021" i="1"/>
  <c r="P1534" i="1"/>
  <c r="P2052" i="1"/>
  <c r="P2256" i="1"/>
  <c r="P2996" i="1"/>
  <c r="P1467" i="1"/>
  <c r="P2195" i="1"/>
  <c r="P2312" i="1"/>
  <c r="P2449" i="1"/>
  <c r="P1382" i="1"/>
  <c r="P2040" i="1"/>
  <c r="P1536" i="1"/>
  <c r="P2190" i="1"/>
  <c r="P2277" i="1"/>
  <c r="P2609" i="1"/>
  <c r="P2282" i="1"/>
  <c r="P1979" i="1"/>
  <c r="P1957" i="1"/>
  <c r="P79" i="1"/>
  <c r="P2036" i="1"/>
  <c r="P316" i="1"/>
  <c r="P2741" i="1"/>
  <c r="P2203" i="1"/>
  <c r="P2003" i="1"/>
  <c r="P2269" i="1"/>
  <c r="P1346" i="1"/>
  <c r="P2246" i="1"/>
  <c r="P1976" i="1"/>
  <c r="P1969" i="1"/>
  <c r="P2031" i="1"/>
  <c r="P1982" i="1"/>
  <c r="P2635" i="1"/>
  <c r="P2054" i="1"/>
  <c r="P2239" i="1"/>
  <c r="P1023" i="1"/>
  <c r="P2709" i="1"/>
  <c r="P2301" i="1"/>
  <c r="P1947" i="1"/>
  <c r="P1978" i="1"/>
  <c r="P1032" i="1"/>
  <c r="P2235" i="1"/>
  <c r="P2262" i="1"/>
  <c r="P2604" i="1"/>
  <c r="P1196" i="1"/>
  <c r="P2012" i="1"/>
  <c r="P2268" i="1"/>
  <c r="P3003" i="1"/>
  <c r="P2072" i="1"/>
  <c r="P738" i="1"/>
  <c r="P2005" i="1"/>
  <c r="P45" i="1"/>
  <c r="P1839" i="1"/>
  <c r="P248" i="1"/>
  <c r="P2011" i="1"/>
  <c r="P2034" i="1"/>
  <c r="P2611" i="1"/>
  <c r="P540" i="1"/>
  <c r="P3027" i="1"/>
  <c r="P646" i="1"/>
  <c r="P2039" i="1"/>
  <c r="P2267" i="1"/>
  <c r="P2726" i="1"/>
  <c r="P1259" i="1"/>
  <c r="P1958" i="1"/>
  <c r="P2341" i="1"/>
  <c r="P308" i="1"/>
  <c r="P2216" i="1"/>
  <c r="P1194" i="1"/>
  <c r="P2081" i="1"/>
  <c r="P2257" i="1"/>
  <c r="P1970" i="1"/>
  <c r="P2186" i="1"/>
  <c r="P320" i="1"/>
  <c r="P2273" i="1"/>
  <c r="P1530" i="1"/>
  <c r="P2023" i="1"/>
  <c r="P2073" i="1"/>
  <c r="P1224" i="1"/>
  <c r="P647" i="1"/>
  <c r="P1506" i="1"/>
  <c r="P1612" i="1"/>
  <c r="P2254" i="1"/>
  <c r="P2242" i="1"/>
  <c r="P2280" i="1"/>
  <c r="P1198" i="1"/>
  <c r="P656" i="1"/>
  <c r="P845" i="1"/>
  <c r="P2488" i="1"/>
  <c r="P1632" i="1"/>
  <c r="P2717" i="1"/>
  <c r="P1835" i="1"/>
  <c r="P1973" i="1"/>
  <c r="P1967" i="1"/>
  <c r="P1200" i="1"/>
  <c r="P1754" i="1"/>
  <c r="P1966" i="1"/>
  <c r="P1975" i="1"/>
  <c r="P384" i="1"/>
  <c r="P1212" i="1"/>
  <c r="P2107" i="1"/>
  <c r="P2330" i="1"/>
  <c r="P1199" i="1"/>
  <c r="P2724" i="1"/>
  <c r="P1378" i="1"/>
  <c r="P1538" i="1"/>
  <c r="P2177" i="1"/>
  <c r="P2008" i="1"/>
  <c r="P2042" i="1"/>
  <c r="P110" i="1"/>
  <c r="P2739" i="1"/>
  <c r="P3026" i="1"/>
  <c r="P2226" i="1"/>
  <c r="P1289" i="1"/>
  <c r="P2817" i="1"/>
  <c r="P1925" i="1"/>
  <c r="P264" i="1"/>
  <c r="P759" i="1"/>
  <c r="P1025" i="1"/>
  <c r="P2014" i="1"/>
  <c r="P2006" i="1"/>
  <c r="P833" i="1"/>
  <c r="P2710" i="1"/>
  <c r="P306" i="1"/>
  <c r="P287" i="1"/>
  <c r="P1955" i="1"/>
  <c r="P2032" i="1"/>
  <c r="P2117" i="1"/>
  <c r="P2610" i="1"/>
  <c r="P2258" i="1"/>
  <c r="P111" i="1"/>
  <c r="P2275" i="1"/>
  <c r="P1388" i="1"/>
  <c r="P2068" i="1"/>
  <c r="P858" i="1"/>
  <c r="P2004" i="1"/>
  <c r="P1509" i="1"/>
  <c r="P389" i="1"/>
  <c r="P658" i="1"/>
  <c r="P1260" i="1"/>
  <c r="P3039" i="1"/>
  <c r="P1385" i="1"/>
  <c r="P1953" i="1"/>
  <c r="P2335" i="1"/>
  <c r="P1285" i="1"/>
  <c r="P2037" i="1"/>
  <c r="P1977" i="1"/>
  <c r="P385" i="1"/>
  <c r="P1526" i="1"/>
  <c r="P1968" i="1"/>
  <c r="P1022" i="1"/>
  <c r="P1520" i="1"/>
  <c r="P1841" i="1"/>
  <c r="P790" i="1"/>
  <c r="P1351" i="1"/>
  <c r="P1380" i="1"/>
  <c r="P2445" i="1"/>
  <c r="P2501" i="1"/>
  <c r="P1257" i="1"/>
  <c r="P1676" i="1"/>
  <c r="P1752" i="1"/>
  <c r="P2059" i="1"/>
  <c r="P2730" i="1"/>
  <c r="P1952" i="1"/>
  <c r="P2027" i="1"/>
  <c r="P1252" i="1"/>
  <c r="P1838" i="1"/>
  <c r="P2215" i="1"/>
  <c r="P1204" i="1"/>
  <c r="P1256" i="1"/>
  <c r="P2067" i="1"/>
  <c r="P83" i="1"/>
  <c r="P1954" i="1"/>
  <c r="P2062" i="1"/>
  <c r="P2213" i="1"/>
  <c r="P1928" i="1"/>
  <c r="P2547" i="1"/>
  <c r="P846" i="1"/>
  <c r="P1964" i="1"/>
  <c r="P2022" i="1"/>
  <c r="P260" i="1"/>
  <c r="P2066" i="1"/>
  <c r="P3048" i="1"/>
  <c r="P1376" i="1"/>
  <c r="P1477" i="1"/>
  <c r="P2621" i="1"/>
  <c r="P1939" i="1"/>
  <c r="P2638" i="1"/>
  <c r="P2837" i="1"/>
  <c r="P254" i="1"/>
  <c r="P2192" i="1"/>
  <c r="P2283" i="1"/>
  <c r="P2284" i="1"/>
  <c r="P39" i="1"/>
  <c r="P1358" i="1"/>
  <c r="P391" i="1"/>
  <c r="P2043" i="1"/>
  <c r="P2457" i="1"/>
  <c r="P787" i="1"/>
  <c r="P2172" i="1"/>
  <c r="P2458" i="1"/>
  <c r="P825" i="1"/>
  <c r="P1539" i="1"/>
  <c r="P2266" i="1"/>
  <c r="P2467" i="1"/>
  <c r="P3009" i="1"/>
  <c r="P301" i="1"/>
  <c r="P747" i="1"/>
  <c r="P2035" i="1"/>
  <c r="P274" i="1"/>
  <c r="P2991" i="1"/>
  <c r="P289" i="1"/>
  <c r="P1533" i="1"/>
  <c r="P2315" i="1"/>
  <c r="P1681" i="1"/>
  <c r="P359" i="1"/>
  <c r="P1527" i="1"/>
  <c r="P1655" i="1"/>
  <c r="P66" i="1"/>
  <c r="P1362" i="1"/>
  <c r="P1883" i="1"/>
  <c r="P2293" i="1"/>
  <c r="P2447" i="1"/>
  <c r="P1220" i="1"/>
  <c r="P1935" i="1"/>
  <c r="P2614" i="1"/>
  <c r="P2998" i="1"/>
  <c r="P1377" i="1"/>
  <c r="P1942" i="1"/>
  <c r="P2231" i="1"/>
  <c r="P2304" i="1"/>
  <c r="P2479" i="1"/>
  <c r="P2670" i="1"/>
  <c r="P348" i="1"/>
  <c r="P1642" i="1"/>
  <c r="P2617" i="1"/>
  <c r="P2732" i="1"/>
  <c r="P2836" i="1"/>
  <c r="P2251" i="1"/>
  <c r="P1959" i="1"/>
  <c r="P2060" i="1"/>
  <c r="P2448" i="1"/>
  <c r="P3030" i="1"/>
  <c r="P37" i="1"/>
  <c r="P1402" i="1"/>
  <c r="P1831" i="1"/>
  <c r="P2057" i="1"/>
  <c r="P1266" i="1"/>
  <c r="P1503" i="1"/>
  <c r="P1890" i="1"/>
  <c r="P2639" i="1"/>
  <c r="P3050" i="1"/>
  <c r="P14" i="1"/>
  <c r="P1762" i="1"/>
  <c r="P2641" i="1"/>
  <c r="P1466" i="1"/>
  <c r="P2224" i="1"/>
  <c r="P1277" i="1"/>
  <c r="P1519" i="1"/>
  <c r="P1190" i="1"/>
  <c r="P1668" i="1"/>
  <c r="P2025" i="1"/>
  <c r="P2181" i="1"/>
  <c r="P15" i="1"/>
  <c r="P734" i="1"/>
  <c r="P815" i="1"/>
  <c r="P1221" i="1"/>
  <c r="P2668" i="1"/>
  <c r="P741" i="1"/>
  <c r="P2632" i="1"/>
  <c r="P3012" i="1"/>
  <c r="P281" i="1"/>
  <c r="P1517" i="1"/>
  <c r="P1961" i="1"/>
  <c r="P2229" i="1"/>
  <c r="P2316" i="1"/>
  <c r="P3015" i="1"/>
  <c r="P276" i="1"/>
  <c r="P282" i="1"/>
  <c r="P729" i="1"/>
  <c r="P820" i="1"/>
  <c r="P1633" i="1"/>
  <c r="P2217" i="1"/>
  <c r="P2525" i="1"/>
  <c r="P2545" i="1"/>
  <c r="P2555" i="1"/>
  <c r="P28" i="1"/>
  <c r="P64" i="1"/>
  <c r="P113" i="1"/>
  <c r="P852" i="1"/>
  <c r="P1210" i="1"/>
  <c r="P1276" i="1"/>
  <c r="P1280" i="1"/>
  <c r="P1627" i="1"/>
  <c r="P1763" i="1"/>
  <c r="P2455" i="1"/>
  <c r="P1857" i="1"/>
  <c r="P2264" i="1"/>
  <c r="P2281" i="1"/>
  <c r="P2712" i="1"/>
  <c r="P78" i="1"/>
  <c r="P272" i="1"/>
  <c r="P2058" i="1"/>
  <c r="P2075" i="1"/>
  <c r="P2183" i="1"/>
  <c r="P2237" i="1"/>
  <c r="P802" i="1"/>
  <c r="P814" i="1"/>
  <c r="P1250" i="1"/>
  <c r="P2207" i="1"/>
  <c r="P2211" i="1"/>
  <c r="P280" i="1"/>
  <c r="P1515" i="1"/>
  <c r="P1948" i="1"/>
  <c r="P2796" i="1"/>
  <c r="P2298" i="1"/>
  <c r="P3049" i="1"/>
  <c r="P63" i="1"/>
  <c r="P278" i="1"/>
  <c r="P745" i="1"/>
  <c r="P785" i="1"/>
  <c r="P1465" i="1"/>
  <c r="P1748" i="1"/>
  <c r="P2050" i="1"/>
  <c r="P2065" i="1"/>
  <c r="P2119" i="1"/>
  <c r="P2740" i="1"/>
  <c r="P271" i="1"/>
  <c r="P657" i="1"/>
  <c r="P1348" i="1"/>
  <c r="P2168" i="1"/>
  <c r="P2201" i="1"/>
  <c r="P2260" i="1"/>
  <c r="P2985" i="1"/>
  <c r="P3035" i="1"/>
  <c r="P268" i="1"/>
  <c r="P1218" i="1"/>
  <c r="P1293" i="1"/>
  <c r="P1619" i="1"/>
  <c r="P2105" i="1"/>
  <c r="P2296" i="1"/>
  <c r="P2623" i="1"/>
  <c r="P21" i="1"/>
  <c r="P840" i="1"/>
  <c r="P1040" i="1"/>
  <c r="P1391" i="1"/>
  <c r="P1535" i="1"/>
  <c r="P1609" i="1"/>
  <c r="P1892" i="1"/>
  <c r="P1900" i="1"/>
  <c r="P2727" i="1"/>
  <c r="P642" i="1"/>
  <c r="P722" i="1"/>
  <c r="P792" i="1"/>
  <c r="P860" i="1"/>
  <c r="P2333" i="1"/>
  <c r="P2622" i="1"/>
  <c r="P3" i="1"/>
  <c r="P788" i="1"/>
  <c r="P1657" i="1"/>
  <c r="P1834" i="1"/>
  <c r="P2061" i="1"/>
  <c r="P3028" i="1"/>
  <c r="P38" i="1"/>
  <c r="P44" i="1"/>
  <c r="P382" i="1"/>
  <c r="P404" i="1"/>
  <c r="P1652" i="1"/>
  <c r="P2818" i="1"/>
  <c r="P115" i="1"/>
  <c r="P655" i="1"/>
  <c r="P1298" i="1"/>
  <c r="P2279" i="1"/>
  <c r="P2612" i="1"/>
  <c r="P117" i="1"/>
  <c r="P651" i="1"/>
  <c r="P1671" i="1"/>
  <c r="P2725" i="1"/>
  <c r="P258" i="1"/>
  <c r="P1474" i="1"/>
  <c r="P1524" i="1"/>
  <c r="P2167" i="1"/>
  <c r="P2180" i="1"/>
  <c r="P1254" i="1"/>
  <c r="P1848" i="1"/>
  <c r="P1944" i="1"/>
  <c r="P2" i="1"/>
  <c r="P305" i="1"/>
  <c r="P411" i="1"/>
  <c r="P819" i="1"/>
  <c r="P1389" i="1"/>
  <c r="P1481" i="1"/>
  <c r="P1677" i="1"/>
  <c r="P1894" i="1"/>
  <c r="P1923" i="1"/>
  <c r="P2102" i="1"/>
  <c r="P2240" i="1"/>
  <c r="P2634" i="1"/>
  <c r="P329" i="1"/>
  <c r="P1354" i="1"/>
  <c r="P1541" i="1"/>
  <c r="P2041" i="1"/>
  <c r="P2104" i="1"/>
  <c r="P2474" i="1"/>
  <c r="P2822" i="1"/>
  <c r="P1192" i="1"/>
  <c r="P1197" i="1"/>
  <c r="P1302" i="1"/>
  <c r="P1390" i="1"/>
  <c r="P1532" i="1"/>
  <c r="P1823" i="1"/>
  <c r="P1886" i="1"/>
  <c r="P2120" i="1"/>
  <c r="P249" i="1"/>
  <c r="P822" i="1"/>
  <c r="P826" i="1"/>
  <c r="P1355" i="1"/>
  <c r="P2253" i="1"/>
  <c r="P2303" i="1"/>
  <c r="P2454" i="1"/>
  <c r="P2491" i="1"/>
  <c r="P27" i="1"/>
  <c r="P297" i="1"/>
  <c r="P783" i="1"/>
  <c r="P1621" i="1"/>
  <c r="P1862" i="1"/>
  <c r="P1901" i="1"/>
  <c r="P2028" i="1"/>
  <c r="P2200" i="1"/>
  <c r="P2206" i="1"/>
  <c r="P2481" i="1"/>
  <c r="P2802" i="1"/>
  <c r="P2803" i="1"/>
  <c r="P3047" i="1"/>
  <c r="P261" i="1"/>
  <c r="P269" i="1"/>
  <c r="P648" i="1"/>
  <c r="P724" i="1"/>
  <c r="P732" i="1"/>
  <c r="P1216" i="1"/>
  <c r="P1537" i="1"/>
  <c r="P1660" i="1"/>
  <c r="P1861" i="1"/>
  <c r="P2038" i="1"/>
  <c r="P2101" i="1"/>
  <c r="P2165" i="1"/>
  <c r="P41" i="1"/>
  <c r="P97" i="1"/>
  <c r="P112" i="1"/>
  <c r="P376" i="1"/>
  <c r="P731" i="1"/>
  <c r="P836" i="1"/>
  <c r="P2080" i="1"/>
  <c r="P2624" i="1"/>
  <c r="P2714" i="1"/>
  <c r="P3029" i="1"/>
  <c r="P36" i="1"/>
  <c r="P307" i="1"/>
  <c r="P531" i="1"/>
  <c r="P853" i="1"/>
  <c r="P1036" i="1"/>
  <c r="P1305" i="1"/>
  <c r="P1356" i="1"/>
  <c r="P1750" i="1"/>
  <c r="P2053" i="1"/>
  <c r="P2106" i="1"/>
  <c r="P2819" i="1"/>
  <c r="P57" i="1"/>
  <c r="P1214" i="1"/>
  <c r="P2495" i="1"/>
  <c r="P2983" i="1"/>
  <c r="P53" i="1"/>
  <c r="P104" i="1"/>
  <c r="P412" i="1"/>
  <c r="P755" i="1"/>
  <c r="P1041" i="1"/>
  <c r="P1675" i="1"/>
  <c r="P2071" i="1"/>
  <c r="P2241" i="1"/>
  <c r="P2473" i="1"/>
  <c r="P2480" i="1"/>
  <c r="P2497" i="1"/>
  <c r="P2631" i="1"/>
  <c r="P2805" i="1"/>
  <c r="P2815" i="1"/>
  <c r="P3044" i="1"/>
  <c r="P70" i="1"/>
  <c r="P72" i="1"/>
  <c r="P81" i="1"/>
  <c r="P353" i="1"/>
  <c r="P414" i="1"/>
  <c r="P650" i="1"/>
  <c r="P816" i="1"/>
  <c r="P1669" i="1"/>
  <c r="P1932" i="1"/>
  <c r="P1965" i="1"/>
  <c r="P2069" i="1"/>
  <c r="P2175" i="1"/>
  <c r="P3034" i="1"/>
  <c r="P3038" i="1"/>
  <c r="P11" i="1"/>
  <c r="P87" i="1"/>
  <c r="P253" i="1"/>
  <c r="P390" i="1"/>
  <c r="P659" i="1"/>
  <c r="P733" i="1"/>
  <c r="P736" i="1"/>
  <c r="P1202" i="1"/>
  <c r="P1363" i="1"/>
  <c r="P1368" i="1"/>
  <c r="P1401" i="1"/>
  <c r="P1943" i="1"/>
  <c r="P2030" i="1"/>
  <c r="P2178" i="1"/>
  <c r="P2232" i="1"/>
  <c r="P2444" i="1"/>
  <c r="P2534" i="1"/>
  <c r="P2809" i="1"/>
  <c r="P335" i="1"/>
  <c r="P342" i="1"/>
  <c r="P374" i="1"/>
  <c r="P400" i="1"/>
  <c r="P1264" i="1"/>
  <c r="P1291" i="1"/>
  <c r="P1347" i="1"/>
  <c r="P1359" i="1"/>
  <c r="P1472" i="1"/>
  <c r="P1525" i="1"/>
  <c r="P1613" i="1"/>
  <c r="P1637" i="1"/>
  <c r="P1645" i="1"/>
  <c r="P1650" i="1"/>
  <c r="P1844" i="1"/>
  <c r="P2019" i="1"/>
  <c r="P2024" i="1"/>
  <c r="P2297" i="1"/>
  <c r="P2494" i="1"/>
  <c r="P2671" i="1"/>
  <c r="P73" i="1"/>
  <c r="P364" i="1"/>
  <c r="P1284" i="1"/>
  <c r="P1301" i="1"/>
  <c r="P1374" i="1"/>
  <c r="P1386" i="1"/>
  <c r="P1511" i="1"/>
  <c r="P1845" i="1"/>
  <c r="P1898" i="1"/>
  <c r="P1936" i="1"/>
  <c r="P2007" i="1"/>
  <c r="P2044" i="1"/>
  <c r="P2087" i="1"/>
  <c r="P2825" i="1"/>
  <c r="P3013" i="1"/>
  <c r="P6" i="1"/>
  <c r="P31" i="1"/>
  <c r="P325" i="1"/>
  <c r="P347" i="1"/>
  <c r="P534" i="1"/>
  <c r="P805" i="1"/>
  <c r="P1357" i="1"/>
  <c r="P1751" i="1"/>
  <c r="P2220" i="1"/>
  <c r="P2556" i="1"/>
  <c r="P2667" i="1"/>
  <c r="P2738" i="1"/>
  <c r="P372" i="1"/>
  <c r="P723" i="1"/>
  <c r="P739" i="1"/>
  <c r="P839" i="1"/>
  <c r="P848" i="1"/>
  <c r="P1249" i="1"/>
  <c r="P1296" i="1"/>
  <c r="P1396" i="1"/>
  <c r="P1606" i="1"/>
  <c r="P1666" i="1"/>
  <c r="P2170" i="1"/>
  <c r="P2987" i="1"/>
  <c r="P13" i="1"/>
  <c r="P283" i="1"/>
  <c r="P525" i="1"/>
  <c r="P539" i="1"/>
  <c r="P1475" i="1"/>
  <c r="P1623" i="1"/>
  <c r="P1849" i="1"/>
  <c r="P1933" i="1"/>
  <c r="P2048" i="1"/>
  <c r="P2096" i="1"/>
  <c r="P2287" i="1"/>
  <c r="P2320" i="1"/>
  <c r="P2492" i="1"/>
  <c r="P3021" i="1"/>
  <c r="P47" i="1"/>
  <c r="P93" i="1"/>
  <c r="P106" i="1"/>
  <c r="P293" i="1"/>
  <c r="P377" i="1"/>
  <c r="P418" i="1"/>
  <c r="P735" i="1"/>
  <c r="P842" i="1"/>
  <c r="P847" i="1"/>
  <c r="P851" i="1"/>
  <c r="P1247" i="1"/>
  <c r="P1528" i="1"/>
  <c r="P1656" i="1"/>
  <c r="P1757" i="1"/>
  <c r="P2029" i="1"/>
  <c r="P2033" i="1"/>
  <c r="P2051" i="1"/>
  <c r="P2091" i="1"/>
  <c r="P2093" i="1"/>
  <c r="P2169" i="1"/>
  <c r="P2193" i="1"/>
  <c r="P2197" i="1"/>
  <c r="P2276" i="1"/>
  <c r="P2289" i="1"/>
  <c r="P2549" i="1"/>
  <c r="P2718" i="1"/>
  <c r="P2719" i="1"/>
  <c r="P2784" i="1"/>
  <c r="P2789" i="1"/>
  <c r="P2829" i="1"/>
  <c r="P2840" i="1"/>
  <c r="P3007" i="1"/>
  <c r="P3011" i="1"/>
  <c r="P25" i="1"/>
  <c r="P68" i="1"/>
  <c r="P298" i="1"/>
  <c r="P303" i="1"/>
  <c r="P311" i="1"/>
  <c r="P643" i="1"/>
  <c r="P753" i="1"/>
  <c r="P824" i="1"/>
  <c r="P1026" i="1"/>
  <c r="P1265" i="1"/>
  <c r="P1267" i="1"/>
  <c r="P1366" i="1"/>
  <c r="P1667" i="1"/>
  <c r="P2469" i="1"/>
  <c r="P2486" i="1"/>
  <c r="P2786" i="1"/>
  <c r="P3001" i="1"/>
  <c r="P265" i="1"/>
  <c r="P266" i="1"/>
  <c r="P538" i="1"/>
  <c r="P758" i="1"/>
  <c r="P856" i="1"/>
  <c r="P1258" i="1"/>
  <c r="P1542" i="1"/>
  <c r="P1611" i="1"/>
  <c r="P1626" i="1"/>
  <c r="P1680" i="1"/>
  <c r="P1682" i="1"/>
  <c r="P1746" i="1"/>
  <c r="P1836" i="1"/>
  <c r="P1962" i="1"/>
  <c r="P2559" i="1"/>
  <c r="P2722" i="1"/>
  <c r="P2734" i="1"/>
  <c r="P2788" i="1"/>
  <c r="P24" i="1"/>
  <c r="P256" i="1"/>
  <c r="P338" i="1"/>
  <c r="P354" i="1"/>
  <c r="P837" i="1"/>
  <c r="P841" i="1"/>
  <c r="P1030" i="1"/>
  <c r="P1248" i="1"/>
  <c r="P1270" i="1"/>
  <c r="P1482" i="1"/>
  <c r="P1629" i="1"/>
  <c r="P1854" i="1"/>
  <c r="P1938" i="1"/>
  <c r="P2010" i="1"/>
  <c r="P2801" i="1"/>
  <c r="P2826" i="1"/>
  <c r="P3014" i="1"/>
  <c r="P54" i="1"/>
  <c r="P69" i="1"/>
  <c r="P357" i="1"/>
  <c r="P381" i="1"/>
  <c r="P530" i="1"/>
  <c r="P1361" i="1"/>
  <c r="P1379" i="1"/>
  <c r="P1759" i="1"/>
  <c r="P1825" i="1"/>
  <c r="P1887" i="1"/>
  <c r="P1924" i="1"/>
  <c r="P1940" i="1"/>
  <c r="P2009" i="1"/>
  <c r="P2079" i="1"/>
  <c r="P2090" i="1"/>
  <c r="P2163" i="1"/>
  <c r="P2265" i="1"/>
  <c r="P2465" i="1"/>
  <c r="P2538" i="1"/>
  <c r="P2716" i="1"/>
  <c r="P2798" i="1"/>
  <c r="P3023" i="1"/>
  <c r="P77" i="1"/>
  <c r="P91" i="1"/>
  <c r="P98" i="1"/>
  <c r="P352" i="1"/>
  <c r="P524" i="1"/>
  <c r="P800" i="1"/>
  <c r="P818" i="1"/>
  <c r="P1024" i="1"/>
  <c r="P1208" i="1"/>
  <c r="P1272" i="1"/>
  <c r="P1469" i="1"/>
  <c r="P1678" i="1"/>
  <c r="P1760" i="1"/>
  <c r="P1896" i="1"/>
  <c r="P1981" i="1"/>
  <c r="P2064" i="1"/>
  <c r="P2083" i="1"/>
  <c r="P2092" i="1"/>
  <c r="P2453" i="1"/>
  <c r="P2618" i="1"/>
  <c r="P2633" i="1"/>
  <c r="P2785" i="1"/>
  <c r="P2806" i="1"/>
  <c r="P2834" i="1"/>
  <c r="P65" i="1"/>
  <c r="P118" i="1"/>
  <c r="P246" i="1"/>
  <c r="P285" i="1"/>
  <c r="P318" i="1"/>
  <c r="P373" i="1"/>
  <c r="P379" i="1"/>
  <c r="P528" i="1"/>
  <c r="P737" i="1"/>
  <c r="P789" i="1"/>
  <c r="P1262" i="1"/>
  <c r="P1369" i="1"/>
  <c r="P1394" i="1"/>
  <c r="P1399" i="1"/>
  <c r="P1617" i="1"/>
  <c r="P1747" i="1"/>
  <c r="P1926" i="1"/>
  <c r="P2056" i="1"/>
  <c r="P2198" i="1"/>
  <c r="P2214" i="1"/>
  <c r="P2471" i="1"/>
  <c r="P2485" i="1"/>
  <c r="P2625" i="1"/>
  <c r="P76" i="1"/>
  <c r="P120" i="1"/>
  <c r="P243" i="1"/>
  <c r="P244" i="1"/>
  <c r="P251" i="1"/>
  <c r="P321" i="1"/>
  <c r="P328" i="1"/>
  <c r="P334" i="1"/>
  <c r="P1622" i="1"/>
  <c r="P1661" i="1"/>
  <c r="P1674" i="1"/>
  <c r="P2017" i="1"/>
  <c r="P2085" i="1"/>
  <c r="P2103" i="1"/>
  <c r="P2255" i="1"/>
  <c r="P2483" i="1"/>
  <c r="P2499" i="1"/>
  <c r="P2502" i="1"/>
  <c r="P2528" i="1"/>
  <c r="P2540" i="1"/>
  <c r="P2814" i="1"/>
  <c r="P3006" i="1"/>
  <c r="P3016" i="1"/>
  <c r="P3036" i="1"/>
  <c r="P29" i="1"/>
  <c r="P314" i="1"/>
  <c r="P349" i="1"/>
  <c r="P380" i="1"/>
  <c r="P386" i="1"/>
  <c r="P396" i="1"/>
  <c r="P402" i="1"/>
  <c r="P652" i="1"/>
  <c r="P754" i="1"/>
  <c r="P797" i="1"/>
  <c r="P803" i="1"/>
  <c r="P1031" i="1"/>
  <c r="P1038" i="1"/>
  <c r="P1225" i="1"/>
  <c r="P1311" i="1"/>
  <c r="P1360" i="1"/>
  <c r="P1381" i="1"/>
  <c r="P1397" i="1"/>
  <c r="P1476" i="1"/>
  <c r="P1513" i="1"/>
  <c r="P1679" i="1"/>
  <c r="P2164" i="1"/>
  <c r="P2548" i="1"/>
  <c r="P2628" i="1"/>
  <c r="P2708" i="1"/>
  <c r="P2808" i="1"/>
  <c r="P71" i="1"/>
  <c r="P95" i="1"/>
  <c r="P267" i="1"/>
  <c r="P270" i="1"/>
  <c r="P309" i="1"/>
  <c r="P363" i="1"/>
  <c r="P744" i="1"/>
  <c r="P748" i="1"/>
  <c r="P1223" i="1"/>
  <c r="P1281" i="1"/>
  <c r="P1282" i="1"/>
  <c r="P1283" i="1"/>
  <c r="P1370" i="1"/>
  <c r="P1479" i="1"/>
  <c r="P1508" i="1"/>
  <c r="P1510" i="1"/>
  <c r="P1647" i="1"/>
  <c r="P1743" i="1"/>
  <c r="P1756" i="1"/>
  <c r="P1889" i="1"/>
  <c r="P1941" i="1"/>
  <c r="P2074" i="1"/>
  <c r="P2084" i="1"/>
  <c r="P2212" i="1"/>
  <c r="P2339" i="1"/>
  <c r="P2464" i="1"/>
  <c r="P2466" i="1"/>
  <c r="P2535" i="1"/>
  <c r="P2561" i="1"/>
  <c r="P2669" i="1"/>
  <c r="P2795" i="1"/>
  <c r="P2833" i="1"/>
  <c r="P2841" i="1"/>
  <c r="P7" i="1"/>
  <c r="P40" i="1"/>
  <c r="P55" i="1"/>
  <c r="P279" i="1"/>
  <c r="P340" i="1"/>
  <c r="P366" i="1"/>
  <c r="P371" i="1"/>
  <c r="P395" i="1"/>
  <c r="P1027" i="1"/>
  <c r="P1294" i="1"/>
  <c r="P1299" i="1"/>
  <c r="P1387" i="1"/>
  <c r="P1393" i="1"/>
  <c r="P1400" i="1"/>
  <c r="P1529" i="1"/>
  <c r="P1614" i="1"/>
  <c r="P1646" i="1"/>
  <c r="P1648" i="1"/>
  <c r="P1927" i="1"/>
  <c r="P2188" i="1"/>
  <c r="P2205" i="1"/>
  <c r="P2460" i="1"/>
  <c r="P2539" i="1"/>
  <c r="P2608" i="1"/>
  <c r="P2630" i="1"/>
  <c r="P2807" i="1"/>
  <c r="P2989" i="1"/>
  <c r="P3031" i="1"/>
  <c r="P3043" i="1"/>
  <c r="P3045" i="1"/>
  <c r="P23" i="1"/>
  <c r="P26" i="1"/>
  <c r="P288" i="1"/>
  <c r="P300" i="1"/>
  <c r="P355" i="1"/>
  <c r="P526" i="1"/>
  <c r="P725" i="1"/>
  <c r="P791" i="1"/>
  <c r="P821" i="1"/>
  <c r="P1193" i="1"/>
  <c r="P1271" i="1"/>
  <c r="P1292" i="1"/>
  <c r="P1364" i="1"/>
  <c r="P1392" i="1"/>
  <c r="P1404" i="1"/>
  <c r="P1464" i="1"/>
  <c r="P1518" i="1"/>
  <c r="P1686" i="1"/>
  <c r="P1744" i="1"/>
  <c r="P1842" i="1"/>
  <c r="P1860" i="1"/>
  <c r="P1902" i="1"/>
  <c r="P2305" i="1"/>
  <c r="P2322" i="1"/>
  <c r="P2446" i="1"/>
  <c r="P2523" i="1"/>
  <c r="P2560" i="1"/>
  <c r="P2721" i="1"/>
  <c r="P3004" i="1"/>
  <c r="P3037" i="1"/>
  <c r="P3041" i="1"/>
  <c r="P3046" i="1"/>
  <c r="P49" i="1"/>
  <c r="P50" i="1"/>
  <c r="P67" i="1"/>
  <c r="P74" i="1"/>
  <c r="P242" i="1"/>
  <c r="P275" i="1"/>
  <c r="P277" i="1"/>
  <c r="P324" i="1"/>
  <c r="P341" i="1"/>
  <c r="P397" i="1"/>
  <c r="P407" i="1"/>
  <c r="P408" i="1"/>
  <c r="P532" i="1"/>
  <c r="P799" i="1"/>
  <c r="P832" i="1"/>
  <c r="P1034" i="1"/>
  <c r="P1037" i="1"/>
  <c r="P1191" i="1"/>
  <c r="P1288" i="1"/>
  <c r="P1468" i="1"/>
  <c r="P1471" i="1"/>
  <c r="P1505" i="1"/>
  <c r="P1603" i="1"/>
  <c r="P1665" i="1"/>
  <c r="P1755" i="1"/>
  <c r="P1937" i="1"/>
  <c r="P2046" i="1"/>
  <c r="P2063" i="1"/>
  <c r="P2086" i="1"/>
  <c r="P2109" i="1"/>
  <c r="P2223" i="1"/>
  <c r="P2228" i="1"/>
  <c r="P2295" i="1"/>
  <c r="P2314" i="1"/>
  <c r="P2321" i="1"/>
  <c r="P2443" i="1"/>
  <c r="P2450" i="1"/>
  <c r="P2451" i="1"/>
  <c r="P2735" i="1"/>
  <c r="P2794" i="1"/>
  <c r="P2812" i="1"/>
  <c r="P2816" i="1"/>
  <c r="P2828" i="1"/>
  <c r="P2835" i="1"/>
  <c r="P2838" i="1"/>
  <c r="P3008" i="1"/>
  <c r="P3042" i="1"/>
  <c r="P17" i="1"/>
  <c r="P58" i="1"/>
  <c r="P82" i="1"/>
  <c r="P107" i="1"/>
  <c r="P257" i="1"/>
  <c r="P259" i="1"/>
  <c r="P263" i="1"/>
  <c r="P292" i="1"/>
  <c r="P322" i="1"/>
  <c r="P333" i="1"/>
  <c r="P343" i="1"/>
  <c r="P351" i="1"/>
  <c r="P375" i="1"/>
  <c r="P398" i="1"/>
  <c r="P401" i="1"/>
  <c r="P649" i="1"/>
  <c r="P740" i="1"/>
  <c r="P742" i="1"/>
  <c r="P817" i="1"/>
  <c r="P830" i="1"/>
  <c r="P1033" i="1"/>
  <c r="P1188" i="1"/>
  <c r="P1373" i="1"/>
  <c r="P1383" i="1"/>
  <c r="P1398" i="1"/>
  <c r="P1523" i="1"/>
  <c r="P1761" i="1"/>
  <c r="P1850" i="1"/>
  <c r="P1891" i="1"/>
  <c r="P1934" i="1"/>
  <c r="P2108" i="1"/>
  <c r="P2110" i="1"/>
  <c r="P2111" i="1"/>
  <c r="P2113" i="1"/>
  <c r="P2182" i="1"/>
  <c r="P2250" i="1"/>
  <c r="P2291" i="1"/>
  <c r="P2294" i="1"/>
  <c r="P2308" i="1"/>
  <c r="P2309" i="1"/>
  <c r="P2311" i="1"/>
  <c r="P2470" i="1"/>
  <c r="P2490" i="1"/>
  <c r="P2530" i="1"/>
  <c r="P2543" i="1"/>
  <c r="P2554" i="1"/>
  <c r="P2557" i="1"/>
  <c r="P2607" i="1"/>
  <c r="P2664" i="1"/>
  <c r="P2831" i="1"/>
  <c r="P3032" i="1"/>
  <c r="P3051" i="1"/>
  <c r="P8" i="1"/>
  <c r="P20" i="1"/>
  <c r="P88" i="1"/>
  <c r="P99" i="1"/>
  <c r="P100" i="1"/>
  <c r="P101" i="1"/>
  <c r="P252" i="1"/>
  <c r="P262" i="1"/>
  <c r="P310" i="1"/>
  <c r="P331" i="1"/>
  <c r="P378" i="1"/>
  <c r="P387" i="1"/>
  <c r="P645" i="1"/>
  <c r="P730" i="1"/>
  <c r="P751" i="1"/>
  <c r="P1211" i="1"/>
  <c r="P1274" i="1"/>
  <c r="P1279" i="1"/>
  <c r="P1516" i="1"/>
  <c r="P1893" i="1"/>
  <c r="P1951" i="1"/>
  <c r="P2173" i="1"/>
  <c r="P2218" i="1"/>
  <c r="P2225" i="1"/>
  <c r="P2278" i="1"/>
  <c r="P2286" i="1"/>
  <c r="P2331" i="1"/>
  <c r="P2334" i="1"/>
  <c r="P2342" i="1"/>
  <c r="P2500" i="1"/>
  <c r="P2558" i="1"/>
  <c r="P2636" i="1"/>
  <c r="P2642" i="1"/>
  <c r="P2728" i="1"/>
  <c r="P2820" i="1"/>
  <c r="P2988" i="1"/>
  <c r="P3019" i="1"/>
  <c r="P3052" i="1"/>
  <c r="P4" i="1"/>
  <c r="P89" i="1"/>
  <c r="P94" i="1"/>
  <c r="P105" i="1"/>
  <c r="P121" i="1"/>
  <c r="P273" i="1"/>
  <c r="P286" i="1"/>
  <c r="P291" i="1"/>
  <c r="P315" i="1"/>
  <c r="P361" i="1"/>
  <c r="P383" i="1"/>
  <c r="P405" i="1"/>
  <c r="P415" i="1"/>
  <c r="P523" i="1"/>
  <c r="P536" i="1"/>
  <c r="P726" i="1"/>
  <c r="P796" i="1"/>
  <c r="P807" i="1"/>
  <c r="P809" i="1"/>
  <c r="P812" i="1"/>
  <c r="P854" i="1"/>
  <c r="P861" i="1"/>
  <c r="P1186" i="1"/>
  <c r="P1187" i="1"/>
  <c r="P1300" i="1"/>
  <c r="P1371" i="1"/>
  <c r="P1375" i="1"/>
  <c r="P1620" i="1"/>
  <c r="P1640" i="1"/>
  <c r="P1649" i="1"/>
  <c r="P1659" i="1"/>
  <c r="P1749" i="1"/>
  <c r="P1827" i="1"/>
  <c r="P1885" i="1"/>
  <c r="P2070" i="1"/>
  <c r="P2115" i="1"/>
  <c r="P2116" i="1"/>
  <c r="P2300" i="1"/>
  <c r="P2477" i="1"/>
  <c r="P2478" i="1"/>
  <c r="P2536" i="1"/>
  <c r="P2620" i="1"/>
  <c r="P2665" i="1"/>
  <c r="P2783" i="1"/>
  <c r="P2787" i="1"/>
  <c r="P2792" i="1"/>
  <c r="P2821" i="1"/>
  <c r="P2994" i="1"/>
  <c r="P2997" i="1"/>
  <c r="P5" i="1"/>
  <c r="P48" i="1"/>
  <c r="P96" i="1"/>
  <c r="P114" i="1"/>
  <c r="P247" i="1"/>
  <c r="P312" i="1"/>
  <c r="P313" i="1"/>
  <c r="P327" i="1"/>
  <c r="P330" i="1"/>
  <c r="P356" i="1"/>
  <c r="P367" i="1"/>
  <c r="P370" i="1"/>
  <c r="P399" i="1"/>
  <c r="P403" i="1"/>
  <c r="P660" i="1"/>
  <c r="P756" i="1"/>
  <c r="P782" i="1"/>
  <c r="P793" i="1"/>
  <c r="P808" i="1"/>
  <c r="P811" i="1"/>
  <c r="P813" i="1"/>
  <c r="P831" i="1"/>
  <c r="P844" i="1"/>
  <c r="P1003" i="1"/>
  <c r="P1189" i="1"/>
  <c r="P1195" i="1"/>
  <c r="P1209" i="1"/>
  <c r="P1222" i="1"/>
  <c r="P1246" i="1"/>
  <c r="P1251" i="1"/>
  <c r="P1261" i="1"/>
  <c r="P1275" i="1"/>
  <c r="P1278" i="1"/>
  <c r="P1352" i="1"/>
  <c r="P1372" i="1"/>
  <c r="P1384" i="1"/>
  <c r="P1473" i="1"/>
  <c r="P1507" i="1"/>
  <c r="P1618" i="1"/>
  <c r="P1631" i="1"/>
  <c r="P1638" i="1"/>
  <c r="P1639" i="1"/>
  <c r="P1837" i="1"/>
  <c r="P1895" i="1"/>
  <c r="P2089" i="1"/>
  <c r="P2249" i="1"/>
  <c r="P2292" i="1"/>
  <c r="P2313" i="1"/>
  <c r="P2318" i="1"/>
  <c r="P2319" i="1"/>
  <c r="P2463" i="1"/>
  <c r="P2531" i="1"/>
  <c r="P2537" i="1"/>
  <c r="P2544" i="1"/>
  <c r="P2606" i="1"/>
  <c r="P2705" i="1"/>
  <c r="P2720" i="1"/>
  <c r="P2731" i="1"/>
  <c r="P2733" i="1"/>
  <c r="P2797" i="1"/>
  <c r="P2842" i="1"/>
  <c r="P2999" i="1"/>
  <c r="P60" i="1"/>
  <c r="P62" i="1"/>
  <c r="P85" i="1"/>
  <c r="P90" i="1"/>
  <c r="P116" i="1"/>
  <c r="P245" i="1"/>
  <c r="P290" i="1"/>
  <c r="P323" i="1"/>
  <c r="P337" i="1"/>
  <c r="P350" i="1"/>
  <c r="P358" i="1"/>
  <c r="P360" i="1"/>
  <c r="P369" i="1"/>
  <c r="P406" i="1"/>
  <c r="P416" i="1"/>
  <c r="P537" i="1"/>
  <c r="P752" i="1"/>
  <c r="P786" i="1"/>
  <c r="P795" i="1"/>
  <c r="P829" i="1"/>
  <c r="P857" i="1"/>
  <c r="P1029" i="1"/>
  <c r="P1035" i="1"/>
  <c r="P1206" i="1"/>
  <c r="P1219" i="1"/>
  <c r="P1303" i="1"/>
  <c r="P1405" i="1"/>
  <c r="P1521" i="1"/>
  <c r="P1522" i="1"/>
  <c r="P1540" i="1"/>
  <c r="P1616" i="1"/>
  <c r="P1663" i="1"/>
  <c r="P1664" i="1"/>
  <c r="P1670" i="1"/>
  <c r="P1672" i="1"/>
  <c r="P1687" i="1"/>
  <c r="P1753" i="1"/>
  <c r="P1758" i="1"/>
  <c r="P1833" i="1"/>
  <c r="P1929" i="1"/>
  <c r="P1930" i="1"/>
  <c r="P2049" i="1"/>
  <c r="P2076" i="1"/>
  <c r="P2166" i="1"/>
  <c r="P2176" i="1"/>
  <c r="P2208" i="1"/>
  <c r="P2270" i="1"/>
  <c r="P2317" i="1"/>
  <c r="P2472" i="1"/>
  <c r="P2487" i="1"/>
  <c r="P2493" i="1"/>
  <c r="P2542" i="1"/>
  <c r="P2551" i="1"/>
  <c r="P2553" i="1"/>
  <c r="P2663" i="1"/>
  <c r="P2666" i="1"/>
  <c r="P2742" i="1"/>
  <c r="P2790" i="1"/>
  <c r="P2793" i="1"/>
  <c r="P2799" i="1"/>
  <c r="P2827" i="1"/>
  <c r="P2993" i="1"/>
  <c r="P3000" i="1"/>
  <c r="P3017" i="1"/>
  <c r="P3018" i="1"/>
  <c r="P3025" i="1"/>
  <c r="P35" i="1"/>
  <c r="P59" i="1"/>
  <c r="P109" i="1"/>
  <c r="P294" i="1"/>
  <c r="P302" i="1"/>
  <c r="P326" i="1"/>
  <c r="P332" i="1"/>
  <c r="P345" i="1"/>
  <c r="P346" i="1"/>
  <c r="P409" i="1"/>
  <c r="P417" i="1"/>
  <c r="P522" i="1"/>
  <c r="P743" i="1"/>
  <c r="P746" i="1"/>
  <c r="P757" i="1"/>
  <c r="P760" i="1"/>
  <c r="P761" i="1"/>
  <c r="P835" i="1"/>
  <c r="P1039" i="1"/>
  <c r="P1203" i="1"/>
  <c r="P1205" i="1"/>
  <c r="P1215" i="1"/>
  <c r="P1253" i="1"/>
  <c r="P1269" i="1"/>
  <c r="P1273" i="1"/>
  <c r="P1287" i="1"/>
  <c r="P1295" i="1"/>
  <c r="P1297" i="1"/>
  <c r="P1345" i="1"/>
  <c r="P1349" i="1"/>
  <c r="P1350" i="1"/>
  <c r="P1395" i="1"/>
  <c r="P1470" i="1"/>
  <c r="P1615" i="1"/>
  <c r="P1624" i="1"/>
  <c r="P1634" i="1"/>
  <c r="P1765" i="1"/>
  <c r="P1832" i="1"/>
  <c r="P1843" i="1"/>
  <c r="P1852" i="1"/>
  <c r="P1855" i="1"/>
  <c r="P1856" i="1"/>
  <c r="P1888" i="1"/>
  <c r="P1897" i="1"/>
  <c r="P1899" i="1"/>
  <c r="P2020" i="1"/>
  <c r="P2095" i="1"/>
  <c r="P2098" i="1"/>
  <c r="P2210" i="1"/>
  <c r="P2221" i="1"/>
  <c r="P2332" i="1"/>
  <c r="P2336" i="1"/>
  <c r="P2337" i="1"/>
  <c r="P2452" i="1"/>
  <c r="P2459" i="1"/>
  <c r="P2461" i="1"/>
  <c r="P2526" i="1"/>
  <c r="P2529" i="1"/>
  <c r="P2550" i="1"/>
  <c r="P2616" i="1"/>
  <c r="P2640" i="1"/>
  <c r="P2711" i="1"/>
  <c r="P2715" i="1"/>
  <c r="P2804" i="1"/>
  <c r="P2811" i="1"/>
  <c r="P2984" i="1"/>
  <c r="P9" i="1"/>
  <c r="P12" i="1"/>
  <c r="P16" i="1"/>
  <c r="P19" i="1"/>
  <c r="P32" i="1"/>
  <c r="P42" i="1"/>
  <c r="P56" i="1"/>
  <c r="P108" i="1"/>
  <c r="P250" i="1"/>
  <c r="P255" i="1"/>
  <c r="P284" i="1"/>
  <c r="P295" i="1"/>
  <c r="P299" i="1"/>
  <c r="P317" i="1"/>
  <c r="P319" i="1"/>
  <c r="P336" i="1"/>
  <c r="P339" i="1"/>
  <c r="P362" i="1"/>
  <c r="P365" i="1"/>
  <c r="P368" i="1"/>
  <c r="P393" i="1"/>
  <c r="P394" i="1"/>
  <c r="P410" i="1"/>
  <c r="P413" i="1"/>
  <c r="P420" i="1"/>
  <c r="P529" i="1"/>
  <c r="P541" i="1"/>
  <c r="P653" i="1"/>
  <c r="P661" i="1"/>
  <c r="P728" i="1"/>
  <c r="P798" i="1"/>
  <c r="P804" i="1"/>
  <c r="P828" i="1"/>
  <c r="P834" i="1"/>
  <c r="P838" i="1"/>
  <c r="P843" i="1"/>
  <c r="P1201" i="1"/>
  <c r="P1207" i="1"/>
  <c r="P1213" i="1"/>
  <c r="P1263" i="1"/>
  <c r="P1286" i="1"/>
  <c r="P1353" i="1"/>
  <c r="P1463" i="1"/>
  <c r="P1504" i="1"/>
  <c r="P1512" i="1"/>
  <c r="P1531" i="1"/>
  <c r="P1607" i="1"/>
  <c r="P1608" i="1"/>
  <c r="P1610" i="1"/>
  <c r="P1625" i="1"/>
  <c r="P1628" i="1"/>
  <c r="P1630" i="1"/>
  <c r="P1636" i="1"/>
  <c r="P1643" i="1"/>
  <c r="P1651" i="1"/>
  <c r="P1653" i="1"/>
  <c r="P1654" i="1"/>
  <c r="P1673" i="1"/>
  <c r="P1683" i="1"/>
  <c r="P1828" i="1"/>
  <c r="P1829" i="1"/>
  <c r="P1846" i="1"/>
  <c r="P1858" i="1"/>
  <c r="P1884" i="1"/>
  <c r="P1949" i="1"/>
  <c r="P2055" i="1"/>
  <c r="P2088" i="1"/>
  <c r="P2094" i="1"/>
  <c r="P2118" i="1"/>
  <c r="P2121" i="1"/>
  <c r="P2122" i="1"/>
  <c r="P2219" i="1"/>
  <c r="P2222" i="1"/>
  <c r="P2285" i="1"/>
  <c r="P2299" i="1"/>
  <c r="P2302" i="1"/>
  <c r="P2306" i="1"/>
  <c r="P2307" i="1"/>
  <c r="P2310" i="1"/>
  <c r="P2340" i="1"/>
  <c r="P2456" i="1"/>
  <c r="P2462" i="1"/>
  <c r="P2496" i="1"/>
  <c r="P2546" i="1"/>
  <c r="P2552" i="1"/>
  <c r="P2605" i="1"/>
  <c r="P2615" i="1"/>
  <c r="P2713" i="1"/>
  <c r="P2791" i="1"/>
  <c r="P2800" i="1"/>
  <c r="P3005" i="1"/>
  <c r="P3010" i="1"/>
  <c r="P3020" i="1"/>
  <c r="P3022" i="1"/>
  <c r="P3024" i="1"/>
  <c r="P3040" i="1"/>
  <c r="P10" i="1"/>
  <c r="P18" i="1"/>
  <c r="P22" i="1"/>
  <c r="P30" i="1"/>
  <c r="P33" i="1"/>
  <c r="P34" i="1"/>
  <c r="P43" i="1"/>
  <c r="P46" i="1"/>
  <c r="P51" i="1"/>
  <c r="P52" i="1"/>
  <c r="P61" i="1"/>
  <c r="P75" i="1"/>
  <c r="P84" i="1"/>
  <c r="P86" i="1"/>
  <c r="P92" i="1"/>
  <c r="P102" i="1"/>
  <c r="P103" i="1"/>
  <c r="P119" i="1"/>
  <c r="P141" i="1"/>
  <c r="P296" i="1"/>
  <c r="P304" i="1"/>
  <c r="P344" i="1"/>
  <c r="P388" i="1"/>
  <c r="P392" i="1"/>
  <c r="P419" i="1"/>
  <c r="P421" i="1"/>
  <c r="P527" i="1"/>
  <c r="P533" i="1"/>
  <c r="P535" i="1"/>
  <c r="P654" i="1"/>
  <c r="P727" i="1"/>
  <c r="P749" i="1"/>
  <c r="P750" i="1"/>
  <c r="P784" i="1"/>
  <c r="P794" i="1"/>
  <c r="P801" i="1"/>
  <c r="P806" i="1"/>
  <c r="P810" i="1"/>
  <c r="P823" i="1"/>
  <c r="P827" i="1"/>
  <c r="P849" i="1"/>
  <c r="P850" i="1"/>
  <c r="P855" i="1"/>
  <c r="P859" i="1"/>
  <c r="P1028" i="1"/>
  <c r="P1268" i="1"/>
  <c r="P1290" i="1"/>
  <c r="P1304" i="1"/>
  <c r="P1365" i="1"/>
  <c r="P1367" i="1"/>
  <c r="P1604" i="1"/>
  <c r="P1605" i="1"/>
  <c r="P1635" i="1"/>
  <c r="P1641" i="1"/>
  <c r="P1644" i="1"/>
  <c r="P1658" i="1"/>
  <c r="P1691" i="1"/>
  <c r="P1745" i="1"/>
  <c r="P1824" i="1"/>
  <c r="P1826" i="1"/>
  <c r="P1830" i="1"/>
  <c r="P1840" i="1"/>
  <c r="P1847" i="1"/>
  <c r="P1851" i="1"/>
  <c r="P1853" i="1"/>
  <c r="P1859" i="1"/>
  <c r="P1931" i="1"/>
  <c r="P2097" i="1"/>
  <c r="P2099" i="1"/>
  <c r="P2100" i="1"/>
  <c r="P2112" i="1"/>
  <c r="P2114" i="1"/>
  <c r="P2171" i="1"/>
  <c r="P2174" i="1"/>
  <c r="P2179" i="1"/>
  <c r="P2209" i="1"/>
  <c r="P2248" i="1"/>
  <c r="P2288" i="1"/>
  <c r="P2290" i="1"/>
  <c r="P2468" i="1"/>
  <c r="P2475" i="1"/>
  <c r="P2476" i="1"/>
  <c r="P2482" i="1"/>
  <c r="P2484" i="1"/>
  <c r="P2489" i="1"/>
  <c r="P2498" i="1"/>
  <c r="P2524" i="1"/>
  <c r="P2527" i="1"/>
  <c r="P2532" i="1"/>
  <c r="P2533" i="1"/>
  <c r="P2541" i="1"/>
  <c r="P2562" i="1"/>
  <c r="P2637" i="1"/>
  <c r="P2810" i="1"/>
  <c r="P2813" i="1"/>
  <c r="P2823" i="1"/>
  <c r="P2824" i="1"/>
  <c r="P2830" i="1"/>
  <c r="P2832" i="1"/>
  <c r="P2839" i="1"/>
  <c r="P2986" i="1"/>
  <c r="P2990" i="1"/>
  <c r="P2992" i="1"/>
  <c r="P2995" i="1"/>
  <c r="P3002" i="1"/>
  <c r="P3033" i="1"/>
  <c r="P1064" i="1"/>
  <c r="P1338" i="1"/>
  <c r="P981" i="1"/>
  <c r="P701" i="1"/>
  <c r="P1006" i="1"/>
  <c r="P709" i="1"/>
  <c r="P1587" i="1"/>
  <c r="P887" i="1"/>
  <c r="P1007" i="1"/>
  <c r="P690" i="1"/>
  <c r="P1873" i="1"/>
  <c r="P776" i="1"/>
  <c r="P1343" i="1"/>
  <c r="P879" i="1"/>
  <c r="P1730" i="1"/>
  <c r="P1799" i="1"/>
  <c r="P3125" i="1"/>
  <c r="P3064" i="1"/>
  <c r="P1308" i="1"/>
  <c r="P1706" i="1"/>
  <c r="P1777" i="1"/>
  <c r="P454" i="1"/>
  <c r="P1078" i="1"/>
  <c r="P2676" i="1"/>
  <c r="P1794" i="1"/>
  <c r="P168" i="1"/>
  <c r="P2957" i="1"/>
  <c r="P3073" i="1"/>
  <c r="P1000" i="1"/>
  <c r="P1767" i="1"/>
  <c r="P1914" i="1"/>
  <c r="P203" i="1"/>
  <c r="P691" i="1"/>
  <c r="P3124" i="1"/>
  <c r="P1772" i="1"/>
  <c r="P3118" i="1"/>
  <c r="P218" i="1"/>
  <c r="P980" i="1"/>
  <c r="P1919" i="1"/>
  <c r="P1819" i="1"/>
  <c r="P2757" i="1"/>
  <c r="P206" i="1"/>
  <c r="P778" i="1"/>
  <c r="P1243" i="1"/>
  <c r="P485" i="1"/>
  <c r="P2678" i="1"/>
  <c r="P1339" i="1"/>
  <c r="P1554" i="1"/>
  <c r="P1816" i="1"/>
  <c r="P1694" i="1"/>
  <c r="P1788" i="1"/>
  <c r="P1804" i="1"/>
  <c r="P2325" i="1"/>
  <c r="P971" i="1"/>
  <c r="P1021" i="1"/>
  <c r="P1905" i="1"/>
  <c r="P1921" i="1"/>
  <c r="P699" i="1"/>
  <c r="P962" i="1"/>
  <c r="P972" i="1"/>
  <c r="P1769" i="1"/>
  <c r="P1776" i="1"/>
  <c r="P2703" i="1"/>
  <c r="P213" i="1"/>
  <c r="P1558" i="1"/>
  <c r="P1009" i="1"/>
  <c r="P1690" i="1"/>
  <c r="P956" i="1"/>
  <c r="P1719" i="1"/>
  <c r="P1866" i="1"/>
  <c r="P1908" i="1"/>
  <c r="P1922" i="1"/>
  <c r="P198" i="1"/>
  <c r="P866" i="1"/>
  <c r="P963" i="1"/>
  <c r="P1989" i="1"/>
  <c r="P3107" i="1"/>
  <c r="P771" i="1"/>
  <c r="P878" i="1"/>
  <c r="P888" i="1"/>
  <c r="P894" i="1"/>
  <c r="P1108" i="1"/>
  <c r="P1572" i="1"/>
  <c r="P1810" i="1"/>
  <c r="P2408" i="1"/>
  <c r="P179" i="1"/>
  <c r="P236" i="1"/>
  <c r="P885" i="1"/>
  <c r="P898" i="1"/>
  <c r="P954" i="1"/>
  <c r="P1139" i="1"/>
  <c r="P1306" i="1"/>
  <c r="P1317" i="1"/>
  <c r="P1782" i="1"/>
  <c r="P1786" i="1"/>
  <c r="P444" i="1"/>
  <c r="P673" i="1"/>
  <c r="P896" i="1"/>
  <c r="P961" i="1"/>
  <c r="P1071" i="1"/>
  <c r="P1797" i="1"/>
  <c r="P1912" i="1"/>
  <c r="P2323" i="1"/>
  <c r="P2600" i="1"/>
  <c r="P3104" i="1"/>
  <c r="P932" i="1"/>
  <c r="P953" i="1"/>
  <c r="P556" i="1"/>
  <c r="P901" i="1"/>
  <c r="P185" i="1"/>
  <c r="P767" i="1"/>
  <c r="P1114" i="1"/>
  <c r="P1781" i="1"/>
  <c r="P1807" i="1"/>
  <c r="P695" i="1"/>
  <c r="P974" i="1"/>
  <c r="P1015" i="1"/>
  <c r="P1806" i="1"/>
  <c r="P600" i="1"/>
  <c r="P713" i="1"/>
  <c r="P979" i="1"/>
  <c r="P1551" i="1"/>
  <c r="P1728" i="1"/>
  <c r="P2645" i="1"/>
  <c r="P2704" i="1"/>
  <c r="P182" i="1"/>
  <c r="P481" i="1"/>
  <c r="P1693" i="1"/>
  <c r="P2674" i="1"/>
  <c r="P1313" i="1"/>
  <c r="P1433" i="1"/>
  <c r="P704" i="1"/>
  <c r="P881" i="1"/>
  <c r="P923" i="1"/>
  <c r="P1016" i="1"/>
  <c r="P1315" i="1"/>
  <c r="P1492" i="1"/>
  <c r="P1689" i="1"/>
  <c r="P1805" i="1"/>
  <c r="P205" i="1"/>
  <c r="P936" i="1"/>
  <c r="P985" i="1"/>
  <c r="P1004" i="1"/>
  <c r="P2147" i="1"/>
  <c r="P3106" i="1"/>
  <c r="P672" i="1"/>
  <c r="P1079" i="1"/>
  <c r="P1230" i="1"/>
  <c r="P1548" i="1"/>
  <c r="P1593" i="1"/>
  <c r="P2129" i="1"/>
  <c r="P2364" i="1"/>
  <c r="P2744" i="1"/>
  <c r="P146" i="1"/>
  <c r="P687" i="1"/>
  <c r="P952" i="1"/>
  <c r="P964" i="1"/>
  <c r="P2139" i="1"/>
  <c r="P2159" i="1"/>
  <c r="P2675" i="1"/>
  <c r="P2684" i="1"/>
  <c r="P2749" i="1"/>
  <c r="P467" i="1"/>
  <c r="P547" i="1"/>
  <c r="P703" i="1"/>
  <c r="P1439" i="1"/>
  <c r="P2748" i="1"/>
  <c r="P3113" i="1"/>
  <c r="P202" i="1"/>
  <c r="P679" i="1"/>
  <c r="P682" i="1"/>
  <c r="P1069" i="1"/>
  <c r="P1307" i="1"/>
  <c r="P1702" i="1"/>
  <c r="P1783" i="1"/>
  <c r="P2000" i="1"/>
  <c r="P2699" i="1"/>
  <c r="P2780" i="1"/>
  <c r="P212" i="1"/>
  <c r="P241" i="1"/>
  <c r="P517" i="1"/>
  <c r="P995" i="1"/>
  <c r="P1502" i="1"/>
  <c r="P1692" i="1"/>
  <c r="P2409" i="1"/>
  <c r="P3111" i="1"/>
  <c r="P869" i="1"/>
  <c r="P876" i="1"/>
  <c r="P1785" i="1"/>
  <c r="P2598" i="1"/>
  <c r="P3053" i="1"/>
  <c r="P152" i="1"/>
  <c r="P521" i="1"/>
  <c r="P595" i="1"/>
  <c r="P1019" i="1"/>
  <c r="P1577" i="1"/>
  <c r="P2407" i="1"/>
  <c r="P3091" i="1"/>
  <c r="P3095" i="1"/>
  <c r="P171" i="1"/>
  <c r="P469" i="1"/>
  <c r="P487" i="1"/>
  <c r="P671" i="1"/>
  <c r="P674" i="1"/>
  <c r="P710" i="1"/>
  <c r="P912" i="1"/>
  <c r="P1332" i="1"/>
  <c r="P1685" i="1"/>
  <c r="P1798" i="1"/>
  <c r="P2747" i="1"/>
  <c r="P183" i="1"/>
  <c r="P615" i="1"/>
  <c r="P924" i="1"/>
  <c r="P1167" i="1"/>
  <c r="P1568" i="1"/>
  <c r="P1596" i="1"/>
  <c r="P1739" i="1"/>
  <c r="P1773" i="1"/>
  <c r="P1986" i="1"/>
  <c r="P2326" i="1"/>
  <c r="P2657" i="1"/>
  <c r="P181" i="1"/>
  <c r="P884" i="1"/>
  <c r="P1337" i="1"/>
  <c r="P1426" i="1"/>
  <c r="P1699" i="1"/>
  <c r="P1766" i="1"/>
  <c r="P1787" i="1"/>
  <c r="P1802" i="1"/>
  <c r="P1882" i="1"/>
  <c r="P2944" i="1"/>
  <c r="P3065" i="1"/>
  <c r="P3109" i="1"/>
  <c r="P482" i="1"/>
  <c r="P667" i="1"/>
  <c r="P1168" i="1"/>
  <c r="P2517" i="1"/>
  <c r="P2659" i="1"/>
  <c r="P2755" i="1"/>
  <c r="P221" i="1"/>
  <c r="P474" i="1"/>
  <c r="P862" i="1"/>
  <c r="P868" i="1"/>
  <c r="P969" i="1"/>
  <c r="P1096" i="1"/>
  <c r="P1098" i="1"/>
  <c r="P1240" i="1"/>
  <c r="P1417" i="1"/>
  <c r="P2679" i="1"/>
  <c r="P628" i="1"/>
  <c r="P942" i="1"/>
  <c r="P991" i="1"/>
  <c r="P1992" i="1"/>
  <c r="P2405" i="1"/>
  <c r="P2958" i="1"/>
  <c r="P3099" i="1"/>
  <c r="P164" i="1"/>
  <c r="P189" i="1"/>
  <c r="P207" i="1"/>
  <c r="P1005" i="1"/>
  <c r="P1312" i="1"/>
  <c r="P1774" i="1"/>
  <c r="P3093" i="1"/>
  <c r="P209" i="1"/>
  <c r="P677" i="1"/>
  <c r="P681" i="1"/>
  <c r="P700" i="1"/>
  <c r="P716" i="1"/>
  <c r="P934" i="1"/>
  <c r="P968" i="1"/>
  <c r="P982" i="1"/>
  <c r="P1320" i="1"/>
  <c r="P1321" i="1"/>
  <c r="P1784" i="1"/>
  <c r="P1789" i="1"/>
  <c r="P2361" i="1"/>
  <c r="P2422" i="1"/>
  <c r="P3078" i="1"/>
  <c r="P3102" i="1"/>
  <c r="P127" i="1"/>
  <c r="P433" i="1"/>
  <c r="P515" i="1"/>
  <c r="P1090" i="1"/>
  <c r="P1095" i="1"/>
  <c r="P1134" i="1"/>
  <c r="P1245" i="1"/>
  <c r="P1570" i="1"/>
  <c r="P1779" i="1"/>
  <c r="P1800" i="1"/>
  <c r="P1803" i="1"/>
  <c r="P1911" i="1"/>
  <c r="P2770" i="1"/>
  <c r="P2776" i="1"/>
  <c r="P3071" i="1"/>
  <c r="P3101" i="1"/>
  <c r="P137" i="1"/>
  <c r="P224" i="1"/>
  <c r="P946" i="1"/>
  <c r="P988" i="1"/>
  <c r="P989" i="1"/>
  <c r="P1011" i="1"/>
  <c r="P1093" i="1"/>
  <c r="P1552" i="1"/>
  <c r="P1578" i="1"/>
  <c r="P1814" i="1"/>
  <c r="P2002" i="1"/>
  <c r="P2140" i="1"/>
  <c r="P219" i="1"/>
  <c r="P473" i="1"/>
  <c r="P635" i="1"/>
  <c r="P692" i="1"/>
  <c r="P871" i="1"/>
  <c r="P950" i="1"/>
  <c r="P1182" i="1"/>
  <c r="P1235" i="1"/>
  <c r="P1309" i="1"/>
  <c r="P1697" i="1"/>
  <c r="P2131" i="1"/>
  <c r="P2597" i="1"/>
  <c r="P2655" i="1"/>
  <c r="P2760" i="1"/>
  <c r="P3068" i="1"/>
  <c r="P3086" i="1"/>
  <c r="P3103" i="1"/>
  <c r="P143" i="1"/>
  <c r="P926" i="1"/>
  <c r="P930" i="1"/>
  <c r="P960" i="1"/>
  <c r="P1310" i="1"/>
  <c r="P1336" i="1"/>
  <c r="P1457" i="1"/>
  <c r="P1580" i="1"/>
  <c r="P1713" i="1"/>
  <c r="P1737" i="1"/>
  <c r="P1796" i="1"/>
  <c r="P1809" i="1"/>
  <c r="P1811" i="1"/>
  <c r="P2145" i="1"/>
  <c r="P2368" i="1"/>
  <c r="P2378" i="1"/>
  <c r="P2583" i="1"/>
  <c r="P2647" i="1"/>
  <c r="P2658" i="1"/>
  <c r="P2673" i="1"/>
  <c r="P2692" i="1"/>
  <c r="P2707" i="1"/>
  <c r="P2754" i="1"/>
  <c r="P2761" i="1"/>
  <c r="P3066" i="1"/>
  <c r="P134" i="1"/>
  <c r="P199" i="1"/>
  <c r="P434" i="1"/>
  <c r="P501" i="1"/>
  <c r="P669" i="1"/>
  <c r="P718" i="1"/>
  <c r="P895" i="1"/>
  <c r="P945" i="1"/>
  <c r="P1152" i="1"/>
  <c r="P1326" i="1"/>
  <c r="P1436" i="1"/>
  <c r="P1709" i="1"/>
  <c r="P1727" i="1"/>
  <c r="P1872" i="1"/>
  <c r="P2125" i="1"/>
  <c r="P2126" i="1"/>
  <c r="P2137" i="1"/>
  <c r="P2519" i="1"/>
  <c r="P2758" i="1"/>
  <c r="P2772" i="1"/>
  <c r="P440" i="1"/>
  <c r="P589" i="1"/>
  <c r="P891" i="1"/>
  <c r="P944" i="1"/>
  <c r="P1045" i="1"/>
  <c r="P1066" i="1"/>
  <c r="P1082" i="1"/>
  <c r="P1148" i="1"/>
  <c r="P1325" i="1"/>
  <c r="P1496" i="1"/>
  <c r="P1550" i="1"/>
  <c r="P1584" i="1"/>
  <c r="P1695" i="1"/>
  <c r="P1916" i="1"/>
  <c r="P3077" i="1"/>
  <c r="P147" i="1"/>
  <c r="P460" i="1"/>
  <c r="P666" i="1"/>
  <c r="P1001" i="1"/>
  <c r="P1080" i="1"/>
  <c r="P1091" i="1"/>
  <c r="P1119" i="1"/>
  <c r="P1429" i="1"/>
  <c r="P1432" i="1"/>
  <c r="P1493" i="1"/>
  <c r="P1716" i="1"/>
  <c r="P1718" i="1"/>
  <c r="P1864" i="1"/>
  <c r="P1997" i="1"/>
  <c r="P2327" i="1"/>
  <c r="P2648" i="1"/>
  <c r="P2677" i="1"/>
  <c r="P2778" i="1"/>
  <c r="P2954" i="1"/>
  <c r="P426" i="1"/>
  <c r="P448" i="1"/>
  <c r="P686" i="1"/>
  <c r="P694" i="1"/>
  <c r="P890" i="1"/>
  <c r="P915" i="1"/>
  <c r="P933" i="1"/>
  <c r="P997" i="1"/>
  <c r="P1100" i="1"/>
  <c r="P1156" i="1"/>
  <c r="P1226" i="1"/>
  <c r="P1341" i="1"/>
  <c r="P1410" i="1"/>
  <c r="P1421" i="1"/>
  <c r="P1435" i="1"/>
  <c r="P1441" i="1"/>
  <c r="P1602" i="1"/>
  <c r="P1725" i="1"/>
  <c r="P1778" i="1"/>
  <c r="P1822" i="1"/>
  <c r="P1993" i="1"/>
  <c r="P2160" i="1"/>
  <c r="P2602" i="1"/>
  <c r="P128" i="1"/>
  <c r="P177" i="1"/>
  <c r="P187" i="1"/>
  <c r="P430" i="1"/>
  <c r="P483" i="1"/>
  <c r="P624" i="1"/>
  <c r="P705" i="1"/>
  <c r="P917" i="1"/>
  <c r="P935" i="1"/>
  <c r="P957" i="1"/>
  <c r="P987" i="1"/>
  <c r="P1008" i="1"/>
  <c r="P1076" i="1"/>
  <c r="P1138" i="1"/>
  <c r="P1154" i="1"/>
  <c r="P1170" i="1"/>
  <c r="P1176" i="1"/>
  <c r="P1319" i="1"/>
  <c r="P1722" i="1"/>
  <c r="P1775" i="1"/>
  <c r="P2144" i="1"/>
  <c r="P2599" i="1"/>
  <c r="P2672" i="1"/>
  <c r="P2698" i="1"/>
  <c r="P2706" i="1"/>
  <c r="P158" i="1"/>
  <c r="P193" i="1"/>
  <c r="P436" i="1"/>
  <c r="P446" i="1"/>
  <c r="P500" i="1"/>
  <c r="P553" i="1"/>
  <c r="P670" i="1"/>
  <c r="P717" i="1"/>
  <c r="P763" i="1"/>
  <c r="P865" i="1"/>
  <c r="P873" i="1"/>
  <c r="P920" i="1"/>
  <c r="P1077" i="1"/>
  <c r="P1097" i="1"/>
  <c r="P1104" i="1"/>
  <c r="P1106" i="1"/>
  <c r="P1137" i="1"/>
  <c r="P1181" i="1"/>
  <c r="P1414" i="1"/>
  <c r="P1415" i="1"/>
  <c r="P1430" i="1"/>
  <c r="P1560" i="1"/>
  <c r="P1574" i="1"/>
  <c r="P1576" i="1"/>
  <c r="P1711" i="1"/>
  <c r="P1792" i="1"/>
  <c r="P1870" i="1"/>
  <c r="P1983" i="1"/>
  <c r="P2133" i="1"/>
  <c r="P2141" i="1"/>
  <c r="P2746" i="1"/>
  <c r="P3092" i="1"/>
  <c r="P3114" i="1"/>
  <c r="P170" i="1"/>
  <c r="P592" i="1"/>
  <c r="P605" i="1"/>
  <c r="P680" i="1"/>
  <c r="P689" i="1"/>
  <c r="P769" i="1"/>
  <c r="P892" i="1"/>
  <c r="P993" i="1"/>
  <c r="P1162" i="1"/>
  <c r="P1184" i="1"/>
  <c r="P1185" i="1"/>
  <c r="P1227" i="1"/>
  <c r="P1228" i="1"/>
  <c r="P1329" i="1"/>
  <c r="P1544" i="1"/>
  <c r="P1559" i="1"/>
  <c r="P1562" i="1"/>
  <c r="P1569" i="1"/>
  <c r="P1701" i="1"/>
  <c r="P1770" i="1"/>
  <c r="P1793" i="1"/>
  <c r="P1985" i="1"/>
  <c r="P2385" i="1"/>
  <c r="P2590" i="1"/>
  <c r="P2949" i="1"/>
  <c r="P3098" i="1"/>
  <c r="P3100" i="1"/>
  <c r="P3108" i="1"/>
  <c r="P3115" i="1"/>
  <c r="P3128" i="1"/>
  <c r="P140" i="1"/>
  <c r="P156" i="1"/>
  <c r="P172" i="1"/>
  <c r="P186" i="1"/>
  <c r="P234" i="1"/>
  <c r="P450" i="1"/>
  <c r="P475" i="1"/>
  <c r="P502" i="1"/>
  <c r="P509" i="1"/>
  <c r="P513" i="1"/>
  <c r="P516" i="1"/>
  <c r="P551" i="1"/>
  <c r="P558" i="1"/>
  <c r="P590" i="1"/>
  <c r="P594" i="1"/>
  <c r="P607" i="1"/>
  <c r="P619" i="1"/>
  <c r="P662" i="1"/>
  <c r="P702" i="1"/>
  <c r="P774" i="1"/>
  <c r="P781" i="1"/>
  <c r="P882" i="1"/>
  <c r="P893" i="1"/>
  <c r="P900" i="1"/>
  <c r="P905" i="1"/>
  <c r="P907" i="1"/>
  <c r="P911" i="1"/>
  <c r="P927" i="1"/>
  <c r="P977" i="1"/>
  <c r="P1017" i="1"/>
  <c r="P1018" i="1"/>
  <c r="P1020" i="1"/>
  <c r="P1047" i="1"/>
  <c r="P1067" i="1"/>
  <c r="P1068" i="1"/>
  <c r="P1081" i="1"/>
  <c r="P1087" i="1"/>
  <c r="P1102" i="1"/>
  <c r="P1110" i="1"/>
  <c r="P1177" i="1"/>
  <c r="P1237" i="1"/>
  <c r="P1242" i="1"/>
  <c r="P1340" i="1"/>
  <c r="P1422" i="1"/>
  <c r="P1440" i="1"/>
  <c r="P1458" i="1"/>
  <c r="P1567" i="1"/>
  <c r="P1771" i="1"/>
  <c r="P1808" i="1"/>
  <c r="P1812" i="1"/>
  <c r="P1903" i="1"/>
  <c r="P1987" i="1"/>
  <c r="P2158" i="1"/>
  <c r="P2324" i="1"/>
  <c r="P2345" i="1"/>
  <c r="P2374" i="1"/>
  <c r="P2384" i="1"/>
  <c r="P2416" i="1"/>
  <c r="P2503" i="1"/>
  <c r="P2661" i="1"/>
  <c r="P2777" i="1"/>
  <c r="P2951" i="1"/>
  <c r="P3061" i="1"/>
  <c r="P3069" i="1"/>
  <c r="P3072" i="1"/>
  <c r="P3117" i="1"/>
  <c r="P129" i="1"/>
  <c r="P130" i="1"/>
  <c r="P220" i="1"/>
  <c r="P423" i="1"/>
  <c r="P432" i="1"/>
  <c r="P451" i="1"/>
  <c r="P465" i="1"/>
  <c r="P478" i="1"/>
  <c r="P505" i="1"/>
  <c r="P602" i="1"/>
  <c r="P777" i="1"/>
  <c r="P863" i="1"/>
  <c r="P867" i="1"/>
  <c r="P897" i="1"/>
  <c r="P925" i="1"/>
  <c r="P943" i="1"/>
  <c r="P947" i="1"/>
  <c r="P948" i="1"/>
  <c r="P958" i="1"/>
  <c r="P959" i="1"/>
  <c r="P975" i="1"/>
  <c r="P978" i="1"/>
  <c r="P996" i="1"/>
  <c r="P998" i="1"/>
  <c r="P1002" i="1"/>
  <c r="P1044" i="1"/>
  <c r="P1105" i="1"/>
  <c r="P1120" i="1"/>
  <c r="P1129" i="1"/>
  <c r="P1159" i="1"/>
  <c r="P1169" i="1"/>
  <c r="P1327" i="1"/>
  <c r="P1330" i="1"/>
  <c r="P1406" i="1"/>
  <c r="P1483" i="1"/>
  <c r="P1487" i="1"/>
  <c r="P1490" i="1"/>
  <c r="P1500" i="1"/>
  <c r="P1575" i="1"/>
  <c r="P1592" i="1"/>
  <c r="P1598" i="1"/>
  <c r="P1715" i="1"/>
  <c r="P1780" i="1"/>
  <c r="P1801" i="1"/>
  <c r="P1818" i="1"/>
  <c r="P1821" i="1"/>
  <c r="P1910" i="1"/>
  <c r="P1917" i="1"/>
  <c r="P2134" i="1"/>
  <c r="P2135" i="1"/>
  <c r="P2136" i="1"/>
  <c r="P2146" i="1"/>
  <c r="P2150" i="1"/>
  <c r="P2157" i="1"/>
  <c r="P2349" i="1"/>
  <c r="P2383" i="1"/>
  <c r="P2411" i="1"/>
  <c r="P2516" i="1"/>
  <c r="P2571" i="1"/>
  <c r="P2589" i="1"/>
  <c r="P2593" i="1"/>
  <c r="P2646" i="1"/>
  <c r="P2653" i="1"/>
  <c r="P2768" i="1"/>
  <c r="P2781" i="1"/>
  <c r="P2953" i="1"/>
  <c r="P2959" i="1"/>
  <c r="P3087" i="1"/>
  <c r="P148" i="1"/>
  <c r="P151" i="1"/>
  <c r="P155" i="1"/>
  <c r="P166" i="1"/>
  <c r="P200" i="1"/>
  <c r="P222" i="1"/>
  <c r="P228" i="1"/>
  <c r="P424" i="1"/>
  <c r="P425" i="1"/>
  <c r="P428" i="1"/>
  <c r="P452" i="1"/>
  <c r="P456" i="1"/>
  <c r="P458" i="1"/>
  <c r="P468" i="1"/>
  <c r="P472" i="1"/>
  <c r="P499" i="1"/>
  <c r="P504" i="1"/>
  <c r="P506" i="1"/>
  <c r="P510" i="1"/>
  <c r="P519" i="1"/>
  <c r="P543" i="1"/>
  <c r="P546" i="1"/>
  <c r="P552" i="1"/>
  <c r="P559" i="1"/>
  <c r="P570" i="1"/>
  <c r="P571" i="1"/>
  <c r="P576" i="1"/>
  <c r="P581" i="1"/>
  <c r="P586" i="1"/>
  <c r="P588" i="1"/>
  <c r="P603" i="1"/>
  <c r="P610" i="1"/>
  <c r="P611" i="1"/>
  <c r="P622" i="1"/>
  <c r="P623" i="1"/>
  <c r="P633" i="1"/>
  <c r="P663" i="1"/>
  <c r="P678" i="1"/>
  <c r="P685" i="1"/>
  <c r="P693" i="1"/>
  <c r="P697" i="1"/>
  <c r="P706" i="1"/>
  <c r="P707" i="1"/>
  <c r="P715" i="1"/>
  <c r="P720" i="1"/>
  <c r="P721" i="1"/>
  <c r="P775" i="1"/>
  <c r="P779" i="1"/>
  <c r="P874" i="1"/>
  <c r="P875" i="1"/>
  <c r="P880" i="1"/>
  <c r="P883" i="1"/>
  <c r="P886" i="1"/>
  <c r="P914" i="1"/>
  <c r="P919" i="1"/>
  <c r="P921" i="1"/>
  <c r="P937" i="1"/>
  <c r="P939" i="1"/>
  <c r="P941" i="1"/>
  <c r="P951" i="1"/>
  <c r="P955" i="1"/>
  <c r="P965" i="1"/>
  <c r="P966" i="1"/>
  <c r="P967" i="1"/>
  <c r="P970" i="1"/>
  <c r="P976" i="1"/>
  <c r="P986" i="1"/>
  <c r="P999" i="1"/>
  <c r="P1050" i="1"/>
  <c r="P1055" i="1"/>
  <c r="P1062" i="1"/>
  <c r="P1072" i="1"/>
  <c r="P1075" i="1"/>
  <c r="P1084" i="1"/>
  <c r="P1085" i="1"/>
  <c r="P1094" i="1"/>
  <c r="P1101" i="1"/>
  <c r="P1112" i="1"/>
  <c r="P1115" i="1"/>
  <c r="P1128" i="1"/>
  <c r="P1135" i="1"/>
  <c r="P1155" i="1"/>
  <c r="P1157" i="1"/>
  <c r="P1231" i="1"/>
  <c r="P1234" i="1"/>
  <c r="P1244" i="1"/>
  <c r="P1314" i="1"/>
  <c r="P1316" i="1"/>
  <c r="P1322" i="1"/>
  <c r="P1323" i="1"/>
  <c r="P1328" i="1"/>
  <c r="P1331" i="1"/>
  <c r="P1333" i="1"/>
  <c r="P1409" i="1"/>
  <c r="P1419" i="1"/>
  <c r="P1438" i="1"/>
  <c r="P1443" i="1"/>
  <c r="P1456" i="1"/>
  <c r="P1485" i="1"/>
  <c r="P1494" i="1"/>
  <c r="P1563" i="1"/>
  <c r="P1565" i="1"/>
  <c r="P1573" i="1"/>
  <c r="P1579" i="1"/>
  <c r="P1581" i="1"/>
  <c r="P1583" i="1"/>
  <c r="P1705" i="1"/>
  <c r="P1712" i="1"/>
  <c r="P1721" i="1"/>
  <c r="P1726" i="1"/>
  <c r="P1738" i="1"/>
  <c r="P1790" i="1"/>
  <c r="P1791" i="1"/>
  <c r="P1795" i="1"/>
  <c r="P1868" i="1"/>
  <c r="P1874" i="1"/>
  <c r="P1877" i="1"/>
  <c r="P1904" i="1"/>
  <c r="P1915" i="1"/>
  <c r="P1918" i="1"/>
  <c r="P1920" i="1"/>
  <c r="P1991" i="1"/>
  <c r="P2001" i="1"/>
  <c r="P2123" i="1"/>
  <c r="P2127" i="1"/>
  <c r="P2149" i="1"/>
  <c r="P2152" i="1"/>
  <c r="P2156" i="1"/>
  <c r="P2161" i="1"/>
  <c r="P2162" i="1"/>
  <c r="P2328" i="1"/>
  <c r="P2353" i="1"/>
  <c r="P2357" i="1"/>
  <c r="P2369" i="1"/>
  <c r="P2386" i="1"/>
  <c r="P2387" i="1"/>
  <c r="P2389" i="1"/>
  <c r="P2390" i="1"/>
  <c r="P2403" i="1"/>
  <c r="P2413" i="1"/>
  <c r="P2415" i="1"/>
  <c r="P2417" i="1"/>
  <c r="P2426" i="1"/>
  <c r="P2431" i="1"/>
  <c r="P2432" i="1"/>
  <c r="P2508" i="1"/>
  <c r="P2511" i="1"/>
  <c r="P2564" i="1"/>
  <c r="P2567" i="1"/>
  <c r="P2570" i="1"/>
  <c r="P2572" i="1"/>
  <c r="P2582" i="1"/>
  <c r="P2585" i="1"/>
  <c r="P2601" i="1"/>
  <c r="P2643" i="1"/>
  <c r="P2649" i="1"/>
  <c r="P2650" i="1"/>
  <c r="P2652" i="1"/>
  <c r="P2654" i="1"/>
  <c r="P2682" i="1"/>
  <c r="P2683" i="1"/>
  <c r="P2686" i="1"/>
  <c r="P2694" i="1"/>
  <c r="P2695" i="1"/>
  <c r="P2702" i="1"/>
  <c r="P2750" i="1"/>
  <c r="P2751" i="1"/>
  <c r="P2759" i="1"/>
  <c r="P2763" i="1"/>
  <c r="P2764" i="1"/>
  <c r="P2766" i="1"/>
  <c r="P2769" i="1"/>
  <c r="P2843" i="1"/>
  <c r="P2946" i="1"/>
  <c r="P3081" i="1"/>
  <c r="P3089" i="1"/>
  <c r="P3094" i="1"/>
  <c r="P3123" i="1"/>
  <c r="P122" i="1"/>
  <c r="P123" i="1"/>
  <c r="P124" i="1"/>
  <c r="P125" i="1"/>
  <c r="P126" i="1"/>
  <c r="P131" i="1"/>
  <c r="P132" i="1"/>
  <c r="P133" i="1"/>
  <c r="P135" i="1"/>
  <c r="P136" i="1"/>
  <c r="P138" i="1"/>
  <c r="P139" i="1"/>
  <c r="P142" i="1"/>
  <c r="P144" i="1"/>
  <c r="P145" i="1"/>
  <c r="P149" i="1"/>
  <c r="P150" i="1"/>
  <c r="P153" i="1"/>
  <c r="P154" i="1"/>
  <c r="P157" i="1"/>
  <c r="P159" i="1"/>
  <c r="P160" i="1"/>
  <c r="P161" i="1"/>
  <c r="P162" i="1"/>
  <c r="P163" i="1"/>
  <c r="P165" i="1"/>
  <c r="P167" i="1"/>
  <c r="P169" i="1"/>
  <c r="P173" i="1"/>
  <c r="P174" i="1"/>
  <c r="P175" i="1"/>
  <c r="P176" i="1"/>
  <c r="P178" i="1"/>
  <c r="P180" i="1"/>
  <c r="P184" i="1"/>
  <c r="P188" i="1"/>
  <c r="P190" i="1"/>
  <c r="P191" i="1"/>
  <c r="P192" i="1"/>
  <c r="P194" i="1"/>
  <c r="P195" i="1"/>
  <c r="P196" i="1"/>
  <c r="P197" i="1"/>
  <c r="P201" i="1"/>
  <c r="P204" i="1"/>
  <c r="P208" i="1"/>
  <c r="P210" i="1"/>
  <c r="P211" i="1"/>
  <c r="P214" i="1"/>
  <c r="P215" i="1"/>
  <c r="P216" i="1"/>
  <c r="P217" i="1"/>
  <c r="P223" i="1"/>
  <c r="P225" i="1"/>
  <c r="P226" i="1"/>
  <c r="P227" i="1"/>
  <c r="P229" i="1"/>
  <c r="P230" i="1"/>
  <c r="P231" i="1"/>
  <c r="P232" i="1"/>
  <c r="P233" i="1"/>
  <c r="P235" i="1"/>
  <c r="P237" i="1"/>
  <c r="P238" i="1"/>
  <c r="P239" i="1"/>
  <c r="P240" i="1"/>
  <c r="P422" i="1"/>
  <c r="P427" i="1"/>
  <c r="P429" i="1"/>
  <c r="P431" i="1"/>
  <c r="P435" i="1"/>
  <c r="P437" i="1"/>
  <c r="P438" i="1"/>
  <c r="P439" i="1"/>
  <c r="P441" i="1"/>
  <c r="P442" i="1"/>
  <c r="P443" i="1"/>
  <c r="P445" i="1"/>
  <c r="P447" i="1"/>
  <c r="P449" i="1"/>
  <c r="P453" i="1"/>
  <c r="P455" i="1"/>
  <c r="P457" i="1"/>
  <c r="P459" i="1"/>
  <c r="P461" i="1"/>
  <c r="P462" i="1"/>
  <c r="P463" i="1"/>
  <c r="P464" i="1"/>
  <c r="P466" i="1"/>
  <c r="P470" i="1"/>
  <c r="P471" i="1"/>
  <c r="P476" i="1"/>
  <c r="P477" i="1"/>
  <c r="P479" i="1"/>
  <c r="P480" i="1"/>
  <c r="P484" i="1"/>
  <c r="P486" i="1"/>
  <c r="P488" i="1"/>
  <c r="P489" i="1"/>
  <c r="P490" i="1"/>
  <c r="P491" i="1"/>
  <c r="P492" i="1"/>
  <c r="P493" i="1"/>
  <c r="P494" i="1"/>
  <c r="P495" i="1"/>
  <c r="P496" i="1"/>
  <c r="P497" i="1"/>
  <c r="P498" i="1"/>
  <c r="P503" i="1"/>
  <c r="P507" i="1"/>
  <c r="P508" i="1"/>
  <c r="P511" i="1"/>
  <c r="P512" i="1"/>
  <c r="P514" i="1"/>
  <c r="P518" i="1"/>
  <c r="P520" i="1"/>
  <c r="P542" i="1"/>
  <c r="P544" i="1"/>
  <c r="P545" i="1"/>
  <c r="P548" i="1"/>
  <c r="P549" i="1"/>
  <c r="P550" i="1"/>
  <c r="P554" i="1"/>
  <c r="P555" i="1"/>
  <c r="P557" i="1"/>
  <c r="P560" i="1"/>
  <c r="P561" i="1"/>
  <c r="P562" i="1"/>
  <c r="P563" i="1"/>
  <c r="P564" i="1"/>
  <c r="P565" i="1"/>
  <c r="P566" i="1"/>
  <c r="P567" i="1"/>
  <c r="P568" i="1"/>
  <c r="P569" i="1"/>
  <c r="P572" i="1"/>
  <c r="P573" i="1"/>
  <c r="P574" i="1"/>
  <c r="P575" i="1"/>
  <c r="P577" i="1"/>
  <c r="P578" i="1"/>
  <c r="P579" i="1"/>
  <c r="P580" i="1"/>
  <c r="P582" i="1"/>
  <c r="P583" i="1"/>
  <c r="P584" i="1"/>
  <c r="P585" i="1"/>
  <c r="P587" i="1"/>
  <c r="P591" i="1"/>
  <c r="P593" i="1"/>
  <c r="P596" i="1"/>
  <c r="P597" i="1"/>
  <c r="P598" i="1"/>
  <c r="P599" i="1"/>
  <c r="P601" i="1"/>
  <c r="P604" i="1"/>
  <c r="P606" i="1"/>
  <c r="P608" i="1"/>
  <c r="P609" i="1"/>
  <c r="P612" i="1"/>
  <c r="P613" i="1"/>
  <c r="P614" i="1"/>
  <c r="P616" i="1"/>
  <c r="P617" i="1"/>
  <c r="P618" i="1"/>
  <c r="P620" i="1"/>
  <c r="P621" i="1"/>
  <c r="P625" i="1"/>
  <c r="P626" i="1"/>
  <c r="P627" i="1"/>
  <c r="P629" i="1"/>
  <c r="P630" i="1"/>
  <c r="P631" i="1"/>
  <c r="P632" i="1"/>
  <c r="P634" i="1"/>
  <c r="P636" i="1"/>
  <c r="P637" i="1"/>
  <c r="P638" i="1"/>
  <c r="P639" i="1"/>
  <c r="P640" i="1"/>
  <c r="P641" i="1"/>
  <c r="P664" i="1"/>
  <c r="P665" i="1"/>
  <c r="P668" i="1"/>
  <c r="P675" i="1"/>
  <c r="P676" i="1"/>
  <c r="P683" i="1"/>
  <c r="P684" i="1"/>
  <c r="P688" i="1"/>
  <c r="P696" i="1"/>
  <c r="P698" i="1"/>
  <c r="P708" i="1"/>
  <c r="P711" i="1"/>
  <c r="P712" i="1"/>
  <c r="P714" i="1"/>
  <c r="P719" i="1"/>
  <c r="P762" i="1"/>
  <c r="P764" i="1"/>
  <c r="P765" i="1"/>
  <c r="P766" i="1"/>
  <c r="P768" i="1"/>
  <c r="P770" i="1"/>
  <c r="P772" i="1"/>
  <c r="P773" i="1"/>
  <c r="P780" i="1"/>
  <c r="P864" i="1"/>
  <c r="P870" i="1"/>
  <c r="P872" i="1"/>
  <c r="P877" i="1"/>
  <c r="P889" i="1"/>
  <c r="P899" i="1"/>
  <c r="P902" i="1"/>
  <c r="P903" i="1"/>
  <c r="P904" i="1"/>
  <c r="P906" i="1"/>
  <c r="P908" i="1"/>
  <c r="P909" i="1"/>
  <c r="P910" i="1"/>
  <c r="P913" i="1"/>
  <c r="P916" i="1"/>
  <c r="P918" i="1"/>
  <c r="P922" i="1"/>
  <c r="P928" i="1"/>
  <c r="P929" i="1"/>
  <c r="P931" i="1"/>
  <c r="P938" i="1"/>
  <c r="P940" i="1"/>
  <c r="P949" i="1"/>
  <c r="P973" i="1"/>
  <c r="P983" i="1"/>
  <c r="P984" i="1"/>
  <c r="P990" i="1"/>
  <c r="P992" i="1"/>
  <c r="P994" i="1"/>
  <c r="P1010" i="1"/>
  <c r="P1012" i="1"/>
  <c r="P1013" i="1"/>
  <c r="P1042" i="1"/>
  <c r="P1043" i="1"/>
  <c r="P1046" i="1"/>
  <c r="P1048" i="1"/>
  <c r="P1049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0" i="1"/>
  <c r="P1073" i="1"/>
  <c r="P1074" i="1"/>
  <c r="P1083" i="1"/>
  <c r="P1086" i="1"/>
  <c r="P1088" i="1"/>
  <c r="P1089" i="1"/>
  <c r="P1092" i="1"/>
  <c r="P1099" i="1"/>
  <c r="P1103" i="1"/>
  <c r="P1107" i="1"/>
  <c r="P1109" i="1"/>
  <c r="P1111" i="1"/>
  <c r="P1113" i="1"/>
  <c r="P1116" i="1"/>
  <c r="P1117" i="1"/>
  <c r="P1118" i="1"/>
  <c r="P1121" i="1"/>
  <c r="P1122" i="1"/>
  <c r="P1123" i="1"/>
  <c r="P1124" i="1"/>
  <c r="P1125" i="1"/>
  <c r="P1126" i="1"/>
  <c r="P1127" i="1"/>
  <c r="P1130" i="1"/>
  <c r="P1131" i="1"/>
  <c r="P1132" i="1"/>
  <c r="P1133" i="1"/>
  <c r="P1136" i="1"/>
  <c r="P1140" i="1"/>
  <c r="P1141" i="1"/>
  <c r="P1142" i="1"/>
  <c r="P1143" i="1"/>
  <c r="P1144" i="1"/>
  <c r="P1145" i="1"/>
  <c r="P1146" i="1"/>
  <c r="P1147" i="1"/>
  <c r="P1149" i="1"/>
  <c r="P1150" i="1"/>
  <c r="P1151" i="1"/>
  <c r="P1153" i="1"/>
  <c r="P1158" i="1"/>
  <c r="P1160" i="1"/>
  <c r="P1161" i="1"/>
  <c r="P1163" i="1"/>
  <c r="P1164" i="1"/>
  <c r="P1165" i="1"/>
  <c r="P1166" i="1"/>
  <c r="P1171" i="1"/>
  <c r="P1172" i="1"/>
  <c r="P1173" i="1"/>
  <c r="P1174" i="1"/>
  <c r="P1175" i="1"/>
  <c r="P1178" i="1"/>
  <c r="P1179" i="1"/>
  <c r="P1180" i="1"/>
  <c r="P1183" i="1"/>
  <c r="P1229" i="1"/>
  <c r="P1232" i="1"/>
  <c r="P1233" i="1"/>
  <c r="P1236" i="1"/>
  <c r="P1238" i="1"/>
  <c r="P1239" i="1"/>
  <c r="P1241" i="1"/>
  <c r="P1318" i="1"/>
  <c r="P1324" i="1"/>
  <c r="P1334" i="1"/>
  <c r="P1335" i="1"/>
  <c r="P1342" i="1"/>
  <c r="P1344" i="1"/>
  <c r="P1407" i="1"/>
  <c r="P1408" i="1"/>
  <c r="P1411" i="1"/>
  <c r="P1412" i="1"/>
  <c r="P1413" i="1"/>
  <c r="P1416" i="1"/>
  <c r="P1418" i="1"/>
  <c r="P1420" i="1"/>
  <c r="P1423" i="1"/>
  <c r="P1424" i="1"/>
  <c r="P1425" i="1"/>
  <c r="P1427" i="1"/>
  <c r="P1428" i="1"/>
  <c r="P1431" i="1"/>
  <c r="P1434" i="1"/>
  <c r="P1437" i="1"/>
  <c r="P1442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9" i="1"/>
  <c r="P1460" i="1"/>
  <c r="P1461" i="1"/>
  <c r="P1462" i="1"/>
  <c r="P1484" i="1"/>
  <c r="P1486" i="1"/>
  <c r="P1488" i="1"/>
  <c r="P1489" i="1"/>
  <c r="P1491" i="1"/>
  <c r="P1495" i="1"/>
  <c r="P1497" i="1"/>
  <c r="P1498" i="1"/>
  <c r="P1499" i="1"/>
  <c r="P1501" i="1"/>
  <c r="P1543" i="1"/>
  <c r="P1545" i="1"/>
  <c r="P1546" i="1"/>
  <c r="P1547" i="1"/>
  <c r="P1549" i="1"/>
  <c r="P1553" i="1"/>
  <c r="P1555" i="1"/>
  <c r="P1556" i="1"/>
  <c r="P1557" i="1"/>
  <c r="P1561" i="1"/>
  <c r="P1564" i="1"/>
  <c r="P1566" i="1"/>
  <c r="P1571" i="1"/>
  <c r="P1582" i="1"/>
  <c r="P1585" i="1"/>
  <c r="P1586" i="1"/>
  <c r="P1588" i="1"/>
  <c r="P1589" i="1"/>
  <c r="P1590" i="1"/>
  <c r="P1591" i="1"/>
  <c r="P1594" i="1"/>
  <c r="P1595" i="1"/>
  <c r="P1597" i="1"/>
  <c r="P1599" i="1"/>
  <c r="P1600" i="1"/>
  <c r="P1601" i="1"/>
  <c r="P1684" i="1"/>
  <c r="P1688" i="1"/>
  <c r="P1696" i="1"/>
  <c r="P1698" i="1"/>
  <c r="P1700" i="1"/>
  <c r="P1703" i="1"/>
  <c r="P1704" i="1"/>
  <c r="P1707" i="1"/>
  <c r="P1708" i="1"/>
  <c r="P1710" i="1"/>
  <c r="P1714" i="1"/>
  <c r="P1717" i="1"/>
  <c r="P1720" i="1"/>
  <c r="P1723" i="1"/>
  <c r="P1724" i="1"/>
  <c r="P1729" i="1"/>
  <c r="P1731" i="1"/>
  <c r="P1732" i="1"/>
  <c r="P1733" i="1"/>
  <c r="P1734" i="1"/>
  <c r="P1735" i="1"/>
  <c r="P1736" i="1"/>
  <c r="P1740" i="1"/>
  <c r="P1741" i="1"/>
  <c r="P1742" i="1"/>
  <c r="P1768" i="1"/>
  <c r="P1813" i="1"/>
  <c r="P1815" i="1"/>
  <c r="P1817" i="1"/>
  <c r="P1820" i="1"/>
  <c r="P1863" i="1"/>
  <c r="P1865" i="1"/>
  <c r="P1867" i="1"/>
  <c r="P1869" i="1"/>
  <c r="P1871" i="1"/>
  <c r="P1875" i="1"/>
  <c r="P1876" i="1"/>
  <c r="P1878" i="1"/>
  <c r="P1879" i="1"/>
  <c r="P1880" i="1"/>
  <c r="P1881" i="1"/>
  <c r="P1906" i="1"/>
  <c r="P1907" i="1"/>
  <c r="P1909" i="1"/>
  <c r="P1913" i="1"/>
  <c r="P1984" i="1"/>
  <c r="P1988" i="1"/>
  <c r="P1990" i="1"/>
  <c r="P1994" i="1"/>
  <c r="P1995" i="1"/>
  <c r="P1996" i="1"/>
  <c r="P1998" i="1"/>
  <c r="P1999" i="1"/>
  <c r="P2124" i="1"/>
  <c r="P2128" i="1"/>
  <c r="P2130" i="1"/>
  <c r="P2132" i="1"/>
  <c r="P2138" i="1"/>
  <c r="P2142" i="1"/>
  <c r="P2143" i="1"/>
  <c r="P2148" i="1"/>
  <c r="P2151" i="1"/>
  <c r="P2153" i="1"/>
  <c r="P2154" i="1"/>
  <c r="P2155" i="1"/>
  <c r="P2343" i="1"/>
  <c r="P2344" i="1"/>
  <c r="P2346" i="1"/>
  <c r="P2347" i="1"/>
  <c r="P2348" i="1"/>
  <c r="P2350" i="1"/>
  <c r="P2351" i="1"/>
  <c r="P2352" i="1"/>
  <c r="P2354" i="1"/>
  <c r="P2355" i="1"/>
  <c r="P2356" i="1"/>
  <c r="P2358" i="1"/>
  <c r="P2359" i="1"/>
  <c r="P2360" i="1"/>
  <c r="P2362" i="1"/>
  <c r="P2363" i="1"/>
  <c r="P2365" i="1"/>
  <c r="P2366" i="1"/>
  <c r="P2367" i="1"/>
  <c r="P2370" i="1"/>
  <c r="P2371" i="1"/>
  <c r="P2372" i="1"/>
  <c r="P2373" i="1"/>
  <c r="P2375" i="1"/>
  <c r="P2376" i="1"/>
  <c r="P2377" i="1"/>
  <c r="P2379" i="1"/>
  <c r="P2380" i="1"/>
  <c r="P2381" i="1"/>
  <c r="P2382" i="1"/>
  <c r="P2388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4" i="1"/>
  <c r="P2406" i="1"/>
  <c r="P2410" i="1"/>
  <c r="P2412" i="1"/>
  <c r="P2414" i="1"/>
  <c r="P2418" i="1"/>
  <c r="P2419" i="1"/>
  <c r="P2420" i="1"/>
  <c r="P2421" i="1"/>
  <c r="P2423" i="1"/>
  <c r="P2424" i="1"/>
  <c r="P2425" i="1"/>
  <c r="P2427" i="1"/>
  <c r="P2428" i="1"/>
  <c r="P2429" i="1"/>
  <c r="P2430" i="1"/>
  <c r="P2433" i="1"/>
  <c r="P2434" i="1"/>
  <c r="P2435" i="1"/>
  <c r="P2436" i="1"/>
  <c r="P2437" i="1"/>
  <c r="P2438" i="1"/>
  <c r="P2439" i="1"/>
  <c r="P2440" i="1"/>
  <c r="P2441" i="1"/>
  <c r="P2442" i="1"/>
  <c r="P2504" i="1"/>
  <c r="P2505" i="1"/>
  <c r="P2506" i="1"/>
  <c r="P2507" i="1"/>
  <c r="P2509" i="1"/>
  <c r="P2510" i="1"/>
  <c r="P2512" i="1"/>
  <c r="P2513" i="1"/>
  <c r="P2514" i="1"/>
  <c r="P2515" i="1"/>
  <c r="P2518" i="1"/>
  <c r="P2520" i="1"/>
  <c r="P2521" i="1"/>
  <c r="P2522" i="1"/>
  <c r="P2563" i="1"/>
  <c r="P2565" i="1"/>
  <c r="P2566" i="1"/>
  <c r="P2568" i="1"/>
  <c r="P2569" i="1"/>
  <c r="P2573" i="1"/>
  <c r="P2574" i="1"/>
  <c r="P2575" i="1"/>
  <c r="P2576" i="1"/>
  <c r="P2577" i="1"/>
  <c r="P2578" i="1"/>
  <c r="P2579" i="1"/>
  <c r="P2580" i="1"/>
  <c r="P2581" i="1"/>
  <c r="P2584" i="1"/>
  <c r="P2586" i="1"/>
  <c r="P2587" i="1"/>
  <c r="P2588" i="1"/>
  <c r="P2591" i="1"/>
  <c r="P2592" i="1"/>
  <c r="P2594" i="1"/>
  <c r="P2595" i="1"/>
  <c r="P2596" i="1"/>
  <c r="P2644" i="1"/>
  <c r="P2651" i="1"/>
  <c r="P2656" i="1"/>
  <c r="P2660" i="1"/>
  <c r="P2662" i="1"/>
  <c r="P2680" i="1"/>
  <c r="P2681" i="1"/>
  <c r="P2685" i="1"/>
  <c r="P2687" i="1"/>
  <c r="P2688" i="1"/>
  <c r="P2689" i="1"/>
  <c r="P2690" i="1"/>
  <c r="P2691" i="1"/>
  <c r="P2693" i="1"/>
  <c r="P2696" i="1"/>
  <c r="P2697" i="1"/>
  <c r="P2700" i="1"/>
  <c r="P2701" i="1"/>
  <c r="P2743" i="1"/>
  <c r="P2745" i="1"/>
  <c r="P2752" i="1"/>
  <c r="P2753" i="1"/>
  <c r="P2756" i="1"/>
  <c r="P2762" i="1"/>
  <c r="P2765" i="1"/>
  <c r="P2767" i="1"/>
  <c r="P2771" i="1"/>
  <c r="P2773" i="1"/>
  <c r="P2774" i="1"/>
  <c r="P2775" i="1"/>
  <c r="P2779" i="1"/>
  <c r="P2782" i="1"/>
  <c r="P2943" i="1"/>
  <c r="P2945" i="1"/>
  <c r="P2947" i="1"/>
  <c r="P2948" i="1"/>
  <c r="P2950" i="1"/>
  <c r="P2952" i="1"/>
  <c r="P2955" i="1"/>
  <c r="P2956" i="1"/>
  <c r="P2960" i="1"/>
  <c r="P2961" i="1"/>
  <c r="P2962" i="1"/>
  <c r="P3054" i="1"/>
  <c r="P3055" i="1"/>
  <c r="P3056" i="1"/>
  <c r="P3057" i="1"/>
  <c r="P3058" i="1"/>
  <c r="P3059" i="1"/>
  <c r="P3060" i="1"/>
  <c r="P3062" i="1"/>
  <c r="P3063" i="1"/>
  <c r="P3067" i="1"/>
  <c r="P3070" i="1"/>
  <c r="P3074" i="1"/>
  <c r="P3075" i="1"/>
  <c r="P3076" i="1"/>
  <c r="P3079" i="1"/>
  <c r="P3080" i="1"/>
  <c r="P3082" i="1"/>
  <c r="P3083" i="1"/>
  <c r="P3084" i="1"/>
  <c r="P3085" i="1"/>
  <c r="P3088" i="1"/>
  <c r="P3090" i="1"/>
  <c r="P3096" i="1"/>
  <c r="P3097" i="1"/>
  <c r="P3105" i="1"/>
  <c r="P3110" i="1"/>
  <c r="P3112" i="1"/>
  <c r="P3116" i="1"/>
  <c r="P3119" i="1"/>
  <c r="P3120" i="1"/>
  <c r="P3121" i="1"/>
  <c r="P3122" i="1"/>
  <c r="P3126" i="1"/>
  <c r="P3127" i="1"/>
  <c r="P3129" i="1"/>
  <c r="P2736" i="1"/>
  <c r="O76" i="1"/>
  <c r="O2962" i="1"/>
  <c r="O1462" i="1"/>
  <c r="O494" i="1"/>
  <c r="O2680" i="1"/>
  <c r="O226" i="1"/>
  <c r="O2952" i="1"/>
  <c r="O3198" i="1"/>
  <c r="O3075" i="1"/>
  <c r="O621" i="1"/>
  <c r="O165" i="1"/>
  <c r="O197" i="1"/>
  <c r="O3082" i="1"/>
  <c r="O225" i="1"/>
  <c r="O233" i="1"/>
  <c r="O3127" i="1"/>
  <c r="O157" i="1"/>
  <c r="O3081" i="1"/>
  <c r="O3122" i="1"/>
  <c r="O194" i="1"/>
  <c r="O641" i="1"/>
  <c r="O2645" i="1"/>
  <c r="O3063" i="1"/>
  <c r="O3083" i="1"/>
  <c r="O3631" i="1"/>
  <c r="O1107" i="1"/>
  <c r="O1002" i="1"/>
  <c r="O2375" i="1"/>
  <c r="O3126" i="1"/>
  <c r="O488" i="1"/>
  <c r="O2392" i="1"/>
  <c r="O161" i="1"/>
  <c r="O180" i="1"/>
  <c r="O191" i="1"/>
  <c r="O688" i="1"/>
  <c r="O1097" i="1"/>
  <c r="O1118" i="1"/>
  <c r="O1232" i="1"/>
  <c r="O1449" i="1"/>
  <c r="O2142" i="1"/>
  <c r="O2644" i="1"/>
  <c r="O2648" i="1"/>
  <c r="O2950" i="1"/>
  <c r="O3120" i="1"/>
  <c r="O2351" i="1"/>
  <c r="O1323" i="1"/>
  <c r="O629" i="1"/>
  <c r="O1973" i="1"/>
  <c r="O2955" i="1"/>
  <c r="O1919" i="1"/>
  <c r="O2149" i="1"/>
  <c r="O154" i="1"/>
  <c r="O3887" i="1"/>
  <c r="O2155" i="1"/>
  <c r="O235" i="1"/>
  <c r="O3068" i="1"/>
  <c r="O686" i="1"/>
  <c r="O206" i="1"/>
  <c r="O957" i="1"/>
  <c r="O1517" i="1"/>
  <c r="O1698" i="1"/>
  <c r="O2160" i="1"/>
  <c r="O2653" i="1"/>
  <c r="O2066" i="1"/>
  <c r="O153" i="1"/>
  <c r="O544" i="1"/>
  <c r="O1019" i="1"/>
  <c r="O1123" i="1"/>
  <c r="O1313" i="1"/>
  <c r="O1333" i="1"/>
  <c r="O1863" i="1"/>
  <c r="O1943" i="1"/>
  <c r="O2437" i="1"/>
  <c r="O3070" i="1"/>
  <c r="O561" i="1"/>
  <c r="O3092" i="1"/>
  <c r="O478" i="1"/>
  <c r="O3062" i="1"/>
  <c r="O142" i="1"/>
  <c r="O508" i="1"/>
  <c r="O631" i="1"/>
  <c r="O640" i="1"/>
  <c r="O665" i="1"/>
  <c r="O668" i="1"/>
  <c r="O671" i="1"/>
  <c r="O691" i="1"/>
  <c r="O996" i="1"/>
  <c r="O1007" i="1"/>
  <c r="O1319" i="1"/>
  <c r="O1423" i="1"/>
  <c r="O1450" i="1"/>
  <c r="O1981" i="1"/>
  <c r="O2581" i="1"/>
  <c r="O2944" i="1"/>
  <c r="O3953" i="1"/>
  <c r="O1975" i="1"/>
  <c r="O1316" i="1"/>
  <c r="O1443" i="1"/>
  <c r="O1984" i="1"/>
  <c r="O2515" i="1"/>
  <c r="O2911" i="1"/>
  <c r="O2078" i="1"/>
  <c r="O698" i="1"/>
  <c r="O1178" i="1"/>
  <c r="O2365" i="1"/>
  <c r="O980" i="1"/>
  <c r="O1876" i="1"/>
  <c r="O2015" i="1"/>
  <c r="O140" i="1"/>
  <c r="O238" i="1"/>
  <c r="O328" i="1"/>
  <c r="O373" i="1"/>
  <c r="O559" i="1"/>
  <c r="O610" i="1"/>
  <c r="O696" i="1"/>
  <c r="O978" i="1"/>
  <c r="O1001" i="1"/>
  <c r="O1068" i="1"/>
  <c r="O2389" i="1"/>
  <c r="O2521" i="1"/>
  <c r="O2658" i="1"/>
  <c r="O2715" i="1"/>
  <c r="O2878" i="1"/>
  <c r="O2904" i="1"/>
  <c r="O3638" i="1"/>
  <c r="O3807" i="1"/>
  <c r="O2431" i="1"/>
  <c r="O1998" i="1"/>
  <c r="O1336" i="1"/>
  <c r="O152" i="1"/>
  <c r="O701" i="1"/>
  <c r="O1447" i="1"/>
  <c r="O300" i="1"/>
  <c r="O580" i="1"/>
  <c r="O1175" i="1"/>
  <c r="O1700" i="1"/>
  <c r="O2041" i="1"/>
  <c r="O2072" i="1"/>
  <c r="O2651" i="1"/>
  <c r="O3125" i="1"/>
  <c r="O2399" i="1"/>
  <c r="O166" i="1"/>
  <c r="O2438" i="1"/>
  <c r="O2985" i="1"/>
  <c r="O1012" i="1"/>
  <c r="O169" i="1"/>
  <c r="O437" i="1"/>
  <c r="O966" i="1"/>
  <c r="O1308" i="1"/>
  <c r="O1867" i="1"/>
  <c r="O2380" i="1"/>
  <c r="O2504" i="1"/>
  <c r="O4094" i="1"/>
  <c r="O3115" i="1"/>
  <c r="O985" i="1"/>
  <c r="O130" i="1"/>
  <c r="O219" i="1"/>
  <c r="O271" i="1"/>
  <c r="O334" i="1"/>
  <c r="O464" i="1"/>
  <c r="O562" i="1"/>
  <c r="O584" i="1"/>
  <c r="O593" i="1"/>
  <c r="O597" i="1"/>
  <c r="O639" i="1"/>
  <c r="O675" i="1"/>
  <c r="O678" i="1"/>
  <c r="O689" i="1"/>
  <c r="O695" i="1"/>
  <c r="O700" i="1"/>
  <c r="O707" i="1"/>
  <c r="O708" i="1"/>
  <c r="O713" i="1"/>
  <c r="O719" i="1"/>
  <c r="O913" i="1"/>
  <c r="O947" i="1"/>
  <c r="O973" i="1"/>
  <c r="O977" i="1"/>
  <c r="O994" i="1"/>
  <c r="O1018" i="1"/>
  <c r="O1045" i="1"/>
  <c r="O1099" i="1"/>
  <c r="O1103" i="1"/>
  <c r="O1317" i="1"/>
  <c r="O1322" i="1"/>
  <c r="O1328" i="1"/>
  <c r="O1338" i="1"/>
  <c r="O1452" i="1"/>
  <c r="O1597" i="1"/>
  <c r="O1947" i="1"/>
  <c r="O1950" i="1"/>
  <c r="O1968" i="1"/>
  <c r="O2024" i="1"/>
  <c r="O2025" i="1"/>
  <c r="O2029" i="1"/>
  <c r="O2064" i="1"/>
  <c r="O2075" i="1"/>
  <c r="O2134" i="1"/>
  <c r="O2395" i="1"/>
  <c r="O2433" i="1"/>
  <c r="O2513" i="1"/>
  <c r="O2522" i="1"/>
  <c r="O2563" i="1"/>
  <c r="O2573" i="1"/>
  <c r="O2607" i="1"/>
  <c r="O2646" i="1"/>
  <c r="O2654" i="1"/>
  <c r="O2656" i="1"/>
  <c r="O2728" i="1"/>
  <c r="O2782" i="1"/>
  <c r="O3036" i="1"/>
  <c r="O3094" i="1"/>
  <c r="O3096" i="1"/>
  <c r="O3129" i="1"/>
  <c r="O3559" i="1"/>
  <c r="O3630" i="1"/>
  <c r="O3840" i="1"/>
  <c r="O3855" i="1"/>
  <c r="O1903" i="1"/>
  <c r="O2049" i="1"/>
  <c r="O2660" i="1"/>
  <c r="O517" i="1"/>
  <c r="O174" i="1"/>
  <c r="O963" i="1"/>
  <c r="O2511" i="1"/>
  <c r="O455" i="1"/>
  <c r="O1010" i="1"/>
  <c r="O672" i="1"/>
  <c r="O1066" i="1"/>
  <c r="O1126" i="1"/>
  <c r="O2584" i="1"/>
  <c r="O3979" i="1"/>
  <c r="O1966" i="1"/>
  <c r="O575" i="1"/>
  <c r="O983" i="1"/>
  <c r="O1114" i="1"/>
  <c r="O2383" i="1"/>
  <c r="O250" i="1"/>
  <c r="O572" i="1"/>
  <c r="O1042" i="1"/>
  <c r="O1912" i="1"/>
  <c r="O2050" i="1"/>
  <c r="O2577" i="1"/>
  <c r="O1436" i="1"/>
  <c r="O134" i="1"/>
  <c r="O486" i="1"/>
  <c r="O578" i="1"/>
  <c r="O613" i="1"/>
  <c r="O1147" i="1"/>
  <c r="O2027" i="1"/>
  <c r="O2037" i="1"/>
  <c r="O2124" i="1"/>
  <c r="O2138" i="1"/>
  <c r="O2596" i="1"/>
  <c r="O2692" i="1"/>
  <c r="O2960" i="1"/>
  <c r="O2036" i="1"/>
  <c r="O261" i="1"/>
  <c r="O282" i="1"/>
  <c r="O294" i="1"/>
  <c r="O330" i="1"/>
  <c r="O553" i="1"/>
  <c r="O565" i="1"/>
  <c r="O625" i="1"/>
  <c r="O655" i="1"/>
  <c r="O682" i="1"/>
  <c r="O1074" i="1"/>
  <c r="O1078" i="1"/>
  <c r="O1180" i="1"/>
  <c r="O1318" i="1"/>
  <c r="O1330" i="1"/>
  <c r="O2159" i="1"/>
  <c r="O3066" i="1"/>
  <c r="O3116" i="1"/>
  <c r="O3636" i="1"/>
  <c r="O3790" i="1"/>
  <c r="O4100" i="1"/>
  <c r="O491" i="1"/>
  <c r="O135" i="1"/>
  <c r="O2074" i="1"/>
  <c r="O122" i="1"/>
  <c r="O604" i="1"/>
  <c r="O995" i="1"/>
  <c r="O1027" i="1"/>
  <c r="O1962" i="1"/>
  <c r="O2350" i="1"/>
  <c r="O2686" i="1"/>
  <c r="O3800" i="1"/>
  <c r="O391" i="1"/>
  <c r="O709" i="1"/>
  <c r="O1083" i="1"/>
  <c r="O500" i="1"/>
  <c r="O279" i="1"/>
  <c r="O457" i="1"/>
  <c r="O1683" i="1"/>
  <c r="O2020" i="1"/>
  <c r="O2387" i="1"/>
  <c r="O2622" i="1"/>
  <c r="O2693" i="1"/>
  <c r="O3090" i="1"/>
  <c r="O447" i="1"/>
  <c r="O498" i="1"/>
  <c r="O548" i="1"/>
  <c r="O577" i="1"/>
  <c r="O615" i="1"/>
  <c r="O697" i="1"/>
  <c r="O1000" i="1"/>
  <c r="O1106" i="1"/>
  <c r="O1164" i="1"/>
  <c r="O1169" i="1"/>
  <c r="O1181" i="1"/>
  <c r="O1592" i="1"/>
  <c r="O1958" i="1"/>
  <c r="O2127" i="1"/>
  <c r="O2348" i="1"/>
  <c r="O2417" i="1"/>
  <c r="O2425" i="1"/>
  <c r="O2652" i="1"/>
  <c r="O2698" i="1"/>
  <c r="O2712" i="1"/>
  <c r="O3080" i="1"/>
  <c r="O3911" i="1"/>
  <c r="O3920" i="1"/>
  <c r="O355" i="1"/>
  <c r="O681" i="1"/>
  <c r="O2158" i="1"/>
  <c r="O962" i="1"/>
  <c r="O125" i="1"/>
  <c r="O139" i="1"/>
  <c r="O344" i="1"/>
  <c r="O465" i="1"/>
  <c r="O473" i="1"/>
  <c r="O706" i="1"/>
  <c r="O2003" i="1"/>
  <c r="O3191" i="1"/>
  <c r="O1076" i="1"/>
  <c r="O1813" i="1"/>
  <c r="O1503" i="1"/>
  <c r="O2655" i="1"/>
  <c r="O150" i="1"/>
  <c r="O155" i="1"/>
  <c r="O163" i="1"/>
  <c r="O173" i="1"/>
  <c r="O210" i="1"/>
  <c r="O215" i="1"/>
  <c r="O218" i="1"/>
  <c r="O221" i="1"/>
  <c r="O222" i="1"/>
  <c r="O223" i="1"/>
  <c r="O290" i="1"/>
  <c r="O297" i="1"/>
  <c r="O327" i="1"/>
  <c r="O360" i="1"/>
  <c r="O395" i="1"/>
  <c r="O403" i="1"/>
  <c r="O427" i="1"/>
  <c r="O452" i="1"/>
  <c r="O489" i="1"/>
  <c r="O510" i="1"/>
  <c r="O515" i="1"/>
  <c r="O547" i="1"/>
  <c r="O564" i="1"/>
  <c r="O601" i="1"/>
  <c r="O633" i="1"/>
  <c r="O662" i="1"/>
  <c r="O669" i="1"/>
  <c r="O674" i="1"/>
  <c r="O676" i="1"/>
  <c r="O679" i="1"/>
  <c r="O684" i="1"/>
  <c r="O693" i="1"/>
  <c r="O864" i="1"/>
  <c r="O906" i="1"/>
  <c r="O943" i="1"/>
  <c r="O946" i="1"/>
  <c r="O953" i="1"/>
  <c r="O958" i="1"/>
  <c r="O961" i="1"/>
  <c r="O976" i="1"/>
  <c r="O989" i="1"/>
  <c r="O1011" i="1"/>
  <c r="O1085" i="1"/>
  <c r="O1112" i="1"/>
  <c r="O1151" i="1"/>
  <c r="O1182" i="1"/>
  <c r="O1183" i="1"/>
  <c r="O1228" i="1"/>
  <c r="O1236" i="1"/>
  <c r="O1309" i="1"/>
  <c r="O1326" i="1"/>
  <c r="O1331" i="1"/>
  <c r="O1339" i="1"/>
  <c r="O1341" i="1"/>
  <c r="O1344" i="1"/>
  <c r="O1345" i="1"/>
  <c r="O1418" i="1"/>
  <c r="O1480" i="1"/>
  <c r="O1482" i="1"/>
  <c r="O1750" i="1"/>
  <c r="O1780" i="1"/>
  <c r="O1906" i="1"/>
  <c r="O1908" i="1"/>
  <c r="O1951" i="1"/>
  <c r="O1953" i="1"/>
  <c r="O1956" i="1"/>
  <c r="O1970" i="1"/>
  <c r="O1979" i="1"/>
  <c r="O1980" i="1"/>
  <c r="O1982" i="1"/>
  <c r="O2004" i="1"/>
  <c r="O2006" i="1"/>
  <c r="O2008" i="1"/>
  <c r="O2011" i="1"/>
  <c r="O2013" i="1"/>
  <c r="O2033" i="1"/>
  <c r="O2051" i="1"/>
  <c r="O2054" i="1"/>
  <c r="O2058" i="1"/>
  <c r="O2071" i="1"/>
  <c r="O2079" i="1"/>
  <c r="O2123" i="1"/>
  <c r="O2139" i="1"/>
  <c r="O2152" i="1"/>
  <c r="O2310" i="1"/>
  <c r="O2352" i="1"/>
  <c r="O2369" i="1"/>
  <c r="O2402" i="1"/>
  <c r="O2429" i="1"/>
  <c r="O2512" i="1"/>
  <c r="O2589" i="1"/>
  <c r="O2591" i="1"/>
  <c r="O2602" i="1"/>
  <c r="O2687" i="1"/>
  <c r="O2690" i="1"/>
  <c r="O2711" i="1"/>
  <c r="O2735" i="1"/>
  <c r="O2865" i="1"/>
  <c r="O2896" i="1"/>
  <c r="O2947" i="1"/>
  <c r="O2953" i="1"/>
  <c r="O3000" i="1"/>
  <c r="O3054" i="1"/>
  <c r="O3059" i="1"/>
  <c r="O3110" i="1"/>
  <c r="O3141" i="1"/>
  <c r="O3148" i="1"/>
  <c r="O3202" i="1"/>
  <c r="O3895" i="1"/>
  <c r="O3995" i="1"/>
  <c r="O954" i="1"/>
  <c r="O2661" i="1"/>
  <c r="O3100" i="1"/>
  <c r="O714" i="1"/>
  <c r="O1329" i="1"/>
  <c r="O1915" i="1"/>
  <c r="O1952" i="1"/>
  <c r="O2118" i="1"/>
  <c r="O737" i="1"/>
  <c r="O1802" i="1"/>
  <c r="O284" i="1"/>
  <c r="O554" i="1"/>
  <c r="O870" i="1"/>
  <c r="O1021" i="1"/>
  <c r="O1090" i="1"/>
  <c r="O1145" i="1"/>
  <c r="O1535" i="1"/>
  <c r="O2153" i="1"/>
  <c r="O2569" i="1"/>
  <c r="O2886" i="1"/>
  <c r="O2927" i="1"/>
  <c r="O1471" i="1"/>
  <c r="O6" i="1"/>
  <c r="O1524" i="1"/>
  <c r="O2509" i="1"/>
  <c r="O1913" i="1"/>
  <c r="O1366" i="1"/>
  <c r="O1957" i="1"/>
  <c r="O2132" i="1"/>
  <c r="O187" i="1"/>
  <c r="O286" i="1"/>
  <c r="O333" i="1"/>
  <c r="O335" i="1"/>
  <c r="O349" i="1"/>
  <c r="O424" i="1"/>
  <c r="O482" i="1"/>
  <c r="O643" i="1"/>
  <c r="O710" i="1"/>
  <c r="O1060" i="1"/>
  <c r="O1117" i="1"/>
  <c r="O1133" i="1"/>
  <c r="O1306" i="1"/>
  <c r="O1315" i="1"/>
  <c r="O1320" i="1"/>
  <c r="O1434" i="1"/>
  <c r="O1469" i="1"/>
  <c r="O1771" i="1"/>
  <c r="O1785" i="1"/>
  <c r="O1946" i="1"/>
  <c r="O2021" i="1"/>
  <c r="O2067" i="1"/>
  <c r="O2200" i="1"/>
  <c r="O2342" i="1"/>
  <c r="O2370" i="1"/>
  <c r="O2566" i="1"/>
  <c r="O2675" i="1"/>
  <c r="O2681" i="1"/>
  <c r="O2705" i="1"/>
  <c r="O2727" i="1"/>
  <c r="O3006" i="1"/>
  <c r="O3029" i="1"/>
  <c r="O3109" i="1"/>
  <c r="O3650" i="1"/>
  <c r="O3693" i="1"/>
  <c r="O3847" i="1"/>
  <c r="O2765" i="1"/>
  <c r="O461" i="1"/>
  <c r="O664" i="1"/>
  <c r="O2672" i="1"/>
  <c r="O368" i="1"/>
  <c r="O389" i="1"/>
  <c r="O773" i="1"/>
  <c r="O2859" i="1"/>
  <c r="O487" i="1"/>
  <c r="O1523" i="1"/>
  <c r="O1461" i="1"/>
  <c r="O2390" i="1"/>
  <c r="O243" i="1"/>
  <c r="O2146" i="1"/>
  <c r="O26" i="1"/>
  <c r="O158" i="1"/>
  <c r="O259" i="1"/>
  <c r="O323" i="1"/>
  <c r="O332" i="1"/>
  <c r="O342" i="1"/>
  <c r="O357" i="1"/>
  <c r="O363" i="1"/>
  <c r="O406" i="1"/>
  <c r="O650" i="1"/>
  <c r="O685" i="1"/>
  <c r="O965" i="1"/>
  <c r="O981" i="1"/>
  <c r="O1129" i="1"/>
  <c r="O1140" i="1"/>
  <c r="O1324" i="1"/>
  <c r="O1332" i="1"/>
  <c r="O1532" i="1"/>
  <c r="O1720" i="1"/>
  <c r="O1784" i="1"/>
  <c r="O1911" i="1"/>
  <c r="O1954" i="1"/>
  <c r="O2056" i="1"/>
  <c r="O2329" i="1"/>
  <c r="O2332" i="1"/>
  <c r="O2356" i="1"/>
  <c r="O2430" i="1"/>
  <c r="O2456" i="1"/>
  <c r="O2506" i="1"/>
  <c r="O2568" i="1"/>
  <c r="O2598" i="1"/>
  <c r="O2611" i="1"/>
  <c r="O2676" i="1"/>
  <c r="O2691" i="1"/>
  <c r="O2708" i="1"/>
  <c r="O2850" i="1"/>
  <c r="O2998" i="1"/>
  <c r="O3168" i="1"/>
  <c r="O3217" i="1"/>
  <c r="O3239" i="1"/>
  <c r="O3549" i="1"/>
  <c r="O353" i="1"/>
  <c r="O346" i="1"/>
  <c r="O1792" i="1"/>
  <c r="O1985" i="1"/>
  <c r="O2397" i="1"/>
  <c r="O4107" i="1"/>
  <c r="O2032" i="1"/>
  <c r="O1777" i="1"/>
  <c r="O1371" i="1"/>
  <c r="O1473" i="1"/>
  <c r="O2682" i="1"/>
  <c r="O2001" i="1"/>
  <c r="O3284" i="1"/>
  <c r="O14" i="1"/>
  <c r="O20" i="1"/>
  <c r="O252" i="1"/>
  <c r="O260" i="1"/>
  <c r="O273" i="1"/>
  <c r="O319" i="1"/>
  <c r="O345" i="1"/>
  <c r="O413" i="1"/>
  <c r="O449" i="1"/>
  <c r="O475" i="1"/>
  <c r="O483" i="1"/>
  <c r="O495" i="1"/>
  <c r="O589" i="1"/>
  <c r="O622" i="1"/>
  <c r="O673" i="1"/>
  <c r="O904" i="1"/>
  <c r="O915" i="1"/>
  <c r="O971" i="1"/>
  <c r="O987" i="1"/>
  <c r="O1009" i="1"/>
  <c r="O1070" i="1"/>
  <c r="O1087" i="1"/>
  <c r="O1162" i="1"/>
  <c r="O1252" i="1"/>
  <c r="O1258" i="1"/>
  <c r="O1307" i="1"/>
  <c r="O1340" i="1"/>
  <c r="O1425" i="1"/>
  <c r="O1467" i="1"/>
  <c r="O1479" i="1"/>
  <c r="O1568" i="1"/>
  <c r="O1571" i="1"/>
  <c r="O1693" i="1"/>
  <c r="O1775" i="1"/>
  <c r="O1782" i="1"/>
  <c r="O1909" i="1"/>
  <c r="O1959" i="1"/>
  <c r="O2007" i="1"/>
  <c r="O2012" i="1"/>
  <c r="O2016" i="1"/>
  <c r="O2038" i="1"/>
  <c r="O2061" i="1"/>
  <c r="O2141" i="1"/>
  <c r="O2154" i="1"/>
  <c r="O2199" i="1"/>
  <c r="O2300" i="1"/>
  <c r="O2381" i="1"/>
  <c r="O2388" i="1"/>
  <c r="O2461" i="1"/>
  <c r="O2574" i="1"/>
  <c r="O2587" i="1"/>
  <c r="O2594" i="1"/>
  <c r="O2659" i="1"/>
  <c r="O2688" i="1"/>
  <c r="O2696" i="1"/>
  <c r="O2733" i="1"/>
  <c r="O2739" i="1"/>
  <c r="O2890" i="1"/>
  <c r="O2912" i="1"/>
  <c r="O3031" i="1"/>
  <c r="O3134" i="1"/>
  <c r="O3200" i="1"/>
  <c r="O3226" i="1"/>
  <c r="O3427" i="1"/>
  <c r="O3851" i="1"/>
  <c r="O3877" i="1"/>
  <c r="O3884" i="1"/>
  <c r="O3950" i="1"/>
  <c r="O3983" i="1"/>
  <c r="O4008" i="1"/>
  <c r="O4097" i="1"/>
  <c r="O228" i="1"/>
  <c r="O680" i="1"/>
  <c r="O660" i="1"/>
  <c r="O34" i="1"/>
  <c r="O229" i="1"/>
  <c r="O1797" i="1"/>
  <c r="O1810" i="1"/>
  <c r="O2129" i="1"/>
  <c r="O2270" i="1"/>
  <c r="O2403" i="1"/>
  <c r="O3959" i="1"/>
  <c r="O856" i="1"/>
  <c r="O717" i="1"/>
  <c r="O280" i="1"/>
  <c r="O924" i="1"/>
  <c r="O2359" i="1"/>
  <c r="O2732" i="1"/>
  <c r="O1219" i="1"/>
  <c r="O3111" i="1"/>
  <c r="O240" i="1"/>
  <c r="O295" i="1"/>
  <c r="O1081" i="1"/>
  <c r="O1822" i="1"/>
  <c r="O3954" i="1"/>
  <c r="O41" i="1"/>
  <c r="O128" i="1"/>
  <c r="O200" i="1"/>
  <c r="O211" i="1"/>
  <c r="O245" i="1"/>
  <c r="O265" i="1"/>
  <c r="O298" i="1"/>
  <c r="O302" i="1"/>
  <c r="O317" i="1"/>
  <c r="O324" i="1"/>
  <c r="O338" i="1"/>
  <c r="O352" i="1"/>
  <c r="O372" i="1"/>
  <c r="O383" i="1"/>
  <c r="O387" i="1"/>
  <c r="O555" i="1"/>
  <c r="O567" i="1"/>
  <c r="O573" i="1"/>
  <c r="O596" i="1"/>
  <c r="O623" i="1"/>
  <c r="O627" i="1"/>
  <c r="O628" i="1"/>
  <c r="O637" i="1"/>
  <c r="O645" i="1"/>
  <c r="O646" i="1"/>
  <c r="O653" i="1"/>
  <c r="O715" i="1"/>
  <c r="O724" i="1"/>
  <c r="O891" i="1"/>
  <c r="O967" i="1"/>
  <c r="O992" i="1"/>
  <c r="O1006" i="1"/>
  <c r="O1015" i="1"/>
  <c r="O1079" i="1"/>
  <c r="O1100" i="1"/>
  <c r="O1110" i="1"/>
  <c r="O1122" i="1"/>
  <c r="O1136" i="1"/>
  <c r="O1139" i="1"/>
  <c r="O1149" i="1"/>
  <c r="O1153" i="1"/>
  <c r="O1157" i="1"/>
  <c r="O1172" i="1"/>
  <c r="O1173" i="1"/>
  <c r="O1204" i="1"/>
  <c r="O1239" i="1"/>
  <c r="O1276" i="1"/>
  <c r="O1337" i="1"/>
  <c r="O1343" i="1"/>
  <c r="O1407" i="1"/>
  <c r="O1424" i="1"/>
  <c r="O1455" i="1"/>
  <c r="O1474" i="1"/>
  <c r="O1516" i="1"/>
  <c r="O1570" i="1"/>
  <c r="O1659" i="1"/>
  <c r="O1716" i="1"/>
  <c r="O1794" i="1"/>
  <c r="O1818" i="1"/>
  <c r="O1868" i="1"/>
  <c r="O1870" i="1"/>
  <c r="O1907" i="1"/>
  <c r="O1910" i="1"/>
  <c r="O1920" i="1"/>
  <c r="O2019" i="1"/>
  <c r="O2028" i="1"/>
  <c r="O2034" i="1"/>
  <c r="O2035" i="1"/>
  <c r="O2062" i="1"/>
  <c r="O2070" i="1"/>
  <c r="O2180" i="1"/>
  <c r="O2241" i="1"/>
  <c r="O2252" i="1"/>
  <c r="O2272" i="1"/>
  <c r="O2331" i="1"/>
  <c r="O2334" i="1"/>
  <c r="O2337" i="1"/>
  <c r="O2341" i="1"/>
  <c r="O2368" i="1"/>
  <c r="O2371" i="1"/>
  <c r="O2372" i="1"/>
  <c r="O2411" i="1"/>
  <c r="O2413" i="1"/>
  <c r="O2420" i="1"/>
  <c r="O2426" i="1"/>
  <c r="O2618" i="1"/>
  <c r="O2673" i="1"/>
  <c r="O2677" i="1"/>
  <c r="O2716" i="1"/>
  <c r="O2719" i="1"/>
  <c r="O2722" i="1"/>
  <c r="O2916" i="1"/>
  <c r="O2926" i="1"/>
  <c r="O2943" i="1"/>
  <c r="O2949" i="1"/>
  <c r="O2986" i="1"/>
  <c r="O2989" i="1"/>
  <c r="O3011" i="1"/>
  <c r="O3016" i="1"/>
  <c r="O3037" i="1"/>
  <c r="O3038" i="1"/>
  <c r="O3058" i="1"/>
  <c r="O3067" i="1"/>
  <c r="O3076" i="1"/>
  <c r="O3087" i="1"/>
  <c r="O3091" i="1"/>
  <c r="O3112" i="1"/>
  <c r="O3128" i="1"/>
  <c r="O3147" i="1"/>
  <c r="O3252" i="1"/>
  <c r="O3641" i="1"/>
  <c r="O3645" i="1"/>
  <c r="O3879" i="1"/>
  <c r="O3956" i="1"/>
  <c r="O506" i="1"/>
  <c r="O570" i="1"/>
  <c r="O1772" i="1"/>
  <c r="O361" i="1"/>
  <c r="O256" i="1"/>
  <c r="O1787" i="1"/>
  <c r="O2444" i="1"/>
  <c r="O4035" i="1"/>
  <c r="O703" i="1"/>
  <c r="O1528" i="1"/>
  <c r="O2459" i="1"/>
  <c r="O2699" i="1"/>
  <c r="O3213" i="1"/>
  <c r="O3261" i="1"/>
  <c r="O2612" i="1"/>
  <c r="O1807" i="1"/>
  <c r="O3798" i="1"/>
  <c r="O420" i="1"/>
  <c r="O39" i="1"/>
  <c r="O309" i="1"/>
  <c r="O545" i="1"/>
  <c r="O1186" i="1"/>
  <c r="O1269" i="1"/>
  <c r="O1504" i="1"/>
  <c r="O1595" i="1"/>
  <c r="O2376" i="1"/>
  <c r="O2409" i="1"/>
  <c r="O2518" i="1"/>
  <c r="O3019" i="1"/>
  <c r="O3079" i="1"/>
  <c r="O3802" i="1"/>
  <c r="O1195" i="1"/>
  <c r="O2227" i="1"/>
  <c r="O2778" i="1"/>
  <c r="O3247" i="1"/>
  <c r="O29" i="1"/>
  <c r="O61" i="1"/>
  <c r="O131" i="1"/>
  <c r="O148" i="1"/>
  <c r="O177" i="1"/>
  <c r="O263" i="1"/>
  <c r="O277" i="1"/>
  <c r="O299" i="1"/>
  <c r="O313" i="1"/>
  <c r="O322" i="1"/>
  <c r="O386" i="1"/>
  <c r="O393" i="1"/>
  <c r="O401" i="1"/>
  <c r="O425" i="1"/>
  <c r="O440" i="1"/>
  <c r="O453" i="1"/>
  <c r="O459" i="1"/>
  <c r="O469" i="1"/>
  <c r="O496" i="1"/>
  <c r="O501" i="1"/>
  <c r="O504" i="1"/>
  <c r="O509" i="1"/>
  <c r="O598" i="1"/>
  <c r="O634" i="1"/>
  <c r="O644" i="1"/>
  <c r="O690" i="1"/>
  <c r="O692" i="1"/>
  <c r="O694" i="1"/>
  <c r="O727" i="1"/>
  <c r="O732" i="1"/>
  <c r="O872" i="1"/>
  <c r="O896" i="1"/>
  <c r="O921" i="1"/>
  <c r="O929" i="1"/>
  <c r="O951" i="1"/>
  <c r="O969" i="1"/>
  <c r="O974" i="1"/>
  <c r="O975" i="1"/>
  <c r="O988" i="1"/>
  <c r="O1005" i="1"/>
  <c r="O1013" i="1"/>
  <c r="O1020" i="1"/>
  <c r="O1026" i="1"/>
  <c r="O1082" i="1"/>
  <c r="O1131" i="1"/>
  <c r="O1177" i="1"/>
  <c r="O1212" i="1"/>
  <c r="O1299" i="1"/>
  <c r="O1312" i="1"/>
  <c r="O1327" i="1"/>
  <c r="O1353" i="1"/>
  <c r="O1440" i="1"/>
  <c r="O1488" i="1"/>
  <c r="O1541" i="1"/>
  <c r="O1556" i="1"/>
  <c r="O1585" i="1"/>
  <c r="O1702" i="1"/>
  <c r="O1808" i="1"/>
  <c r="O1830" i="1"/>
  <c r="O1869" i="1"/>
  <c r="O1874" i="1"/>
  <c r="O1918" i="1"/>
  <c r="O1969" i="1"/>
  <c r="O1971" i="1"/>
  <c r="O1976" i="1"/>
  <c r="O2073" i="1"/>
  <c r="O2080" i="1"/>
  <c r="O2128" i="1"/>
  <c r="O2188" i="1"/>
  <c r="O2189" i="1"/>
  <c r="O2269" i="1"/>
  <c r="O2273" i="1"/>
  <c r="O2338" i="1"/>
  <c r="O2393" i="1"/>
  <c r="O2418" i="1"/>
  <c r="O2428" i="1"/>
  <c r="O2436" i="1"/>
  <c r="O2445" i="1"/>
  <c r="O2495" i="1"/>
  <c r="O2510" i="1"/>
  <c r="O2537" i="1"/>
  <c r="O2565" i="1"/>
  <c r="O2606" i="1"/>
  <c r="O2633" i="1"/>
  <c r="O2647" i="1"/>
  <c r="O2662" i="1"/>
  <c r="O2664" i="1"/>
  <c r="O2665" i="1"/>
  <c r="O2710" i="1"/>
  <c r="O2772" i="1"/>
  <c r="O2871" i="1"/>
  <c r="O2877" i="1"/>
  <c r="O2954" i="1"/>
  <c r="O2991" i="1"/>
  <c r="O3041" i="1"/>
  <c r="O3057" i="1"/>
  <c r="O3085" i="1"/>
  <c r="O3088" i="1"/>
  <c r="O3089" i="1"/>
  <c r="O3098" i="1"/>
  <c r="O3113" i="1"/>
  <c r="O3149" i="1"/>
  <c r="O3221" i="1"/>
  <c r="O3231" i="1"/>
  <c r="O3238" i="1"/>
  <c r="O3255" i="1"/>
  <c r="O3730" i="1"/>
  <c r="O3743" i="1"/>
  <c r="O3931" i="1"/>
  <c r="O3938" i="1"/>
  <c r="O4031" i="1"/>
  <c r="O4051" i="1"/>
  <c r="O4064" i="1"/>
  <c r="O4073" i="1"/>
  <c r="O2773" i="1"/>
  <c r="O1225" i="1"/>
  <c r="O2225" i="1"/>
  <c r="O2679" i="1"/>
  <c r="O1531" i="1"/>
  <c r="O1798" i="1"/>
  <c r="O1965" i="1"/>
  <c r="O2192" i="1"/>
  <c r="O2706" i="1"/>
  <c r="O1453" i="1"/>
  <c r="O2353" i="1"/>
  <c r="O1271" i="1"/>
  <c r="O23" i="1"/>
  <c r="O394" i="1"/>
  <c r="O416" i="1"/>
  <c r="O1510" i="1"/>
  <c r="O1525" i="1"/>
  <c r="O2249" i="1"/>
  <c r="O2312" i="1"/>
  <c r="O285" i="1"/>
  <c r="O311" i="1"/>
  <c r="O566" i="1"/>
  <c r="O1088" i="1"/>
  <c r="O1096" i="1"/>
  <c r="O1163" i="1"/>
  <c r="O1170" i="1"/>
  <c r="O1522" i="1"/>
  <c r="O1543" i="1"/>
  <c r="O1819" i="1"/>
  <c r="O1864" i="1"/>
  <c r="O2093" i="1"/>
  <c r="O2170" i="1"/>
  <c r="O2228" i="1"/>
  <c r="O2239" i="1"/>
  <c r="O2307" i="1"/>
  <c r="O2519" i="1"/>
  <c r="O2540" i="1"/>
  <c r="O2720" i="1"/>
  <c r="O3060" i="1"/>
  <c r="O3880" i="1"/>
  <c r="O4024" i="1"/>
  <c r="O3955" i="1"/>
  <c r="O772" i="1"/>
  <c r="O984" i="1"/>
  <c r="O1511" i="1"/>
  <c r="O1805" i="1"/>
  <c r="O2666" i="1"/>
  <c r="O823" i="1"/>
  <c r="O3633" i="1"/>
  <c r="O167" i="1"/>
  <c r="O281" i="1"/>
  <c r="O315" i="1"/>
  <c r="O444" i="1"/>
  <c r="O1433" i="1"/>
  <c r="O1518" i="1"/>
  <c r="O1803" i="1"/>
  <c r="O4050" i="1"/>
  <c r="O2422" i="1"/>
  <c r="O1209" i="1"/>
  <c r="O1704" i="1"/>
  <c r="O2707" i="1"/>
  <c r="O1221" i="1"/>
  <c r="O1205" i="1"/>
  <c r="O911" i="1"/>
  <c r="O1154" i="1"/>
  <c r="O1468" i="1"/>
  <c r="O1507" i="1"/>
  <c r="O1512" i="1"/>
  <c r="O1800" i="1"/>
  <c r="O1977" i="1"/>
  <c r="O2110" i="1"/>
  <c r="O2391" i="1"/>
  <c r="O2746" i="1"/>
  <c r="O3104" i="1"/>
  <c r="O1806" i="1"/>
  <c r="O3276" i="1"/>
  <c r="O59" i="1"/>
  <c r="O232" i="1"/>
  <c r="O239" i="1"/>
  <c r="O242" i="1"/>
  <c r="O288" i="1"/>
  <c r="O289" i="1"/>
  <c r="O291" i="1"/>
  <c r="O318" i="1"/>
  <c r="O340" i="1"/>
  <c r="O359" i="1"/>
  <c r="O367" i="1"/>
  <c r="O381" i="1"/>
  <c r="O398" i="1"/>
  <c r="O423" i="1"/>
  <c r="O481" i="1"/>
  <c r="O485" i="1"/>
  <c r="O519" i="1"/>
  <c r="O536" i="1"/>
  <c r="O542" i="1"/>
  <c r="O563" i="1"/>
  <c r="O605" i="1"/>
  <c r="O659" i="1"/>
  <c r="O670" i="1"/>
  <c r="O702" i="1"/>
  <c r="O704" i="1"/>
  <c r="O705" i="1"/>
  <c r="O711" i="1"/>
  <c r="O716" i="1"/>
  <c r="O721" i="1"/>
  <c r="O781" i="1"/>
  <c r="O834" i="1"/>
  <c r="O908" i="1"/>
  <c r="O923" i="1"/>
  <c r="O925" i="1"/>
  <c r="O948" i="1"/>
  <c r="O955" i="1"/>
  <c r="O956" i="1"/>
  <c r="O1050" i="1"/>
  <c r="O1091" i="1"/>
  <c r="O1105" i="1"/>
  <c r="O1150" i="1"/>
  <c r="O1168" i="1"/>
  <c r="O1176" i="1"/>
  <c r="O1199" i="1"/>
  <c r="O1222" i="1"/>
  <c r="O1226" i="1"/>
  <c r="O1277" i="1"/>
  <c r="O1279" i="1"/>
  <c r="O1282" i="1"/>
  <c r="O1284" i="1"/>
  <c r="O1295" i="1"/>
  <c r="O1325" i="1"/>
  <c r="O1437" i="1"/>
  <c r="O1457" i="1"/>
  <c r="O1463" i="1"/>
  <c r="O1477" i="1"/>
  <c r="O1490" i="1"/>
  <c r="O1499" i="1"/>
  <c r="O1519" i="1"/>
  <c r="O1520" i="1"/>
  <c r="O1542" i="1"/>
  <c r="O1561" i="1"/>
  <c r="O1599" i="1"/>
  <c r="O1748" i="1"/>
  <c r="O1755" i="1"/>
  <c r="O1820" i="1"/>
  <c r="O1832" i="1"/>
  <c r="O1848" i="1"/>
  <c r="O1854" i="1"/>
  <c r="O1856" i="1"/>
  <c r="O1940" i="1"/>
  <c r="O1955" i="1"/>
  <c r="O1986" i="1"/>
  <c r="O2046" i="1"/>
  <c r="O2059" i="1"/>
  <c r="O2130" i="1"/>
  <c r="O2143" i="1"/>
  <c r="O2147" i="1"/>
  <c r="O2195" i="1"/>
  <c r="O2318" i="1"/>
  <c r="O2328" i="1"/>
  <c r="O2340" i="1"/>
  <c r="O2382" i="1"/>
  <c r="O2406" i="1"/>
  <c r="O2410" i="1"/>
  <c r="O2412" i="1"/>
  <c r="O2416" i="1"/>
  <c r="O2440" i="1"/>
  <c r="O2452" i="1"/>
  <c r="O2579" i="1"/>
  <c r="O2597" i="1"/>
  <c r="O2620" i="1"/>
  <c r="O2623" i="1"/>
  <c r="O2657" i="1"/>
  <c r="O2685" i="1"/>
  <c r="O2689" i="1"/>
  <c r="O2697" i="1"/>
  <c r="O2730" i="1"/>
  <c r="O2870" i="1"/>
  <c r="O2956" i="1"/>
  <c r="O2959" i="1"/>
  <c r="O2997" i="1"/>
  <c r="O3021" i="1"/>
  <c r="O3045" i="1"/>
  <c r="O3061" i="1"/>
  <c r="O3077" i="1"/>
  <c r="O3130" i="1"/>
  <c r="O3189" i="1"/>
  <c r="O3222" i="1"/>
  <c r="O3237" i="1"/>
  <c r="O3269" i="1"/>
  <c r="O3288" i="1"/>
  <c r="O3306" i="1"/>
  <c r="O3340" i="1"/>
  <c r="O3404" i="1"/>
  <c r="O3413" i="1"/>
  <c r="O3781" i="1"/>
  <c r="O3792" i="1"/>
  <c r="O3874" i="1"/>
  <c r="O3881" i="1"/>
  <c r="O3885" i="1"/>
  <c r="O3892" i="1"/>
  <c r="O3896" i="1"/>
  <c r="O3914" i="1"/>
  <c r="O3926" i="1"/>
  <c r="O3972" i="1"/>
  <c r="O4023" i="1"/>
  <c r="O4068" i="1"/>
  <c r="O4079" i="1"/>
  <c r="O3097" i="1"/>
  <c r="O347" i="1"/>
  <c r="O930" i="1"/>
  <c r="O1198" i="1"/>
  <c r="O1406" i="1"/>
  <c r="O2914" i="1"/>
  <c r="O44" i="1"/>
  <c r="O209" i="1"/>
  <c r="O287" i="1"/>
  <c r="O512" i="1"/>
  <c r="O797" i="1"/>
  <c r="O862" i="1"/>
  <c r="O1218" i="1"/>
  <c r="O1454" i="1"/>
  <c r="O1513" i="1"/>
  <c r="O1593" i="1"/>
  <c r="O2198" i="1"/>
  <c r="O2434" i="1"/>
  <c r="O3973" i="1"/>
  <c r="O612" i="1"/>
  <c r="O4036" i="1"/>
  <c r="O3871" i="1"/>
  <c r="O244" i="1"/>
  <c r="O258" i="1"/>
  <c r="O303" i="1"/>
  <c r="O743" i="1"/>
  <c r="O1206" i="1"/>
  <c r="O1207" i="1"/>
  <c r="O1427" i="1"/>
  <c r="O1442" i="1"/>
  <c r="O1445" i="1"/>
  <c r="O2229" i="1"/>
  <c r="O2237" i="1"/>
  <c r="O2401" i="1"/>
  <c r="O3165" i="1"/>
  <c r="O3256" i="1"/>
  <c r="O3850" i="1"/>
  <c r="O1092" i="1"/>
  <c r="O415" i="1"/>
  <c r="O208" i="1"/>
  <c r="O2864" i="1"/>
  <c r="O1281" i="1"/>
  <c r="O185" i="1"/>
  <c r="O216" i="1"/>
  <c r="O370" i="1"/>
  <c r="O827" i="1"/>
  <c r="O1187" i="1"/>
  <c r="O1196" i="1"/>
  <c r="O1699" i="1"/>
  <c r="O1767" i="1"/>
  <c r="O2523" i="1"/>
  <c r="O3794" i="1"/>
  <c r="O399" i="1"/>
  <c r="O3264" i="1"/>
  <c r="O1573" i="1"/>
  <c r="O521" i="1"/>
  <c r="O18" i="1"/>
  <c r="O30" i="1"/>
  <c r="O51" i="1"/>
  <c r="O82" i="1"/>
  <c r="O143" i="1"/>
  <c r="O192" i="1"/>
  <c r="O212" i="1"/>
  <c r="O310" i="1"/>
  <c r="O362" i="1"/>
  <c r="O379" i="1"/>
  <c r="O430" i="1"/>
  <c r="O490" i="1"/>
  <c r="O507" i="1"/>
  <c r="O527" i="1"/>
  <c r="O581" i="1"/>
  <c r="O656" i="1"/>
  <c r="O666" i="1"/>
  <c r="O720" i="1"/>
  <c r="O959" i="1"/>
  <c r="O968" i="1"/>
  <c r="O1051" i="1"/>
  <c r="O1098" i="1"/>
  <c r="O1245" i="1"/>
  <c r="O1260" i="1"/>
  <c r="O1270" i="1"/>
  <c r="O1408" i="1"/>
  <c r="O1435" i="1"/>
  <c r="O1538" i="1"/>
  <c r="O1539" i="1"/>
  <c r="O1697" i="1"/>
  <c r="O1765" i="1"/>
  <c r="O1816" i="1"/>
  <c r="O1892" i="1"/>
  <c r="O2194" i="1"/>
  <c r="O2339" i="1"/>
  <c r="O2404" i="1"/>
  <c r="O2516" i="1"/>
  <c r="O2604" i="1"/>
  <c r="O2650" i="1"/>
  <c r="O2717" i="1"/>
  <c r="O2725" i="1"/>
  <c r="O2734" i="1"/>
  <c r="O2882" i="1"/>
  <c r="O2899" i="1"/>
  <c r="O3046" i="1"/>
  <c r="O3073" i="1"/>
  <c r="O3074" i="1"/>
  <c r="O3102" i="1"/>
  <c r="O3216" i="1"/>
  <c r="O3220" i="1"/>
  <c r="O3250" i="1"/>
  <c r="O3679" i="1"/>
  <c r="O3805" i="1"/>
  <c r="O3934" i="1"/>
  <c r="O632" i="1"/>
  <c r="O3318" i="1"/>
  <c r="O1311" i="1"/>
  <c r="O2637" i="1"/>
  <c r="O3925" i="1"/>
  <c r="O351" i="1"/>
  <c r="O2881" i="1"/>
  <c r="O576" i="1"/>
  <c r="O3985" i="1"/>
  <c r="O53" i="1"/>
  <c r="O1766" i="1"/>
  <c r="O1781" i="1"/>
  <c r="O2503" i="1"/>
  <c r="O2608" i="1"/>
  <c r="O2613" i="1"/>
  <c r="O3114" i="1"/>
  <c r="O3196" i="1"/>
  <c r="O3856" i="1"/>
  <c r="O3007" i="1"/>
  <c r="O2323" i="1"/>
  <c r="O419" i="1"/>
  <c r="O448" i="1"/>
  <c r="O2144" i="1"/>
  <c r="O2616" i="1"/>
  <c r="O3622" i="1"/>
  <c r="O3849" i="1"/>
  <c r="O3" i="1"/>
  <c r="O1334" i="1"/>
  <c r="O1751" i="1"/>
  <c r="O5" i="1"/>
  <c r="O45" i="1"/>
  <c r="O54" i="1"/>
  <c r="O56" i="1"/>
  <c r="O60" i="1"/>
  <c r="O71" i="1"/>
  <c r="O151" i="1"/>
  <c r="O172" i="1"/>
  <c r="O201" i="1"/>
  <c r="O237" i="1"/>
  <c r="O251" i="1"/>
  <c r="O262" i="1"/>
  <c r="O301" i="1"/>
  <c r="O304" i="1"/>
  <c r="O331" i="1"/>
  <c r="O336" i="1"/>
  <c r="O348" i="1"/>
  <c r="O350" i="1"/>
  <c r="O354" i="1"/>
  <c r="O369" i="1"/>
  <c r="O397" i="1"/>
  <c r="O402" i="1"/>
  <c r="O428" i="1"/>
  <c r="O445" i="1"/>
  <c r="O456" i="1"/>
  <c r="O460" i="1"/>
  <c r="O468" i="1"/>
  <c r="O480" i="1"/>
  <c r="O484" i="1"/>
  <c r="O493" i="1"/>
  <c r="O503" i="1"/>
  <c r="O529" i="1"/>
  <c r="O534" i="1"/>
  <c r="O550" i="1"/>
  <c r="O569" i="1"/>
  <c r="O588" i="1"/>
  <c r="O603" i="1"/>
  <c r="O614" i="1"/>
  <c r="O616" i="1"/>
  <c r="O635" i="1"/>
  <c r="O663" i="1"/>
  <c r="O667" i="1"/>
  <c r="O751" i="1"/>
  <c r="O755" i="1"/>
  <c r="O777" i="1"/>
  <c r="O792" i="1"/>
  <c r="O798" i="1"/>
  <c r="O842" i="1"/>
  <c r="O982" i="1"/>
  <c r="O986" i="1"/>
  <c r="O991" i="1"/>
  <c r="O997" i="1"/>
  <c r="O1016" i="1"/>
  <c r="O1030" i="1"/>
  <c r="O1031" i="1"/>
  <c r="O1033" i="1"/>
  <c r="O1047" i="1"/>
  <c r="O1058" i="1"/>
  <c r="O1059" i="1"/>
  <c r="O1072" i="1"/>
  <c r="O1084" i="1"/>
  <c r="O1109" i="1"/>
  <c r="O1111" i="1"/>
  <c r="O1134" i="1"/>
  <c r="O1159" i="1"/>
  <c r="O1166" i="1"/>
  <c r="O1167" i="1"/>
  <c r="O1171" i="1"/>
  <c r="O1197" i="1"/>
  <c r="O1210" i="1"/>
  <c r="O1272" i="1"/>
  <c r="O1310" i="1"/>
  <c r="O1354" i="1"/>
  <c r="O1375" i="1"/>
  <c r="O1381" i="1"/>
  <c r="O1395" i="1"/>
  <c r="O1399" i="1"/>
  <c r="O1431" i="1"/>
  <c r="O1438" i="1"/>
  <c r="O1489" i="1"/>
  <c r="O1563" i="1"/>
  <c r="O1566" i="1"/>
  <c r="O1576" i="1"/>
  <c r="O1577" i="1"/>
  <c r="O1579" i="1"/>
  <c r="O1609" i="1"/>
  <c r="O1618" i="1"/>
  <c r="O1633" i="1"/>
  <c r="O1635" i="1"/>
  <c r="O1646" i="1"/>
  <c r="O1689" i="1"/>
  <c r="O1696" i="1"/>
  <c r="O1713" i="1"/>
  <c r="O1725" i="1"/>
  <c r="O1731" i="1"/>
  <c r="O1735" i="1"/>
  <c r="O1753" i="1"/>
  <c r="O1789" i="1"/>
  <c r="O1799" i="1"/>
  <c r="O1836" i="1"/>
  <c r="O1845" i="1"/>
  <c r="O1871" i="1"/>
  <c r="O1877" i="1"/>
  <c r="O1893" i="1"/>
  <c r="O1922" i="1"/>
  <c r="O1941" i="1"/>
  <c r="O1945" i="1"/>
  <c r="O1961" i="1"/>
  <c r="O1963" i="1"/>
  <c r="O1964" i="1"/>
  <c r="O2009" i="1"/>
  <c r="O2018" i="1"/>
  <c r="O2039" i="1"/>
  <c r="O2044" i="1"/>
  <c r="O2048" i="1"/>
  <c r="O2052" i="1"/>
  <c r="O2081" i="1"/>
  <c r="O2162" i="1"/>
  <c r="O2186" i="1"/>
  <c r="O2196" i="1"/>
  <c r="O2226" i="1"/>
  <c r="O2244" i="1"/>
  <c r="O2330" i="1"/>
  <c r="O2345" i="1"/>
  <c r="O2358" i="1"/>
  <c r="O2377" i="1"/>
  <c r="O2385" i="1"/>
  <c r="O2435" i="1"/>
  <c r="O2441" i="1"/>
  <c r="O2451" i="1"/>
  <c r="O2453" i="1"/>
  <c r="O2505" i="1"/>
  <c r="O2541" i="1"/>
  <c r="O2564" i="1"/>
  <c r="O2567" i="1"/>
  <c r="O2570" i="1"/>
  <c r="O2576" i="1"/>
  <c r="O2578" i="1"/>
  <c r="O2586" i="1"/>
  <c r="O2595" i="1"/>
  <c r="O2614" i="1"/>
  <c r="O2668" i="1"/>
  <c r="O2674" i="1"/>
  <c r="O2704" i="1"/>
  <c r="O2718" i="1"/>
  <c r="O2729" i="1"/>
  <c r="O2751" i="1"/>
  <c r="O2756" i="1"/>
  <c r="O2758" i="1"/>
  <c r="O2795" i="1"/>
  <c r="O2805" i="1"/>
  <c r="O2813" i="1"/>
  <c r="O2820" i="1"/>
  <c r="O2873" i="1"/>
  <c r="O2885" i="1"/>
  <c r="O2893" i="1"/>
  <c r="O2901" i="1"/>
  <c r="O2915" i="1"/>
  <c r="O2932" i="1"/>
  <c r="O2946" i="1"/>
  <c r="O2961" i="1"/>
  <c r="O2965" i="1"/>
  <c r="O2968" i="1"/>
  <c r="O2987" i="1"/>
  <c r="O2992" i="1"/>
  <c r="O2999" i="1"/>
  <c r="O3015" i="1"/>
  <c r="O3024" i="1"/>
  <c r="O3055" i="1"/>
  <c r="O3064" i="1"/>
  <c r="O3072" i="1"/>
  <c r="O3078" i="1"/>
  <c r="O3099" i="1"/>
  <c r="O3117" i="1"/>
  <c r="O3121" i="1"/>
  <c r="O3132" i="1"/>
  <c r="O3142" i="1"/>
  <c r="O3146" i="1"/>
  <c r="O3175" i="1"/>
  <c r="O3194" i="1"/>
  <c r="O3199" i="1"/>
  <c r="O3244" i="1"/>
  <c r="O3248" i="1"/>
  <c r="O3258" i="1"/>
  <c r="O3274" i="1"/>
  <c r="O3290" i="1"/>
  <c r="O3300" i="1"/>
  <c r="O3360" i="1"/>
  <c r="O3391" i="1"/>
  <c r="O3402" i="1"/>
  <c r="O3408" i="1"/>
  <c r="O3423" i="1"/>
  <c r="O3436" i="1"/>
  <c r="O3457" i="1"/>
  <c r="O3465" i="1"/>
  <c r="O3470" i="1"/>
  <c r="O3483" i="1"/>
  <c r="O3509" i="1"/>
  <c r="O3526" i="1"/>
  <c r="O3577" i="1"/>
  <c r="O3648" i="1"/>
  <c r="O3716" i="1"/>
  <c r="O3768" i="1"/>
  <c r="O3801" i="1"/>
  <c r="O3843" i="1"/>
  <c r="O3854" i="1"/>
  <c r="O3872" i="1"/>
  <c r="O3886" i="1"/>
  <c r="O3888" i="1"/>
  <c r="O3901" i="1"/>
  <c r="O3906" i="1"/>
  <c r="O3915" i="1"/>
  <c r="O3932" i="1"/>
  <c r="O3951" i="1"/>
  <c r="O3965" i="1"/>
  <c r="O3994" i="1"/>
  <c r="O4019" i="1"/>
  <c r="O4037" i="1"/>
  <c r="O4044" i="1"/>
  <c r="O4061" i="1"/>
  <c r="O4062" i="1"/>
  <c r="O4099" i="1"/>
  <c r="O1004" i="1"/>
  <c r="O2077" i="1"/>
  <c r="O2702" i="1"/>
  <c r="O269" i="1"/>
  <c r="O2282" i="1"/>
  <c r="O3846" i="1"/>
  <c r="O364" i="1"/>
  <c r="O2910" i="1"/>
  <c r="O4089" i="1"/>
  <c r="O934" i="1"/>
  <c r="O1268" i="1"/>
  <c r="O1470" i="1"/>
  <c r="O2043" i="1"/>
  <c r="O2830" i="1"/>
  <c r="O2855" i="1"/>
  <c r="O3211" i="1"/>
  <c r="O3435" i="1"/>
  <c r="O4065" i="1"/>
  <c r="O1146" i="1"/>
  <c r="O1897" i="1"/>
  <c r="O2601" i="1"/>
  <c r="O9" i="1"/>
  <c r="O585" i="1"/>
  <c r="O587" i="1"/>
  <c r="O590" i="1"/>
  <c r="O942" i="1"/>
  <c r="O1017" i="1"/>
  <c r="O1174" i="1"/>
  <c r="O1191" i="1"/>
  <c r="O1220" i="1"/>
  <c r="O1401" i="1"/>
  <c r="O1521" i="1"/>
  <c r="O1575" i="1"/>
  <c r="O1749" i="1"/>
  <c r="O1796" i="1"/>
  <c r="O1852" i="1"/>
  <c r="O2201" i="1"/>
  <c r="O2254" i="1"/>
  <c r="O2313" i="1"/>
  <c r="O3084" i="1"/>
  <c r="O3362" i="1"/>
  <c r="O4016" i="1"/>
  <c r="O365" i="1"/>
  <c r="O458" i="1"/>
  <c r="O1451" i="1"/>
  <c r="O4056" i="1"/>
  <c r="O871" i="1"/>
  <c r="O1189" i="1"/>
  <c r="O1815" i="1"/>
  <c r="O1857" i="1"/>
  <c r="O57" i="1"/>
  <c r="O2" i="1"/>
  <c r="O326" i="1"/>
  <c r="O337" i="1"/>
  <c r="O462" i="1"/>
  <c r="O736" i="1"/>
  <c r="O1569" i="1"/>
  <c r="O1756" i="1"/>
  <c r="O2232" i="1"/>
  <c r="O2253" i="1"/>
  <c r="O2279" i="1"/>
  <c r="O2462" i="1"/>
  <c r="O2582" i="1"/>
  <c r="O2993" i="1"/>
  <c r="O3018" i="1"/>
  <c r="O3243" i="1"/>
  <c r="O3748" i="1"/>
  <c r="O48" i="1"/>
  <c r="O3304" i="1"/>
  <c r="O3043" i="1"/>
  <c r="O723" i="1"/>
  <c r="O2231" i="1"/>
  <c r="O8" i="1"/>
  <c r="O58" i="1"/>
  <c r="O129" i="1"/>
  <c r="O170" i="1"/>
  <c r="O207" i="1"/>
  <c r="O230" i="1"/>
  <c r="O257" i="1"/>
  <c r="O314" i="1"/>
  <c r="O421" i="1"/>
  <c r="O514" i="1"/>
  <c r="O558" i="1"/>
  <c r="O657" i="1"/>
  <c r="O796" i="1"/>
  <c r="O808" i="1"/>
  <c r="O874" i="1"/>
  <c r="O893" i="1"/>
  <c r="O897" i="1"/>
  <c r="O898" i="1"/>
  <c r="O970" i="1"/>
  <c r="O1104" i="1"/>
  <c r="O1141" i="1"/>
  <c r="O1155" i="1"/>
  <c r="O1242" i="1"/>
  <c r="O1384" i="1"/>
  <c r="O1387" i="1"/>
  <c r="O1515" i="1"/>
  <c r="O1608" i="1"/>
  <c r="O1617" i="1"/>
  <c r="O1628" i="1"/>
  <c r="O1664" i="1"/>
  <c r="O1670" i="1"/>
  <c r="O1686" i="1"/>
  <c r="O1791" i="1"/>
  <c r="O1829" i="1"/>
  <c r="O1875" i="1"/>
  <c r="O1880" i="1"/>
  <c r="O2040" i="1"/>
  <c r="O2053" i="1"/>
  <c r="O2092" i="1"/>
  <c r="O2122" i="1"/>
  <c r="O2255" i="1"/>
  <c r="O2333" i="1"/>
  <c r="O2357" i="1"/>
  <c r="O2414" i="1"/>
  <c r="O2439" i="1"/>
  <c r="O2480" i="1"/>
  <c r="O2527" i="1"/>
  <c r="O2575" i="1"/>
  <c r="O2609" i="1"/>
  <c r="O2610" i="1"/>
  <c r="O2626" i="1"/>
  <c r="O2683" i="1"/>
  <c r="O2700" i="1"/>
  <c r="O2709" i="1"/>
  <c r="O2738" i="1"/>
  <c r="O2743" i="1"/>
  <c r="O2747" i="1"/>
  <c r="O2774" i="1"/>
  <c r="O2799" i="1"/>
  <c r="O2848" i="1"/>
  <c r="O2852" i="1"/>
  <c r="O2931" i="1"/>
  <c r="O2941" i="1"/>
  <c r="O2977" i="1"/>
  <c r="O3008" i="1"/>
  <c r="O3069" i="1"/>
  <c r="O3171" i="1"/>
  <c r="O3207" i="1"/>
  <c r="O3245" i="1"/>
  <c r="O3271" i="1"/>
  <c r="O3328" i="1"/>
  <c r="O3341" i="1"/>
  <c r="O3378" i="1"/>
  <c r="O3379" i="1"/>
  <c r="O3664" i="1"/>
  <c r="O3778" i="1"/>
  <c r="O3806" i="1"/>
  <c r="O3891" i="1"/>
  <c r="O3913" i="1"/>
  <c r="O3933" i="1"/>
  <c r="O4002" i="1"/>
  <c r="O4042" i="1"/>
  <c r="O1663" i="1"/>
  <c r="O2958" i="1"/>
  <c r="O3048" i="1"/>
  <c r="O960" i="1"/>
  <c r="O2105" i="1"/>
  <c r="O3365" i="1"/>
  <c r="O1237" i="1"/>
  <c r="O1029" i="1"/>
  <c r="O109" i="1"/>
  <c r="O146" i="1"/>
  <c r="O307" i="1"/>
  <c r="O358" i="1"/>
  <c r="O375" i="1"/>
  <c r="O400" i="1"/>
  <c r="O470" i="1"/>
  <c r="O549" i="1"/>
  <c r="O557" i="1"/>
  <c r="O591" i="1"/>
  <c r="O594" i="1"/>
  <c r="O599" i="1"/>
  <c r="O730" i="1"/>
  <c r="O793" i="1"/>
  <c r="O944" i="1"/>
  <c r="O1160" i="1"/>
  <c r="O1188" i="1"/>
  <c r="O1273" i="1"/>
  <c r="O1367" i="1"/>
  <c r="O1368" i="1"/>
  <c r="O1426" i="1"/>
  <c r="O1536" i="1"/>
  <c r="O1589" i="1"/>
  <c r="O1627" i="1"/>
  <c r="O1658" i="1"/>
  <c r="O1938" i="1"/>
  <c r="O1948" i="1"/>
  <c r="O1983" i="1"/>
  <c r="O2223" i="1"/>
  <c r="O2265" i="1"/>
  <c r="O2326" i="1"/>
  <c r="O2361" i="1"/>
  <c r="O2443" i="1"/>
  <c r="O2463" i="1"/>
  <c r="O2474" i="1"/>
  <c r="O2526" i="1"/>
  <c r="O2535" i="1"/>
  <c r="O2615" i="1"/>
  <c r="O2731" i="1"/>
  <c r="O2847" i="1"/>
  <c r="O2900" i="1"/>
  <c r="O3588" i="1"/>
  <c r="O3714" i="1"/>
  <c r="O3808" i="1"/>
  <c r="O3864" i="1"/>
  <c r="O3882" i="1"/>
  <c r="O3968" i="1"/>
  <c r="O3003" i="1"/>
  <c r="O2017" i="1"/>
  <c r="O4012" i="1"/>
  <c r="O520" i="1"/>
  <c r="O67" i="1"/>
  <c r="O149" i="1"/>
  <c r="O366" i="1"/>
  <c r="O439" i="1"/>
  <c r="O497" i="1"/>
  <c r="O718" i="1"/>
  <c r="O726" i="1"/>
  <c r="O749" i="1"/>
  <c r="O767" i="1"/>
  <c r="O778" i="1"/>
  <c r="O818" i="1"/>
  <c r="O928" i="1"/>
  <c r="O940" i="1"/>
  <c r="O1028" i="1"/>
  <c r="O1046" i="1"/>
  <c r="O1283" i="1"/>
  <c r="O1414" i="1"/>
  <c r="O1485" i="1"/>
  <c r="O1540" i="1"/>
  <c r="O1619" i="1"/>
  <c r="O1710" i="1"/>
  <c r="O1747" i="1"/>
  <c r="O1960" i="1"/>
  <c r="O2115" i="1"/>
  <c r="O2250" i="1"/>
  <c r="O2298" i="1"/>
  <c r="O2507" i="1"/>
  <c r="O2572" i="1"/>
  <c r="O2770" i="1"/>
  <c r="O3004" i="1"/>
  <c r="O3022" i="1"/>
  <c r="O3156" i="1"/>
  <c r="O3173" i="1"/>
  <c r="O3184" i="1"/>
  <c r="O3230" i="1"/>
  <c r="O3260" i="1"/>
  <c r="O3767" i="1"/>
  <c r="O3795" i="1"/>
  <c r="O3848" i="1"/>
  <c r="O3935" i="1"/>
  <c r="O4001" i="1"/>
  <c r="O4017" i="1"/>
  <c r="O4025" i="1"/>
  <c r="O1373" i="1"/>
  <c r="O1624" i="1"/>
  <c r="O1161" i="1"/>
  <c r="O1256" i="1"/>
  <c r="O1487" i="1"/>
  <c r="O371" i="1"/>
  <c r="O429" i="1"/>
  <c r="O502" i="1"/>
  <c r="O505" i="1"/>
  <c r="O866" i="1"/>
  <c r="O903" i="1"/>
  <c r="O907" i="1"/>
  <c r="O917" i="1"/>
  <c r="O1158" i="1"/>
  <c r="O1215" i="1"/>
  <c r="O1264" i="1"/>
  <c r="O1280" i="1"/>
  <c r="O1506" i="1"/>
  <c r="O1728" i="1"/>
  <c r="O1814" i="1"/>
  <c r="O1866" i="1"/>
  <c r="O1873" i="1"/>
  <c r="O1999" i="1"/>
  <c r="O2532" i="1"/>
  <c r="O2552" i="1"/>
  <c r="O2571" i="1"/>
  <c r="O3312" i="1"/>
  <c r="O2305" i="1"/>
  <c r="O1899" i="1"/>
  <c r="O214" i="1"/>
  <c r="O1421" i="1"/>
  <c r="O4034" i="1"/>
  <c r="O16" i="1"/>
  <c r="O38" i="1"/>
  <c r="O88" i="1"/>
  <c r="O91" i="1"/>
  <c r="O104" i="1"/>
  <c r="O176" i="1"/>
  <c r="O202" i="1"/>
  <c r="O204" i="1"/>
  <c r="O341" i="1"/>
  <c r="O376" i="1"/>
  <c r="O410" i="1"/>
  <c r="O434" i="1"/>
  <c r="O471" i="1"/>
  <c r="O624" i="1"/>
  <c r="O677" i="1"/>
  <c r="O741" i="1"/>
  <c r="O804" i="1"/>
  <c r="O835" i="1"/>
  <c r="O873" i="1"/>
  <c r="O894" i="1"/>
  <c r="O927" i="1"/>
  <c r="O1116" i="1"/>
  <c r="O1148" i="1"/>
  <c r="O1179" i="1"/>
  <c r="O1203" i="1"/>
  <c r="O1211" i="1"/>
  <c r="O1253" i="1"/>
  <c r="O1363" i="1"/>
  <c r="O1398" i="1"/>
  <c r="O1412" i="1"/>
  <c r="O1459" i="1"/>
  <c r="O1478" i="1"/>
  <c r="O1555" i="1"/>
  <c r="O1565" i="1"/>
  <c r="O1572" i="1"/>
  <c r="O1607" i="1"/>
  <c r="O1631" i="1"/>
  <c r="O1660" i="1"/>
  <c r="O1679" i="1"/>
  <c r="O1684" i="1"/>
  <c r="O1726" i="1"/>
  <c r="O1745" i="1"/>
  <c r="O1935" i="1"/>
  <c r="O1944" i="1"/>
  <c r="O1990" i="1"/>
  <c r="O2057" i="1"/>
  <c r="O2087" i="1"/>
  <c r="O2094" i="1"/>
  <c r="O2100" i="1"/>
  <c r="O2136" i="1"/>
  <c r="O2214" i="1"/>
  <c r="O2266" i="1"/>
  <c r="O2286" i="1"/>
  <c r="O2306" i="1"/>
  <c r="O2311" i="1"/>
  <c r="O2423" i="1"/>
  <c r="O2498" i="1"/>
  <c r="O2531" i="1"/>
  <c r="O2550" i="1"/>
  <c r="O2580" i="1"/>
  <c r="O2590" i="1"/>
  <c r="O2684" i="1"/>
  <c r="O2721" i="1"/>
  <c r="O2786" i="1"/>
  <c r="O2824" i="1"/>
  <c r="O2879" i="1"/>
  <c r="O2908" i="1"/>
  <c r="O2972" i="1"/>
  <c r="O3215" i="1"/>
  <c r="O3268" i="1"/>
  <c r="O3334" i="1"/>
  <c r="O3344" i="1"/>
  <c r="O3386" i="1"/>
  <c r="O3426" i="1"/>
  <c r="O3529" i="1"/>
  <c r="O3752" i="1"/>
  <c r="O3788" i="1"/>
  <c r="O3799" i="1"/>
  <c r="O3862" i="1"/>
  <c r="O3865" i="1"/>
  <c r="O3912" i="1"/>
  <c r="O3948" i="1"/>
  <c r="O3981" i="1"/>
  <c r="O4038" i="1"/>
  <c r="O2745" i="1"/>
  <c r="O1350" i="1"/>
  <c r="O3241" i="1"/>
  <c r="O3107" i="1"/>
  <c r="O1321" i="1"/>
  <c r="O3281" i="1"/>
  <c r="O3576" i="1"/>
  <c r="O4048" i="1"/>
  <c r="O1860" i="1"/>
  <c r="O145" i="1"/>
  <c r="O283" i="1"/>
  <c r="O806" i="1"/>
  <c r="O828" i="1"/>
  <c r="O836" i="1"/>
  <c r="O922" i="1"/>
  <c r="O1259" i="1"/>
  <c r="O1708" i="1"/>
  <c r="O1727" i="1"/>
  <c r="O1746" i="1"/>
  <c r="O1758" i="1"/>
  <c r="O1774" i="1"/>
  <c r="O1783" i="1"/>
  <c r="O1790" i="1"/>
  <c r="O1989" i="1"/>
  <c r="O2166" i="1"/>
  <c r="O2344" i="1"/>
  <c r="O2374" i="1"/>
  <c r="O2549" i="1"/>
  <c r="O2714" i="1"/>
  <c r="O2780" i="1"/>
  <c r="O2883" i="1"/>
  <c r="O2894" i="1"/>
  <c r="O2902" i="1"/>
  <c r="O3158" i="1"/>
  <c r="O3209" i="1"/>
  <c r="O3251" i="1"/>
  <c r="O3299" i="1"/>
  <c r="O3350" i="1"/>
  <c r="O3544" i="1"/>
  <c r="O3555" i="1"/>
  <c r="O3733" i="1"/>
  <c r="O3875" i="1"/>
  <c r="O3943" i="1"/>
  <c r="O3958" i="1"/>
  <c r="O2190" i="1"/>
  <c r="O325" i="1"/>
  <c r="O1034" i="1"/>
  <c r="O35" i="1"/>
  <c r="O1934" i="1"/>
  <c r="O1165" i="1"/>
  <c r="O1701" i="1"/>
  <c r="O1703" i="1"/>
  <c r="O13" i="1"/>
  <c r="O47" i="1"/>
  <c r="O49" i="1"/>
  <c r="O63" i="1"/>
  <c r="O94" i="1"/>
  <c r="O102" i="1"/>
  <c r="O108" i="1"/>
  <c r="O114" i="1"/>
  <c r="O115" i="1"/>
  <c r="O120" i="1"/>
  <c r="O136" i="1"/>
  <c r="O160" i="1"/>
  <c r="O162" i="1"/>
  <c r="O168" i="1"/>
  <c r="O188" i="1"/>
  <c r="O189" i="1"/>
  <c r="O193" i="1"/>
  <c r="O213" i="1"/>
  <c r="O220" i="1"/>
  <c r="O247" i="1"/>
  <c r="O248" i="1"/>
  <c r="O249" i="1"/>
  <c r="O254" i="1"/>
  <c r="O266" i="1"/>
  <c r="O267" i="1"/>
  <c r="O270" i="1"/>
  <c r="O275" i="1"/>
  <c r="O293" i="1"/>
  <c r="O296" i="1"/>
  <c r="O320" i="1"/>
  <c r="O321" i="1"/>
  <c r="O390" i="1"/>
  <c r="O405" i="1"/>
  <c r="O431" i="1"/>
  <c r="O442" i="1"/>
  <c r="O472" i="1"/>
  <c r="O511" i="1"/>
  <c r="O513" i="1"/>
  <c r="O518" i="1"/>
  <c r="O522" i="1"/>
  <c r="O523" i="1"/>
  <c r="O525" i="1"/>
  <c r="O540" i="1"/>
  <c r="O552" i="1"/>
  <c r="O568" i="1"/>
  <c r="O579" i="1"/>
  <c r="O592" i="1"/>
  <c r="O602" i="1"/>
  <c r="O607" i="1"/>
  <c r="O608" i="1"/>
  <c r="O618" i="1"/>
  <c r="O626" i="1"/>
  <c r="O630" i="1"/>
  <c r="O636" i="1"/>
  <c r="O658" i="1"/>
  <c r="O699" i="1"/>
  <c r="O725" i="1"/>
  <c r="O733" i="1"/>
  <c r="O739" i="1"/>
  <c r="O746" i="1"/>
  <c r="O754" i="1"/>
  <c r="O761" i="1"/>
  <c r="O763" i="1"/>
  <c r="O766" i="1"/>
  <c r="O769" i="1"/>
  <c r="O788" i="1"/>
  <c r="O801" i="1"/>
  <c r="O838" i="1"/>
  <c r="O841" i="1"/>
  <c r="O843" i="1"/>
  <c r="O847" i="1"/>
  <c r="O869" i="1"/>
  <c r="O877" i="1"/>
  <c r="O880" i="1"/>
  <c r="O885" i="1"/>
  <c r="O902" i="1"/>
  <c r="O905" i="1"/>
  <c r="O919" i="1"/>
  <c r="O936" i="1"/>
  <c r="O952" i="1"/>
  <c r="O972" i="1"/>
  <c r="O990" i="1"/>
  <c r="O993" i="1"/>
  <c r="O999" i="1"/>
  <c r="O1003" i="1"/>
  <c r="O1014" i="1"/>
  <c r="O1036" i="1"/>
  <c r="O1062" i="1"/>
  <c r="O1101" i="1"/>
  <c r="O1125" i="1"/>
  <c r="O1132" i="1"/>
  <c r="O1142" i="1"/>
  <c r="O1156" i="1"/>
  <c r="O1217" i="1"/>
  <c r="O1230" i="1"/>
  <c r="O1233" i="1"/>
  <c r="O1234" i="1"/>
  <c r="O1243" i="1"/>
  <c r="O1251" i="1"/>
  <c r="O1274" i="1"/>
  <c r="O1351" i="1"/>
  <c r="O1352" i="1"/>
  <c r="O1369" i="1"/>
  <c r="O1370" i="1"/>
  <c r="O1383" i="1"/>
  <c r="O1390" i="1"/>
  <c r="O1429" i="1"/>
  <c r="O1432" i="1"/>
  <c r="O1458" i="1"/>
  <c r="O1460" i="1"/>
  <c r="O1466" i="1"/>
  <c r="O1483" i="1"/>
  <c r="O1484" i="1"/>
  <c r="O1491" i="1"/>
  <c r="O1496" i="1"/>
  <c r="O1534" i="1"/>
  <c r="O1578" i="1"/>
  <c r="O1602" i="1"/>
  <c r="O1616" i="1"/>
  <c r="O1623" i="1"/>
  <c r="O1645" i="1"/>
  <c r="O1647" i="1"/>
  <c r="O1649" i="1"/>
  <c r="O1655" i="1"/>
  <c r="O1676" i="1"/>
  <c r="O1688" i="1"/>
  <c r="O1694" i="1"/>
  <c r="O1705" i="1"/>
  <c r="O1709" i="1"/>
  <c r="O1712" i="1"/>
  <c r="O1714" i="1"/>
  <c r="O1717" i="1"/>
  <c r="O1723" i="1"/>
  <c r="O1740" i="1"/>
  <c r="O1752" i="1"/>
  <c r="O1759" i="1"/>
  <c r="O1761" i="1"/>
  <c r="O1762" i="1"/>
  <c r="O1769" i="1"/>
  <c r="O1770" i="1"/>
  <c r="O1778" i="1"/>
  <c r="O1786" i="1"/>
  <c r="O1809" i="1"/>
  <c r="O1838" i="1"/>
  <c r="O1881" i="1"/>
  <c r="O1882" i="1"/>
  <c r="O1914" i="1"/>
  <c r="O1936" i="1"/>
  <c r="O1967" i="1"/>
  <c r="O1972" i="1"/>
  <c r="O1991" i="1"/>
  <c r="O2002" i="1"/>
  <c r="O2014" i="1"/>
  <c r="O2023" i="1"/>
  <c r="O2055" i="1"/>
  <c r="O2063" i="1"/>
  <c r="O2116" i="1"/>
  <c r="O2137" i="1"/>
  <c r="O2148" i="1"/>
  <c r="O2157" i="1"/>
  <c r="O2178" i="1"/>
  <c r="O2182" i="1"/>
  <c r="O2187" i="1"/>
  <c r="O2234" i="1"/>
  <c r="O2242" i="1"/>
  <c r="O2246" i="1"/>
  <c r="O2296" i="1"/>
  <c r="O2303" i="1"/>
  <c r="O2315" i="1"/>
  <c r="O2320" i="1"/>
  <c r="O2322" i="1"/>
  <c r="O2343" i="1"/>
  <c r="O2362" i="1"/>
  <c r="O2396" i="1"/>
  <c r="O2398" i="1"/>
  <c r="O2407" i="1"/>
  <c r="O2442" i="1"/>
  <c r="O2447" i="1"/>
  <c r="O2448" i="1"/>
  <c r="O2460" i="1"/>
  <c r="O2476" i="1"/>
  <c r="O2508" i="1"/>
  <c r="O2517" i="1"/>
  <c r="O2520" i="1"/>
  <c r="O2524" i="1"/>
  <c r="O2546" i="1"/>
  <c r="O2583" i="1"/>
  <c r="O2631" i="1"/>
  <c r="O2635" i="1"/>
  <c r="O2663" i="1"/>
  <c r="O2695" i="1"/>
  <c r="O2724" i="1"/>
  <c r="O2740" i="1"/>
  <c r="O2750" i="1"/>
  <c r="O2762" i="1"/>
  <c r="O2763" i="1"/>
  <c r="O2768" i="1"/>
  <c r="O2777" i="1"/>
  <c r="O2787" i="1"/>
  <c r="O2800" i="1"/>
  <c r="O2801" i="1"/>
  <c r="O2809" i="1"/>
  <c r="O2814" i="1"/>
  <c r="O2821" i="1"/>
  <c r="O2854" i="1"/>
  <c r="O2868" i="1"/>
  <c r="O2872" i="1"/>
  <c r="O2876" i="1"/>
  <c r="O2895" i="1"/>
  <c r="O2905" i="1"/>
  <c r="O2920" i="1"/>
  <c r="O2963" i="1"/>
  <c r="O2966" i="1"/>
  <c r="O2969" i="1"/>
  <c r="O2975" i="1"/>
  <c r="O2976" i="1"/>
  <c r="O2981" i="1"/>
  <c r="O2984" i="1"/>
  <c r="O3026" i="1"/>
  <c r="O3030" i="1"/>
  <c r="O3050" i="1"/>
  <c r="O3093" i="1"/>
  <c r="O3157" i="1"/>
  <c r="O3160" i="1"/>
  <c r="O3177" i="1"/>
  <c r="O3195" i="1"/>
  <c r="O3201" i="1"/>
  <c r="O3204" i="1"/>
  <c r="O3208" i="1"/>
  <c r="O3210" i="1"/>
  <c r="O3235" i="1"/>
  <c r="O3262" i="1"/>
  <c r="O3279" i="1"/>
  <c r="O3283" i="1"/>
  <c r="O3333" i="1"/>
  <c r="O3337" i="1"/>
  <c r="O3353" i="1"/>
  <c r="O3354" i="1"/>
  <c r="O3363" i="1"/>
  <c r="O3371" i="1"/>
  <c r="O3438" i="1"/>
  <c r="O3442" i="1"/>
  <c r="O3466" i="1"/>
  <c r="O3491" i="1"/>
  <c r="O3497" i="1"/>
  <c r="O3536" i="1"/>
  <c r="O3556" i="1"/>
  <c r="O3571" i="1"/>
  <c r="O3592" i="1"/>
  <c r="O3614" i="1"/>
  <c r="O3635" i="1"/>
  <c r="O3646" i="1"/>
  <c r="O3657" i="1"/>
  <c r="O3658" i="1"/>
  <c r="O3687" i="1"/>
  <c r="O3689" i="1"/>
  <c r="O3700" i="1"/>
  <c r="O3723" i="1"/>
  <c r="O3731" i="1"/>
  <c r="O3744" i="1"/>
  <c r="O3750" i="1"/>
  <c r="O3755" i="1"/>
  <c r="O3762" i="1"/>
  <c r="O3765" i="1"/>
  <c r="O3774" i="1"/>
  <c r="O3775" i="1"/>
  <c r="O3796" i="1"/>
  <c r="O3803" i="1"/>
  <c r="O3824" i="1"/>
  <c r="O3827" i="1"/>
  <c r="O3830" i="1"/>
  <c r="O3844" i="1"/>
  <c r="O3845" i="1"/>
  <c r="O3858" i="1"/>
  <c r="O3859" i="1"/>
  <c r="O3866" i="1"/>
  <c r="O3870" i="1"/>
  <c r="O3921" i="1"/>
  <c r="O3928" i="1"/>
  <c r="O3930" i="1"/>
  <c r="O3936" i="1"/>
  <c r="O3941" i="1"/>
  <c r="O3942" i="1"/>
  <c r="O3945" i="1"/>
  <c r="O3946" i="1"/>
  <c r="O3963" i="1"/>
  <c r="O3970" i="1"/>
  <c r="O3975" i="1"/>
  <c r="O3988" i="1"/>
  <c r="O4027" i="1"/>
  <c r="O4033" i="1"/>
  <c r="O4043" i="1"/>
  <c r="O4047" i="1"/>
  <c r="O4049" i="1"/>
  <c r="O4057" i="1"/>
  <c r="O4069" i="1"/>
  <c r="O4091" i="1"/>
  <c r="O4108" i="1"/>
  <c r="O3287" i="1"/>
  <c r="O1446" i="1"/>
  <c r="O1348" i="1"/>
  <c r="O2047" i="1"/>
  <c r="O3475" i="1"/>
  <c r="O1202" i="1"/>
  <c r="O1779" i="1"/>
  <c r="O2754" i="1"/>
  <c r="O396" i="1"/>
  <c r="O1037" i="1"/>
  <c r="O1314" i="1"/>
  <c r="O2197" i="1"/>
  <c r="O2278" i="1"/>
  <c r="O1887" i="1"/>
  <c r="O62" i="1"/>
  <c r="O119" i="1"/>
  <c r="O147" i="1"/>
  <c r="O292" i="1"/>
  <c r="O543" i="1"/>
  <c r="O810" i="1"/>
  <c r="O863" i="1"/>
  <c r="O1038" i="1"/>
  <c r="O1120" i="1"/>
  <c r="O1419" i="1"/>
  <c r="O1638" i="1"/>
  <c r="O1654" i="1"/>
  <c r="O1736" i="1"/>
  <c r="O2164" i="1"/>
  <c r="O2289" i="1"/>
  <c r="O2533" i="1"/>
  <c r="O2810" i="1"/>
  <c r="O2853" i="1"/>
  <c r="O3023" i="1"/>
  <c r="O3162" i="1"/>
  <c r="O3219" i="1"/>
  <c r="O3278" i="1"/>
  <c r="O3295" i="1"/>
  <c r="O3346" i="1"/>
  <c r="O3676" i="1"/>
  <c r="O3725" i="1"/>
  <c r="O3758" i="1"/>
  <c r="O3783" i="1"/>
  <c r="O4101" i="1"/>
  <c r="O499" i="1"/>
  <c r="O752" i="1"/>
  <c r="O217" i="1"/>
  <c r="O1400" i="1"/>
  <c r="O1417" i="1"/>
  <c r="O1054" i="1"/>
  <c r="O1554" i="1"/>
  <c r="O3186" i="1"/>
  <c r="O3726" i="1"/>
  <c r="O765" i="1"/>
  <c r="O1773" i="1"/>
  <c r="O2175" i="1"/>
  <c r="O2394" i="1"/>
  <c r="O3020" i="1"/>
  <c r="O3181" i="1"/>
  <c r="O1138" i="1"/>
  <c r="O3105" i="1"/>
  <c r="O3133" i="1"/>
  <c r="O3086" i="1"/>
  <c r="O32" i="1"/>
  <c r="O84" i="1"/>
  <c r="O126" i="1"/>
  <c r="O234" i="1"/>
  <c r="O276" i="1"/>
  <c r="O278" i="1"/>
  <c r="O329" i="1"/>
  <c r="O382" i="1"/>
  <c r="O533" i="1"/>
  <c r="O731" i="1"/>
  <c r="O768" i="1"/>
  <c r="O771" i="1"/>
  <c r="O809" i="1"/>
  <c r="O811" i="1"/>
  <c r="O817" i="1"/>
  <c r="O851" i="1"/>
  <c r="O852" i="1"/>
  <c r="O861" i="1"/>
  <c r="O950" i="1"/>
  <c r="O998" i="1"/>
  <c r="O1008" i="1"/>
  <c r="O1063" i="1"/>
  <c r="O1102" i="1"/>
  <c r="O1144" i="1"/>
  <c r="O1224" i="1"/>
  <c r="O1275" i="1"/>
  <c r="O1290" i="1"/>
  <c r="O1377" i="1"/>
  <c r="O1389" i="1"/>
  <c r="O1405" i="1"/>
  <c r="O1411" i="1"/>
  <c r="O1464" i="1"/>
  <c r="O1494" i="1"/>
  <c r="O1537" i="1"/>
  <c r="O1564" i="1"/>
  <c r="O1567" i="1"/>
  <c r="O1630" i="1"/>
  <c r="O1632" i="1"/>
  <c r="O1634" i="1"/>
  <c r="O1690" i="1"/>
  <c r="O1721" i="1"/>
  <c r="O1722" i="1"/>
  <c r="O1734" i="1"/>
  <c r="O1739" i="1"/>
  <c r="O1801" i="1"/>
  <c r="O1978" i="1"/>
  <c r="O2026" i="1"/>
  <c r="O2065" i="1"/>
  <c r="O2088" i="1"/>
  <c r="O2111" i="1"/>
  <c r="O2173" i="1"/>
  <c r="O2176" i="1"/>
  <c r="O2204" i="1"/>
  <c r="O2212" i="1"/>
  <c r="O2240" i="1"/>
  <c r="O2247" i="1"/>
  <c r="O2336" i="1"/>
  <c r="O2400" i="1"/>
  <c r="O2483" i="1"/>
  <c r="O2499" i="1"/>
  <c r="O2501" i="1"/>
  <c r="O2528" i="1"/>
  <c r="O2529" i="1"/>
  <c r="O2530" i="1"/>
  <c r="O2534" i="1"/>
  <c r="O2766" i="1"/>
  <c r="O2767" i="1"/>
  <c r="O2769" i="1"/>
  <c r="O2776" i="1"/>
  <c r="O2862" i="1"/>
  <c r="O2940" i="1"/>
  <c r="O2983" i="1"/>
  <c r="O3014" i="1"/>
  <c r="O3047" i="1"/>
  <c r="O3095" i="1"/>
  <c r="O3106" i="1"/>
  <c r="O3159" i="1"/>
  <c r="O3164" i="1"/>
  <c r="O3192" i="1"/>
  <c r="O3214" i="1"/>
  <c r="O3223" i="1"/>
  <c r="O3236" i="1"/>
  <c r="O3275" i="1"/>
  <c r="O3307" i="1"/>
  <c r="O3317" i="1"/>
  <c r="O3361" i="1"/>
  <c r="O3383" i="1"/>
  <c r="O3400" i="1"/>
  <c r="O3418" i="1"/>
  <c r="O3420" i="1"/>
  <c r="O3504" i="1"/>
  <c r="O3519" i="1"/>
  <c r="O3525" i="1"/>
  <c r="O3591" i="1"/>
  <c r="O3604" i="1"/>
  <c r="O3628" i="1"/>
  <c r="O3675" i="1"/>
  <c r="O3697" i="1"/>
  <c r="O3719" i="1"/>
  <c r="O3741" i="1"/>
  <c r="O3761" i="1"/>
  <c r="O3770" i="1"/>
  <c r="O3952" i="1"/>
  <c r="O4028" i="1"/>
  <c r="O4067" i="1"/>
  <c r="O7" i="1"/>
  <c r="O2257" i="1"/>
  <c r="O2713" i="1"/>
  <c r="O920" i="1"/>
  <c r="O3878" i="1"/>
  <c r="O3336" i="1"/>
  <c r="O556" i="1"/>
  <c r="O1651" i="1"/>
  <c r="O3494" i="1"/>
  <c r="O882" i="1"/>
  <c r="O775" i="1"/>
  <c r="O883" i="1"/>
  <c r="O1505" i="1"/>
  <c r="O3051" i="1"/>
  <c r="O3193" i="1"/>
  <c r="O3428" i="1"/>
  <c r="O4060" i="1"/>
  <c r="O1378" i="1"/>
  <c r="O2553" i="1"/>
  <c r="O738" i="1"/>
  <c r="O2161" i="1"/>
  <c r="O3791" i="1"/>
  <c r="O10" i="1"/>
  <c r="O15" i="1"/>
  <c r="O77" i="1"/>
  <c r="O90" i="1"/>
  <c r="O103" i="1"/>
  <c r="O113" i="1"/>
  <c r="O118" i="1"/>
  <c r="O198" i="1"/>
  <c r="O246" i="1"/>
  <c r="O253" i="1"/>
  <c r="O343" i="1"/>
  <c r="O356" i="1"/>
  <c r="O526" i="1"/>
  <c r="O729" i="1"/>
  <c r="O764" i="1"/>
  <c r="O800" i="1"/>
  <c r="O854" i="1"/>
  <c r="O868" i="1"/>
  <c r="O875" i="1"/>
  <c r="O914" i="1"/>
  <c r="O937" i="1"/>
  <c r="O939" i="1"/>
  <c r="O1057" i="1"/>
  <c r="O1200" i="1"/>
  <c r="O1249" i="1"/>
  <c r="O1254" i="1"/>
  <c r="O1267" i="1"/>
  <c r="O1292" i="1"/>
  <c r="O1301" i="1"/>
  <c r="O1305" i="1"/>
  <c r="O1386" i="1"/>
  <c r="O1397" i="1"/>
  <c r="O1514" i="1"/>
  <c r="O1529" i="1"/>
  <c r="O1553" i="1"/>
  <c r="O1667" i="1"/>
  <c r="O1685" i="1"/>
  <c r="O1804" i="1"/>
  <c r="O1811" i="1"/>
  <c r="O1872" i="1"/>
  <c r="O2083" i="1"/>
  <c r="O2096" i="1"/>
  <c r="O2222" i="1"/>
  <c r="O2251" i="1"/>
  <c r="O2308" i="1"/>
  <c r="O2427" i="1"/>
  <c r="O2486" i="1"/>
  <c r="O2491" i="1"/>
  <c r="O2543" i="1"/>
  <c r="O2548" i="1"/>
  <c r="O2667" i="1"/>
  <c r="O2694" i="1"/>
  <c r="O2841" i="1"/>
  <c r="O2907" i="1"/>
  <c r="O2937" i="1"/>
  <c r="O2970" i="1"/>
  <c r="O3053" i="1"/>
  <c r="O3152" i="1"/>
  <c r="O3153" i="1"/>
  <c r="O3197" i="1"/>
  <c r="O3310" i="1"/>
  <c r="O3335" i="1"/>
  <c r="O3352" i="1"/>
  <c r="O3376" i="1"/>
  <c r="O3384" i="1"/>
  <c r="O3468" i="1"/>
  <c r="O3637" i="1"/>
  <c r="O3673" i="1"/>
  <c r="O3685" i="1"/>
  <c r="O3696" i="1"/>
  <c r="O3717" i="1"/>
  <c r="O3759" i="1"/>
  <c r="O3823" i="1"/>
  <c r="O3919" i="1"/>
  <c r="O4021" i="1"/>
  <c r="O4059" i="1"/>
  <c r="O4075" i="1"/>
  <c r="O4085" i="1"/>
  <c r="O4087" i="1"/>
  <c r="O4098" i="1"/>
  <c r="O4070" i="1"/>
  <c r="O183" i="1"/>
  <c r="O532" i="1"/>
  <c r="O306" i="1"/>
  <c r="O1358" i="1"/>
  <c r="O1669" i="1"/>
  <c r="O2703" i="1"/>
  <c r="O3017" i="1"/>
  <c r="O3587" i="1"/>
  <c r="O1884" i="1"/>
  <c r="O3343" i="1"/>
  <c r="O3485" i="1"/>
  <c r="O1581" i="1"/>
  <c r="O422" i="1"/>
  <c r="O476" i="1"/>
  <c r="O538" i="1"/>
  <c r="O918" i="1"/>
  <c r="O1262" i="1"/>
  <c r="O2264" i="1"/>
  <c r="O3263" i="1"/>
  <c r="O3324" i="1"/>
  <c r="O3528" i="1"/>
  <c r="O3640" i="1"/>
  <c r="O3722" i="1"/>
  <c r="O2753" i="1"/>
  <c r="O1719" i="1"/>
  <c r="O3940" i="1"/>
  <c r="O121" i="1"/>
  <c r="O1598" i="1"/>
  <c r="O2408" i="1"/>
  <c r="O2764" i="1"/>
  <c r="O100" i="1"/>
  <c r="O1124" i="1"/>
  <c r="O1931" i="1"/>
  <c r="O1996" i="1"/>
  <c r="O2478" i="1"/>
  <c r="O2973" i="1"/>
  <c r="O3188" i="1"/>
  <c r="O3562" i="1"/>
  <c r="O878" i="1"/>
  <c r="O2934" i="1"/>
  <c r="O3225" i="1"/>
  <c r="O12" i="1"/>
  <c r="O31" i="1"/>
  <c r="O55" i="1"/>
  <c r="O64" i="1"/>
  <c r="O93" i="1"/>
  <c r="O116" i="1"/>
  <c r="O123" i="1"/>
  <c r="O137" i="1"/>
  <c r="O138" i="1"/>
  <c r="O144" i="1"/>
  <c r="O231" i="1"/>
  <c r="O274" i="1"/>
  <c r="O305" i="1"/>
  <c r="O339" i="1"/>
  <c r="O380" i="1"/>
  <c r="O426" i="1"/>
  <c r="O433" i="1"/>
  <c r="O435" i="1"/>
  <c r="O524" i="1"/>
  <c r="O582" i="1"/>
  <c r="O654" i="1"/>
  <c r="O661" i="1"/>
  <c r="O742" i="1"/>
  <c r="O753" i="1"/>
  <c r="O779" i="1"/>
  <c r="O799" i="1"/>
  <c r="O807" i="1"/>
  <c r="O824" i="1"/>
  <c r="O845" i="1"/>
  <c r="O846" i="1"/>
  <c r="O876" i="1"/>
  <c r="O892" i="1"/>
  <c r="O899" i="1"/>
  <c r="O926" i="1"/>
  <c r="O945" i="1"/>
  <c r="O1023" i="1"/>
  <c r="O1048" i="1"/>
  <c r="O1067" i="1"/>
  <c r="O1127" i="1"/>
  <c r="O1135" i="1"/>
  <c r="O1227" i="1"/>
  <c r="O1257" i="1"/>
  <c r="O1278" i="1"/>
  <c r="O1293" i="1"/>
  <c r="O1302" i="1"/>
  <c r="O1360" i="1"/>
  <c r="O1409" i="1"/>
  <c r="O1413" i="1"/>
  <c r="O1420" i="1"/>
  <c r="O1439" i="1"/>
  <c r="O1476" i="1"/>
  <c r="O1500" i="1"/>
  <c r="O1526" i="1"/>
  <c r="O1530" i="1"/>
  <c r="O1547" i="1"/>
  <c r="O1678" i="1"/>
  <c r="O1695" i="1"/>
  <c r="O1715" i="1"/>
  <c r="O1729" i="1"/>
  <c r="O1732" i="1"/>
  <c r="O1738" i="1"/>
  <c r="O1742" i="1"/>
  <c r="O1793" i="1"/>
  <c r="O1795" i="1"/>
  <c r="O1817" i="1"/>
  <c r="O1826" i="1"/>
  <c r="O1850" i="1"/>
  <c r="O1859" i="1"/>
  <c r="O1861" i="1"/>
  <c r="O1889" i="1"/>
  <c r="O1905" i="1"/>
  <c r="O1926" i="1"/>
  <c r="O1992" i="1"/>
  <c r="O2030" i="1"/>
  <c r="O2042" i="1"/>
  <c r="O2086" i="1"/>
  <c r="O2090" i="1"/>
  <c r="O2099" i="1"/>
  <c r="O2101" i="1"/>
  <c r="O2184" i="1"/>
  <c r="O2285" i="1"/>
  <c r="O2287" i="1"/>
  <c r="O2314" i="1"/>
  <c r="O2321" i="1"/>
  <c r="O2347" i="1"/>
  <c r="O2378" i="1"/>
  <c r="O2384" i="1"/>
  <c r="O2415" i="1"/>
  <c r="O2421" i="1"/>
  <c r="O2432" i="1"/>
  <c r="O2446" i="1"/>
  <c r="O2455" i="1"/>
  <c r="O2464" i="1"/>
  <c r="O2490" i="1"/>
  <c r="O2554" i="1"/>
  <c r="O2556" i="1"/>
  <c r="O2562" i="1"/>
  <c r="O2588" i="1"/>
  <c r="O2592" i="1"/>
  <c r="O2600" i="1"/>
  <c r="O2642" i="1"/>
  <c r="O2748" i="1"/>
  <c r="O2779" i="1"/>
  <c r="O2791" i="1"/>
  <c r="O2792" i="1"/>
  <c r="O2804" i="1"/>
  <c r="O2808" i="1"/>
  <c r="O2818" i="1"/>
  <c r="O2827" i="1"/>
  <c r="O2832" i="1"/>
  <c r="O2833" i="1"/>
  <c r="O2858" i="1"/>
  <c r="O2874" i="1"/>
  <c r="O2880" i="1"/>
  <c r="O2889" i="1"/>
  <c r="O2891" i="1"/>
  <c r="O2898" i="1"/>
  <c r="O2928" i="1"/>
  <c r="O2945" i="1"/>
  <c r="O2979" i="1"/>
  <c r="O2982" i="1"/>
  <c r="O2994" i="1"/>
  <c r="O3005" i="1"/>
  <c r="O3010" i="1"/>
  <c r="O3035" i="1"/>
  <c r="O3042" i="1"/>
  <c r="O3065" i="1"/>
  <c r="O3155" i="1"/>
  <c r="O3169" i="1"/>
  <c r="O3176" i="1"/>
  <c r="O3212" i="1"/>
  <c r="O3242" i="1"/>
  <c r="O3286" i="1"/>
  <c r="O3301" i="1"/>
  <c r="O3302" i="1"/>
  <c r="O3303" i="1"/>
  <c r="O3342" i="1"/>
  <c r="O3356" i="1"/>
  <c r="O3366" i="1"/>
  <c r="O3377" i="1"/>
  <c r="O3382" i="1"/>
  <c r="O3389" i="1"/>
  <c r="O3412" i="1"/>
  <c r="O3414" i="1"/>
  <c r="O3416" i="1"/>
  <c r="O3424" i="1"/>
  <c r="O3439" i="1"/>
  <c r="O3458" i="1"/>
  <c r="O3469" i="1"/>
  <c r="O3484" i="1"/>
  <c r="O3488" i="1"/>
  <c r="O3490" i="1"/>
  <c r="O3498" i="1"/>
  <c r="O3508" i="1"/>
  <c r="O3511" i="1"/>
  <c r="O3517" i="1"/>
  <c r="O3575" i="1"/>
  <c r="O3585" i="1"/>
  <c r="O3586" i="1"/>
  <c r="O3595" i="1"/>
  <c r="O3606" i="1"/>
  <c r="O3608" i="1"/>
  <c r="O3623" i="1"/>
  <c r="O3626" i="1"/>
  <c r="O3627" i="1"/>
  <c r="O3632" i="1"/>
  <c r="O3639" i="1"/>
  <c r="O3643" i="1"/>
  <c r="O3661" i="1"/>
  <c r="O3663" i="1"/>
  <c r="O3669" i="1"/>
  <c r="O3674" i="1"/>
  <c r="O3682" i="1"/>
  <c r="O3684" i="1"/>
  <c r="O3690" i="1"/>
  <c r="O3691" i="1"/>
  <c r="O3704" i="1"/>
  <c r="O3804" i="1"/>
  <c r="O3829" i="1"/>
  <c r="O3836" i="1"/>
  <c r="O3903" i="1"/>
  <c r="O3904" i="1"/>
  <c r="O3923" i="1"/>
  <c r="O3937" i="1"/>
  <c r="O3949" i="1"/>
  <c r="O3962" i="1"/>
  <c r="O3991" i="1"/>
  <c r="O3998" i="1"/>
  <c r="O3999" i="1"/>
  <c r="O4007" i="1"/>
  <c r="O4029" i="1"/>
  <c r="O4054" i="1"/>
  <c r="O4081" i="1"/>
  <c r="O4082" i="1"/>
  <c r="O4086" i="1"/>
  <c r="O4106" i="1"/>
  <c r="O4110" i="1"/>
  <c r="O4113" i="1"/>
  <c r="O159" i="1"/>
  <c r="O748" i="1"/>
  <c r="O909" i="1"/>
  <c r="O1492" i="1"/>
  <c r="O3403" i="1"/>
  <c r="O2867" i="1"/>
  <c r="O3939" i="1"/>
  <c r="O1724" i="1"/>
  <c r="O3707" i="1"/>
  <c r="O3971" i="1"/>
  <c r="O407" i="1"/>
  <c r="O164" i="1"/>
  <c r="O408" i="1"/>
  <c r="O1392" i="1"/>
  <c r="O1502" i="1"/>
  <c r="O1606" i="1"/>
  <c r="O2238" i="1"/>
  <c r="O2815" i="1"/>
  <c r="O3240" i="1"/>
  <c r="O3471" i="1"/>
  <c r="O3515" i="1"/>
  <c r="O795" i="1"/>
  <c r="O941" i="1"/>
  <c r="O1231" i="1"/>
  <c r="O3144" i="1"/>
  <c r="O3421" i="1"/>
  <c r="O3532" i="1"/>
  <c r="O4076" i="1"/>
  <c r="O1441" i="1"/>
  <c r="O979" i="1"/>
  <c r="O1193" i="1"/>
  <c r="O2324" i="1"/>
  <c r="O2835" i="1"/>
  <c r="O3267" i="1"/>
  <c r="O1201" i="1"/>
  <c r="O36" i="1"/>
  <c r="O1527" i="1"/>
  <c r="O3232" i="1"/>
  <c r="O3597" i="1"/>
  <c r="O2060" i="1"/>
  <c r="O1930" i="1"/>
  <c r="O40" i="1"/>
  <c r="O89" i="1"/>
  <c r="O171" i="1"/>
  <c r="O196" i="1"/>
  <c r="O199" i="1"/>
  <c r="O205" i="1"/>
  <c r="O264" i="1"/>
  <c r="O414" i="1"/>
  <c r="O436" i="1"/>
  <c r="O450" i="1"/>
  <c r="O551" i="1"/>
  <c r="O571" i="1"/>
  <c r="O574" i="1"/>
  <c r="O600" i="1"/>
  <c r="O651" i="1"/>
  <c r="O683" i="1"/>
  <c r="O728" i="1"/>
  <c r="O735" i="1"/>
  <c r="O757" i="1"/>
  <c r="O760" i="1"/>
  <c r="O770" i="1"/>
  <c r="O794" i="1"/>
  <c r="O839" i="1"/>
  <c r="O844" i="1"/>
  <c r="O900" i="1"/>
  <c r="O910" i="1"/>
  <c r="O964" i="1"/>
  <c r="O1052" i="1"/>
  <c r="O1056" i="1"/>
  <c r="O1113" i="1"/>
  <c r="O1152" i="1"/>
  <c r="O1185" i="1"/>
  <c r="O1214" i="1"/>
  <c r="O1238" i="1"/>
  <c r="O1241" i="1"/>
  <c r="O1250" i="1"/>
  <c r="O1261" i="1"/>
  <c r="O1297" i="1"/>
  <c r="O1304" i="1"/>
  <c r="O1335" i="1"/>
  <c r="O1349" i="1"/>
  <c r="O1357" i="1"/>
  <c r="O1394" i="1"/>
  <c r="O1403" i="1"/>
  <c r="O1404" i="1"/>
  <c r="O1559" i="1"/>
  <c r="O1562" i="1"/>
  <c r="O1574" i="1"/>
  <c r="O1603" i="1"/>
  <c r="O1643" i="1"/>
  <c r="O1666" i="1"/>
  <c r="O1668" i="1"/>
  <c r="O1692" i="1"/>
  <c r="O1776" i="1"/>
  <c r="O1823" i="1"/>
  <c r="O1849" i="1"/>
  <c r="O1865" i="1"/>
  <c r="O1890" i="1"/>
  <c r="O1895" i="1"/>
  <c r="O1902" i="1"/>
  <c r="O1937" i="1"/>
  <c r="O1974" i="1"/>
  <c r="O2000" i="1"/>
  <c r="O2031" i="1"/>
  <c r="O2091" i="1"/>
  <c r="O2097" i="1"/>
  <c r="O2165" i="1"/>
  <c r="O2167" i="1"/>
  <c r="O2179" i="1"/>
  <c r="O2213" i="1"/>
  <c r="O2233" i="1"/>
  <c r="O2235" i="1"/>
  <c r="O2248" i="1"/>
  <c r="O2259" i="1"/>
  <c r="O2262" i="1"/>
  <c r="O2271" i="1"/>
  <c r="O2275" i="1"/>
  <c r="O2276" i="1"/>
  <c r="O2293" i="1"/>
  <c r="O2317" i="1"/>
  <c r="O2379" i="1"/>
  <c r="O2449" i="1"/>
  <c r="O2468" i="1"/>
  <c r="O2477" i="1"/>
  <c r="O2542" i="1"/>
  <c r="O2628" i="1"/>
  <c r="O2649" i="1"/>
  <c r="O2744" i="1"/>
  <c r="O2781" i="1"/>
  <c r="O2788" i="1"/>
  <c r="O2811" i="1"/>
  <c r="O2812" i="1"/>
  <c r="O2831" i="1"/>
  <c r="O2834" i="1"/>
  <c r="O2842" i="1"/>
  <c r="O2866" i="1"/>
  <c r="O2869" i="1"/>
  <c r="O2875" i="1"/>
  <c r="O2909" i="1"/>
  <c r="O2922" i="1"/>
  <c r="O2935" i="1"/>
  <c r="O2936" i="1"/>
  <c r="O2942" i="1"/>
  <c r="O3027" i="1"/>
  <c r="O3103" i="1"/>
  <c r="O3166" i="1"/>
  <c r="O3170" i="1"/>
  <c r="O3179" i="1"/>
  <c r="O3185" i="1"/>
  <c r="O3224" i="1"/>
  <c r="O3249" i="1"/>
  <c r="O3265" i="1"/>
  <c r="O3266" i="1"/>
  <c r="O3280" i="1"/>
  <c r="O3289" i="1"/>
  <c r="O3313" i="1"/>
  <c r="O3314" i="1"/>
  <c r="O3322" i="1"/>
  <c r="O3339" i="1"/>
  <c r="O3367" i="1"/>
  <c r="O3440" i="1"/>
  <c r="O3443" i="1"/>
  <c r="O3486" i="1"/>
  <c r="O3505" i="1"/>
  <c r="O3507" i="1"/>
  <c r="O3518" i="1"/>
  <c r="O3546" i="1"/>
  <c r="O3552" i="1"/>
  <c r="O3563" i="1"/>
  <c r="O3599" i="1"/>
  <c r="O3613" i="1"/>
  <c r="O3616" i="1"/>
  <c r="O3617" i="1"/>
  <c r="O3618" i="1"/>
  <c r="O3625" i="1"/>
  <c r="O3701" i="1"/>
  <c r="O3749" i="1"/>
  <c r="O3756" i="1"/>
  <c r="O3776" i="1"/>
  <c r="O3782" i="1"/>
  <c r="O3825" i="1"/>
  <c r="O3853" i="1"/>
  <c r="O3861" i="1"/>
  <c r="O3899" i="1"/>
  <c r="O3900" i="1"/>
  <c r="O3902" i="1"/>
  <c r="O3916" i="1"/>
  <c r="O3922" i="1"/>
  <c r="O3929" i="1"/>
  <c r="O3982" i="1"/>
  <c r="O4032" i="1"/>
  <c r="O4040" i="1"/>
  <c r="O4095" i="1"/>
  <c r="O4114" i="1"/>
  <c r="O2726" i="1"/>
  <c r="O378" i="1"/>
  <c r="O3867" i="1"/>
  <c r="O1495" i="1"/>
  <c r="O1691" i="1"/>
  <c r="O2988" i="1"/>
  <c r="O3557" i="1"/>
  <c r="O3780" i="1"/>
  <c r="O1533" i="1"/>
  <c r="O272" i="1"/>
  <c r="O805" i="1"/>
  <c r="O1650" i="1"/>
  <c r="O2304" i="1"/>
  <c r="O1545" i="1"/>
  <c r="O3254" i="1"/>
  <c r="O4083" i="1"/>
  <c r="O747" i="1"/>
  <c r="O74" i="1"/>
  <c r="O107" i="1"/>
  <c r="O762" i="1"/>
  <c r="O867" i="1"/>
  <c r="O1071" i="1"/>
  <c r="O1223" i="1"/>
  <c r="O1385" i="1"/>
  <c r="O2108" i="1"/>
  <c r="O2260" i="1"/>
  <c r="O3154" i="1"/>
  <c r="O3558" i="1"/>
  <c r="O3745" i="1"/>
  <c r="O881" i="1"/>
  <c r="O1121" i="1"/>
  <c r="O1675" i="1"/>
  <c r="O2678" i="1"/>
  <c r="O3450" i="1"/>
  <c r="O3550" i="1"/>
  <c r="O3815" i="1"/>
  <c r="O2617" i="1"/>
  <c r="O17" i="1"/>
  <c r="O22" i="1"/>
  <c r="O25" i="1"/>
  <c r="O42" i="1"/>
  <c r="O43" i="1"/>
  <c r="O46" i="1"/>
  <c r="O50" i="1"/>
  <c r="O65" i="1"/>
  <c r="O68" i="1"/>
  <c r="O69" i="1"/>
  <c r="O404" i="1"/>
  <c r="O409" i="1"/>
  <c r="O451" i="1"/>
  <c r="O477" i="1"/>
  <c r="O535" i="1"/>
  <c r="O537" i="1"/>
  <c r="O539" i="1"/>
  <c r="O619" i="1"/>
  <c r="O638" i="1"/>
  <c r="O647" i="1"/>
  <c r="O649" i="1"/>
  <c r="O687" i="1"/>
  <c r="O750" i="1"/>
  <c r="O756" i="1"/>
  <c r="O803" i="1"/>
  <c r="O822" i="1"/>
  <c r="O837" i="1"/>
  <c r="O840" i="1"/>
  <c r="O853" i="1"/>
  <c r="O865" i="1"/>
  <c r="O879" i="1"/>
  <c r="O886" i="1"/>
  <c r="O895" i="1"/>
  <c r="O933" i="1"/>
  <c r="O935" i="1"/>
  <c r="O1024" i="1"/>
  <c r="O1025" i="1"/>
  <c r="O1032" i="1"/>
  <c r="O1049" i="1"/>
  <c r="O1094" i="1"/>
  <c r="O1128" i="1"/>
  <c r="O1190" i="1"/>
  <c r="O1216" i="1"/>
  <c r="O1229" i="1"/>
  <c r="O1246" i="1"/>
  <c r="O1247" i="1"/>
  <c r="O1248" i="1"/>
  <c r="O1263" i="1"/>
  <c r="O1286" i="1"/>
  <c r="O1287" i="1"/>
  <c r="O1300" i="1"/>
  <c r="O1303" i="1"/>
  <c r="O1359" i="1"/>
  <c r="O1380" i="1"/>
  <c r="O1415" i="1"/>
  <c r="O1486" i="1"/>
  <c r="O1497" i="1"/>
  <c r="O1501" i="1"/>
  <c r="O1587" i="1"/>
  <c r="O1605" i="1"/>
  <c r="O1612" i="1"/>
  <c r="O1629" i="1"/>
  <c r="O1636" i="1"/>
  <c r="O1637" i="1"/>
  <c r="O1648" i="1"/>
  <c r="O1652" i="1"/>
  <c r="O1653" i="1"/>
  <c r="O1671" i="1"/>
  <c r="O1673" i="1"/>
  <c r="O1681" i="1"/>
  <c r="O1706" i="1"/>
  <c r="O1707" i="1"/>
  <c r="O1718" i="1"/>
  <c r="O1744" i="1"/>
  <c r="O1827" i="1"/>
  <c r="O1828" i="1"/>
  <c r="O1843" i="1"/>
  <c r="O1844" i="1"/>
  <c r="O1858" i="1"/>
  <c r="O1883" i="1"/>
  <c r="O1891" i="1"/>
  <c r="O1924" i="1"/>
  <c r="O1933" i="1"/>
  <c r="O1988" i="1"/>
  <c r="O1993" i="1"/>
  <c r="O1995" i="1"/>
  <c r="O2068" i="1"/>
  <c r="O2103" i="1"/>
  <c r="O2107" i="1"/>
  <c r="O2109" i="1"/>
  <c r="O2112" i="1"/>
  <c r="O2113" i="1"/>
  <c r="O2121" i="1"/>
  <c r="O2131" i="1"/>
  <c r="O2145" i="1"/>
  <c r="O2151" i="1"/>
  <c r="O2168" i="1"/>
  <c r="O2183" i="1"/>
  <c r="O2202" i="1"/>
  <c r="O2205" i="1"/>
  <c r="O2209" i="1"/>
  <c r="O2220" i="1"/>
  <c r="O2280" i="1"/>
  <c r="O2294" i="1"/>
  <c r="O2354" i="1"/>
  <c r="O2373" i="1"/>
  <c r="O2465" i="1"/>
  <c r="O2466" i="1"/>
  <c r="O2470" i="1"/>
  <c r="O2475" i="1"/>
  <c r="O2482" i="1"/>
  <c r="O2487" i="1"/>
  <c r="O2536" i="1"/>
  <c r="O2547" i="1"/>
  <c r="O2557" i="1"/>
  <c r="O2625" i="1"/>
  <c r="O2632" i="1"/>
  <c r="O2755" i="1"/>
  <c r="O2760" i="1"/>
  <c r="O2790" i="1"/>
  <c r="O2793" i="1"/>
  <c r="O2794" i="1"/>
  <c r="O2828" i="1"/>
  <c r="O2829" i="1"/>
  <c r="O2840" i="1"/>
  <c r="O2849" i="1"/>
  <c r="O2861" i="1"/>
  <c r="O2892" i="1"/>
  <c r="O2919" i="1"/>
  <c r="O2948" i="1"/>
  <c r="O2974" i="1"/>
  <c r="O3101" i="1"/>
  <c r="O3163" i="1"/>
  <c r="O3172" i="1"/>
  <c r="O3174" i="1"/>
  <c r="O3203" i="1"/>
  <c r="O3218" i="1"/>
  <c r="O3227" i="1"/>
  <c r="O3259" i="1"/>
  <c r="O3270" i="1"/>
  <c r="O3282" i="1"/>
  <c r="O3292" i="1"/>
  <c r="O3315" i="1"/>
  <c r="O3320" i="1"/>
  <c r="O3349" i="1"/>
  <c r="O3359" i="1"/>
  <c r="O3375" i="1"/>
  <c r="O3381" i="1"/>
  <c r="O3387" i="1"/>
  <c r="O3388" i="1"/>
  <c r="O3405" i="1"/>
  <c r="O3409" i="1"/>
  <c r="O3430" i="1"/>
  <c r="O3432" i="1"/>
  <c r="O3433" i="1"/>
  <c r="O3434" i="1"/>
  <c r="O3447" i="1"/>
  <c r="O3459" i="1"/>
  <c r="O3467" i="1"/>
  <c r="O3474" i="1"/>
  <c r="O3476" i="1"/>
  <c r="O3480" i="1"/>
  <c r="O3489" i="1"/>
  <c r="O3501" i="1"/>
  <c r="O3521" i="1"/>
  <c r="O3522" i="1"/>
  <c r="O3537" i="1"/>
  <c r="O3540" i="1"/>
  <c r="O3568" i="1"/>
  <c r="O3572" i="1"/>
  <c r="O3594" i="1"/>
  <c r="O3603" i="1"/>
  <c r="O3620" i="1"/>
  <c r="O3629" i="1"/>
  <c r="O3655" i="1"/>
  <c r="O3659" i="1"/>
  <c r="O3680" i="1"/>
  <c r="O3681" i="1"/>
  <c r="O3698" i="1"/>
  <c r="O3699" i="1"/>
  <c r="O3715" i="1"/>
  <c r="O3729" i="1"/>
  <c r="O3742" i="1"/>
  <c r="O3769" i="1"/>
  <c r="O3772" i="1"/>
  <c r="O3777" i="1"/>
  <c r="O3779" i="1"/>
  <c r="O3784" i="1"/>
  <c r="O3787" i="1"/>
  <c r="O3811" i="1"/>
  <c r="O3814" i="1"/>
  <c r="O3819" i="1"/>
  <c r="O3839" i="1"/>
  <c r="O3841" i="1"/>
  <c r="O3863" i="1"/>
  <c r="O3868" i="1"/>
  <c r="O3869" i="1"/>
  <c r="O3889" i="1"/>
  <c r="O3890" i="1"/>
  <c r="O3918" i="1"/>
  <c r="O3947" i="1"/>
  <c r="O3960" i="1"/>
  <c r="O3966" i="1"/>
  <c r="O3967" i="1"/>
  <c r="O3980" i="1"/>
  <c r="O3987" i="1"/>
  <c r="O3996" i="1"/>
  <c r="O4005" i="1"/>
  <c r="O4009" i="1"/>
  <c r="O4015" i="1"/>
  <c r="O4030" i="1"/>
  <c r="O4066" i="1"/>
  <c r="O4077" i="1"/>
  <c r="O4090" i="1"/>
  <c r="O4096" i="1"/>
  <c r="O4109" i="1"/>
  <c r="O2752" i="1"/>
  <c r="O2309" i="1"/>
  <c r="O3611" i="1"/>
  <c r="O4011" i="1"/>
  <c r="O722" i="1"/>
  <c r="O1788" i="1"/>
  <c r="O3178" i="1"/>
  <c r="O1580" i="1"/>
  <c r="O2918" i="1"/>
  <c r="O73" i="1"/>
  <c r="O832" i="1"/>
  <c r="O1641" i="1"/>
  <c r="O2185" i="1"/>
  <c r="O2913" i="1"/>
  <c r="O2929" i="1"/>
  <c r="O3150" i="1"/>
  <c r="O3272" i="1"/>
  <c r="O3277" i="1"/>
  <c r="O3305" i="1"/>
  <c r="O3330" i="1"/>
  <c r="O3479" i="1"/>
  <c r="O1456" i="1"/>
  <c r="O1582" i="1"/>
  <c r="O1711" i="1"/>
  <c r="O2605" i="1"/>
  <c r="O3032" i="1"/>
  <c r="O3357" i="1"/>
  <c r="O3385" i="1"/>
  <c r="O3957" i="1"/>
  <c r="O791" i="1"/>
  <c r="O1294" i="1"/>
  <c r="O1674" i="1"/>
  <c r="O3419" i="1"/>
  <c r="O3969" i="1"/>
  <c r="O1342" i="1"/>
  <c r="O3487" i="1"/>
  <c r="O3500" i="1"/>
  <c r="O3530" i="1"/>
  <c r="O3992" i="1"/>
  <c r="O826" i="1"/>
  <c r="O1481" i="1"/>
  <c r="O1987" i="1"/>
  <c r="O3246" i="1"/>
  <c r="O3596" i="1"/>
  <c r="O3898" i="1"/>
  <c r="O4093" i="1"/>
  <c r="O2010" i="1"/>
  <c r="O2551" i="1"/>
  <c r="O3499" i="1"/>
  <c r="O1022" i="1"/>
  <c r="O19" i="1"/>
  <c r="O98" i="1"/>
  <c r="O101" i="1"/>
  <c r="O110" i="1"/>
  <c r="O156" i="1"/>
  <c r="O178" i="1"/>
  <c r="O186" i="1"/>
  <c r="O190" i="1"/>
  <c r="O255" i="1"/>
  <c r="O479" i="1"/>
  <c r="O516" i="1"/>
  <c r="O528" i="1"/>
  <c r="O606" i="1"/>
  <c r="O652" i="1"/>
  <c r="O740" i="1"/>
  <c r="O774" i="1"/>
  <c r="O785" i="1"/>
  <c r="O802" i="1"/>
  <c r="O812" i="1"/>
  <c r="O815" i="1"/>
  <c r="O819" i="1"/>
  <c r="O833" i="1"/>
  <c r="O884" i="1"/>
  <c r="O916" i="1"/>
  <c r="O1040" i="1"/>
  <c r="O1055" i="1"/>
  <c r="O1265" i="1"/>
  <c r="O1288" i="1"/>
  <c r="O1291" i="1"/>
  <c r="O1346" i="1"/>
  <c r="O1362" i="1"/>
  <c r="O1372" i="1"/>
  <c r="O1376" i="1"/>
  <c r="O1444" i="1"/>
  <c r="O1472" i="1"/>
  <c r="O1475" i="1"/>
  <c r="O1498" i="1"/>
  <c r="O1508" i="1"/>
  <c r="O1558" i="1"/>
  <c r="O1588" i="1"/>
  <c r="O1604" i="1"/>
  <c r="O1611" i="1"/>
  <c r="O1620" i="1"/>
  <c r="O1621" i="1"/>
  <c r="O1657" i="1"/>
  <c r="O1680" i="1"/>
  <c r="O1768" i="1"/>
  <c r="O1831" i="1"/>
  <c r="O1846" i="1"/>
  <c r="O1923" i="1"/>
  <c r="O1927" i="1"/>
  <c r="O1928" i="1"/>
  <c r="O1994" i="1"/>
  <c r="O2022" i="1"/>
  <c r="O2084" i="1"/>
  <c r="O2089" i="1"/>
  <c r="O2095" i="1"/>
  <c r="O2117" i="1"/>
  <c r="O2206" i="1"/>
  <c r="O2268" i="1"/>
  <c r="O2288" i="1"/>
  <c r="O2291" i="1"/>
  <c r="O2292" i="1"/>
  <c r="O2360" i="1"/>
  <c r="O2458" i="1"/>
  <c r="O2489" i="1"/>
  <c r="O2496" i="1"/>
  <c r="O2497" i="1"/>
  <c r="O2555" i="1"/>
  <c r="O2593" i="1"/>
  <c r="O2599" i="1"/>
  <c r="O2624" i="1"/>
  <c r="O2643" i="1"/>
  <c r="O2669" i="1"/>
  <c r="O2759" i="1"/>
  <c r="O2816" i="1"/>
  <c r="O2844" i="1"/>
  <c r="O2906" i="1"/>
  <c r="O2939" i="1"/>
  <c r="O2967" i="1"/>
  <c r="O3012" i="1"/>
  <c r="O3033" i="1"/>
  <c r="O3044" i="1"/>
  <c r="O3123" i="1"/>
  <c r="O3139" i="1"/>
  <c r="O3161" i="1"/>
  <c r="O3180" i="1"/>
  <c r="O3253" i="1"/>
  <c r="O3273" i="1"/>
  <c r="O3298" i="1"/>
  <c r="O3308" i="1"/>
  <c r="O3326" i="1"/>
  <c r="O3332" i="1"/>
  <c r="O3348" i="1"/>
  <c r="O3358" i="1"/>
  <c r="O3372" i="1"/>
  <c r="O3390" i="1"/>
  <c r="O3392" i="1"/>
  <c r="O3395" i="1"/>
  <c r="O3398" i="1"/>
  <c r="O3429" i="1"/>
  <c r="O3481" i="1"/>
  <c r="O3482" i="1"/>
  <c r="O3495" i="1"/>
  <c r="O3503" i="1"/>
  <c r="O3513" i="1"/>
  <c r="O3520" i="1"/>
  <c r="O3545" i="1"/>
  <c r="O3553" i="1"/>
  <c r="O3573" i="1"/>
  <c r="O3580" i="1"/>
  <c r="O3583" i="1"/>
  <c r="O3605" i="1"/>
  <c r="O3656" i="1"/>
  <c r="O3660" i="1"/>
  <c r="O3692" i="1"/>
  <c r="O3703" i="1"/>
  <c r="O3708" i="1"/>
  <c r="O3724" i="1"/>
  <c r="O3735" i="1"/>
  <c r="O3736" i="1"/>
  <c r="O3738" i="1"/>
  <c r="O3740" i="1"/>
  <c r="O3760" i="1"/>
  <c r="O3766" i="1"/>
  <c r="O3793" i="1"/>
  <c r="O3809" i="1"/>
  <c r="O3812" i="1"/>
  <c r="O3816" i="1"/>
  <c r="O3818" i="1"/>
  <c r="O3873" i="1"/>
  <c r="O3905" i="1"/>
  <c r="O3907" i="1"/>
  <c r="O3908" i="1"/>
  <c r="O3917" i="1"/>
  <c r="O3986" i="1"/>
  <c r="O3990" i="1"/>
  <c r="O4020" i="1"/>
  <c r="O4052" i="1"/>
  <c r="O4058" i="1"/>
  <c r="O4115" i="1"/>
  <c r="O857" i="1"/>
  <c r="O417" i="1"/>
  <c r="O744" i="1"/>
  <c r="O938" i="1"/>
  <c r="O3964" i="1"/>
  <c r="O3524" i="1"/>
  <c r="O2045" i="1"/>
  <c r="O3001" i="1"/>
  <c r="O1035" i="1"/>
  <c r="O81" i="1"/>
  <c r="O105" i="1"/>
  <c r="O112" i="1"/>
  <c r="O830" i="1"/>
  <c r="O1379" i="1"/>
  <c r="O1853" i="1"/>
  <c r="O3712" i="1"/>
  <c r="O3978" i="1"/>
  <c r="O28" i="1"/>
  <c r="O1730" i="1"/>
  <c r="O2560" i="1"/>
  <c r="O2783" i="1"/>
  <c r="O3131" i="1"/>
  <c r="O3151" i="1"/>
  <c r="O3615" i="1"/>
  <c r="O3764" i="1"/>
  <c r="O4000" i="1"/>
  <c r="O4004" i="1"/>
  <c r="O4071" i="1"/>
  <c r="O66" i="1"/>
  <c r="O87" i="1"/>
  <c r="O133" i="1"/>
  <c r="O182" i="1"/>
  <c r="O531" i="1"/>
  <c r="O712" i="1"/>
  <c r="O789" i="1"/>
  <c r="O859" i="1"/>
  <c r="O860" i="1"/>
  <c r="O1356" i="1"/>
  <c r="O1493" i="1"/>
  <c r="O1509" i="1"/>
  <c r="O1586" i="1"/>
  <c r="O1591" i="1"/>
  <c r="O1610" i="1"/>
  <c r="O1644" i="1"/>
  <c r="O1743" i="1"/>
  <c r="O1754" i="1"/>
  <c r="O1821" i="1"/>
  <c r="O1888" i="1"/>
  <c r="O2119" i="1"/>
  <c r="O2191" i="1"/>
  <c r="O2297" i="1"/>
  <c r="O2316" i="1"/>
  <c r="O2405" i="1"/>
  <c r="O2471" i="1"/>
  <c r="O2845" i="1"/>
  <c r="O2957" i="1"/>
  <c r="O3182" i="1"/>
  <c r="O3228" i="1"/>
  <c r="O3229" i="1"/>
  <c r="O3401" i="1"/>
  <c r="O3441" i="1"/>
  <c r="O3543" i="1"/>
  <c r="O3668" i="1"/>
  <c r="O3746" i="1"/>
  <c r="O3785" i="1"/>
  <c r="O3834" i="1"/>
  <c r="O3835" i="1"/>
  <c r="O3944" i="1"/>
  <c r="O3961" i="1"/>
  <c r="O4003" i="1"/>
  <c r="O530" i="1"/>
  <c r="O2514" i="1"/>
  <c r="O175" i="1"/>
  <c r="O848" i="1"/>
  <c r="O1061" i="1"/>
  <c r="O1089" i="1"/>
  <c r="O1656" i="1"/>
  <c r="O2126" i="1"/>
  <c r="O2208" i="1"/>
  <c r="O2485" i="1"/>
  <c r="O2741" i="1"/>
  <c r="O3548" i="1"/>
  <c r="O3598" i="1"/>
  <c r="O3771" i="1"/>
  <c r="O2634" i="1"/>
  <c r="O3319" i="1"/>
  <c r="O3705" i="1"/>
  <c r="O466" i="1"/>
  <c r="O37" i="1"/>
  <c r="O95" i="1"/>
  <c r="O111" i="1"/>
  <c r="O181" i="1"/>
  <c r="O184" i="1"/>
  <c r="O195" i="1"/>
  <c r="O224" i="1"/>
  <c r="O236" i="1"/>
  <c r="O241" i="1"/>
  <c r="O268" i="1"/>
  <c r="O308" i="1"/>
  <c r="O312" i="1"/>
  <c r="O316" i="1"/>
  <c r="O392" i="1"/>
  <c r="O412" i="1"/>
  <c r="O418" i="1"/>
  <c r="O432" i="1"/>
  <c r="O438" i="1"/>
  <c r="O446" i="1"/>
  <c r="O492" i="1"/>
  <c r="O586" i="1"/>
  <c r="O782" i="1"/>
  <c r="O786" i="1"/>
  <c r="O790" i="1"/>
  <c r="O813" i="1"/>
  <c r="O816" i="1"/>
  <c r="O887" i="1"/>
  <c r="O889" i="1"/>
  <c r="O890" i="1"/>
  <c r="O1039" i="1"/>
  <c r="O1065" i="1"/>
  <c r="O1077" i="1"/>
  <c r="O1115" i="1"/>
  <c r="O1119" i="1"/>
  <c r="O1130" i="1"/>
  <c r="O1137" i="1"/>
  <c r="O1184" i="1"/>
  <c r="O1213" i="1"/>
  <c r="O1235" i="1"/>
  <c r="O1240" i="1"/>
  <c r="O1285" i="1"/>
  <c r="O1355" i="1"/>
  <c r="O1364" i="1"/>
  <c r="O1410" i="1"/>
  <c r="O1428" i="1"/>
  <c r="O1430" i="1"/>
  <c r="O1546" i="1"/>
  <c r="O1548" i="1"/>
  <c r="O1583" i="1"/>
  <c r="O1584" i="1"/>
  <c r="O1596" i="1"/>
  <c r="O1615" i="1"/>
  <c r="O1622" i="1"/>
  <c r="O1626" i="1"/>
  <c r="O1640" i="1"/>
  <c r="O1665" i="1"/>
  <c r="O1672" i="1"/>
  <c r="O1677" i="1"/>
  <c r="O1682" i="1"/>
  <c r="O1733" i="1"/>
  <c r="O1737" i="1"/>
  <c r="O1741" i="1"/>
  <c r="O1760" i="1"/>
  <c r="O1833" i="1"/>
  <c r="O1840" i="1"/>
  <c r="O1841" i="1"/>
  <c r="O1847" i="1"/>
  <c r="O1886" i="1"/>
  <c r="O1896" i="1"/>
  <c r="O1900" i="1"/>
  <c r="O1904" i="1"/>
  <c r="O1932" i="1"/>
  <c r="O1997" i="1"/>
  <c r="O2082" i="1"/>
  <c r="O2104" i="1"/>
  <c r="O2120" i="1"/>
  <c r="O2135" i="1"/>
  <c r="O2140" i="1"/>
  <c r="O2174" i="1"/>
  <c r="O2181" i="1"/>
  <c r="O2210" i="1"/>
  <c r="O2221" i="1"/>
  <c r="O2230" i="1"/>
  <c r="O2243" i="1"/>
  <c r="O2261" i="1"/>
  <c r="O2263" i="1"/>
  <c r="O2274" i="1"/>
  <c r="O2281" i="1"/>
  <c r="O2290" i="1"/>
  <c r="O2299" i="1"/>
  <c r="O2327" i="1"/>
  <c r="O2346" i="1"/>
  <c r="O2349" i="1"/>
  <c r="O2355" i="1"/>
  <c r="O2367" i="1"/>
  <c r="O2386" i="1"/>
  <c r="O2419" i="1"/>
  <c r="O2469" i="1"/>
  <c r="O2472" i="1"/>
  <c r="O2484" i="1"/>
  <c r="O2500" i="1"/>
  <c r="O2539" i="1"/>
  <c r="O2585" i="1"/>
  <c r="O2621" i="1"/>
  <c r="O2638" i="1"/>
  <c r="O2670" i="1"/>
  <c r="O2761" i="1"/>
  <c r="O2784" i="1"/>
  <c r="O2785" i="1"/>
  <c r="O2789" i="1"/>
  <c r="O2802" i="1"/>
  <c r="O2806" i="1"/>
  <c r="O2823" i="1"/>
  <c r="O2837" i="1"/>
  <c r="O2843" i="1"/>
  <c r="O2856" i="1"/>
  <c r="O2860" i="1"/>
  <c r="O2917" i="1"/>
  <c r="O2930" i="1"/>
  <c r="O2938" i="1"/>
  <c r="O2951" i="1"/>
  <c r="O2964" i="1"/>
  <c r="O2971" i="1"/>
  <c r="O2990" i="1"/>
  <c r="O2995" i="1"/>
  <c r="O3034" i="1"/>
  <c r="O3040" i="1"/>
  <c r="O3071" i="1"/>
  <c r="O3108" i="1"/>
  <c r="O3119" i="1"/>
  <c r="O3136" i="1"/>
  <c r="O3187" i="1"/>
  <c r="O3205" i="1"/>
  <c r="O3233" i="1"/>
  <c r="O3234" i="1"/>
  <c r="O3309" i="1"/>
  <c r="O3325" i="1"/>
  <c r="O3331" i="1"/>
  <c r="O3351" i="1"/>
  <c r="O3370" i="1"/>
  <c r="O3374" i="1"/>
  <c r="O3437" i="1"/>
  <c r="O3445" i="1"/>
  <c r="O3448" i="1"/>
  <c r="O3449" i="1"/>
  <c r="O3454" i="1"/>
  <c r="O3492" i="1"/>
  <c r="O3502" i="1"/>
  <c r="O3506" i="1"/>
  <c r="O3514" i="1"/>
  <c r="O3533" i="1"/>
  <c r="O3551" i="1"/>
  <c r="O3561" i="1"/>
  <c r="O3566" i="1"/>
  <c r="O3569" i="1"/>
  <c r="O3570" i="1"/>
  <c r="O3584" i="1"/>
  <c r="O3600" i="1"/>
  <c r="O3612" i="1"/>
  <c r="O3621" i="1"/>
  <c r="O3624" i="1"/>
  <c r="O3642" i="1"/>
  <c r="O3647" i="1"/>
  <c r="O3670" i="1"/>
  <c r="O3671" i="1"/>
  <c r="O3683" i="1"/>
  <c r="O3694" i="1"/>
  <c r="O3709" i="1"/>
  <c r="O3711" i="1"/>
  <c r="O3732" i="1"/>
  <c r="O3753" i="1"/>
  <c r="O3773" i="1"/>
  <c r="O3786" i="1"/>
  <c r="O3810" i="1"/>
  <c r="O3817" i="1"/>
  <c r="O3821" i="1"/>
  <c r="O3852" i="1"/>
  <c r="O3857" i="1"/>
  <c r="O3894" i="1"/>
  <c r="O3897" i="1"/>
  <c r="O3909" i="1"/>
  <c r="O3974" i="1"/>
  <c r="O3976" i="1"/>
  <c r="O4010" i="1"/>
  <c r="O4072" i="1"/>
  <c r="O4074" i="1"/>
  <c r="O4088" i="1"/>
  <c r="O4092" i="1"/>
  <c r="O4105" i="1"/>
  <c r="O385" i="1"/>
  <c r="O1885" i="1"/>
  <c r="O3460" i="1"/>
  <c r="O3534" i="1"/>
  <c r="O2636" i="1"/>
  <c r="O1244" i="1"/>
  <c r="O75" i="1"/>
  <c r="O932" i="1"/>
  <c r="O1208" i="1"/>
  <c r="O1448" i="1"/>
  <c r="O1842" i="1"/>
  <c r="O1901" i="1"/>
  <c r="O2525" i="1"/>
  <c r="O2559" i="1"/>
  <c r="O3028" i="1"/>
  <c r="O3512" i="1"/>
  <c r="O3567" i="1"/>
  <c r="O3582" i="1"/>
  <c r="O21" i="1"/>
  <c r="O949" i="1"/>
  <c r="O1298" i="1"/>
  <c r="O2295" i="1"/>
  <c r="O2839" i="1"/>
  <c r="O3728" i="1"/>
  <c r="O3734" i="1"/>
  <c r="O3984" i="1"/>
  <c r="O2630" i="1"/>
  <c r="O474" i="1"/>
  <c r="O648" i="1"/>
  <c r="O783" i="1"/>
  <c r="O825" i="1"/>
  <c r="O1600" i="1"/>
  <c r="O1613" i="1"/>
  <c r="O1855" i="1"/>
  <c r="O1949" i="1"/>
  <c r="O2106" i="1"/>
  <c r="O2302" i="1"/>
  <c r="O2561" i="1"/>
  <c r="O2671" i="1"/>
  <c r="O2771" i="1"/>
  <c r="O2798" i="1"/>
  <c r="O2836" i="1"/>
  <c r="O3285" i="1"/>
  <c r="O3316" i="1"/>
  <c r="O3329" i="1"/>
  <c r="O3451" i="1"/>
  <c r="O3610" i="1"/>
  <c r="O3666" i="1"/>
  <c r="O3678" i="1"/>
  <c r="O3718" i="1"/>
  <c r="O3838" i="1"/>
  <c r="O3893" i="1"/>
  <c r="O4026" i="1"/>
  <c r="O611" i="1"/>
  <c r="O3137" i="1"/>
  <c r="O3554" i="1"/>
  <c r="O83" i="1"/>
  <c r="O454" i="1"/>
  <c r="O560" i="1"/>
  <c r="O901" i="1"/>
  <c r="O1075" i="1"/>
  <c r="O1396" i="1"/>
  <c r="O1552" i="1"/>
  <c r="O1557" i="1"/>
  <c r="O1560" i="1"/>
  <c r="O1625" i="1"/>
  <c r="O1862" i="1"/>
  <c r="O2085" i="1"/>
  <c r="O2193" i="1"/>
  <c r="O2207" i="1"/>
  <c r="O2284" i="1"/>
  <c r="O2479" i="1"/>
  <c r="O2723" i="1"/>
  <c r="O2737" i="1"/>
  <c r="O2884" i="1"/>
  <c r="O2903" i="1"/>
  <c r="O2933" i="1"/>
  <c r="O2980" i="1"/>
  <c r="O3118" i="1"/>
  <c r="O3167" i="1"/>
  <c r="O3369" i="1"/>
  <c r="O3651" i="1"/>
  <c r="O3686" i="1"/>
  <c r="O3910" i="1"/>
  <c r="O3924" i="1"/>
  <c r="O2558" i="1"/>
  <c r="O3619" i="1"/>
  <c r="O758" i="1"/>
  <c r="O784" i="1"/>
  <c r="O1550" i="1"/>
  <c r="O1825" i="1"/>
  <c r="O2177" i="1"/>
  <c r="O2467" i="1"/>
  <c r="O2544" i="1"/>
  <c r="O2797" i="1"/>
  <c r="O3025" i="1"/>
  <c r="O3145" i="1"/>
  <c r="O3297" i="1"/>
  <c r="O3345" i="1"/>
  <c r="O3422" i="1"/>
  <c r="O3456" i="1"/>
  <c r="O3593" i="1"/>
  <c r="O3644" i="1"/>
  <c r="O3710" i="1"/>
  <c r="O3739" i="1"/>
  <c r="O4039" i="1"/>
  <c r="O4078" i="1"/>
  <c r="O3977" i="1"/>
  <c r="O3539" i="1"/>
  <c r="O1916" i="1"/>
  <c r="O1361" i="1"/>
  <c r="O203" i="1"/>
  <c r="O1044" i="1"/>
  <c r="O1266" i="1"/>
  <c r="O1942" i="1"/>
  <c r="O2277" i="1"/>
  <c r="O2826" i="1"/>
  <c r="O3453" i="1"/>
  <c r="O3667" i="1"/>
  <c r="O3876" i="1"/>
  <c r="O27" i="1"/>
  <c r="O52" i="1"/>
  <c r="O70" i="1"/>
  <c r="O132" i="1"/>
  <c r="O384" i="1"/>
  <c r="O388" i="1"/>
  <c r="O814" i="1"/>
  <c r="O1080" i="1"/>
  <c r="O1465" i="1"/>
  <c r="O1839" i="1"/>
  <c r="O1929" i="1"/>
  <c r="O1939" i="1"/>
  <c r="O2076" i="1"/>
  <c r="O2098" i="1"/>
  <c r="O2102" i="1"/>
  <c r="O2216" i="1"/>
  <c r="O2335" i="1"/>
  <c r="O2454" i="1"/>
  <c r="O2494" i="1"/>
  <c r="O2502" i="1"/>
  <c r="O2819" i="1"/>
  <c r="O2857" i="1"/>
  <c r="O2921" i="1"/>
  <c r="O3009" i="1"/>
  <c r="O3052" i="1"/>
  <c r="O3296" i="1"/>
  <c r="O3541" i="1"/>
  <c r="O3579" i="1"/>
  <c r="O3797" i="1"/>
  <c r="O3828" i="1"/>
  <c r="O4022" i="1"/>
  <c r="O4046" i="1"/>
  <c r="O4103" i="1"/>
  <c r="O4014" i="1"/>
  <c r="O463" i="1"/>
  <c r="O745" i="1"/>
  <c r="O912" i="1"/>
  <c r="O1086" i="1"/>
  <c r="O2217" i="1"/>
  <c r="O2846" i="1"/>
  <c r="O3380" i="1"/>
  <c r="O3396" i="1"/>
  <c r="O3609" i="1"/>
  <c r="O3757" i="1"/>
  <c r="O2775" i="1"/>
  <c r="O4063" i="1"/>
  <c r="O1590" i="1"/>
  <c r="O617" i="1"/>
  <c r="O467" i="1"/>
  <c r="O4" i="1"/>
  <c r="O11" i="1"/>
  <c r="O72" i="1"/>
  <c r="O86" i="1"/>
  <c r="O92" i="1"/>
  <c r="O106" i="1"/>
  <c r="O127" i="1"/>
  <c r="O141" i="1"/>
  <c r="O377" i="1"/>
  <c r="O411" i="1"/>
  <c r="O541" i="1"/>
  <c r="O546" i="1"/>
  <c r="O595" i="1"/>
  <c r="O776" i="1"/>
  <c r="O780" i="1"/>
  <c r="O787" i="1"/>
  <c r="O831" i="1"/>
  <c r="O888" i="1"/>
  <c r="O931" i="1"/>
  <c r="O1041" i="1"/>
  <c r="O1053" i="1"/>
  <c r="O1069" i="1"/>
  <c r="O1143" i="1"/>
  <c r="O1192" i="1"/>
  <c r="O1296" i="1"/>
  <c r="O1374" i="1"/>
  <c r="O1391" i="1"/>
  <c r="O1393" i="1"/>
  <c r="O1416" i="1"/>
  <c r="O1544" i="1"/>
  <c r="O1551" i="1"/>
  <c r="O1601" i="1"/>
  <c r="O1614" i="1"/>
  <c r="O1639" i="1"/>
  <c r="O1661" i="1"/>
  <c r="O1837" i="1"/>
  <c r="O1894" i="1"/>
  <c r="O1917" i="1"/>
  <c r="O1921" i="1"/>
  <c r="O2005" i="1"/>
  <c r="O2125" i="1"/>
  <c r="O2133" i="1"/>
  <c r="O2211" i="1"/>
  <c r="O2224" i="1"/>
  <c r="O2256" i="1"/>
  <c r="O2424" i="1"/>
  <c r="O2473" i="1"/>
  <c r="O2492" i="1"/>
  <c r="O2493" i="1"/>
  <c r="O2603" i="1"/>
  <c r="O2619" i="1"/>
  <c r="O2639" i="1"/>
  <c r="O2749" i="1"/>
  <c r="O2757" i="1"/>
  <c r="O2803" i="1"/>
  <c r="O2851" i="1"/>
  <c r="O2897" i="1"/>
  <c r="O2924" i="1"/>
  <c r="O3002" i="1"/>
  <c r="O3039" i="1"/>
  <c r="O3049" i="1"/>
  <c r="O3135" i="1"/>
  <c r="O3138" i="1"/>
  <c r="O3143" i="1"/>
  <c r="O3183" i="1"/>
  <c r="O3206" i="1"/>
  <c r="O3291" i="1"/>
  <c r="O3293" i="1"/>
  <c r="O3321" i="1"/>
  <c r="O3323" i="1"/>
  <c r="O3347" i="1"/>
  <c r="O3355" i="1"/>
  <c r="O3364" i="1"/>
  <c r="O3368" i="1"/>
  <c r="O3393" i="1"/>
  <c r="O3394" i="1"/>
  <c r="O3397" i="1"/>
  <c r="O3406" i="1"/>
  <c r="O3410" i="1"/>
  <c r="O3411" i="1"/>
  <c r="O3415" i="1"/>
  <c r="O3452" i="1"/>
  <c r="O3461" i="1"/>
  <c r="O3462" i="1"/>
  <c r="O3463" i="1"/>
  <c r="O3473" i="1"/>
  <c r="O3493" i="1"/>
  <c r="O3516" i="1"/>
  <c r="O3527" i="1"/>
  <c r="O3531" i="1"/>
  <c r="O3535" i="1"/>
  <c r="O3565" i="1"/>
  <c r="O3574" i="1"/>
  <c r="O3581" i="1"/>
  <c r="O3589" i="1"/>
  <c r="O3601" i="1"/>
  <c r="O3634" i="1"/>
  <c r="O3649" i="1"/>
  <c r="O3652" i="1"/>
  <c r="O3653" i="1"/>
  <c r="O3702" i="1"/>
  <c r="O3713" i="1"/>
  <c r="O3720" i="1"/>
  <c r="O3751" i="1"/>
  <c r="O3754" i="1"/>
  <c r="O3763" i="1"/>
  <c r="O3831" i="1"/>
  <c r="O3833" i="1"/>
  <c r="O3860" i="1"/>
  <c r="O3883" i="1"/>
  <c r="O3993" i="1"/>
  <c r="O4006" i="1"/>
  <c r="O4018" i="1"/>
  <c r="O4041" i="1"/>
  <c r="O4053" i="1"/>
  <c r="O4055" i="1"/>
  <c r="O4104" i="1"/>
  <c r="O4111" i="1"/>
  <c r="O2069" i="1"/>
  <c r="O2258" i="1"/>
  <c r="O1898" i="1"/>
  <c r="O117" i="1"/>
  <c r="O179" i="1"/>
  <c r="O441" i="1"/>
  <c r="O1812" i="1"/>
  <c r="O2838" i="1"/>
  <c r="O2219" i="1"/>
  <c r="O2364" i="1"/>
  <c r="O79" i="1"/>
  <c r="O99" i="1"/>
  <c r="O443" i="1"/>
  <c r="O583" i="1"/>
  <c r="O620" i="1"/>
  <c r="O821" i="1"/>
  <c r="O1108" i="1"/>
  <c r="O1388" i="1"/>
  <c r="O1642" i="1"/>
  <c r="O1835" i="1"/>
  <c r="O2163" i="1"/>
  <c r="O2319" i="1"/>
  <c r="O2450" i="1"/>
  <c r="O2807" i="1"/>
  <c r="O2887" i="1"/>
  <c r="O3327" i="1"/>
  <c r="O3496" i="1"/>
  <c r="O3989" i="1"/>
  <c r="O24" i="1"/>
  <c r="O97" i="1"/>
  <c r="O820" i="1"/>
  <c r="O1402" i="1"/>
  <c r="O1687" i="1"/>
  <c r="O1834" i="1"/>
  <c r="O2172" i="1"/>
  <c r="O3311" i="1"/>
  <c r="O3407" i="1"/>
  <c r="O3523" i="1"/>
  <c r="O3560" i="1"/>
  <c r="O3688" i="1"/>
  <c r="O3789" i="1"/>
  <c r="O2640" i="1"/>
  <c r="O3695" i="1"/>
  <c r="O3564" i="1"/>
  <c r="O78" i="1"/>
  <c r="O374" i="1"/>
  <c r="O829" i="1"/>
  <c r="O850" i="1"/>
  <c r="O855" i="1"/>
  <c r="O1095" i="1"/>
  <c r="O1347" i="1"/>
  <c r="O1824" i="1"/>
  <c r="O1851" i="1"/>
  <c r="O2114" i="1"/>
  <c r="O2218" i="1"/>
  <c r="O2283" i="1"/>
  <c r="O2301" i="1"/>
  <c r="O2457" i="1"/>
  <c r="O2481" i="1"/>
  <c r="O2488" i="1"/>
  <c r="O2641" i="1"/>
  <c r="O2742" i="1"/>
  <c r="O2925" i="1"/>
  <c r="O2996" i="1"/>
  <c r="O3013" i="1"/>
  <c r="O3056" i="1"/>
  <c r="O3257" i="1"/>
  <c r="O3446" i="1"/>
  <c r="O3455" i="1"/>
  <c r="O3477" i="1"/>
  <c r="O3478" i="1"/>
  <c r="O3542" i="1"/>
  <c r="O3654" i="1"/>
  <c r="O3706" i="1"/>
  <c r="O3727" i="1"/>
  <c r="O3822" i="1"/>
  <c r="O4045" i="1"/>
  <c r="O4112" i="1"/>
  <c r="O1878" i="1"/>
  <c r="O4102" i="1"/>
  <c r="O96" i="1"/>
  <c r="O609" i="1"/>
  <c r="O759" i="1"/>
  <c r="O858" i="1"/>
  <c r="O1289" i="1"/>
  <c r="O2156" i="1"/>
  <c r="O2325" i="1"/>
  <c r="O2545" i="1"/>
  <c r="O2817" i="1"/>
  <c r="O2863" i="1"/>
  <c r="O3338" i="1"/>
  <c r="O3399" i="1"/>
  <c r="O3425" i="1"/>
  <c r="O3444" i="1"/>
  <c r="O3464" i="1"/>
  <c r="O3472" i="1"/>
  <c r="O3547" i="1"/>
  <c r="O3607" i="1"/>
  <c r="O3662" i="1"/>
  <c r="O3813" i="1"/>
  <c r="O3820" i="1"/>
  <c r="O3826" i="1"/>
  <c r="O4013" i="1"/>
  <c r="O4080" i="1"/>
  <c r="O3665" i="1"/>
  <c r="O3672" i="1"/>
  <c r="O85" i="1"/>
  <c r="O227" i="1"/>
  <c r="O1093" i="1"/>
  <c r="O1365" i="1"/>
  <c r="O2267" i="1"/>
  <c r="O2363" i="1"/>
  <c r="O2822" i="1"/>
  <c r="O2888" i="1"/>
  <c r="O3140" i="1"/>
  <c r="O3190" i="1"/>
  <c r="O3373" i="1"/>
  <c r="O3417" i="1"/>
  <c r="O3590" i="1"/>
  <c r="O3721" i="1"/>
  <c r="O3837" i="1"/>
  <c r="O3997" i="1"/>
  <c r="O1064" i="1"/>
  <c r="O3124" i="1"/>
  <c r="O2171" i="1"/>
  <c r="O2169" i="1"/>
  <c r="O2627" i="1"/>
  <c r="O2629" i="1"/>
  <c r="O3431" i="1"/>
  <c r="O3538" i="1"/>
  <c r="O3737" i="1"/>
  <c r="O3927" i="1"/>
  <c r="O4084" i="1"/>
  <c r="O2366" i="1"/>
  <c r="O1925" i="1"/>
  <c r="O1422" i="1"/>
  <c r="O2203" i="1"/>
  <c r="O3294" i="1"/>
  <c r="O1073" i="1"/>
  <c r="O1194" i="1"/>
  <c r="O1763" i="1"/>
  <c r="O1764" i="1"/>
  <c r="O2150" i="1"/>
  <c r="O2236" i="1"/>
  <c r="O2825" i="1"/>
  <c r="O2923" i="1"/>
  <c r="O3510" i="1"/>
  <c r="O3578" i="1"/>
  <c r="O3747" i="1"/>
  <c r="O3832" i="1"/>
  <c r="O1662" i="1"/>
  <c r="O642" i="1"/>
  <c r="O2978" i="1"/>
  <c r="O1879" i="1"/>
  <c r="O80" i="1"/>
  <c r="O1043" i="1"/>
  <c r="O2796" i="1"/>
  <c r="O3677" i="1"/>
  <c r="O734" i="1"/>
  <c r="O1382" i="1"/>
  <c r="O1594" i="1"/>
  <c r="O1757" i="1"/>
  <c r="O2538" i="1"/>
  <c r="O1549" i="1"/>
  <c r="O33" i="1"/>
  <c r="O849" i="1"/>
  <c r="O1255" i="1"/>
  <c r="O3602" i="1"/>
  <c r="O2215" i="1"/>
  <c r="O2701" i="1"/>
  <c r="O2245" i="1"/>
  <c r="O2736" i="1"/>
  <c r="O3842" i="1"/>
  <c r="O124" i="1"/>
  <c r="E4" i="11" l="1"/>
  <c r="F4" i="11" s="1"/>
  <c r="E5" i="11"/>
  <c r="F5" i="11" s="1"/>
  <c r="E6" i="11"/>
  <c r="G6" i="11" s="1"/>
  <c r="H2" i="11"/>
  <c r="H7" i="11"/>
  <c r="E8" i="11"/>
  <c r="H8" i="11" s="1"/>
  <c r="E3" i="11"/>
  <c r="G3" i="11" s="1"/>
  <c r="G4" i="11"/>
  <c r="H4" i="11"/>
  <c r="G5" i="11"/>
  <c r="H5" i="11"/>
  <c r="G11" i="11"/>
  <c r="G2" i="11"/>
  <c r="G7" i="11"/>
  <c r="G13" i="11"/>
  <c r="H13" i="11"/>
  <c r="E12" i="11"/>
  <c r="H12" i="11" s="1"/>
  <c r="E11" i="11"/>
  <c r="F11" i="11" s="1"/>
  <c r="F7" i="11"/>
  <c r="E10" i="11"/>
  <c r="E16" i="11" s="1"/>
  <c r="F6" i="11"/>
  <c r="E9" i="11"/>
  <c r="F9" i="11" s="1"/>
  <c r="F2" i="11"/>
  <c r="F13" i="11"/>
  <c r="F8" i="11" l="1"/>
  <c r="H6" i="11"/>
  <c r="G8" i="11"/>
  <c r="F12" i="11"/>
  <c r="H3" i="11"/>
  <c r="F3" i="11"/>
  <c r="G12" i="11"/>
  <c r="H11" i="11"/>
  <c r="E15" i="11"/>
  <c r="F10" i="11"/>
  <c r="H10" i="11"/>
  <c r="H9" i="11"/>
  <c r="G9" i="11"/>
  <c r="G10" i="11"/>
</calcChain>
</file>

<file path=xl/sharedStrings.xml><?xml version="1.0" encoding="utf-8"?>
<sst xmlns="http://schemas.openxmlformats.org/spreadsheetml/2006/main" count="33046" uniqueCount="8424">
  <si>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</si>
  <si>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</si>
  <si>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</si>
  <si>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</si>
  <si>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</si>
  <si>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</si>
  <si>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</si>
  <si>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</si>
  <si>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</si>
  <si>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</si>
  <si>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</si>
  <si>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</si>
  <si>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</si>
  <si>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</si>
  <si>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</si>
  <si>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</si>
  <si>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</si>
  <si>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</si>
  <si>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</si>
  <si>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</si>
  <si>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</si>
  <si>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</si>
  <si>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</si>
  <si>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</si>
  <si>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</si>
  <si>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</si>
  <si>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</si>
  <si>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</si>
  <si>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</si>
  <si>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</si>
  <si>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</si>
  <si>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</si>
  <si>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</si>
  <si>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</si>
  <si>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</si>
  <si>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</si>
  <si>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</si>
  <si>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</si>
  <si>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</si>
  <si>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</si>
  <si>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</si>
  <si>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</si>
  <si>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</si>
  <si>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</si>
  <si>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</si>
  <si>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</si>
  <si>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</si>
  <si>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</si>
  <si>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</si>
  <si>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</si>
  <si>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</si>
  <si>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</si>
  <si>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</si>
  <si>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</si>
  <si>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</si>
  <si>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</si>
  <si>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</si>
  <si>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</si>
  <si>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</si>
  <si>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</si>
  <si>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</si>
  <si>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</si>
  <si>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</si>
  <si>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</si>
  <si>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</si>
  <si>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</si>
  <si>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</si>
  <si>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</si>
  <si>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</si>
  <si>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</si>
  <si>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</si>
  <si>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</si>
  <si>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</si>
  <si>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</si>
  <si>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</si>
  <si>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</si>
  <si>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</si>
  <si>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</si>
  <si>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</si>
  <si>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</si>
  <si>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</si>
  <si>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</si>
  <si>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</si>
  <si>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</si>
  <si>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</si>
  <si>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</si>
  <si>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</si>
  <si>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</si>
  <si>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</si>
  <si>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</si>
  <si>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</si>
  <si>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</si>
  <si>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</si>
  <si>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</si>
  <si>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</si>
  <si>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</si>
  <si>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</si>
  <si>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</si>
  <si>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</si>
  <si>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</si>
  <si>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</si>
  <si>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</si>
  <si>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</si>
  <si>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</si>
  <si>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</si>
  <si>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</si>
  <si>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</si>
  <si>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</si>
  <si>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</si>
  <si>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</si>
  <si>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</si>
  <si>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</si>
  <si>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</si>
  <si>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</si>
  <si>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</si>
  <si>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</si>
  <si>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</si>
  <si>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</si>
  <si>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</si>
  <si>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</si>
  <si>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</si>
  <si>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</si>
  <si>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</si>
  <si>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</si>
  <si>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</si>
  <si>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</si>
  <si>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</si>
  <si>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</si>
  <si>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</si>
  <si>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</si>
  <si>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</si>
  <si>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</si>
  <si>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</si>
  <si>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</si>
  <si>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</si>
  <si>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</si>
  <si>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</si>
  <si>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</si>
  <si>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</si>
  <si>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</si>
  <si>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</si>
  <si>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</si>
  <si>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</si>
  <si>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</si>
  <si>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</si>
  <si>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</si>
  <si>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</si>
  <si>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</si>
  <si>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</si>
  <si>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</si>
  <si>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</si>
  <si>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</si>
  <si>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</si>
  <si>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</si>
  <si>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</si>
  <si>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</si>
  <si>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</si>
  <si>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</si>
  <si>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</si>
  <si>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</si>
  <si>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</si>
  <si>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</si>
  <si>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</si>
  <si>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</si>
  <si>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</si>
  <si>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</si>
  <si>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</si>
  <si>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</si>
  <si>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</si>
  <si>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</si>
  <si>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</si>
  <si>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</si>
  <si>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</si>
  <si>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</si>
  <si>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</si>
  <si>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</si>
  <si>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</si>
  <si>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</si>
  <si>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</si>
  <si>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</si>
  <si>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</si>
  <si>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</si>
  <si>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</si>
  <si>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</si>
  <si>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</si>
  <si>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</si>
  <si>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</si>
  <si>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</si>
  <si>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</si>
  <si>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</si>
  <si>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</si>
  <si>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</si>
  <si>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</si>
  <si>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</si>
  <si>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</si>
  <si>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</si>
  <si>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</si>
  <si>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</si>
  <si>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</si>
  <si>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</si>
  <si>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</si>
  <si>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</si>
  <si>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</si>
  <si>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</si>
  <si>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</si>
  <si>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</si>
  <si>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</si>
  <si>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</si>
  <si>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</si>
  <si>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</si>
  <si>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</si>
  <si>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</si>
  <si>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</si>
  <si>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</si>
  <si>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</si>
  <si>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</si>
  <si>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</si>
  <si>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</si>
  <si>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</si>
  <si>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</si>
  <si>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</si>
  <si>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</si>
  <si>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</si>
  <si>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</si>
  <si>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</si>
  <si>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</si>
  <si>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</si>
  <si>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</si>
  <si>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</si>
  <si>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</si>
  <si>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</si>
  <si>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</si>
  <si>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</si>
  <si>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</si>
  <si>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</si>
  <si>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</si>
  <si>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</si>
  <si>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</si>
  <si>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</si>
  <si>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</si>
  <si>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</si>
  <si>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</si>
  <si>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</si>
  <si>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</si>
  <si>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</si>
  <si>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</si>
  <si>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</si>
  <si>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</si>
  <si>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</si>
  <si>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</si>
  <si>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</si>
  <si>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</si>
  <si>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</si>
  <si>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</si>
  <si>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</si>
  <si>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</si>
  <si>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</si>
  <si>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</si>
  <si>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</si>
  <si>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</si>
  <si>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</si>
  <si>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</si>
  <si>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</si>
  <si>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</si>
  <si>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</si>
  <si>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</si>
  <si>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</si>
  <si>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</si>
  <si>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</si>
  <si>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</si>
  <si>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</si>
  <si>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</si>
  <si>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</si>
  <si>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</si>
  <si>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</si>
  <si>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</si>
  <si>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</si>
  <si>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</si>
  <si>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</si>
  <si>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</si>
  <si>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</si>
  <si>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</si>
  <si>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</si>
  <si>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</si>
  <si>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</si>
  <si>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</si>
  <si>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</si>
  <si>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</si>
  <si>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</si>
  <si>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</si>
  <si>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</si>
  <si>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</si>
  <si>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</si>
  <si>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</si>
  <si>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</si>
  <si>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</si>
  <si>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</si>
  <si>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</si>
  <si>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</si>
  <si>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</si>
  <si>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</si>
  <si>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</si>
  <si>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</si>
  <si>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</si>
  <si>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</si>
  <si>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</si>
  <si>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</si>
  <si>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</si>
  <si>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</si>
  <si>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</si>
  <si>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</si>
  <si>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</si>
  <si>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</si>
  <si>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</si>
  <si>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</si>
  <si>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</si>
  <si>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</si>
  <si>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</si>
  <si>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</si>
  <si>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</si>
  <si>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</si>
  <si>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</si>
  <si>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</si>
  <si>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</si>
  <si>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</si>
  <si>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</si>
  <si>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</si>
  <si>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</si>
  <si>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</si>
  <si>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</si>
  <si>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</si>
  <si>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</si>
  <si>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</si>
  <si>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</si>
  <si>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</si>
  <si>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</si>
  <si>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</si>
  <si>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</si>
  <si>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</si>
  <si>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</si>
  <si>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</si>
  <si>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</si>
  <si>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</si>
  <si>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</si>
  <si>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</si>
  <si>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</si>
  <si>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</si>
  <si>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</si>
  <si>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</si>
  <si>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</si>
  <si>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</si>
  <si>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</si>
  <si>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</si>
  <si>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</si>
  <si>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</si>
  <si>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</si>
  <si>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</si>
  <si>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</si>
  <si>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</si>
  <si>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</si>
  <si>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</si>
  <si>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</si>
  <si>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</si>
  <si>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</si>
  <si>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</si>
  <si>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</si>
  <si>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</si>
  <si>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</si>
  <si>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</si>
  <si>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</si>
  <si>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</si>
  <si>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</si>
  <si>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</si>
  <si>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</si>
  <si>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</si>
  <si>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</si>
  <si>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</si>
  <si>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</si>
  <si>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</si>
  <si>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</si>
  <si>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</si>
  <si>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</si>
  <si>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</si>
  <si>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</si>
  <si>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</si>
  <si>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</si>
  <si>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</si>
  <si>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</si>
  <si>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</si>
  <si>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</si>
  <si>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</si>
  <si>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</si>
  <si>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</si>
  <si>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</si>
  <si>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</si>
  <si>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</si>
  <si>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</si>
  <si>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</si>
  <si>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</si>
  <si>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</si>
  <si>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</si>
  <si>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</si>
  <si>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</si>
  <si>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</si>
  <si>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</si>
  <si>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</si>
  <si>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</si>
  <si>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</si>
  <si>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</si>
  <si>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</si>
  <si>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</si>
  <si>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</si>
  <si>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</si>
  <si>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</si>
  <si>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</si>
  <si>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</si>
  <si>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</si>
  <si>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</si>
  <si>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</si>
  <si>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</si>
  <si>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</si>
  <si>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</si>
  <si>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</si>
  <si>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</si>
  <si>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</si>
  <si>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</si>
  <si>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</si>
  <si>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</si>
  <si>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</si>
  <si>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</si>
  <si>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</si>
  <si>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</si>
  <si>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</si>
  <si>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</si>
  <si>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</si>
  <si>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</si>
  <si>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</si>
  <si>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</si>
  <si>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</si>
  <si>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</si>
  <si>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</si>
  <si>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</si>
  <si>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</si>
  <si>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</si>
  <si>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</si>
  <si>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</si>
  <si>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</si>
  <si>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</si>
  <si>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</si>
  <si>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</si>
  <si>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</si>
  <si>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</si>
  <si>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</si>
  <si>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</si>
  <si>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</si>
  <si>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</si>
  <si>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</si>
  <si>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</si>
  <si>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</si>
  <si>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</si>
  <si>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</si>
  <si>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</si>
  <si>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</si>
  <si>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</si>
  <si>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</si>
  <si>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</si>
  <si>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</si>
  <si>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</si>
  <si>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</si>
  <si>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</si>
  <si>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</si>
  <si>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</si>
  <si>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</si>
  <si>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</si>
  <si>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</si>
  <si>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</si>
  <si>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</si>
  <si>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</si>
  <si>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</si>
  <si>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</si>
  <si>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</si>
  <si>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</si>
  <si>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</si>
  <si>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</si>
  <si>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</si>
  <si>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</si>
  <si>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</si>
  <si>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</si>
  <si>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</si>
  <si>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</si>
  <si>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</si>
  <si>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</si>
  <si>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</si>
  <si>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</si>
  <si>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</si>
  <si>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</si>
  <si>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</si>
  <si>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</si>
  <si>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</si>
  <si>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</si>
  <si>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</si>
  <si>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</si>
  <si>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</si>
  <si>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</si>
  <si>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</si>
  <si>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</si>
  <si>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</si>
  <si>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</si>
  <si>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</si>
  <si>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</si>
  <si>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</si>
  <si>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</si>
  <si>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</si>
  <si>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</si>
  <si>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</si>
  <si>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</si>
  <si>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</si>
  <si>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</si>
  <si>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</si>
  <si>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</si>
  <si>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</si>
  <si>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</si>
  <si>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</si>
  <si>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</si>
  <si>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</si>
  <si>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</si>
  <si>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</si>
  <si>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</si>
  <si>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</si>
  <si>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</si>
  <si>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</si>
  <si>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</si>
  <si>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</si>
  <si>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</si>
  <si>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</si>
  <si>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</si>
  <si>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</si>
  <si>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</si>
  <si>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</si>
  <si>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</si>
  <si>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</si>
  <si>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</si>
  <si>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</si>
  <si>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</si>
  <si>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</si>
  <si>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</si>
  <si>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</si>
  <si>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</si>
  <si>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</si>
  <si>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</si>
  <si>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</si>
  <si>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</si>
  <si>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</si>
  <si>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</si>
  <si>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</si>
  <si>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</si>
  <si>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</si>
  <si>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</si>
  <si>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</si>
  <si>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</si>
  <si>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</si>
  <si>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</si>
  <si>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</si>
  <si>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</si>
  <si>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</si>
  <si>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</si>
  <si>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</si>
  <si>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</si>
  <si>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</si>
  <si>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</si>
  <si>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</si>
  <si>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</si>
  <si>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</si>
  <si>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</si>
  <si>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</si>
  <si>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</si>
  <si>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</si>
  <si>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</si>
  <si>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</si>
  <si>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</si>
  <si>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</si>
  <si>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</si>
  <si>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</si>
  <si>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</si>
  <si>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</si>
  <si>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</si>
  <si>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</si>
  <si>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</si>
  <si>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</si>
  <si>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</si>
  <si>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</si>
  <si>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</si>
  <si>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</si>
  <si>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</si>
  <si>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</si>
  <si>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</si>
  <si>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</si>
  <si>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</si>
  <si>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</si>
  <si>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</si>
  <si>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</si>
  <si>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</si>
  <si>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</si>
  <si>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</si>
  <si>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</si>
  <si>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</si>
  <si>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</si>
  <si>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</si>
  <si>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</si>
  <si>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</si>
  <si>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</si>
  <si>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</si>
  <si>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</si>
  <si>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</si>
  <si>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</si>
  <si>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</si>
  <si>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</si>
  <si>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</si>
  <si>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</si>
  <si>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</si>
  <si>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</si>
  <si>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</si>
  <si>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</si>
  <si>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</si>
  <si>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</si>
  <si>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</si>
  <si>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</si>
  <si>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</si>
  <si>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</si>
  <si>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</si>
  <si>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</si>
  <si>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</si>
  <si>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</si>
  <si>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</si>
  <si>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</si>
  <si>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</si>
  <si>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</si>
  <si>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</si>
  <si>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</si>
  <si>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</si>
  <si>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</si>
  <si>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</si>
  <si>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</si>
  <si>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</si>
  <si>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</si>
  <si>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</si>
  <si>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</si>
  <si>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</si>
  <si>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</si>
  <si>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</si>
  <si>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</si>
  <si>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</si>
  <si>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</si>
  <si>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</si>
  <si>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</si>
  <si>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</si>
  <si>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</si>
  <si>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</si>
  <si>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</si>
  <si>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</si>
  <si>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</si>
  <si>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</si>
  <si>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</si>
  <si>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</si>
  <si>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</si>
  <si>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</si>
  <si>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</si>
  <si>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</si>
  <si>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</si>
  <si>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</si>
  <si>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</si>
  <si>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</si>
  <si>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</si>
  <si>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</si>
  <si>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</si>
  <si>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</si>
  <si>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</si>
  <si>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</si>
  <si>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</si>
  <si>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</si>
  <si>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</si>
  <si>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</si>
  <si>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</si>
  <si>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</si>
  <si>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</si>
  <si>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</si>
  <si>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</si>
  <si>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</si>
  <si>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</si>
  <si>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</si>
  <si>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</si>
  <si>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</si>
  <si>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</si>
  <si>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</si>
  <si>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</si>
  <si>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</si>
  <si>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</si>
  <si>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</si>
  <si>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</si>
  <si>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</si>
  <si>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</si>
  <si>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</si>
  <si>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</si>
  <si>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</si>
  <si>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</si>
  <si>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</si>
  <si>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</si>
  <si>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</si>
  <si>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</si>
  <si>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</si>
  <si>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</si>
  <si>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</si>
  <si>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</si>
  <si>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</si>
  <si>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</si>
  <si>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</si>
  <si>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</si>
  <si>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</si>
  <si>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</si>
  <si>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</si>
  <si>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</si>
  <si>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</si>
  <si>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</si>
  <si>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</si>
  <si>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</si>
  <si>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</si>
  <si>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</si>
  <si>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</si>
  <si>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</si>
  <si>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</si>
  <si>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</si>
  <si>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</si>
  <si>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</si>
  <si>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</si>
  <si>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</si>
  <si>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</si>
  <si>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</si>
  <si>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</si>
  <si>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</si>
  <si>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</si>
  <si>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</si>
  <si>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</si>
  <si>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</si>
  <si>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</si>
  <si>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</si>
  <si>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</si>
  <si>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</si>
  <si>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</si>
  <si>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</si>
  <si>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</si>
  <si>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</si>
  <si>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</si>
  <si>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</si>
  <si>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</si>
  <si>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</si>
  <si>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</si>
  <si>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</si>
  <si>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</si>
  <si>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</si>
  <si>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</si>
  <si>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</si>
  <si>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</si>
  <si>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</si>
  <si>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</si>
  <si>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</si>
  <si>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</si>
  <si>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</si>
  <si>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</si>
  <si>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</si>
  <si>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</si>
  <si>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</si>
  <si>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</si>
  <si>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</si>
  <si>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</si>
  <si>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</si>
  <si>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</si>
  <si>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</si>
  <si>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</si>
  <si>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</si>
  <si>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</si>
  <si>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</si>
  <si>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</si>
  <si>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</si>
  <si>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</si>
  <si>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</si>
  <si>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</si>
  <si>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</si>
  <si>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</si>
  <si>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</si>
  <si>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</si>
  <si>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</si>
  <si>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</si>
  <si>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</si>
  <si>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</si>
  <si>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</si>
  <si>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</si>
  <si>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</si>
  <si>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</si>
  <si>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</si>
  <si>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</si>
  <si>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</si>
  <si>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</si>
  <si>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</si>
  <si>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</si>
  <si>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</si>
  <si>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</si>
  <si>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</si>
  <si>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</si>
  <si>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</si>
  <si>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</si>
  <si>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</si>
  <si>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</si>
  <si>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</si>
  <si>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</si>
  <si>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</si>
  <si>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</si>
  <si>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</si>
  <si>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</si>
  <si>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</si>
  <si>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</si>
  <si>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</si>
  <si>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</si>
  <si>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</si>
  <si>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</si>
  <si>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</si>
  <si>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</si>
  <si>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</si>
  <si>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</si>
  <si>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</si>
  <si>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</si>
  <si>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</si>
  <si>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</si>
  <si>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</si>
  <si>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</si>
  <si>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</si>
  <si>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</si>
  <si>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</si>
  <si>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</si>
  <si>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</si>
  <si>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</si>
  <si>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</si>
  <si>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</si>
  <si>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</si>
  <si>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</si>
  <si>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</si>
  <si>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</si>
  <si>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</si>
  <si>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</si>
  <si>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</si>
  <si>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</si>
  <si>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</si>
  <si>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</si>
  <si>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</si>
  <si>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</si>
  <si>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</si>
  <si>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</si>
  <si>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</si>
  <si>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</si>
  <si>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</si>
  <si>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</si>
  <si>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</si>
  <si>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</si>
  <si>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</si>
  <si>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</si>
  <si>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</si>
  <si>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</si>
  <si>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</si>
  <si>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</si>
  <si>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</si>
  <si>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</si>
  <si>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</si>
  <si>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</si>
  <si>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</si>
  <si>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</si>
  <si>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</si>
  <si>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</si>
  <si>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</si>
  <si>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</si>
  <si>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</si>
  <si>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</si>
  <si>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</si>
  <si>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</si>
  <si>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</si>
  <si>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</si>
  <si>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</si>
  <si>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</si>
  <si>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</si>
  <si>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</si>
  <si>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</si>
  <si>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</si>
  <si>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</si>
  <si>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</si>
  <si>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</si>
  <si>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</si>
  <si>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</si>
  <si>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</si>
  <si>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</si>
  <si>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</si>
  <si>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</si>
  <si>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</si>
  <si>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</si>
  <si>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</si>
  <si>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</si>
  <si>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</si>
  <si>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</si>
  <si>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</si>
  <si>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</si>
  <si>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</si>
  <si>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</si>
  <si>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</si>
  <si>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</si>
  <si>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</si>
  <si>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</si>
  <si>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</si>
  <si>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</si>
  <si>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</si>
  <si>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</si>
  <si>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</si>
  <si>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</si>
  <si>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</si>
  <si>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</si>
  <si>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</si>
  <si>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</si>
  <si>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</si>
  <si>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</si>
  <si>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</si>
  <si>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</si>
  <si>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</si>
  <si>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</si>
  <si>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</si>
  <si>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</si>
  <si>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</si>
  <si>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</si>
  <si>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</si>
  <si>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</si>
  <si>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</si>
  <si>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</si>
  <si>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</si>
  <si>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</si>
  <si>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</si>
  <si>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</si>
  <si>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</si>
  <si>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</si>
  <si>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</si>
  <si>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</si>
  <si>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</si>
  <si>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</si>
  <si>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</si>
  <si>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</si>
  <si>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</si>
  <si>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</si>
  <si>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</si>
  <si>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</si>
  <si>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</si>
  <si>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</si>
  <si>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</si>
  <si>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</si>
  <si>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</si>
  <si>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</si>
  <si>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</si>
  <si>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</si>
  <si>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</si>
  <si>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</si>
  <si>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</si>
  <si>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</si>
  <si>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</si>
  <si>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</si>
  <si>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</si>
  <si>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</si>
  <si>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</si>
  <si>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</si>
  <si>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</si>
  <si>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</si>
  <si>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</si>
  <si>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</si>
  <si>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</si>
  <si>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</si>
  <si>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</si>
  <si>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</si>
  <si>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</si>
  <si>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</si>
  <si>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</si>
  <si>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</si>
  <si>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</si>
  <si>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</si>
  <si>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</si>
  <si>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</si>
  <si>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</si>
  <si>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</si>
  <si>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</si>
  <si>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</si>
  <si>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</si>
  <si>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</si>
  <si>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</si>
  <si>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</si>
  <si>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</si>
  <si>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</si>
  <si>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</si>
  <si>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</si>
  <si>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</si>
  <si>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</si>
  <si>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</si>
  <si>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</si>
  <si>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</si>
  <si>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</si>
  <si>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</si>
  <si>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</si>
  <si>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</si>
  <si>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</si>
  <si>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</si>
  <si>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</si>
  <si>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</si>
  <si>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</si>
  <si>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</si>
  <si>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</si>
  <si>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</si>
  <si>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</si>
  <si>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</si>
  <si>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</si>
  <si>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</si>
  <si>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</si>
  <si>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</si>
  <si>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</si>
  <si>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</si>
  <si>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</si>
  <si>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</si>
  <si>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</si>
  <si>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</si>
  <si>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</si>
  <si>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</si>
  <si>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</si>
  <si>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</si>
  <si>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</si>
  <si>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</si>
  <si>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</si>
  <si>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</si>
  <si>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</si>
  <si>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</si>
  <si>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</si>
  <si>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</si>
  <si>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</si>
  <si>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</si>
  <si>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</si>
  <si>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</si>
  <si>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</si>
  <si>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</si>
  <si>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</si>
  <si>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</si>
  <si>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</si>
  <si>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</si>
  <si>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</si>
  <si>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</si>
  <si>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</si>
  <si>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</si>
  <si>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</si>
  <si>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</si>
  <si>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</si>
  <si>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</si>
  <si>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</si>
  <si>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</si>
  <si>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</si>
  <si>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</si>
  <si>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</si>
  <si>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</si>
  <si>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</si>
  <si>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</si>
  <si>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</si>
  <si>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</si>
  <si>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</si>
  <si>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</si>
  <si>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</si>
  <si>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</si>
  <si>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</si>
  <si>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</si>
  <si>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</si>
  <si>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</si>
  <si>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</si>
  <si>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</si>
  <si>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</si>
  <si>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</si>
  <si>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</si>
  <si>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</si>
  <si>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</si>
  <si>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</si>
  <si>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</si>
  <si>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</si>
  <si>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</si>
  <si>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</si>
  <si>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</si>
  <si>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</si>
  <si>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</si>
  <si>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</si>
  <si>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</si>
  <si>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</si>
  <si>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</si>
  <si>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</si>
  <si>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</si>
  <si>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</si>
  <si>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</si>
  <si>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</si>
  <si>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</si>
  <si>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</si>
  <si>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</si>
  <si>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</si>
  <si>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</si>
  <si>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</si>
  <si>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</si>
  <si>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</si>
  <si>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</si>
  <si>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</si>
  <si>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</si>
  <si>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</si>
  <si>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</si>
  <si>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</si>
  <si>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</si>
  <si>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</si>
  <si>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</si>
  <si>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</si>
  <si>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</si>
  <si>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</si>
  <si>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</si>
  <si>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</si>
  <si>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</si>
  <si>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</si>
  <si>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</si>
  <si>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</si>
  <si>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</si>
  <si>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</si>
  <si>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</si>
  <si>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</si>
  <si>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</si>
  <si>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</si>
  <si>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</si>
  <si>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</si>
  <si>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</si>
  <si>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</si>
  <si>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</si>
  <si>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</si>
  <si>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</si>
  <si>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</si>
  <si>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</si>
  <si>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</si>
  <si>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</si>
  <si>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</si>
  <si>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</si>
  <si>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</si>
  <si>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</si>
  <si>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</si>
  <si>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</si>
  <si>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</si>
  <si>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</si>
  <si>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</si>
  <si>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</si>
  <si>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</si>
  <si>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</si>
  <si>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</si>
  <si>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</si>
  <si>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</si>
  <si>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</si>
  <si>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</si>
  <si>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</si>
  <si>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</si>
  <si>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</si>
  <si>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</si>
  <si>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</si>
  <si>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</si>
  <si>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</si>
  <si>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</si>
  <si>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</si>
  <si>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</si>
  <si>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</si>
  <si>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</si>
  <si>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</si>
  <si>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</si>
  <si>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</si>
  <si>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</si>
  <si>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</si>
  <si>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</si>
  <si>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</si>
  <si>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</si>
  <si>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</si>
  <si>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</si>
  <si>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</si>
  <si>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</si>
  <si>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</si>
  <si>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</si>
  <si>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</si>
  <si>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</si>
  <si>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</si>
  <si>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</si>
  <si>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</si>
  <si>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</si>
  <si>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</si>
  <si>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</si>
  <si>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</si>
  <si>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</si>
  <si>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</si>
  <si>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</si>
  <si>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</si>
  <si>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</si>
  <si>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</si>
  <si>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</si>
  <si>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</si>
  <si>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</si>
  <si>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</si>
  <si>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</si>
  <si>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</si>
  <si>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</si>
  <si>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</si>
  <si>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</si>
  <si>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</si>
  <si>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</si>
  <si>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</si>
  <si>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</si>
  <si>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</si>
  <si>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</si>
  <si>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</si>
  <si>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</si>
  <si>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</si>
  <si>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</si>
  <si>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</si>
  <si>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</si>
  <si>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</si>
  <si>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</si>
  <si>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</si>
  <si>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</si>
  <si>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</si>
  <si>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</si>
  <si>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</si>
  <si>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</si>
  <si>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</si>
  <si>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</si>
  <si>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</si>
  <si>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</si>
  <si>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</si>
  <si>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</si>
  <si>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</si>
  <si>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</si>
  <si>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</si>
  <si>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</si>
  <si>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</si>
  <si>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</si>
  <si>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</si>
  <si>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</si>
  <si>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</si>
  <si>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</si>
  <si>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</si>
  <si>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</si>
  <si>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</si>
  <si>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</si>
  <si>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</si>
  <si>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</si>
  <si>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</si>
  <si>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</si>
  <si>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</si>
  <si>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</si>
  <si>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</si>
  <si>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</si>
  <si>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</si>
  <si>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</si>
  <si>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</si>
  <si>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</si>
  <si>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</si>
  <si>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</si>
  <si>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</si>
  <si>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</si>
  <si>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</si>
  <si>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</si>
  <si>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</si>
  <si>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</si>
  <si>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</si>
  <si>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</si>
  <si>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</si>
  <si>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</si>
  <si>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</si>
  <si>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</si>
  <si>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</si>
  <si>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</si>
  <si>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</si>
  <si>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</si>
  <si>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</si>
  <si>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</si>
  <si>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</si>
  <si>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</si>
  <si>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</si>
  <si>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</si>
  <si>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</si>
  <si>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</si>
  <si>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</si>
  <si>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</si>
  <si>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</si>
  <si>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</si>
  <si>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</si>
  <si>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</si>
  <si>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</si>
  <si>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</si>
  <si>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</si>
  <si>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</si>
  <si>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</si>
  <si>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</si>
  <si>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</si>
  <si>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</si>
  <si>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</si>
  <si>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</si>
  <si>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</si>
  <si>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</si>
  <si>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</si>
  <si>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</si>
  <si>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</si>
  <si>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</si>
  <si>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</si>
  <si>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</si>
  <si>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</si>
  <si>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</si>
  <si>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</si>
  <si>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</si>
  <si>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</si>
  <si>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</si>
  <si>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</si>
  <si>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</si>
  <si>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</si>
  <si>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</si>
  <si>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</si>
  <si>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</si>
  <si>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</si>
  <si>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</si>
  <si>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</si>
  <si>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</si>
  <si>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</si>
  <si>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</si>
  <si>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</si>
  <si>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</si>
  <si>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</si>
  <si>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</si>
  <si>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</si>
  <si>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</si>
  <si>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</si>
  <si>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</si>
  <si>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</si>
  <si>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</si>
  <si>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</si>
  <si>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</si>
  <si>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</si>
  <si>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</si>
  <si>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</si>
  <si>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</si>
  <si>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</si>
  <si>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</si>
  <si>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</si>
  <si>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</si>
  <si>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</si>
  <si>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</si>
  <si>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</si>
  <si>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</si>
  <si>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</si>
  <si>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</si>
  <si>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</si>
  <si>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</si>
  <si>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</si>
  <si>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</si>
  <si>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</si>
  <si>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</si>
  <si>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</si>
  <si>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</si>
  <si>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</si>
  <si>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</si>
  <si>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</si>
  <si>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</si>
  <si>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</si>
  <si>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</si>
  <si>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</si>
  <si>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</si>
  <si>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</si>
  <si>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</si>
  <si>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</si>
  <si>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</si>
  <si>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</si>
  <si>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</si>
  <si>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</si>
  <si>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</si>
  <si>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</si>
  <si>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</si>
  <si>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</si>
  <si>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</si>
  <si>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</si>
  <si>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</si>
  <si>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</si>
  <si>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</si>
  <si>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</si>
  <si>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</si>
  <si>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</si>
  <si>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</si>
  <si>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</si>
  <si>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</si>
  <si>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</si>
  <si>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</si>
  <si>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</si>
  <si>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</si>
  <si>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</si>
  <si>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</si>
  <si>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</si>
  <si>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</si>
  <si>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</si>
  <si>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</si>
  <si>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</si>
  <si>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</si>
  <si>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</si>
  <si>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</si>
  <si>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</si>
  <si>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</si>
  <si>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</si>
  <si>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</si>
  <si>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</si>
  <si>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</si>
  <si>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</si>
  <si>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</si>
  <si>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</si>
  <si>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</si>
  <si>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</si>
  <si>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</si>
  <si>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</si>
  <si>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</si>
  <si>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</si>
  <si>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</si>
  <si>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</si>
  <si>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</si>
  <si>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</si>
  <si>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</si>
  <si>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</si>
  <si>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</si>
  <si>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</si>
  <si>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</si>
  <si>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</si>
  <si>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</si>
  <si>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</si>
  <si>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</si>
  <si>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</si>
  <si>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</si>
  <si>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</si>
  <si>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</si>
  <si>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</si>
  <si>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</si>
  <si>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</si>
  <si>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</si>
  <si>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</si>
  <si>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</si>
  <si>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</si>
  <si>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</si>
  <si>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</si>
  <si>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</si>
  <si>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</si>
  <si>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</si>
  <si>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</si>
  <si>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</si>
  <si>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</si>
  <si>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</si>
  <si>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</si>
  <si>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</si>
  <si>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</si>
  <si>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</si>
  <si>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</si>
  <si>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</si>
  <si>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</si>
  <si>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</si>
  <si>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</si>
  <si>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</si>
  <si>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</si>
  <si>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</si>
  <si>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</si>
  <si>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</si>
  <si>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</si>
  <si>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</si>
  <si>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</si>
  <si>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</si>
  <si>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</si>
  <si>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</si>
  <si>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</si>
  <si>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</si>
  <si>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</si>
  <si>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</si>
  <si>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</si>
  <si>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</si>
  <si>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</si>
  <si>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</si>
  <si>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</si>
  <si>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</si>
  <si>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</si>
  <si>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</si>
  <si>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</si>
  <si>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</si>
  <si>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</si>
  <si>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</si>
  <si>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</si>
  <si>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</si>
  <si>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</si>
  <si>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</si>
  <si>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</si>
  <si>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</si>
  <si>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</si>
  <si>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</si>
  <si>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</si>
  <si>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</si>
  <si>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</si>
  <si>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</si>
  <si>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</si>
  <si>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</si>
  <si>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</si>
  <si>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</si>
  <si>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</si>
  <si>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</si>
  <si>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</si>
  <si>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</si>
  <si>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</si>
  <si>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</si>
  <si>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</si>
  <si>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</si>
  <si>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</si>
  <si>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</si>
  <si>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</si>
  <si>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</si>
  <si>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</si>
  <si>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</si>
  <si>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</si>
  <si>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</si>
  <si>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</si>
  <si>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</si>
  <si>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</si>
  <si>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</si>
  <si>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</si>
  <si>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</si>
  <si>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</si>
  <si>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</si>
  <si>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</si>
  <si>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</si>
  <si>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</si>
  <si>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</si>
  <si>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</si>
  <si>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</si>
  <si>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</si>
  <si>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</si>
  <si>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</si>
  <si>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</si>
  <si>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</si>
  <si>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</si>
  <si>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</si>
  <si>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</si>
  <si>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</si>
  <si>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</si>
  <si>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</si>
  <si>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</si>
  <si>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</si>
  <si>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</si>
  <si>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</si>
  <si>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</si>
  <si>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</si>
  <si>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</si>
  <si>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</si>
  <si>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</si>
  <si>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</si>
  <si>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</si>
  <si>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</si>
  <si>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</si>
  <si>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</si>
  <si>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</si>
  <si>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</si>
  <si>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</si>
  <si>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</si>
  <si>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</si>
  <si>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</si>
  <si>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</si>
  <si>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</si>
  <si>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</si>
  <si>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</si>
  <si>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</si>
  <si>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</si>
  <si>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</si>
  <si>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</si>
  <si>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</si>
  <si>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</si>
  <si>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</si>
  <si>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</si>
  <si>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</si>
  <si>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</si>
  <si>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</si>
  <si>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</si>
  <si>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</si>
  <si>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</si>
  <si>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</si>
  <si>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</si>
  <si>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</si>
  <si>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</si>
  <si>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</si>
  <si>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</si>
  <si>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</si>
  <si>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</si>
  <si>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</si>
  <si>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</si>
  <si>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</si>
  <si>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</si>
  <si>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</si>
  <si>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</si>
  <si>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</si>
  <si>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</si>
  <si>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</si>
  <si>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</si>
  <si>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</si>
  <si>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</si>
  <si>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</si>
  <si>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</si>
  <si>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</si>
  <si>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</si>
  <si>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</si>
  <si>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</si>
  <si>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</si>
  <si>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</si>
  <si>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</si>
  <si>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</si>
  <si>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</si>
  <si>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</si>
  <si>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</si>
  <si>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</si>
  <si>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</si>
  <si>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</si>
  <si>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</si>
  <si>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</si>
  <si>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</si>
  <si>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</si>
  <si>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</si>
  <si>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</si>
  <si>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</si>
  <si>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</si>
  <si>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</si>
  <si>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</si>
  <si>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</si>
  <si>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</si>
  <si>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</si>
  <si>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</si>
  <si>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</si>
  <si>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</si>
  <si>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</si>
  <si>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</si>
  <si>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</si>
  <si>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</si>
  <si>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</si>
  <si>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</si>
  <si>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</si>
  <si>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</si>
  <si>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</si>
  <si>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</si>
  <si>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</si>
  <si>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</si>
  <si>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</si>
  <si>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</si>
  <si>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</si>
  <si>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</si>
  <si>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</si>
  <si>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</si>
  <si>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</si>
  <si>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</si>
  <si>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</si>
  <si>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</si>
  <si>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</si>
  <si>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</si>
  <si>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</si>
  <si>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</si>
  <si>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</si>
  <si>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</si>
  <si>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</si>
  <si>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</si>
  <si>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</si>
  <si>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</si>
  <si>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</si>
  <si>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</si>
  <si>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</si>
  <si>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</si>
  <si>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</si>
  <si>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</si>
  <si>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</si>
  <si>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</si>
  <si>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</si>
  <si>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</si>
  <si>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</si>
  <si>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</si>
  <si>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</si>
  <si>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</si>
  <si>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</si>
  <si>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</si>
  <si>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</si>
  <si>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</si>
  <si>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</si>
  <si>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</si>
  <si>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</si>
  <si>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</si>
  <si>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</si>
  <si>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</si>
  <si>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</si>
  <si>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</si>
  <si>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</si>
  <si>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</si>
  <si>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</si>
  <si>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</si>
  <si>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</si>
  <si>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</si>
  <si>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</si>
  <si>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</si>
  <si>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</si>
  <si>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</si>
  <si>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</si>
  <si>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</si>
  <si>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</si>
  <si>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</si>
  <si>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</si>
  <si>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</si>
  <si>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</si>
  <si>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</si>
  <si>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</si>
  <si>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</si>
  <si>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</si>
  <si>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</si>
  <si>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</si>
  <si>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</si>
  <si>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</si>
  <si>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</si>
  <si>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</si>
  <si>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</si>
  <si>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</si>
  <si>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</si>
  <si>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</si>
  <si>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</si>
  <si>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</si>
  <si>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</si>
  <si>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</si>
  <si>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</si>
  <si>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</si>
  <si>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</si>
  <si>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</si>
  <si>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</si>
  <si>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</si>
  <si>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</si>
  <si>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</si>
  <si>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</si>
  <si>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</si>
  <si>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</si>
  <si>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</si>
  <si>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</si>
  <si>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</si>
  <si>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</si>
  <si>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</si>
  <si>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</si>
  <si>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</si>
  <si>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</si>
  <si>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</si>
  <si>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</si>
  <si>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</si>
  <si>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</si>
  <si>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</si>
  <si>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</si>
  <si>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</si>
  <si>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</si>
  <si>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</si>
  <si>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</si>
  <si>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</si>
  <si>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</si>
  <si>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</si>
  <si>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</si>
  <si>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</si>
  <si>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</si>
  <si>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</si>
  <si>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</si>
  <si>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</si>
  <si>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</si>
  <si>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</si>
  <si>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</si>
  <si>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</si>
  <si>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</si>
  <si>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</si>
  <si>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</si>
  <si>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</si>
  <si>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</si>
  <si>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</si>
  <si>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</si>
  <si>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</si>
  <si>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</si>
  <si>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</si>
  <si>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</si>
  <si>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</si>
  <si>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</si>
  <si>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</si>
  <si>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</si>
  <si>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</si>
  <si>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</si>
  <si>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</si>
  <si>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</si>
  <si>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</si>
  <si>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</si>
  <si>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</si>
  <si>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</si>
  <si>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</si>
  <si>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</si>
  <si>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</si>
  <si>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</si>
  <si>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</si>
  <si>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</si>
  <si>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</si>
  <si>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</si>
  <si>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</si>
  <si>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</si>
  <si>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</si>
  <si>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</si>
  <si>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</si>
  <si>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</si>
  <si>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</si>
  <si>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</si>
  <si>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</si>
  <si>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</si>
  <si>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</si>
  <si>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</si>
  <si>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</si>
  <si>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</si>
  <si>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</si>
  <si>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</si>
  <si>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</si>
  <si>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</si>
  <si>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</si>
  <si>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</si>
  <si>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</si>
  <si>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</si>
  <si>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</si>
  <si>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</si>
  <si>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</si>
  <si>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</si>
  <si>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</si>
  <si>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</si>
  <si>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</si>
  <si>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</si>
  <si>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</si>
  <si>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</si>
  <si>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</si>
  <si>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</si>
  <si>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</si>
  <si>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</si>
  <si>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</si>
  <si>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</si>
  <si>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</si>
  <si>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</si>
  <si>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</si>
  <si>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</si>
  <si>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</si>
  <si>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</si>
  <si>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</si>
  <si>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</si>
  <si>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</si>
  <si>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</si>
  <si>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</si>
  <si>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</si>
  <si>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</si>
  <si>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</si>
  <si>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</si>
  <si>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</si>
  <si>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</si>
  <si>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</si>
  <si>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</si>
  <si>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</si>
  <si>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</si>
  <si>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</si>
  <si>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</si>
  <si>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</si>
  <si>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</si>
  <si>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</si>
  <si>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</si>
  <si>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</si>
  <si>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</si>
  <si>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</si>
  <si>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</si>
  <si>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</si>
  <si>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</si>
  <si>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</si>
  <si>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</si>
  <si>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</si>
  <si>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</si>
  <si>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</si>
  <si>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</si>
  <si>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</si>
  <si>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</si>
  <si>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</si>
  <si>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</si>
  <si>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</si>
  <si>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</si>
  <si>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</si>
  <si>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</si>
  <si>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</si>
  <si>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</si>
  <si>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</si>
  <si>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</si>
  <si>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</si>
  <si>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</si>
  <si>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</si>
  <si>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</si>
  <si>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</si>
  <si>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</si>
  <si>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</si>
  <si>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</si>
  <si>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</si>
  <si>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</si>
  <si>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</si>
  <si>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</si>
  <si>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</si>
  <si>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</si>
  <si>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</si>
  <si>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</si>
  <si>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</si>
  <si>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</si>
  <si>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</si>
  <si>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</si>
  <si>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</si>
  <si>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</si>
  <si>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</si>
  <si>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</si>
  <si>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</si>
  <si>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</si>
  <si>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</si>
  <si>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</si>
  <si>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</si>
  <si>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</si>
  <si>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</si>
  <si>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</si>
  <si>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</si>
  <si>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</si>
  <si>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</si>
  <si>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</si>
  <si>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</si>
  <si>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</si>
  <si>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</si>
  <si>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</si>
  <si>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</si>
  <si>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</si>
  <si>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</si>
  <si>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</si>
  <si>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</si>
  <si>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</si>
  <si>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</si>
  <si>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</si>
  <si>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</si>
  <si>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</si>
  <si>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</si>
  <si>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</si>
  <si>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</si>
  <si>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</si>
  <si>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</si>
  <si>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</si>
  <si>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</si>
  <si>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</si>
  <si>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</si>
  <si>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</si>
  <si>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</si>
  <si>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</si>
  <si>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</si>
  <si>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</si>
  <si>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</si>
  <si>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</si>
  <si>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</si>
  <si>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</si>
  <si>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</si>
  <si>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</si>
  <si>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</si>
  <si>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</si>
  <si>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</si>
  <si>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</si>
  <si>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</si>
  <si>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</si>
  <si>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</si>
  <si>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</si>
  <si>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</si>
  <si>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</si>
  <si>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</si>
  <si>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</si>
  <si>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</si>
  <si>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</si>
  <si>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</si>
  <si>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</si>
  <si>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</si>
  <si>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</si>
  <si>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</si>
  <si>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</si>
  <si>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</si>
  <si>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</si>
  <si>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</si>
  <si>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</si>
  <si>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</si>
  <si>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</si>
  <si>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</si>
  <si>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</si>
  <si>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</si>
  <si>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</si>
  <si>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</si>
  <si>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</si>
  <si>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</si>
  <si>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</si>
  <si>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</si>
  <si>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</si>
  <si>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</si>
  <si>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</si>
  <si>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</si>
  <si>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</si>
  <si>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</si>
  <si>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</si>
  <si>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</si>
  <si>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</si>
  <si>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</si>
  <si>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</si>
  <si>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</si>
  <si>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</si>
  <si>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</si>
  <si>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</si>
  <si>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</si>
  <si>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</si>
  <si>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</si>
  <si>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</si>
  <si>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</si>
  <si>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</si>
  <si>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</si>
  <si>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</si>
  <si>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</si>
  <si>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</si>
  <si>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</si>
  <si>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</si>
  <si>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</si>
  <si>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</si>
  <si>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</si>
  <si>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</si>
  <si>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</si>
  <si>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</si>
  <si>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</si>
  <si>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</si>
  <si>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</si>
  <si>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</si>
  <si>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</si>
  <si>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</si>
  <si>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</si>
  <si>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</si>
  <si>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</si>
  <si>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</si>
  <si>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</si>
  <si>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</si>
  <si>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</si>
  <si>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</si>
  <si>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</si>
  <si>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</si>
  <si>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</si>
  <si>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</si>
  <si>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</si>
  <si>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</si>
  <si>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</si>
  <si>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</si>
  <si>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</si>
  <si>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</si>
  <si>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</si>
  <si>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</si>
  <si>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</si>
  <si>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</si>
  <si>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</si>
  <si>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</si>
  <si>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</si>
  <si>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</si>
  <si>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</si>
  <si>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</si>
  <si>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</si>
  <si>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</si>
  <si>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</si>
  <si>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</si>
  <si>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</si>
  <si>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</si>
  <si>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</si>
  <si>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</si>
  <si>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</si>
  <si>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</si>
  <si>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</si>
  <si>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</si>
  <si>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</si>
  <si>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</si>
  <si>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</si>
  <si>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</si>
  <si>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</si>
  <si>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</si>
  <si>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</si>
  <si>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</si>
  <si>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</si>
  <si>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</si>
  <si>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</si>
  <si>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</si>
  <si>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</si>
  <si>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</si>
  <si>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</si>
  <si>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</si>
  <si>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</si>
  <si>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</si>
  <si>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</si>
  <si>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</si>
  <si>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</si>
  <si>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</si>
  <si>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</si>
  <si>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</si>
  <si>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</si>
  <si>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</si>
  <si>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</si>
  <si>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</si>
  <si>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</si>
  <si>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</si>
  <si>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</si>
  <si>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</si>
  <si>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</si>
  <si>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</si>
  <si>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</si>
  <si>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</si>
  <si>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</si>
  <si>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</si>
  <si>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</si>
  <si>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</si>
  <si>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</si>
  <si>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</si>
  <si>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</si>
  <si>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</si>
  <si>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</si>
  <si>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</si>
  <si>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</si>
  <si>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</si>
  <si>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</si>
  <si>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</si>
  <si>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</si>
  <si>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</si>
  <si>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</si>
  <si>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</si>
  <si>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</si>
  <si>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</si>
  <si>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</si>
  <si>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</si>
  <si>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</si>
  <si>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</si>
  <si>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</si>
  <si>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</si>
  <si>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</si>
  <si>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</si>
  <si>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</si>
  <si>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</si>
  <si>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</si>
  <si>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</si>
  <si>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</si>
  <si>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</si>
  <si>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</si>
  <si>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</si>
  <si>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</si>
  <si>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</si>
  <si>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</si>
  <si>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</si>
  <si>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</si>
  <si>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</si>
  <si>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</si>
  <si>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</si>
  <si>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</si>
  <si>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</si>
  <si>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</si>
  <si>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</si>
  <si>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</si>
  <si>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</si>
  <si>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</si>
  <si>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</si>
  <si>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</si>
  <si>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</si>
  <si>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</si>
  <si>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</si>
  <si>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</si>
  <si>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</si>
  <si>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</si>
  <si>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</si>
  <si>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</si>
  <si>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</si>
  <si>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</si>
  <si>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</si>
  <si>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</si>
  <si>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</si>
  <si>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</si>
  <si>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</si>
  <si>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</si>
  <si>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</si>
  <si>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</si>
  <si>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</si>
  <si>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</si>
  <si>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</si>
  <si>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</si>
  <si>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</si>
  <si>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</si>
  <si>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</si>
  <si>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</si>
  <si>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</si>
  <si>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</si>
  <si>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</si>
  <si>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</si>
  <si>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</si>
  <si>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</si>
  <si>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</si>
  <si>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</si>
  <si>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</si>
  <si>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</si>
  <si>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</si>
  <si>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</si>
  <si>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</si>
  <si>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</si>
  <si>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</si>
  <si>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</si>
  <si>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</si>
  <si>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</si>
  <si>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</si>
  <si>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</si>
  <si>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</si>
  <si>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</si>
  <si>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</si>
  <si>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</si>
  <si>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</si>
  <si>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</si>
  <si>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</si>
  <si>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</si>
  <si>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</si>
  <si>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</si>
  <si>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</si>
  <si>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</si>
  <si>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</si>
  <si>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</si>
  <si>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</si>
  <si>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</si>
  <si>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</si>
  <si>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</si>
  <si>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</si>
  <si>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</si>
  <si>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</si>
  <si>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</si>
  <si>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</si>
  <si>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</si>
  <si>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</si>
  <si>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</si>
  <si>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</si>
  <si>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</si>
  <si>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</si>
  <si>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</si>
  <si>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</si>
  <si>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</si>
  <si>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</si>
  <si>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</si>
  <si>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</si>
  <si>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</si>
  <si>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</si>
  <si>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</si>
  <si>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</si>
  <si>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</si>
  <si>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</si>
  <si>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</si>
  <si>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</si>
  <si>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</si>
  <si>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</si>
  <si>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</si>
  <si>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</si>
  <si>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</si>
  <si>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</si>
  <si>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</si>
  <si>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</si>
  <si>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</si>
  <si>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</si>
  <si>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</si>
  <si>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</si>
  <si>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</si>
  <si>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</si>
  <si>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</si>
  <si>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</si>
  <si>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</si>
  <si>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</si>
  <si>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</si>
  <si>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</si>
  <si>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</si>
  <si>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</si>
  <si>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</si>
  <si>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</si>
  <si>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</si>
  <si>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</si>
  <si>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</si>
  <si>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</si>
  <si>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</si>
  <si>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</si>
  <si>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</si>
  <si>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</si>
  <si>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</si>
  <si>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</si>
  <si>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</si>
  <si>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</si>
  <si>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</si>
  <si>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</si>
  <si>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</si>
  <si>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</si>
  <si>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</si>
  <si>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</si>
  <si>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</si>
  <si>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</si>
  <si>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</si>
  <si>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</si>
  <si>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</si>
  <si>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</si>
  <si>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</si>
  <si>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</si>
  <si>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</si>
  <si>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</si>
  <si>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</si>
  <si>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</si>
  <si>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</si>
  <si>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</si>
  <si>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</si>
  <si>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</si>
  <si>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</si>
  <si>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</si>
  <si>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</si>
  <si>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</si>
  <si>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</si>
  <si>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</si>
  <si>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</si>
  <si>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</si>
  <si>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</si>
  <si>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</si>
  <si>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</si>
  <si>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</si>
  <si>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</si>
  <si>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</si>
  <si>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</si>
  <si>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</si>
  <si>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</si>
  <si>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</si>
  <si>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</si>
  <si>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</si>
  <si>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</si>
  <si>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</si>
  <si>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</si>
  <si>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</si>
  <si>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</si>
  <si>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</si>
  <si>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</si>
  <si>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</si>
  <si>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</si>
  <si>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</si>
  <si>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</si>
  <si>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</si>
  <si>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</si>
  <si>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</si>
  <si>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</si>
  <si>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</si>
  <si>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</si>
  <si>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</si>
  <si>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</si>
  <si>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</si>
  <si>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</si>
  <si>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</si>
  <si>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</si>
  <si>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</si>
  <si>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</si>
  <si>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</si>
  <si>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</si>
  <si>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</si>
  <si>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</si>
  <si>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</si>
  <si>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</si>
  <si>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</si>
  <si>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</si>
  <si>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</si>
  <si>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</si>
  <si>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</si>
  <si>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</si>
  <si>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</si>
  <si>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</si>
  <si>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</si>
  <si>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</si>
  <si>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</si>
  <si>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</si>
  <si>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</si>
  <si>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</si>
  <si>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</si>
  <si>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</si>
  <si>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</si>
  <si>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</si>
  <si>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</si>
  <si>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</si>
  <si>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</si>
  <si>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</si>
  <si>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</si>
  <si>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</si>
  <si>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</si>
  <si>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</si>
  <si>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</si>
  <si>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</si>
  <si>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</si>
  <si>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</si>
  <si>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</si>
  <si>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</si>
  <si>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</si>
  <si>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</si>
  <si>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</si>
  <si>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</si>
  <si>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</si>
  <si>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</si>
  <si>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</si>
  <si>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</si>
  <si>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</si>
  <si>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</si>
  <si>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</si>
  <si>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</si>
  <si>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</si>
  <si>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</si>
  <si>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</si>
  <si>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</si>
  <si>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</si>
  <si>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</si>
  <si>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</si>
  <si>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</si>
  <si>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</si>
  <si>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</si>
  <si>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</si>
  <si>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</si>
  <si>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</si>
  <si>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</si>
  <si>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</si>
  <si>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</si>
  <si>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</si>
  <si>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</si>
  <si>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</si>
  <si>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</si>
  <si>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</si>
  <si>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</si>
  <si>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</si>
  <si>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</si>
  <si>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</si>
  <si>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</si>
  <si>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</si>
  <si>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</si>
  <si>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</si>
  <si>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</si>
  <si>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</si>
  <si>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</si>
  <si>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</si>
  <si>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</si>
  <si>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</si>
  <si>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</si>
  <si>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</si>
  <si>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</si>
  <si>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</si>
  <si>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</si>
  <si>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</si>
  <si>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</si>
  <si>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</si>
  <si>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</si>
  <si>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</si>
  <si>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</si>
  <si>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</si>
  <si>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</si>
  <si>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</si>
  <si>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</si>
  <si>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</si>
  <si>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</si>
  <si>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</si>
  <si>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</si>
  <si>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</si>
  <si>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</si>
  <si>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</si>
  <si>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</si>
  <si>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</si>
  <si>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</si>
  <si>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</si>
  <si>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</si>
  <si>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</si>
  <si>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</si>
  <si>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</si>
  <si>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</si>
  <si>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</si>
  <si>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</si>
  <si>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</si>
  <si>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</si>
  <si>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</si>
  <si>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</si>
  <si>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</si>
  <si>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</si>
  <si>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</si>
  <si>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</si>
  <si>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</si>
  <si>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</si>
  <si>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</si>
  <si>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</si>
  <si>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</si>
  <si>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</si>
  <si>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</si>
  <si>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</si>
  <si>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</si>
  <si>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</si>
  <si>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</si>
  <si>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</si>
  <si>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</si>
  <si>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</si>
  <si>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</si>
  <si>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</si>
  <si>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</si>
  <si>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</si>
  <si>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</si>
  <si>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</si>
  <si>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</si>
  <si>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</si>
  <si>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</si>
  <si>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</si>
  <si>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</si>
  <si>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</si>
  <si>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</si>
  <si>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</si>
  <si>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</si>
  <si>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</si>
  <si>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</si>
  <si>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</si>
  <si>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</si>
  <si>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</si>
  <si>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</si>
  <si>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</si>
  <si>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</si>
  <si>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</si>
  <si>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</si>
  <si>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</si>
  <si>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</si>
  <si>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</si>
  <si>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</si>
  <si>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</si>
  <si>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</si>
  <si>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</si>
  <si>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</si>
  <si>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</si>
  <si>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</si>
  <si>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</si>
  <si>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</si>
  <si>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</si>
  <si>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</si>
  <si>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</si>
  <si>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</si>
  <si>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</si>
  <si>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</si>
  <si>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</si>
  <si>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</si>
  <si>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</si>
  <si>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</si>
  <si>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</si>
  <si>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</si>
  <si>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</si>
  <si>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</si>
  <si>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</si>
  <si>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</si>
  <si>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</si>
  <si>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</si>
  <si>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</si>
  <si>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</si>
  <si>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</si>
  <si>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</si>
  <si>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</si>
  <si>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</si>
  <si>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</si>
  <si>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</si>
  <si>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</si>
  <si>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</si>
  <si>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</si>
  <si>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</si>
  <si>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</si>
  <si>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</si>
  <si>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</si>
  <si>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</si>
  <si>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</si>
  <si>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</si>
  <si>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</si>
  <si>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</si>
  <si>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</si>
  <si>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</si>
  <si>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</si>
  <si>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</si>
  <si>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</si>
  <si>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</si>
  <si>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</si>
  <si>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</si>
  <si>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</si>
  <si>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</si>
  <si>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</si>
  <si>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</si>
  <si>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</si>
  <si>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</si>
  <si>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</si>
  <si>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</si>
  <si>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</si>
  <si>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</si>
  <si>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</si>
  <si>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</si>
  <si>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</si>
  <si>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</si>
  <si>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</si>
  <si>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</si>
  <si>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</si>
  <si>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</si>
  <si>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</si>
  <si>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</si>
  <si>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</si>
  <si>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</si>
  <si>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</si>
  <si>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</si>
  <si>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</si>
  <si>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</si>
  <si>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</si>
  <si>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</si>
  <si>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</si>
  <si>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</si>
  <si>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</si>
  <si>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</si>
  <si>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</si>
  <si>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</si>
  <si>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</si>
  <si>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</si>
  <si>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</si>
  <si>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</si>
  <si>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</si>
  <si>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</si>
  <si>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</si>
  <si>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</si>
  <si>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</si>
  <si>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</si>
  <si>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</si>
  <si>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</si>
  <si>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</si>
  <si>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</si>
  <si>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</si>
  <si>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</si>
  <si>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</si>
  <si>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</si>
  <si>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</si>
  <si>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</si>
  <si>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</si>
  <si>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</si>
  <si>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</si>
  <si>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</si>
  <si>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</si>
  <si>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</si>
  <si>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</si>
  <si>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</si>
  <si>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</si>
  <si>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</si>
  <si>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</si>
  <si>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</si>
  <si>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</si>
  <si>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</si>
  <si>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</si>
  <si>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</si>
  <si>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</si>
  <si>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</si>
  <si>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</si>
  <si>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</si>
  <si>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</si>
  <si>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</si>
  <si>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</si>
  <si>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</si>
  <si>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</si>
  <si>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</si>
  <si>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</si>
  <si>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</si>
  <si>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</si>
  <si>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</si>
  <si>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</si>
  <si>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</si>
  <si>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</si>
  <si>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</si>
  <si>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</si>
  <si>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</si>
  <si>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</si>
  <si>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</si>
  <si>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</si>
  <si>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</si>
  <si>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</si>
  <si>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</si>
  <si>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</si>
  <si>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</si>
  <si>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</si>
  <si>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</si>
  <si>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</si>
  <si>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</si>
  <si>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</si>
  <si>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</si>
  <si>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</si>
  <si>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</si>
  <si>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</si>
  <si>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</si>
  <si>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</si>
  <si>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</si>
  <si>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</si>
  <si>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</si>
  <si>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</si>
  <si>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</si>
  <si>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</si>
  <si>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</si>
  <si>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</si>
  <si>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</si>
  <si>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</si>
  <si>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</si>
  <si>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</si>
  <si>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</si>
  <si>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</si>
  <si>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</si>
  <si>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</si>
  <si>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</si>
  <si>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</si>
  <si>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</si>
  <si>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</si>
  <si>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</si>
  <si>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</si>
  <si>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</si>
  <si>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</si>
  <si>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</si>
  <si>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</si>
  <si>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</si>
  <si>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</si>
  <si>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</si>
  <si>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</si>
  <si>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</si>
  <si>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</si>
  <si>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</si>
  <si>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</si>
  <si>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</si>
  <si>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</si>
  <si>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</si>
  <si>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</si>
  <si>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</si>
  <si>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</si>
  <si>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</si>
  <si>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</si>
  <si>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</si>
  <si>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</si>
  <si>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</si>
  <si>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</si>
  <si>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</si>
  <si>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</si>
  <si>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</si>
  <si>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</si>
  <si>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</si>
  <si>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</si>
  <si>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</si>
  <si>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</si>
  <si>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</si>
  <si>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</si>
  <si>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</si>
  <si>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</si>
  <si>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</si>
  <si>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</si>
  <si>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</si>
  <si>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</si>
  <si>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</si>
  <si>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</si>
  <si>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</si>
  <si>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</si>
  <si>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</si>
  <si>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</si>
  <si>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</si>
  <si>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</si>
  <si>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</si>
  <si>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</si>
  <si>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</si>
  <si>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</si>
  <si>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</si>
  <si>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</si>
  <si>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</si>
  <si>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</si>
  <si>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</si>
  <si>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</si>
  <si>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</si>
  <si>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</si>
  <si>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</si>
  <si>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</si>
  <si>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</si>
  <si>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</si>
  <si>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</si>
  <si>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</si>
  <si>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</si>
  <si>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</si>
  <si>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</si>
  <si>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</si>
  <si>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</si>
  <si>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</si>
  <si>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</si>
  <si>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</si>
  <si>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</si>
  <si>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</si>
  <si>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</si>
  <si>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</si>
  <si>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</si>
  <si>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</si>
  <si>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</si>
  <si>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</si>
  <si>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</si>
  <si>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</si>
  <si>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</si>
  <si>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</si>
  <si>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</si>
  <si>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</si>
  <si>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</si>
  <si>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</si>
  <si>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</si>
  <si>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</si>
  <si>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</si>
  <si>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</si>
  <si>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</si>
  <si>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</si>
  <si>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</si>
  <si>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</si>
  <si>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</si>
  <si>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</si>
  <si>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</si>
  <si>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</si>
  <si>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</si>
  <si>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</si>
  <si>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</si>
  <si>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</si>
  <si>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</si>
  <si>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</si>
  <si>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</si>
  <si>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</si>
  <si>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</si>
  <si>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</si>
  <si>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</si>
  <si>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</si>
  <si>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</si>
  <si>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</si>
  <si>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</si>
  <si>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</si>
  <si>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</si>
  <si>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</si>
  <si>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</si>
  <si>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</si>
  <si>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</si>
  <si>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</si>
  <si>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</si>
  <si>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</si>
  <si>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</si>
  <si>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</si>
  <si>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</si>
  <si>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</si>
  <si>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</si>
  <si>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</si>
  <si>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</si>
  <si>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</si>
  <si>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</si>
  <si>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</si>
  <si>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</si>
  <si>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</si>
  <si>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</si>
  <si>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</si>
  <si>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</si>
  <si>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</si>
  <si>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</si>
  <si>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</si>
  <si>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</si>
  <si>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</si>
  <si>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</si>
  <si>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</si>
  <si>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</si>
  <si>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</si>
  <si>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</si>
  <si>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</si>
  <si>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</si>
  <si>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</si>
  <si>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</si>
  <si>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</si>
  <si>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</si>
  <si>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</si>
  <si>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</si>
  <si>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</si>
  <si>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</si>
  <si>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</si>
  <si>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</si>
  <si>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</si>
  <si>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</si>
  <si>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</si>
  <si>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</si>
  <si>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</si>
  <si>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</si>
  <si>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</si>
  <si>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</si>
  <si>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</si>
  <si>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</si>
  <si>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</si>
  <si>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</si>
  <si>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</si>
  <si>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</si>
  <si>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</si>
  <si>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</si>
  <si>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</si>
  <si>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</si>
  <si>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</si>
  <si>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</si>
  <si>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</si>
  <si>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</si>
  <si>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</si>
  <si>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</si>
  <si>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</si>
  <si>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</si>
  <si>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</si>
  <si>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</si>
  <si>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</si>
  <si>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</si>
  <si>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</si>
  <si>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</si>
  <si>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</si>
  <si>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</si>
  <si>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</si>
  <si>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</si>
  <si>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</si>
  <si>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</si>
  <si>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</si>
  <si>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</si>
  <si>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</si>
  <si>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</si>
  <si>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</si>
  <si>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</si>
  <si>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</si>
  <si>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</si>
  <si>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</si>
  <si>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</si>
  <si>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</si>
  <si>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</si>
  <si>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</si>
  <si>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</si>
  <si>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</si>
  <si>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</si>
  <si>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</si>
  <si>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</si>
  <si>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</si>
  <si>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</si>
  <si>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</si>
  <si>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</si>
  <si>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</si>
  <si>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</si>
  <si>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</si>
  <si>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</si>
  <si>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</si>
  <si>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</si>
  <si>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</si>
  <si>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</si>
  <si>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</si>
  <si>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</si>
  <si>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</si>
  <si>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</si>
  <si>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</si>
  <si>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</si>
  <si>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</si>
  <si>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</si>
  <si>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</si>
  <si>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</si>
  <si>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</si>
  <si>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</si>
  <si>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</si>
  <si>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</si>
  <si>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</si>
  <si>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</si>
  <si>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</si>
  <si>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</si>
  <si>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</si>
  <si>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</si>
  <si>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</si>
  <si>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</si>
  <si>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</si>
  <si>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</si>
  <si>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</si>
  <si>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</si>
  <si>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</si>
  <si>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</si>
  <si>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</si>
  <si>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</si>
  <si>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</si>
  <si>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</si>
  <si>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</si>
  <si>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</si>
  <si>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</si>
  <si>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</si>
  <si>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</si>
  <si>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</si>
  <si>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</si>
  <si>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</si>
  <si>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</si>
  <si>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</si>
  <si>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</si>
  <si>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</si>
  <si>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</si>
  <si>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</si>
  <si>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</si>
  <si>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</si>
  <si>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</si>
  <si>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</si>
  <si>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</si>
  <si>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</si>
  <si>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</si>
  <si>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</si>
  <si>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</si>
  <si>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</si>
  <si>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</si>
  <si>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</si>
  <si>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</si>
  <si>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</si>
  <si>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</si>
  <si>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</si>
  <si>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</si>
  <si>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</si>
  <si>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</si>
  <si>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</si>
  <si>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</si>
  <si>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</si>
  <si>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</si>
  <si>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</si>
  <si>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</si>
  <si>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</si>
  <si>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</si>
  <si>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</si>
  <si>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</si>
  <si>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</si>
  <si>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</si>
  <si>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</si>
  <si>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</si>
  <si>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</si>
  <si>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</si>
  <si>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</si>
  <si>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</si>
  <si>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</si>
  <si>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</si>
  <si>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</si>
  <si>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</si>
  <si>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</si>
  <si>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</si>
  <si>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</si>
  <si>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</si>
  <si>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</si>
  <si>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</si>
  <si>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</si>
  <si>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</si>
  <si>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</si>
  <si>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</si>
  <si>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</si>
  <si>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</si>
  <si>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</si>
  <si>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</si>
  <si>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</si>
  <si>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</si>
  <si>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</si>
  <si>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</si>
  <si>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</si>
  <si>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</si>
  <si>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</si>
  <si>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</si>
  <si>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</si>
  <si>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</si>
  <si>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</si>
  <si>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</si>
  <si>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</si>
  <si>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</si>
  <si>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</si>
  <si>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</si>
  <si>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</si>
  <si>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</si>
  <si>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</si>
  <si>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</si>
  <si>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</si>
  <si>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</si>
  <si>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</si>
  <si>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</si>
  <si>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</si>
  <si>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</si>
  <si>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</si>
  <si>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</si>
  <si>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</si>
  <si>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</si>
  <si>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</si>
  <si>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</si>
  <si>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</si>
  <si>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</si>
  <si>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</si>
  <si>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</si>
  <si>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</si>
  <si>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</si>
  <si>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</si>
  <si>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</si>
  <si>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</si>
  <si>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</si>
  <si>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</si>
  <si>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</si>
  <si>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</si>
  <si>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</si>
  <si>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</si>
  <si>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</si>
  <si>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</si>
  <si>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</si>
  <si>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</si>
  <si>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</si>
  <si>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</si>
  <si>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</si>
  <si>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</si>
  <si>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</si>
  <si>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</si>
  <si>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</si>
  <si>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</si>
  <si>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</si>
  <si>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</si>
  <si>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</si>
  <si>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</si>
  <si>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</si>
  <si>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</si>
  <si>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</si>
  <si>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</si>
  <si>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</si>
  <si>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</si>
  <si>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</si>
  <si>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</si>
  <si>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</si>
  <si>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</si>
  <si>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</si>
  <si>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</si>
  <si>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</si>
  <si>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</si>
  <si>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</si>
  <si>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</si>
  <si>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</si>
  <si>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</si>
  <si>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</si>
  <si>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</si>
  <si>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</si>
  <si>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</si>
  <si>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</si>
  <si>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</si>
  <si>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</si>
  <si>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</si>
  <si>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</si>
  <si>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</si>
  <si>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</si>
  <si>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</si>
  <si>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</si>
  <si>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</si>
  <si>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</si>
  <si>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</si>
  <si>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</si>
  <si>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</si>
  <si>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</si>
  <si>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</si>
  <si>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</si>
  <si>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</si>
  <si>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</si>
  <si>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</si>
  <si>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</si>
  <si>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</si>
  <si>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</si>
  <si>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</si>
  <si>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</si>
  <si>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</si>
  <si>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</si>
  <si>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</si>
  <si>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</si>
  <si>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</si>
  <si>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</si>
  <si>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</si>
  <si>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</si>
  <si>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</si>
  <si>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</si>
  <si>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</si>
  <si>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</si>
  <si>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</si>
  <si>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</si>
  <si>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</si>
  <si>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</si>
  <si>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</si>
  <si>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</si>
  <si>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</si>
  <si>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</si>
  <si>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</si>
  <si>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</si>
  <si>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</si>
  <si>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</si>
  <si>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</si>
  <si>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</si>
  <si>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</si>
  <si>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</si>
  <si>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</si>
  <si>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</si>
  <si>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</si>
  <si>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</si>
  <si>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</si>
  <si>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</si>
  <si>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</si>
  <si>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</si>
  <si>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</si>
  <si>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</si>
  <si>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</si>
  <si>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</si>
  <si>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</si>
  <si>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</si>
  <si>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</si>
  <si>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</si>
  <si>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</si>
  <si>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</si>
  <si>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</si>
  <si>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</si>
  <si>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</si>
  <si>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</si>
  <si>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</si>
  <si>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</si>
  <si>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</si>
  <si>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</si>
  <si>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</si>
  <si>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</si>
  <si>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</si>
  <si>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</si>
  <si>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</si>
  <si>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</si>
  <si>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</si>
  <si>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</si>
  <si>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</si>
  <si>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</si>
  <si>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</si>
  <si>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</si>
  <si>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</si>
  <si>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</si>
  <si>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</si>
  <si>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</si>
  <si>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</si>
  <si>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</si>
  <si>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</si>
  <si>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</si>
  <si>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</si>
  <si>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</si>
  <si>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</si>
  <si>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</si>
  <si>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</si>
  <si>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</si>
  <si>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</si>
  <si>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</si>
  <si>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</si>
  <si>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</si>
  <si>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</si>
  <si>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</si>
  <si>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</si>
  <si>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</si>
  <si>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</si>
  <si>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</si>
  <si>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</si>
  <si>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</si>
  <si>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</si>
  <si>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</si>
  <si>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</si>
  <si>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</si>
  <si>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</si>
  <si>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</si>
  <si>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</si>
  <si>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</si>
  <si>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</si>
  <si>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</si>
  <si>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</si>
  <si>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</si>
  <si>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</si>
  <si>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</si>
  <si>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</si>
  <si>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</si>
  <si>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</si>
  <si>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</si>
  <si>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</si>
  <si>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</si>
  <si>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</si>
  <si>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</si>
  <si>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</si>
  <si>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</si>
  <si>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</si>
  <si>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</si>
  <si>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</si>
  <si>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</si>
  <si>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</si>
  <si>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</si>
  <si>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</si>
  <si>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</si>
  <si>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</si>
  <si>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</si>
  <si>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</si>
  <si>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</si>
  <si>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</si>
  <si>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</si>
  <si>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</si>
  <si>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</si>
  <si>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</si>
  <si>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</si>
  <si>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</si>
  <si>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</si>
  <si>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</si>
  <si>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</si>
  <si>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</si>
  <si>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</si>
  <si>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</si>
  <si>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</si>
  <si>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</si>
  <si>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</si>
  <si>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</si>
  <si>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</si>
  <si>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</si>
  <si>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</si>
  <si>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</si>
  <si>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</si>
  <si>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</si>
  <si>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</si>
  <si>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</si>
  <si>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</si>
  <si>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</si>
  <si>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</si>
  <si>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</si>
  <si>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</si>
  <si>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</si>
  <si>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</si>
  <si>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</si>
  <si>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</si>
  <si>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</si>
  <si>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</si>
  <si>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</si>
  <si>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</si>
  <si>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</si>
  <si>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</si>
  <si>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</si>
  <si>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</si>
  <si>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</si>
  <si>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</si>
  <si>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</si>
  <si>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</si>
  <si>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</si>
  <si>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</si>
  <si>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</si>
  <si>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</si>
  <si>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</si>
  <si>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</si>
  <si>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</si>
  <si>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</si>
  <si>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</si>
  <si>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</si>
  <si>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</si>
  <si>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</si>
  <si>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</si>
  <si>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</si>
  <si>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</si>
  <si>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</si>
  <si>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</si>
  <si>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</si>
  <si>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</si>
  <si>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</si>
  <si>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</si>
  <si>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</si>
  <si>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</si>
  <si>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</si>
  <si>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</si>
  <si>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</si>
  <si>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</si>
  <si>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</si>
  <si>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</si>
  <si>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</si>
  <si>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</si>
  <si>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</si>
  <si>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</si>
  <si>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</si>
  <si>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</si>
  <si>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</si>
  <si>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</si>
  <si>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</si>
  <si>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</si>
  <si>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</si>
  <si>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</si>
  <si>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</si>
  <si>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</si>
  <si>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</si>
  <si>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</si>
  <si>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</si>
  <si>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</si>
  <si>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</si>
  <si>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</si>
  <si>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</si>
  <si>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</si>
  <si>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</si>
  <si>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</si>
  <si>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</si>
  <si>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</si>
  <si>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</si>
  <si>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</si>
  <si>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</si>
  <si>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</si>
  <si>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</si>
  <si>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</si>
  <si>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</si>
  <si>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</si>
  <si>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</si>
  <si>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</si>
  <si>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</si>
  <si>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</si>
  <si>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</si>
  <si>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</si>
  <si>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</si>
  <si>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</si>
  <si>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</si>
  <si>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</si>
  <si>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</si>
  <si>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</si>
  <si>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</si>
  <si>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</si>
  <si>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</si>
  <si>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</si>
  <si>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</si>
  <si>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</si>
  <si>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</si>
  <si>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</si>
  <si>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</si>
  <si>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</si>
  <si>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</si>
  <si>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</si>
  <si>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</si>
  <si>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</si>
  <si>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</si>
  <si>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</si>
  <si>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</si>
  <si>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</si>
  <si>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</si>
  <si>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</si>
  <si>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</si>
  <si>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</si>
  <si>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</si>
  <si>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</si>
  <si>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</si>
  <si>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</si>
  <si>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</si>
  <si>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</si>
  <si>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</si>
  <si>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</si>
  <si>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</si>
  <si>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</si>
  <si>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</si>
  <si>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</si>
  <si>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</si>
  <si>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</si>
  <si>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</si>
  <si>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</si>
  <si>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</si>
  <si>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</si>
  <si>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</si>
  <si>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</si>
  <si>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</si>
  <si>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</si>
  <si>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</si>
  <si>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</si>
  <si>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</si>
  <si>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</si>
  <si>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</si>
  <si>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</si>
  <si>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</si>
  <si>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</si>
  <si>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</si>
  <si>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</si>
  <si>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</si>
  <si>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</si>
  <si>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</si>
  <si>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</si>
  <si>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</si>
  <si>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</si>
  <si>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</si>
  <si>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</si>
  <si>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</si>
  <si>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</si>
  <si>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</si>
  <si>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</si>
  <si>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</si>
  <si>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</si>
  <si>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</si>
  <si>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</si>
  <si>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</si>
  <si>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</si>
  <si>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</si>
  <si>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</si>
  <si>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</si>
  <si>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</si>
  <si>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</si>
  <si>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</si>
  <si>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</si>
  <si>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</si>
  <si>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</si>
  <si>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</si>
  <si>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</si>
  <si>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</si>
  <si>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</si>
  <si>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</si>
  <si>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</si>
  <si>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</si>
  <si>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</si>
  <si>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</si>
  <si>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</si>
  <si>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</si>
  <si>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</si>
  <si>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</si>
  <si>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</si>
  <si>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</si>
  <si>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</si>
  <si>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</si>
  <si>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</si>
  <si>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</si>
  <si>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</si>
  <si>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</si>
  <si>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</si>
  <si>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</si>
  <si>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</si>
  <si>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</si>
  <si>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</si>
  <si>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</si>
  <si>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</si>
  <si>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</si>
  <si>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</si>
  <si>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</si>
  <si>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</si>
  <si>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</si>
  <si>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</si>
  <si>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</si>
  <si>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</si>
  <si>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</si>
  <si>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</si>
  <si>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</si>
  <si>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</si>
  <si>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</si>
  <si>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</si>
  <si>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</si>
  <si>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</si>
  <si>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</si>
  <si>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</si>
  <si>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</si>
  <si>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</si>
  <si>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</si>
  <si>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</si>
  <si>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</si>
  <si>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</si>
  <si>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</si>
  <si>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</si>
  <si>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</si>
  <si>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</si>
  <si>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</si>
  <si>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</si>
  <si>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</si>
  <si>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</si>
  <si>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</si>
  <si>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</si>
  <si>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</si>
  <si>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</si>
  <si>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</si>
  <si>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</si>
  <si>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</si>
  <si>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</si>
  <si>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</si>
  <si>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</si>
  <si>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</si>
  <si>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</si>
  <si>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</si>
  <si>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</si>
  <si>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</si>
  <si>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</si>
  <si>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</si>
  <si>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</si>
  <si>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</si>
  <si>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</si>
  <si>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</si>
  <si>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</si>
  <si>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</si>
  <si>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</si>
  <si>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</si>
  <si>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</si>
  <si>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</si>
  <si>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</si>
  <si>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</si>
  <si>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</si>
  <si>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</si>
  <si>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</si>
  <si>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</si>
  <si>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</si>
  <si>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</si>
  <si>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</si>
  <si>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</si>
  <si>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</si>
  <si>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</si>
  <si>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</si>
  <si>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</si>
  <si>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</si>
  <si>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</si>
  <si>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</si>
  <si>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</si>
  <si>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</si>
  <si>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</si>
  <si>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</si>
  <si>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</si>
  <si>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</si>
  <si>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</si>
  <si>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</si>
  <si>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</si>
  <si>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</si>
  <si>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</si>
  <si>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</si>
  <si>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</si>
  <si>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</si>
  <si>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</si>
  <si>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</si>
  <si>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</si>
  <si>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</si>
  <si>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</si>
  <si>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</si>
  <si>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</si>
  <si>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</si>
  <si>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</si>
  <si>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</si>
  <si>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</si>
  <si>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</si>
  <si>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</si>
  <si>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</si>
  <si>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</si>
  <si>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</si>
  <si>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</si>
  <si>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</si>
  <si>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</si>
  <si>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</si>
  <si>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</si>
  <si>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</si>
  <si>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</si>
  <si>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</si>
  <si>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</si>
  <si>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</si>
  <si>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</si>
  <si>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</si>
  <si>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</si>
  <si>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</si>
  <si>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</si>
  <si>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</si>
  <si>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</si>
  <si>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</si>
  <si>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</si>
  <si>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</si>
  <si>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</si>
  <si>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</si>
  <si>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</si>
  <si>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</si>
  <si>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</si>
  <si>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</si>
  <si>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</si>
  <si>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</si>
  <si>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</si>
  <si>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</si>
  <si>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</si>
  <si>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</si>
  <si>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</si>
  <si>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</si>
  <si>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</si>
  <si>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</si>
  <si>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</si>
  <si>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</si>
  <si>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</si>
  <si>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</si>
  <si>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</si>
  <si>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</si>
  <si>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</si>
  <si>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</si>
  <si>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</si>
  <si>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</si>
  <si>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</si>
  <si>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</si>
  <si>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</si>
  <si>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</si>
  <si>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</si>
  <si>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</si>
  <si>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</si>
  <si>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</si>
  <si>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</si>
  <si>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</si>
  <si>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</si>
  <si>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</si>
  <si>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</si>
  <si>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</si>
  <si>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</si>
  <si>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</si>
  <si>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</si>
  <si>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</si>
  <si>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</si>
  <si>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</si>
  <si>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</si>
  <si>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</si>
  <si>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</si>
  <si>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</si>
  <si>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</si>
  <si>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</si>
  <si>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</si>
  <si>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</si>
  <si>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</si>
  <si>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</si>
  <si>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</si>
  <si>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</si>
  <si>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</si>
  <si>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</si>
  <si>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</si>
  <si>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</si>
  <si>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</si>
  <si>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</si>
  <si>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</si>
  <si>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</si>
  <si>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</si>
  <si>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</si>
  <si>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</si>
  <si>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</si>
  <si>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</si>
  <si>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</si>
  <si>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</si>
  <si>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</si>
  <si>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</si>
  <si>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</si>
  <si>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</si>
  <si>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</si>
  <si>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</si>
  <si>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</si>
  <si>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</si>
  <si>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</si>
  <si>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</si>
  <si>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</si>
  <si>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</si>
  <si>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</si>
  <si>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</si>
  <si>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</si>
  <si>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</si>
  <si>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</si>
  <si>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</si>
  <si>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</si>
  <si>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</si>
  <si>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</si>
  <si>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</si>
  <si>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</si>
  <si>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</si>
  <si>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</si>
  <si>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</si>
  <si>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</si>
  <si>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</si>
  <si>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</si>
  <si>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</si>
  <si>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</si>
  <si>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</si>
  <si>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</si>
  <si>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</si>
  <si>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</si>
  <si>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</si>
  <si>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</si>
  <si>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</si>
  <si>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</si>
  <si>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</si>
  <si>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</si>
  <si>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</si>
  <si>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</si>
  <si>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</si>
  <si>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</si>
  <si>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</si>
  <si>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</si>
  <si>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</si>
  <si>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</si>
  <si>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</si>
  <si>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</si>
  <si>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</si>
  <si>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</si>
  <si>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</si>
  <si>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</si>
  <si>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</si>
  <si>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</si>
  <si>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</si>
  <si>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</si>
  <si>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</si>
  <si>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</si>
  <si>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</si>
  <si>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</si>
  <si>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</si>
  <si>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</si>
  <si>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</si>
  <si>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</si>
  <si>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</si>
  <si>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</si>
  <si>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</si>
  <si>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</si>
  <si>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</si>
  <si>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</si>
  <si>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</si>
  <si>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</si>
  <si>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</si>
  <si>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</si>
  <si>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</si>
  <si>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</si>
  <si>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</si>
  <si>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</si>
  <si>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</si>
  <si>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</si>
  <si>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</si>
  <si>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</si>
  <si>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</si>
  <si>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</si>
  <si>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</si>
  <si>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</si>
  <si>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</si>
  <si>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</si>
  <si>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</si>
  <si>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</si>
  <si>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</si>
  <si>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</si>
  <si>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</si>
  <si>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</si>
  <si>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</si>
  <si>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</si>
  <si>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</si>
  <si>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</si>
  <si>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</si>
  <si>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</si>
  <si>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</si>
  <si>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</si>
  <si>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</si>
  <si>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</si>
  <si>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</si>
  <si>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</si>
  <si>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</si>
  <si>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</si>
  <si>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</si>
  <si>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</si>
  <si>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</si>
  <si>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</si>
  <si>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</si>
  <si>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</si>
  <si>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</si>
  <si>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</si>
  <si>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</si>
  <si>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</si>
  <si>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</si>
  <si>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</si>
  <si>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</si>
  <si>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</si>
  <si>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</si>
  <si>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</si>
  <si>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</si>
  <si>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</si>
  <si>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</si>
  <si>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</si>
  <si>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</si>
  <si>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</si>
  <si>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</si>
  <si>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</si>
  <si>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</si>
  <si>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</si>
  <si>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</si>
  <si>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</si>
  <si>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</si>
  <si>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</si>
  <si>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</si>
  <si>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</si>
  <si>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</si>
  <si>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</si>
  <si>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</si>
  <si>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</si>
  <si>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</si>
  <si>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</si>
  <si>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</si>
  <si>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</si>
  <si>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</si>
  <si>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</si>
  <si>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</si>
  <si>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</si>
  <si>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</si>
  <si>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</si>
  <si>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</si>
  <si>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</si>
  <si>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</si>
  <si>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</si>
  <si>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</si>
  <si>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</si>
  <si>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</si>
  <si>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</si>
  <si>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</si>
  <si>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</si>
  <si>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</si>
  <si>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</si>
  <si>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</si>
  <si>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</si>
  <si>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</si>
  <si>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</si>
  <si>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</si>
  <si>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</si>
  <si>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</si>
  <si>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</si>
  <si>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</si>
  <si>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</si>
  <si>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</si>
  <si>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</si>
  <si>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</si>
  <si>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</si>
  <si>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</si>
  <si>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</si>
  <si>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</si>
  <si>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</si>
  <si>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</si>
  <si>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</si>
  <si>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</si>
  <si>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</si>
  <si>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</si>
  <si>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</si>
  <si>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</si>
  <si>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</si>
  <si>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</si>
  <si>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</si>
  <si>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</si>
  <si>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</si>
  <si>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</si>
  <si>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</si>
  <si>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</si>
  <si>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</si>
  <si>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</si>
  <si>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</si>
  <si>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</si>
  <si>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</si>
  <si>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</si>
  <si>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</si>
  <si>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</si>
  <si>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</si>
  <si>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</si>
  <si>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</si>
  <si>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</si>
  <si>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</si>
  <si>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</si>
  <si>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</si>
  <si>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</si>
  <si>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</si>
  <si>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</si>
  <si>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</si>
  <si>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</si>
  <si>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</si>
  <si>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</si>
  <si>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</si>
  <si>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</si>
  <si>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</si>
  <si>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</si>
  <si>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</si>
  <si>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</si>
  <si>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</si>
  <si>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</si>
  <si>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</si>
  <si>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</si>
  <si>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</si>
  <si>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</si>
  <si>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</si>
  <si>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</si>
  <si>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</si>
  <si>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</si>
  <si>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</si>
  <si>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</si>
  <si>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</si>
  <si>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</si>
  <si>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</si>
  <si>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</si>
  <si>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</si>
  <si>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</si>
  <si>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</si>
  <si>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</si>
  <si>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</si>
  <si>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</si>
  <si>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</si>
  <si>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</si>
  <si>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</si>
  <si>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</si>
  <si>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</si>
  <si>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</si>
  <si>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</si>
  <si>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</si>
  <si>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</si>
  <si>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</si>
  <si>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</si>
  <si>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</si>
  <si>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</si>
  <si>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</si>
  <si>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</si>
  <si>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</si>
  <si>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</si>
  <si>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</si>
  <si>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</si>
  <si>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</si>
  <si>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</si>
  <si>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</si>
  <si>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</si>
  <si>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</si>
  <si>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</si>
  <si>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</si>
  <si>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</si>
  <si>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</si>
  <si>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</si>
  <si>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</si>
  <si>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</si>
  <si>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</si>
  <si>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</si>
  <si>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</si>
  <si>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</si>
  <si>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</si>
  <si>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</si>
  <si>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</si>
  <si>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</si>
  <si>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</si>
  <si>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</si>
  <si>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</si>
  <si>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</si>
  <si>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</si>
  <si>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</si>
  <si>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</si>
  <si>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</si>
  <si>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</si>
  <si>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</si>
  <si>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</si>
  <si>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</si>
  <si>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</si>
  <si>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</si>
  <si>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</si>
  <si>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</si>
  <si>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</si>
  <si>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</si>
  <si>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</si>
  <si>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</si>
  <si>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</si>
  <si>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</si>
  <si>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</si>
  <si>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</si>
  <si>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</si>
  <si>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</si>
  <si>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</si>
  <si>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</si>
  <si>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</si>
  <si>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</si>
  <si>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</si>
  <si>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</si>
  <si>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</si>
  <si>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</si>
  <si>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</si>
  <si>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</si>
  <si>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</si>
  <si>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</si>
  <si>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</si>
  <si>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</si>
  <si>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</si>
  <si>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</si>
  <si>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</si>
  <si>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</si>
  <si>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</si>
  <si>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</si>
  <si>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</si>
  <si>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</si>
  <si>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</si>
  <si>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</si>
  <si>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</si>
  <si>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</si>
  <si>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</si>
  <si>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</si>
  <si>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</si>
  <si>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</si>
  <si>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</si>
  <si>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</si>
  <si>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</si>
  <si>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</si>
  <si>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</si>
  <si>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</si>
  <si>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</si>
  <si>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</si>
  <si>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</si>
  <si>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</si>
  <si>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</si>
  <si>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</si>
  <si>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</si>
  <si>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</si>
  <si>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</si>
  <si>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</si>
  <si>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</si>
  <si>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</si>
  <si>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</si>
  <si>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</si>
  <si>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</si>
  <si>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</si>
  <si>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</si>
  <si>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</si>
  <si>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</si>
  <si>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</si>
  <si>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</si>
  <si>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</si>
  <si>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</si>
  <si>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</si>
  <si>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</si>
  <si>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</si>
  <si>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</si>
  <si>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</si>
  <si>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</si>
  <si>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</si>
  <si>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</si>
  <si>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</si>
  <si>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</si>
  <si>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</si>
  <si>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</si>
  <si>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</si>
  <si>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</si>
  <si>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</si>
  <si>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</si>
  <si>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</si>
  <si>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</si>
  <si>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</si>
  <si>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</si>
  <si>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</si>
  <si>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</si>
  <si>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</si>
  <si>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</si>
  <si>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</si>
  <si>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</si>
  <si>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</si>
  <si>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</si>
  <si>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</si>
  <si>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</si>
  <si>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</si>
  <si>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</si>
  <si>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</si>
  <si>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</si>
  <si>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</si>
  <si>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</si>
  <si>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</si>
  <si>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</si>
  <si>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</si>
  <si>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</si>
  <si>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</si>
  <si>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</si>
  <si>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</si>
  <si>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</si>
  <si>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</si>
  <si>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</si>
  <si>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</si>
  <si>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</si>
  <si>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</si>
  <si>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</si>
  <si>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</si>
  <si>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</si>
  <si>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</si>
  <si>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</si>
  <si>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</si>
  <si>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</si>
  <si>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</si>
  <si>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</si>
  <si>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</si>
  <si>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</si>
  <si>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</si>
  <si>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</si>
  <si>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</si>
  <si>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</si>
  <si>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</si>
  <si>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</si>
  <si>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</si>
  <si>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</si>
  <si>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</si>
  <si>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</si>
  <si>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</si>
  <si>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</si>
  <si>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</si>
  <si>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</si>
  <si>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</si>
  <si>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</si>
  <si>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</si>
  <si>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</si>
  <si>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</si>
  <si>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</si>
  <si>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</si>
  <si>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</si>
  <si>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</si>
  <si>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</si>
  <si>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</si>
  <si>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</si>
  <si>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</si>
  <si>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</si>
  <si>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</si>
  <si>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</si>
  <si>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</si>
  <si>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</si>
  <si>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</si>
  <si>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</si>
  <si>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</si>
  <si>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</si>
  <si>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</si>
  <si>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</si>
  <si>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</si>
  <si>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</si>
  <si>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</si>
  <si>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</si>
  <si>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</si>
  <si>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</si>
  <si>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</si>
  <si>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</si>
  <si>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</si>
  <si>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</si>
  <si>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</si>
  <si>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</si>
  <si>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</si>
  <si>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</si>
  <si>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</si>
  <si>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</si>
  <si>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</si>
  <si>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</si>
  <si>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</si>
  <si>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</si>
  <si>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</si>
  <si>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</si>
  <si>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</si>
  <si>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</si>
  <si>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</si>
  <si>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</si>
  <si>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</si>
  <si>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</si>
  <si>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</si>
  <si>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</si>
  <si>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</si>
  <si>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</si>
  <si>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</si>
  <si>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</si>
  <si>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</si>
  <si>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</si>
  <si>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</si>
  <si>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</si>
  <si>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</si>
  <si>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</si>
  <si>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</si>
  <si>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</si>
  <si>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</si>
  <si>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</si>
  <si>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</si>
  <si>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</si>
  <si>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</si>
  <si>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</si>
  <si>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</si>
  <si>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</si>
  <si>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</si>
  <si>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</si>
  <si>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</si>
  <si>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</si>
  <si>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</si>
  <si>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</si>
  <si>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</si>
  <si>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</si>
  <si>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</si>
  <si>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</si>
  <si>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</si>
  <si>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</si>
  <si>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</si>
  <si>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</si>
  <si>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</si>
  <si>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</si>
  <si>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</si>
  <si>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</si>
  <si>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</si>
  <si>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</si>
  <si>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</si>
  <si>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</si>
  <si>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</si>
  <si>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</si>
  <si>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</si>
  <si>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</si>
  <si>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</si>
  <si>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</si>
  <si>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</si>
  <si>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</si>
  <si>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</si>
  <si>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</si>
  <si>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</si>
  <si>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</si>
  <si>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</si>
  <si>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</si>
  <si>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</si>
  <si>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</si>
  <si>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</si>
  <si>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</si>
  <si>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</si>
  <si>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</si>
  <si>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</si>
  <si>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</si>
  <si>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</si>
  <si>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</si>
  <si>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</si>
  <si>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</si>
  <si>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</si>
  <si>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</si>
  <si>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</si>
  <si>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</si>
  <si>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</si>
  <si>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</si>
  <si>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</si>
  <si>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</si>
  <si>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</si>
  <si>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</si>
  <si>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</si>
  <si>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</si>
  <si>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</si>
  <si>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</si>
  <si>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</si>
  <si>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</si>
  <si>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</si>
  <si>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</si>
  <si>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</si>
  <si>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</si>
  <si>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</si>
  <si>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</si>
  <si>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</si>
  <si>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</si>
  <si>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</si>
  <si>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</si>
  <si>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</si>
  <si>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</si>
  <si>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</si>
  <si>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</si>
  <si>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</si>
  <si>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</si>
  <si>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</si>
  <si>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</si>
  <si>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</si>
  <si>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</si>
  <si>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</si>
  <si>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</si>
  <si>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</si>
  <si>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</si>
  <si>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</si>
  <si>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</si>
  <si>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</si>
  <si>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</si>
  <si>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</si>
  <si>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</si>
  <si>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</si>
  <si>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</si>
  <si>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</si>
  <si>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</si>
  <si>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</si>
  <si>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</si>
  <si>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</si>
  <si>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</si>
  <si>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</si>
  <si>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</si>
  <si>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</si>
  <si>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</si>
  <si>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</si>
  <si>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</si>
  <si>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</si>
  <si>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</si>
  <si>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</si>
  <si>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</si>
  <si>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</si>
  <si>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</si>
  <si>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</si>
  <si>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</si>
  <si>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</si>
  <si>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</si>
  <si>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</si>
  <si>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</si>
  <si>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</si>
  <si>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</si>
  <si>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</si>
  <si>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</si>
  <si>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</si>
  <si>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</si>
  <si>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</si>
  <si>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</si>
  <si>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</si>
  <si>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</si>
  <si>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</si>
  <si>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</si>
  <si>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</si>
  <si>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</si>
  <si>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</si>
  <si>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</si>
  <si>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</si>
  <si>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</si>
  <si>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</si>
  <si>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</si>
  <si>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</si>
  <si>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</si>
  <si>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</si>
  <si>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</si>
  <si>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</si>
  <si>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</si>
  <si>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</si>
  <si>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</si>
  <si>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</si>
  <si>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</si>
  <si>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</si>
  <si>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</si>
  <si>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</si>
  <si>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</si>
  <si>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</si>
  <si>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</si>
  <si>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</si>
  <si>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</si>
  <si>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</si>
  <si>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</si>
  <si>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</si>
  <si>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</si>
  <si>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</si>
  <si>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</si>
  <si>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</si>
  <si>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</si>
  <si>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</si>
  <si>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</si>
  <si>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</si>
  <si>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</si>
  <si>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</si>
  <si>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</si>
  <si>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</si>
  <si>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</si>
  <si>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</si>
  <si>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</si>
  <si>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</si>
  <si>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</si>
  <si>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</si>
  <si>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</si>
  <si>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</si>
  <si>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</si>
  <si>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</si>
  <si>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</si>
  <si>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</si>
  <si>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</si>
  <si>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</si>
  <si>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</si>
  <si>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</si>
  <si>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</si>
  <si>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</si>
  <si>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</si>
  <si>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</si>
  <si>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</si>
  <si>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</si>
  <si>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</si>
  <si>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</si>
  <si>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</si>
  <si>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</si>
  <si>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</si>
  <si>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</si>
  <si>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</si>
  <si>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</si>
  <si>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</si>
  <si>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</si>
  <si>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</si>
  <si>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</si>
  <si>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</si>
  <si>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</si>
  <si>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</si>
  <si>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</si>
  <si>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</si>
  <si>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</si>
  <si>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</si>
  <si>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</si>
  <si>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</si>
  <si>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</si>
  <si>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</si>
  <si>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</si>
  <si>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</si>
  <si>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</si>
  <si>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</si>
  <si>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</si>
  <si>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</si>
  <si>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</si>
  <si>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</si>
  <si>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</si>
  <si>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</si>
  <si>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</si>
  <si>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</si>
  <si>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</si>
  <si>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</si>
  <si>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</si>
  <si>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</si>
  <si>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</si>
  <si>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</si>
  <si>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</si>
  <si>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</si>
  <si>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</si>
  <si>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</si>
  <si>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</si>
  <si>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</si>
  <si>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</si>
  <si>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</si>
  <si>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</si>
  <si>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</si>
  <si>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</si>
  <si>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</si>
  <si>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</si>
  <si>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</si>
  <si>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</si>
  <si>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</si>
  <si>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</si>
  <si>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</si>
  <si>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</si>
  <si>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</si>
  <si>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</si>
  <si>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</si>
  <si>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</si>
  <si>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</si>
  <si>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</si>
  <si>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</si>
  <si>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</si>
  <si>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</si>
  <si>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</si>
  <si>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</si>
  <si>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</si>
  <si>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</si>
  <si>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</si>
  <si>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</si>
  <si>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</si>
  <si>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</si>
  <si>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</si>
  <si>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</si>
  <si>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</si>
  <si>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</si>
  <si>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</si>
  <si>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</si>
  <si>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</si>
  <si>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</si>
  <si>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</si>
  <si>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</si>
  <si>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</si>
  <si>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</si>
  <si>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</si>
  <si>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</si>
  <si>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</si>
  <si>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</si>
  <si>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</si>
  <si>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</si>
  <si>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</si>
  <si>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</si>
  <si>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</si>
  <si>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</si>
  <si>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</si>
  <si>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</si>
  <si>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</si>
  <si>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</si>
  <si>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</si>
  <si>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</si>
  <si>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</si>
  <si>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</si>
  <si>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</si>
  <si>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</si>
  <si>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</si>
  <si>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</si>
  <si>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</si>
  <si>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</si>
  <si>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</si>
  <si>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</si>
  <si>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</si>
  <si>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</si>
  <si>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</si>
  <si>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</si>
  <si>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</si>
  <si>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</si>
  <si>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</si>
  <si>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</si>
  <si>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</si>
  <si>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</si>
  <si>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</si>
  <si>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</si>
  <si>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</si>
  <si>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</si>
  <si>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</si>
  <si>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</si>
  <si>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</si>
  <si>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</si>
  <si>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</si>
  <si>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</si>
  <si>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</si>
  <si>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</si>
  <si>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</si>
  <si>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</si>
  <si>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</si>
  <si>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</si>
  <si>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</si>
  <si>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</si>
  <si>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</si>
  <si>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</si>
  <si>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</si>
  <si>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</si>
  <si>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</si>
  <si>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</si>
  <si>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</si>
  <si>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</si>
  <si>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</si>
  <si>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</si>
  <si>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</si>
  <si>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</si>
  <si>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</si>
  <si>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</si>
  <si>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</si>
  <si>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</si>
  <si>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</si>
  <si>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</si>
  <si>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</si>
  <si>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</si>
  <si>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</si>
  <si>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</si>
  <si>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</si>
  <si>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</si>
  <si>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</si>
  <si>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</si>
  <si>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</si>
  <si>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</si>
  <si>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</si>
  <si>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</si>
  <si>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</si>
  <si>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</si>
  <si>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</si>
  <si>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</si>
  <si>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</si>
  <si>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</si>
  <si>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</si>
  <si>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</si>
  <si>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</si>
  <si>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</si>
  <si>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</si>
  <si>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</si>
  <si>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</si>
  <si>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</si>
  <si>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</si>
  <si>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</si>
  <si>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</si>
  <si>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</si>
  <si>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</si>
  <si>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</si>
  <si>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</si>
  <si>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</si>
  <si>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</si>
  <si>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</si>
  <si>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</si>
  <si>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</si>
  <si>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</si>
  <si>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</si>
  <si>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</si>
  <si>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</si>
  <si>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</si>
  <si>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</si>
  <si>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</si>
  <si>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</si>
  <si>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</si>
  <si>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</si>
  <si>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</si>
  <si>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</si>
  <si>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</si>
  <si>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</si>
  <si>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</si>
  <si>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</si>
  <si>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</si>
  <si>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</si>
  <si>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</si>
  <si>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</si>
  <si>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</si>
  <si>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</si>
  <si>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</si>
  <si>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</si>
  <si>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</si>
  <si>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</si>
  <si>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</si>
  <si>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</si>
  <si>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</si>
  <si>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</si>
  <si>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</si>
  <si>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</si>
  <si>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</si>
  <si>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</si>
  <si>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</si>
  <si>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</si>
  <si>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</si>
  <si>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</si>
  <si>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</si>
  <si>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</si>
  <si>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</si>
  <si>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</si>
  <si>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</si>
  <si>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</si>
  <si>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</si>
  <si>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</si>
  <si>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</si>
  <si>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</si>
  <si>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</si>
  <si>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</si>
  <si>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</si>
  <si>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</si>
  <si>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</si>
  <si>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</si>
  <si>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</si>
  <si>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</si>
  <si>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</si>
  <si>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</si>
  <si>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</si>
  <si>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</si>
  <si>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</si>
  <si>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</si>
  <si>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</si>
  <si>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</si>
  <si>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</si>
  <si>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</si>
  <si>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</si>
  <si>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</si>
  <si>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</si>
  <si>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</si>
  <si>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</si>
  <si>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</si>
  <si>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</si>
  <si>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</si>
  <si>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</si>
  <si>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</si>
  <si>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</si>
  <si>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</si>
  <si>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</si>
  <si>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</si>
  <si>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</si>
  <si>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</si>
  <si>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</si>
  <si>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</si>
  <si>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</si>
  <si>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</si>
  <si>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</si>
  <si>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</si>
  <si>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</si>
  <si>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</si>
  <si>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</si>
  <si>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</si>
  <si>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</si>
  <si>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</si>
  <si>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</si>
  <si>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</si>
  <si>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</si>
  <si>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</si>
  <si>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</si>
  <si>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</si>
  <si>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</si>
  <si>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</si>
  <si>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</si>
  <si>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</si>
  <si>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</si>
  <si>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</si>
  <si>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</si>
  <si>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</si>
  <si>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</si>
  <si>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</si>
  <si>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</si>
  <si>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</si>
  <si>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</si>
  <si>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</si>
  <si>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</si>
  <si>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</si>
  <si>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</si>
  <si>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</si>
  <si>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</si>
  <si>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</si>
  <si>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</si>
  <si>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</si>
  <si>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</si>
  <si>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</si>
  <si>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</si>
  <si>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</si>
  <si>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</si>
  <si>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</si>
  <si>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</si>
  <si>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</si>
  <si>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</si>
  <si>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</si>
  <si>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</si>
  <si>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</si>
  <si>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</si>
  <si>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</si>
  <si>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</si>
  <si>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</si>
  <si>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</si>
  <si>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</si>
  <si>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</si>
  <si>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</si>
  <si>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</si>
  <si>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</si>
  <si>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</si>
  <si>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</si>
  <si>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</si>
  <si>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</si>
  <si>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</si>
  <si>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</si>
  <si>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</si>
  <si>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</si>
  <si>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</si>
  <si>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</si>
  <si>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</si>
  <si>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</si>
  <si>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</si>
  <si>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</si>
  <si>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</si>
  <si>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</si>
  <si>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</si>
  <si>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</si>
  <si>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</si>
  <si>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</si>
  <si>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</si>
  <si>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</si>
  <si>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</si>
  <si>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</si>
  <si>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</si>
  <si>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</si>
  <si>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</si>
  <si>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</si>
  <si>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</si>
  <si>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</si>
  <si>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</si>
  <si>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</si>
  <si>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</si>
  <si>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</si>
  <si>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</si>
  <si>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</si>
  <si>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</si>
  <si>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</si>
  <si>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</si>
  <si>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</si>
  <si>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</si>
  <si>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</si>
  <si>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</si>
  <si>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</si>
  <si>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</si>
  <si>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</si>
  <si>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</si>
  <si>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</si>
  <si>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</si>
  <si>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</si>
  <si>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</si>
  <si>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</si>
  <si>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</si>
  <si>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</si>
  <si>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</si>
  <si>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</si>
  <si>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</si>
  <si>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</si>
  <si>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</si>
  <si>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</si>
  <si>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</si>
  <si>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</si>
  <si>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</si>
  <si>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</si>
  <si>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</si>
  <si>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</si>
  <si>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</si>
  <si>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</si>
  <si>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</si>
  <si>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</si>
  <si>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</si>
  <si>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</si>
  <si>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</si>
  <si>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</si>
  <si>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</si>
  <si>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</si>
  <si>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</si>
  <si>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</si>
  <si>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</si>
  <si>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</si>
  <si>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</si>
  <si>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</si>
  <si>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</si>
  <si>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</si>
  <si>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</si>
  <si>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</si>
  <si>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</si>
  <si>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</si>
  <si>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</si>
  <si>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</si>
  <si>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</si>
  <si>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</si>
  <si>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</si>
  <si>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</si>
  <si>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</si>
  <si>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</si>
  <si>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</si>
  <si>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</si>
  <si>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</si>
  <si>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</si>
  <si>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</si>
  <si>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</si>
  <si>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</si>
  <si>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</si>
  <si>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</si>
  <si>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</si>
  <si>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</si>
  <si>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</si>
  <si>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</si>
  <si>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</si>
  <si>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</si>
  <si>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</si>
  <si>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</si>
  <si>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</si>
  <si>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</si>
  <si>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</si>
  <si>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</si>
  <si>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</si>
  <si>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</si>
  <si>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</si>
  <si>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</si>
  <si>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</si>
  <si>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</si>
  <si>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</si>
  <si>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</si>
  <si>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</si>
  <si>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</si>
  <si>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</si>
  <si>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</si>
  <si>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</si>
  <si>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</si>
  <si>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</si>
  <si>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</si>
  <si>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</si>
  <si>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</si>
  <si>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</si>
  <si>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</si>
  <si>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</si>
  <si>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</si>
  <si>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</si>
  <si>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</si>
  <si>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</si>
  <si>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</si>
  <si>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</si>
  <si>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</si>
  <si>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</si>
  <si>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</si>
  <si>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</si>
  <si>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</si>
  <si>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</si>
  <si>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</si>
  <si>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</si>
  <si>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</si>
  <si>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</si>
  <si>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</si>
  <si>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</si>
  <si>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</si>
  <si>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</si>
  <si>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</si>
  <si>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</si>
  <si>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</si>
  <si>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</si>
  <si>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</si>
  <si>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</si>
  <si>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</si>
  <si>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</si>
  <si>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</si>
  <si>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</si>
  <si>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</si>
  <si>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</si>
  <si>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</si>
  <si>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</si>
  <si>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</si>
  <si>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</si>
  <si>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</si>
  <si>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</si>
  <si>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</si>
  <si>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</si>
  <si>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</si>
  <si>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</si>
  <si>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</si>
  <si>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</si>
  <si>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</si>
  <si>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</si>
  <si>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</si>
  <si>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</si>
  <si>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</si>
  <si>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</si>
  <si>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</si>
  <si>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</si>
  <si>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</si>
  <si>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</si>
  <si>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</si>
  <si>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</si>
  <si>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</si>
  <si>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</si>
  <si>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</si>
  <si>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</si>
  <si>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</si>
  <si>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</si>
  <si>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</si>
  <si>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</si>
  <si>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</si>
  <si>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</si>
  <si>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</si>
  <si>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</si>
  <si>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</si>
  <si>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</si>
  <si>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</si>
  <si>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</si>
  <si>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</si>
  <si>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</si>
  <si>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</si>
  <si>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</si>
  <si>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</si>
  <si>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</si>
  <si>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</si>
  <si>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</si>
  <si>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</si>
  <si>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</si>
  <si>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</si>
  <si>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</si>
  <si>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</si>
  <si>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</si>
  <si>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</si>
  <si>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</si>
  <si>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</si>
  <si>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</si>
  <si>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</si>
  <si>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</si>
  <si>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</si>
  <si>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</si>
  <si>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</si>
  <si>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</si>
  <si>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</si>
  <si>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</si>
  <si>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</si>
  <si>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</si>
  <si>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</si>
  <si>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</si>
  <si>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</si>
  <si>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</si>
  <si>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</si>
  <si>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</si>
  <si>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</si>
  <si>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</si>
  <si>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</si>
  <si>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</si>
  <si>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</si>
  <si>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</si>
  <si>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</si>
  <si>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</si>
  <si>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</si>
  <si>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</si>
  <si>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</si>
  <si>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</si>
  <si>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</si>
  <si>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</si>
  <si>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</si>
  <si>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</si>
  <si>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</si>
  <si>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</si>
  <si>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</si>
  <si>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</si>
  <si>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</si>
  <si>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</si>
  <si>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</si>
  <si>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</si>
  <si>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</si>
  <si>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</si>
  <si>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</si>
  <si>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</si>
  <si>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</si>
  <si>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</si>
  <si>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</si>
  <si>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</si>
  <si>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</si>
  <si>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</si>
  <si>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</si>
  <si>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</si>
  <si>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</si>
  <si>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</si>
  <si>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</si>
  <si>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</si>
  <si>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</si>
  <si>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</si>
  <si>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</si>
  <si>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</si>
  <si>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</si>
  <si>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</si>
  <si>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</si>
  <si>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</si>
  <si>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</si>
  <si>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</si>
  <si>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</si>
  <si>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</si>
  <si>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</si>
  <si>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</si>
  <si>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</si>
  <si>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</si>
  <si>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</si>
  <si>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</si>
  <si>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</si>
  <si>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</si>
  <si>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</si>
  <si>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</si>
  <si>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</si>
  <si>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</si>
  <si>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</si>
  <si>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</si>
  <si>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</si>
  <si>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</si>
  <si>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</si>
  <si>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</si>
  <si>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</si>
  <si>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</si>
  <si>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</si>
  <si>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</si>
  <si>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</si>
  <si>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</si>
  <si>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</si>
  <si>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</si>
  <si>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</si>
  <si>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</si>
  <si>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</si>
  <si>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</si>
  <si>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</si>
  <si>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</si>
  <si>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</si>
  <si>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</si>
  <si>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</si>
  <si>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</si>
  <si>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</si>
  <si>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</si>
  <si>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</si>
  <si>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</si>
  <si>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</si>
  <si>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</si>
  <si>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</si>
  <si>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</si>
  <si>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</si>
  <si>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</si>
  <si>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</si>
  <si>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</si>
  <si>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</si>
  <si>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</si>
  <si>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</si>
  <si>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</si>
  <si>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</si>
  <si>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</si>
  <si>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</si>
  <si>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</si>
  <si>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</si>
  <si>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</si>
  <si>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</si>
  <si>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</si>
  <si>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</si>
  <si>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</si>
  <si>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</si>
  <si>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</si>
  <si>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</si>
  <si>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</si>
  <si>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</si>
  <si>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</si>
  <si>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</si>
  <si>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</si>
  <si>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</si>
  <si>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</si>
  <si>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</si>
  <si>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</si>
  <si>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</si>
  <si>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</si>
  <si>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</si>
  <si>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</si>
  <si>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</si>
  <si>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</si>
  <si>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</si>
  <si>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</si>
  <si>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</si>
  <si>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</si>
  <si>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</si>
  <si>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</si>
  <si>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</si>
  <si>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</si>
  <si>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</si>
  <si>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</si>
  <si>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</si>
  <si>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</si>
  <si>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</si>
  <si>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</si>
  <si>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</si>
  <si>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</si>
  <si>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</si>
  <si>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</si>
  <si>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</si>
  <si>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</si>
  <si>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</si>
  <si>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</si>
  <si>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</si>
  <si>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</si>
  <si>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</si>
  <si>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</si>
  <si>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</si>
  <si>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</si>
  <si>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</si>
  <si>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</si>
  <si>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</si>
  <si>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</si>
  <si>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</si>
  <si>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</si>
  <si>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</si>
  <si>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</si>
  <si>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</si>
  <si>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</si>
  <si>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</si>
  <si>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</si>
  <si>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</si>
  <si>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</si>
  <si>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</si>
  <si>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</si>
  <si>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</si>
  <si>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</si>
  <si>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</si>
  <si>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</si>
  <si>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</si>
  <si>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</si>
  <si>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</si>
  <si>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</si>
  <si>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</si>
  <si>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</si>
  <si>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</si>
  <si>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</si>
  <si>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</si>
  <si>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</si>
  <si>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</si>
  <si>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</si>
  <si>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</si>
  <si>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</si>
  <si>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</si>
  <si>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</si>
  <si>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</si>
  <si>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</si>
  <si>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</si>
  <si>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</si>
  <si>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</si>
  <si>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</si>
  <si>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</si>
  <si>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</si>
  <si>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</si>
  <si>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</si>
  <si>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</si>
  <si>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</si>
  <si>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</si>
  <si>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</si>
  <si>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</si>
  <si>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</si>
  <si>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</si>
  <si>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</si>
  <si>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</si>
  <si>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</si>
  <si>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</si>
  <si>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</si>
  <si>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</si>
  <si>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</si>
  <si>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</si>
  <si>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</si>
  <si>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</si>
  <si>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</si>
  <si>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</si>
  <si>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</si>
  <si>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</si>
  <si>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</si>
  <si>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</si>
  <si>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</si>
  <si>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</si>
  <si>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</si>
  <si>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</si>
  <si>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</si>
  <si>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</si>
  <si>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</si>
  <si>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</si>
  <si>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</si>
  <si>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</si>
  <si>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</si>
  <si>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</si>
  <si>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</si>
  <si>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</si>
  <si>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</si>
  <si>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</si>
  <si>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</si>
  <si>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</si>
  <si>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</si>
  <si>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</si>
  <si>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</si>
  <si>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</si>
  <si>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</si>
  <si>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</si>
  <si>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</si>
  <si>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</si>
  <si>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</si>
  <si>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</si>
  <si>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</si>
  <si>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</si>
  <si>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</si>
  <si>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</si>
  <si>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</si>
  <si>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</si>
  <si>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</si>
  <si>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</si>
  <si>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</si>
  <si>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</si>
  <si>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</si>
  <si>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</si>
  <si>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</si>
  <si>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</si>
  <si>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</si>
  <si>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</si>
  <si>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</si>
  <si>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</si>
  <si>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</si>
  <si>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</si>
  <si>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</si>
  <si>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</si>
  <si>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</si>
  <si>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</si>
  <si>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</si>
  <si>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</si>
  <si>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</si>
  <si>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</si>
  <si>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</si>
  <si>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</si>
  <si>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</si>
  <si>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</si>
  <si>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</si>
  <si>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</si>
  <si>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</si>
  <si>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</si>
  <si>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</si>
  <si>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</si>
  <si>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</si>
  <si>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</si>
  <si>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</si>
  <si>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</si>
  <si>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</si>
  <si>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</si>
  <si>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</si>
  <si>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</si>
  <si>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</si>
  <si>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</si>
  <si>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</si>
  <si>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</si>
  <si>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</si>
  <si>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</si>
  <si>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</si>
  <si>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</si>
  <si>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</si>
  <si>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</si>
  <si>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</si>
  <si>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</si>
  <si>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</si>
  <si>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</si>
  <si>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</si>
  <si>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</si>
  <si>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</si>
  <si>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</si>
  <si>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</si>
  <si>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</si>
  <si>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</si>
  <si>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</si>
  <si>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</si>
  <si>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</si>
  <si>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</si>
  <si>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</si>
  <si>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</si>
  <si>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</si>
  <si>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</si>
  <si>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</si>
  <si>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</si>
  <si>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</si>
  <si>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</si>
  <si>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</si>
  <si>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</si>
  <si>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</si>
  <si>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</si>
  <si>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</si>
  <si>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</si>
  <si>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</si>
  <si>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</si>
  <si>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</si>
  <si>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</si>
  <si>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</si>
  <si>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</si>
  <si>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</si>
  <si>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</si>
  <si>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</si>
  <si>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</si>
  <si>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</si>
  <si>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</si>
  <si>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</si>
  <si>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</si>
  <si>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</si>
  <si>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</si>
  <si>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</si>
  <si>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</si>
  <si>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</si>
  <si>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</si>
  <si>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</si>
  <si>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</si>
  <si>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</si>
  <si>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</si>
  <si>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</si>
  <si>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</si>
  <si>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</si>
  <si>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</si>
  <si>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</si>
  <si>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</si>
  <si>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</si>
  <si>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</si>
  <si>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</si>
  <si>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</si>
  <si>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</si>
  <si>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</si>
  <si>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</si>
  <si>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</si>
  <si>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</si>
  <si>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</si>
  <si>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</si>
  <si>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</si>
  <si>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</si>
  <si>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</si>
  <si>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</si>
  <si>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</si>
  <si>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</si>
  <si>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</si>
  <si>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</si>
  <si>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</si>
  <si>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</si>
  <si>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</si>
  <si>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</si>
  <si>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</si>
  <si>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</si>
  <si>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</si>
  <si>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</si>
  <si>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</si>
  <si>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</si>
  <si>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</si>
  <si>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</si>
  <si>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</si>
  <si>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</si>
  <si>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</si>
  <si>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</si>
  <si>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</si>
  <si>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</si>
  <si>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</si>
  <si>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</si>
  <si>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</si>
  <si>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</si>
  <si>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</si>
  <si>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</si>
  <si>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</si>
  <si>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</si>
  <si>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</si>
  <si>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</si>
  <si>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</si>
  <si>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</si>
  <si>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</si>
  <si>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</si>
  <si>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</si>
  <si>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</si>
  <si>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</si>
  <si>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</si>
  <si>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</si>
  <si>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</si>
  <si>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</si>
  <si>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</si>
  <si>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</si>
  <si>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</si>
  <si>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</si>
  <si>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</si>
  <si>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</si>
  <si>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</si>
  <si>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</si>
  <si>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</si>
  <si>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</si>
  <si>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</si>
  <si>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</si>
  <si>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</si>
  <si>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</si>
  <si>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</si>
  <si>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</si>
  <si>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</si>
  <si>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</si>
  <si>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</si>
  <si>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</si>
  <si>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</si>
  <si>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</si>
  <si>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</si>
  <si>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</si>
  <si>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</si>
  <si>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</si>
  <si>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</si>
  <si>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</si>
  <si>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</si>
  <si>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</si>
  <si>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</si>
  <si>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</si>
  <si>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</si>
  <si>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</si>
  <si>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</si>
  <si>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</si>
  <si>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</si>
  <si>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</si>
  <si>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</si>
  <si>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</si>
  <si>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</si>
  <si>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</si>
  <si>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</si>
  <si>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</si>
  <si>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</si>
  <si>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</si>
  <si>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</si>
  <si>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</si>
  <si>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</si>
  <si>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</si>
  <si>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</si>
  <si>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</si>
  <si>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</si>
  <si>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</si>
  <si>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</si>
  <si>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</si>
  <si>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</si>
  <si>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</si>
  <si>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</si>
  <si>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</si>
  <si>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</si>
  <si>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</si>
  <si>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</si>
  <si>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</si>
  <si>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</si>
  <si>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</si>
  <si>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</si>
  <si>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</si>
  <si>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</si>
  <si>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</si>
  <si>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</si>
  <si>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</si>
  <si>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</si>
  <si>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</si>
  <si>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</si>
  <si>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</si>
  <si>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</si>
  <si>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</si>
  <si>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</si>
  <si>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</si>
  <si>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</si>
  <si>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</si>
  <si>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</si>
  <si>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</si>
  <si>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</si>
  <si>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</si>
  <si>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</si>
  <si>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</si>
  <si>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</si>
  <si>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</si>
  <si>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</si>
  <si>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</si>
  <si>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</si>
  <si>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</si>
  <si>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</si>
  <si>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</si>
  <si>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</si>
  <si>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</si>
  <si>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</si>
  <si>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</si>
  <si>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</si>
  <si>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</si>
  <si>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</si>
  <si>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</si>
  <si>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</si>
  <si>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</si>
  <si>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</si>
  <si>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</si>
  <si>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</si>
  <si>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</si>
  <si>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</si>
  <si>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</si>
  <si>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</si>
  <si>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</si>
  <si>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</si>
  <si>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</si>
  <si>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</si>
  <si>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</si>
  <si>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</si>
  <si>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</si>
  <si>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</si>
  <si>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</si>
  <si>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</si>
  <si>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</si>
  <si>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</si>
  <si>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</si>
  <si>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</si>
  <si>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</si>
  <si>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</si>
  <si>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</si>
  <si>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</si>
  <si>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</si>
  <si>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</si>
  <si>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</si>
  <si>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</si>
  <si>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</si>
  <si>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</si>
  <si>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</si>
  <si>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</si>
  <si>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</si>
  <si>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</si>
  <si>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</si>
  <si>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</si>
  <si>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</si>
  <si>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</si>
  <si>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</si>
  <si>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</si>
  <si>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</si>
  <si>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</si>
  <si>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</si>
  <si>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</si>
  <si>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</si>
  <si>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</si>
  <si>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</si>
  <si>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</si>
  <si>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</si>
  <si>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</si>
  <si>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</si>
  <si>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</si>
  <si>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</si>
  <si>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</si>
  <si>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</si>
  <si>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</si>
  <si>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</si>
  <si>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</si>
  <si>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</si>
  <si>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</si>
  <si>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</si>
  <si>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</si>
  <si>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</si>
  <si>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</si>
  <si>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</si>
  <si>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</si>
  <si>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</si>
  <si>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</si>
  <si>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</si>
  <si>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</si>
  <si>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</si>
  <si>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</si>
  <si>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</si>
  <si>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</si>
  <si>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</si>
  <si>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</si>
  <si>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</si>
  <si>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</si>
  <si>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</si>
  <si>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</si>
  <si>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</si>
  <si>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</si>
  <si>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</si>
  <si>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</si>
  <si>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</si>
  <si>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</si>
  <si>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</si>
  <si>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</si>
  <si>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</si>
  <si>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</si>
  <si>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</si>
  <si>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</si>
  <si>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</si>
  <si>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</si>
  <si>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</si>
  <si>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</si>
  <si>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</si>
  <si>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</si>
  <si>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</si>
  <si>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</si>
  <si>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</si>
  <si>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</si>
  <si>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</si>
  <si>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</si>
  <si>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</si>
  <si>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</si>
  <si>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</si>
  <si>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</si>
  <si>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</si>
  <si>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</si>
  <si>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</si>
  <si>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</si>
  <si>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</si>
  <si>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</si>
  <si>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</si>
  <si>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</si>
  <si>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</si>
  <si>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</si>
  <si>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</si>
  <si>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</si>
  <si>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</si>
  <si>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</si>
  <si>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</si>
  <si>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</si>
  <si>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</si>
  <si>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</si>
  <si>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</si>
  <si>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</si>
  <si>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</si>
  <si>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</si>
  <si>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</si>
  <si>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</si>
  <si>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</si>
  <si>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</si>
  <si>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</si>
  <si>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</si>
  <si>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</si>
  <si>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</si>
  <si>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</si>
  <si>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</si>
  <si>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</si>
  <si>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</si>
  <si>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</si>
  <si>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</si>
  <si>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</si>
  <si>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</si>
  <si>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</si>
  <si>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</si>
  <si>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</si>
  <si>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</si>
  <si>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</si>
  <si>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</si>
  <si>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</si>
  <si>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</si>
  <si>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</si>
  <si>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</si>
  <si>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</si>
  <si>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</si>
  <si>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</si>
  <si>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</si>
  <si>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</si>
  <si>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</si>
  <si>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</si>
  <si>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</si>
  <si>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</si>
  <si>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</si>
  <si>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</si>
  <si>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</si>
  <si>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</si>
  <si>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</si>
  <si>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</si>
  <si>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</si>
  <si>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</si>
  <si>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</si>
  <si>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</si>
  <si>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</si>
  <si>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</si>
  <si>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</si>
  <si>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</si>
  <si>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</si>
  <si>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</si>
  <si>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</si>
  <si>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</si>
  <si>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</si>
  <si>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</si>
  <si>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</si>
  <si>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</si>
  <si>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</si>
  <si>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</si>
  <si>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</si>
  <si>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</si>
  <si>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</si>
  <si>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</si>
  <si>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</si>
  <si>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</si>
  <si>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</si>
  <si>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</si>
  <si>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</si>
  <si>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</si>
  <si>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</si>
  <si>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</si>
  <si>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</si>
  <si>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</si>
  <si>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</si>
  <si>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</si>
  <si>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</si>
  <si>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</si>
  <si>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</si>
  <si>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</si>
  <si>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</si>
  <si>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</si>
  <si>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</si>
  <si>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</si>
  <si>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</si>
  <si>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</si>
  <si>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</si>
  <si>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</si>
  <si>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</si>
  <si>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</si>
  <si>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</si>
  <si>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</si>
  <si>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</si>
  <si>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</si>
  <si>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</si>
  <si>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</si>
  <si>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</si>
  <si>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</si>
  <si>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</si>
  <si>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</si>
  <si>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</si>
  <si>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</si>
  <si>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</si>
  <si>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</si>
  <si>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</si>
  <si>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</si>
  <si>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</si>
  <si>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</si>
  <si>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</si>
  <si>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</si>
  <si>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</si>
  <si>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</si>
  <si>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</si>
  <si>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</si>
  <si>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</si>
  <si>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</si>
  <si>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</si>
  <si>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</si>
  <si>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</si>
  <si>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</si>
  <si>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</si>
  <si>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</si>
  <si>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</si>
  <si>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</si>
  <si>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</si>
  <si>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</si>
  <si>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</si>
  <si>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</si>
  <si>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</si>
  <si>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</si>
  <si>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</si>
  <si>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</si>
  <si>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</si>
  <si>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</si>
  <si>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</si>
  <si>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</si>
  <si>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</si>
  <si>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</si>
  <si>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</si>
  <si>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</si>
  <si>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</si>
  <si>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</si>
  <si>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</si>
  <si>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</si>
  <si>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</si>
  <si>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</si>
  <si>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</si>
  <si>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</si>
  <si>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</si>
  <si>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</si>
  <si>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</si>
  <si>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</si>
  <si>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</si>
  <si>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</si>
  <si>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</si>
  <si>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</si>
  <si>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</si>
  <si>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</si>
  <si>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</si>
  <si>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</si>
  <si>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</si>
  <si>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</si>
  <si>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</si>
  <si>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</si>
  <si>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</si>
  <si>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</si>
  <si>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</si>
  <si>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</si>
  <si>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</si>
  <si>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</si>
  <si>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</si>
  <si>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</si>
  <si>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</si>
  <si>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</si>
  <si>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</si>
  <si>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</si>
  <si>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</si>
  <si>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</si>
  <si>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</si>
  <si>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</si>
  <si>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</si>
  <si>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</si>
  <si>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</si>
  <si>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</si>
  <si>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</si>
  <si>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</si>
  <si>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</si>
  <si>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</si>
  <si>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</si>
  <si>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</si>
  <si>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</si>
  <si>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</si>
  <si>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</si>
  <si>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</si>
  <si>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</si>
  <si>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</si>
  <si>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</si>
  <si>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</si>
  <si>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</si>
  <si>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</si>
  <si>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</si>
  <si>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</si>
  <si>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</si>
  <si>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</si>
  <si>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</si>
  <si>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</si>
  <si>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</si>
  <si>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</si>
  <si>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</si>
  <si>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</si>
  <si>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</si>
  <si>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</si>
  <si>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</si>
  <si>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</si>
  <si>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</si>
  <si>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</si>
  <si>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</si>
  <si>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</si>
  <si>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</si>
  <si>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</si>
  <si>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</si>
  <si>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</si>
  <si>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</si>
  <si>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</si>
  <si>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</si>
  <si>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</si>
  <si>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</si>
  <si>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</si>
  <si>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</si>
  <si>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</si>
  <si>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</si>
  <si>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</si>
  <si>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</si>
  <si>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</si>
  <si>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</si>
  <si>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</si>
  <si>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</si>
  <si>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</si>
  <si>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</si>
  <si>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</si>
  <si>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</si>
  <si>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</si>
  <si>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</si>
  <si>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</si>
  <si>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</si>
  <si>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</si>
  <si>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</si>
  <si>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</si>
  <si>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</si>
  <si>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</si>
  <si>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</si>
  <si>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</si>
  <si>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</si>
  <si>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</si>
  <si>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</si>
  <si>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</si>
  <si>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</si>
  <si>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</si>
  <si>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</si>
  <si>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</si>
  <si>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</si>
  <si>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</si>
  <si>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</si>
  <si>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</si>
  <si>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</si>
  <si>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</si>
  <si>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</si>
  <si>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</si>
  <si>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</si>
  <si>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</si>
  <si>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</si>
  <si>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</si>
  <si>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</si>
  <si>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</si>
  <si>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</si>
  <si>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</si>
  <si>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</si>
  <si>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</si>
  <si>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</si>
  <si>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</si>
  <si>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</si>
  <si>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</si>
  <si>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</si>
  <si>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</si>
  <si>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</si>
  <si>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</si>
  <si>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</si>
  <si>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</si>
  <si>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</si>
  <si>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</si>
  <si>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</si>
  <si>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</si>
  <si>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</si>
  <si>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</si>
  <si>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</si>
  <si>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</si>
  <si>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</si>
  <si>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</si>
  <si>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</si>
  <si>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</si>
  <si>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</si>
  <si>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</si>
  <si>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</si>
  <si>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</si>
  <si>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</si>
  <si>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</si>
  <si>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</si>
  <si>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</si>
  <si>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</si>
  <si>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</si>
  <si>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</si>
  <si>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</si>
  <si>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</si>
  <si>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</si>
  <si>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</si>
  <si>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</si>
  <si>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</si>
  <si>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</si>
  <si>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</si>
  <si>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</si>
  <si>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</si>
  <si>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</si>
  <si>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</si>
  <si>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</si>
  <si>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</si>
  <si>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</si>
  <si>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</si>
  <si>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</si>
  <si>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</si>
  <si>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</si>
  <si>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</si>
  <si>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</si>
  <si>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</si>
  <si>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</si>
  <si>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</si>
  <si>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</si>
  <si>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</si>
  <si>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</si>
  <si>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</si>
  <si>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</si>
  <si>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</si>
  <si>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</si>
  <si>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</si>
  <si>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</si>
  <si>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</si>
  <si>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</si>
  <si>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</si>
  <si>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</si>
  <si>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</si>
  <si>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</si>
  <si>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</si>
  <si>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</si>
  <si>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</si>
  <si>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</si>
  <si>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</si>
  <si>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</si>
  <si>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</si>
  <si>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</si>
  <si>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</si>
  <si>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</si>
  <si>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</si>
  <si>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</si>
  <si>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</si>
  <si>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</si>
  <si>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</si>
  <si>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</si>
  <si>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</si>
  <si>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</si>
  <si>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</si>
  <si>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</si>
  <si>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</si>
  <si>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</si>
  <si>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</si>
  <si>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</si>
  <si>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</si>
  <si>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</si>
  <si>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</si>
  <si>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</si>
  <si>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</si>
  <si>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</si>
  <si>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</si>
  <si>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</si>
  <si>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</si>
  <si>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</si>
  <si>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</si>
  <si>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</si>
  <si>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</si>
  <si>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</si>
  <si>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</si>
  <si>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</si>
  <si>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</si>
  <si>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</si>
  <si>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</si>
  <si>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</si>
  <si>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</si>
  <si>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</si>
  <si>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</si>
  <si>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</si>
  <si>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</si>
  <si>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</si>
  <si>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</si>
  <si>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</si>
  <si>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</si>
  <si>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</si>
  <si>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</si>
  <si>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</si>
  <si>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</si>
  <si>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</si>
  <si>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</si>
  <si>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</si>
  <si>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</si>
  <si>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</si>
  <si>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</si>
  <si>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</si>
  <si>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</si>
  <si>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</si>
  <si>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</si>
  <si>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</si>
  <si>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</si>
  <si>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</si>
  <si>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</si>
  <si>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</si>
  <si>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</si>
  <si>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</si>
  <si>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</si>
  <si>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</si>
  <si>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</si>
  <si>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</si>
  <si>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</si>
  <si>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</si>
  <si>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</si>
  <si>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</si>
  <si>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</si>
  <si>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</si>
  <si>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</si>
  <si>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</si>
  <si>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</si>
  <si>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</si>
  <si>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</si>
  <si>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</si>
  <si>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</si>
  <si>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</si>
  <si>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</si>
  <si>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</si>
  <si>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</si>
  <si>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</si>
  <si>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</si>
  <si>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</si>
  <si>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</si>
  <si>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</si>
  <si>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</si>
  <si>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</si>
  <si>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</si>
  <si>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</si>
  <si>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</si>
  <si>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</si>
  <si>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</si>
  <si>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</si>
  <si>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</si>
  <si>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</si>
  <si>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</si>
  <si>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</si>
  <si>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</si>
  <si>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</si>
  <si>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</si>
  <si>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</si>
  <si>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</si>
  <si>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</si>
  <si>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</si>
  <si>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</si>
  <si>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</si>
  <si>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</si>
  <si>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</si>
  <si>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</si>
  <si>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</si>
  <si>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</si>
  <si>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</si>
  <si>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</si>
  <si>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</si>
  <si>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</si>
  <si>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</si>
  <si>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</si>
  <si>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</si>
  <si>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</si>
  <si>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</si>
  <si>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</si>
  <si>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</si>
  <si>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</si>
  <si>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</si>
  <si>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</si>
  <si>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</si>
  <si>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</si>
  <si>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</si>
  <si>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</si>
  <si>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</si>
  <si>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</si>
  <si>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</si>
  <si>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</si>
  <si>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</si>
  <si>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</si>
  <si>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</si>
  <si>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</si>
  <si>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</si>
  <si>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</si>
  <si>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</si>
  <si>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</si>
  <si>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</si>
  <si>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</si>
  <si>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</si>
  <si>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</si>
  <si>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</si>
  <si>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</si>
  <si>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</si>
  <si>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</si>
  <si>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</si>
  <si>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</si>
  <si>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</si>
  <si>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</si>
  <si>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</si>
  <si>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</si>
  <si>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</si>
  <si>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</si>
  <si>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</si>
  <si>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</si>
  <si>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</si>
  <si>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</si>
  <si>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</si>
  <si>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</si>
  <si>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</si>
  <si>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</si>
  <si>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</si>
  <si>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</si>
  <si>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</si>
  <si>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</si>
  <si>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</si>
  <si>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</si>
  <si>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</si>
  <si>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</si>
  <si>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</si>
  <si>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</si>
  <si>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</si>
  <si>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</si>
  <si>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</si>
  <si>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</si>
  <si>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</si>
  <si>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</si>
  <si>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</si>
  <si>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</si>
  <si>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</si>
  <si>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</si>
  <si>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</si>
  <si>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</si>
  <si>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</si>
  <si>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</si>
  <si>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</si>
  <si>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</si>
  <si>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</si>
  <si>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</si>
  <si>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</si>
  <si>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</si>
  <si>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</si>
  <si>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</si>
  <si>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</si>
  <si>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</si>
  <si>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</si>
  <si>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</si>
  <si>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</si>
  <si>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</si>
  <si>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</si>
  <si>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</si>
  <si>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</si>
  <si>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</si>
  <si>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</si>
  <si>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</si>
  <si>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</si>
  <si>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</si>
  <si>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</si>
  <si>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</si>
  <si>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</si>
  <si>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</si>
  <si>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</si>
  <si>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</si>
  <si>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</si>
  <si>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</si>
  <si>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</si>
  <si>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</si>
  <si>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</si>
  <si>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</si>
  <si>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</si>
  <si>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</si>
  <si>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</si>
  <si>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</si>
  <si>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</si>
  <si>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</si>
  <si>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</si>
  <si>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</si>
  <si>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</si>
  <si>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</si>
  <si>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</si>
  <si>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</si>
  <si>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</si>
  <si>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</si>
  <si>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</si>
  <si>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</si>
  <si>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</si>
  <si>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</si>
  <si>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</si>
  <si>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</si>
  <si>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</si>
  <si>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</si>
  <si>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</si>
  <si>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</si>
  <si>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</si>
  <si>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</si>
  <si>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</si>
  <si>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</si>
  <si>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</si>
  <si>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</si>
  <si>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</si>
  <si>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</si>
  <si>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</si>
  <si>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</si>
  <si>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</si>
  <si>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</si>
  <si>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</si>
  <si>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</si>
  <si>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</si>
  <si>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</si>
  <si>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</si>
  <si>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</si>
  <si>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</si>
  <si>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</si>
  <si>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</si>
  <si>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</si>
  <si>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</si>
  <si>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</si>
  <si>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</si>
  <si>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</si>
  <si>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</si>
  <si>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</si>
  <si>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</si>
  <si>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</si>
  <si>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</si>
  <si>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</si>
  <si>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</si>
  <si>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</si>
  <si>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</si>
  <si>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</si>
  <si>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</si>
  <si>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</si>
  <si>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</si>
  <si>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</si>
  <si>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</si>
  <si>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</si>
  <si>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</si>
  <si>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</si>
  <si>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</si>
  <si>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</si>
  <si>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</si>
  <si>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</si>
  <si>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</si>
  <si>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</si>
  <si>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</si>
  <si>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</si>
  <si>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</si>
  <si>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</si>
  <si>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</si>
  <si>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</si>
  <si>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</si>
  <si>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</si>
  <si>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</si>
  <si>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</si>
  <si>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</si>
  <si>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</si>
  <si>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</si>
  <si>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</si>
  <si>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</si>
  <si>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</si>
  <si>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</si>
  <si>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</si>
  <si>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</si>
  <si>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</si>
  <si>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</si>
  <si>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</si>
  <si>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</si>
  <si>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</si>
  <si>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</si>
  <si>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</si>
  <si>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</si>
  <si>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</si>
  <si>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</si>
  <si>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</si>
  <si>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</si>
  <si>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</si>
  <si>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</si>
  <si>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</si>
  <si>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</si>
  <si>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</si>
  <si>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</si>
  <si>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</si>
  <si>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</si>
  <si>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</si>
  <si>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</si>
  <si>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</si>
  <si>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</si>
  <si>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</si>
  <si>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</si>
  <si>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</si>
  <si>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</si>
  <si>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</si>
  <si>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</si>
  <si>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</si>
  <si>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</si>
  <si>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</si>
  <si>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</si>
  <si>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</si>
  <si>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</si>
  <si>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</si>
  <si>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</si>
  <si>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</si>
  <si>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</si>
  <si>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</si>
  <si>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</si>
  <si>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</si>
  <si>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</si>
  <si>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</si>
  <si>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</si>
  <si>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</si>
  <si>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</si>
  <si>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</si>
  <si>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</si>
  <si>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</si>
  <si>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</si>
  <si>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</si>
  <si>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</si>
  <si>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</si>
  <si>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</si>
  <si>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</si>
  <si>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</si>
  <si>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</si>
  <si>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</si>
  <si>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</si>
  <si>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</si>
  <si>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</si>
  <si>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</si>
  <si>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</si>
  <si>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</si>
  <si>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</si>
  <si>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</si>
  <si>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</si>
  <si>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</si>
  <si>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</si>
  <si>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</si>
  <si>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</si>
  <si>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</si>
  <si>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</si>
  <si>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</si>
  <si>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</si>
  <si>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</si>
  <si>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</si>
  <si>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</si>
  <si>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</si>
  <si>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</si>
  <si>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</si>
  <si>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</si>
  <si>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</si>
  <si>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</si>
  <si>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</si>
  <si>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</si>
  <si>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</si>
  <si>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</si>
  <si>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</si>
  <si>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</si>
  <si>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</si>
  <si>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</si>
  <si>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</si>
  <si>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</si>
  <si>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</si>
  <si>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</si>
  <si>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</si>
  <si>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</si>
  <si>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</si>
  <si>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</si>
  <si>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</si>
  <si>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</si>
  <si>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</si>
  <si>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</si>
  <si>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</si>
  <si>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</si>
  <si>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</si>
  <si>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</si>
  <si>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</si>
  <si>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</si>
  <si>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</si>
  <si>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</si>
  <si>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</si>
  <si>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</si>
  <si>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</si>
  <si>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</si>
  <si>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</si>
  <si>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</si>
  <si>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</si>
  <si>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</si>
  <si>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</si>
  <si>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</si>
  <si>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</si>
  <si>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</si>
  <si>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</si>
  <si>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</si>
  <si>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</si>
  <si>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</si>
  <si>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</si>
  <si>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</si>
  <si>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</si>
  <si>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</si>
  <si>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</si>
  <si>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</si>
  <si>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</si>
  <si>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</si>
  <si>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</si>
  <si>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</si>
  <si>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</si>
  <si>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</si>
  <si>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</si>
  <si>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</si>
  <si>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</si>
  <si>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</si>
  <si>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</si>
  <si>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</si>
  <si>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</si>
  <si>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</si>
  <si>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</si>
  <si>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</si>
  <si>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</si>
  <si>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</si>
  <si>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</si>
  <si>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</si>
  <si>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</si>
  <si>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</si>
  <si>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</si>
  <si>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</si>
  <si>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</si>
  <si>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</si>
  <si>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</si>
  <si>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</si>
  <si>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</si>
  <si>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</si>
  <si>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</si>
  <si>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</si>
  <si>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</si>
  <si>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</si>
  <si>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</si>
  <si>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</si>
  <si>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</si>
  <si>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</si>
  <si>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</si>
  <si>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</si>
  <si>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</si>
  <si>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</si>
  <si>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</si>
  <si>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</si>
  <si>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</si>
  <si>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</si>
  <si>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</si>
  <si>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</si>
  <si>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</si>
  <si>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</si>
  <si>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</si>
  <si>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</si>
  <si>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</si>
  <si>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</si>
  <si>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</si>
  <si>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</si>
  <si>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</si>
  <si>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</si>
  <si>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</si>
  <si>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</si>
  <si>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</si>
  <si>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</si>
  <si>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</si>
  <si>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</si>
  <si>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</si>
  <si>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</si>
  <si>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</si>
  <si>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</si>
  <si>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</si>
  <si>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</si>
  <si>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</si>
  <si>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</si>
  <si>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</si>
  <si>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</si>
  <si>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</si>
  <si>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</si>
  <si>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</si>
  <si>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</si>
  <si>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</si>
  <si>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</si>
  <si>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</si>
  <si>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</si>
  <si>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</si>
  <si>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</si>
  <si>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</si>
  <si>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</si>
  <si>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</si>
  <si>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</si>
  <si>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</si>
  <si>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</si>
  <si>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</si>
  <si>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</si>
  <si>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</si>
  <si>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</si>
  <si>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</si>
  <si>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</si>
  <si>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</si>
  <si>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</si>
  <si>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</si>
  <si>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</si>
  <si>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</si>
  <si>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</si>
  <si>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</si>
  <si>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</si>
  <si>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</si>
  <si>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</si>
  <si>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</si>
  <si>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</si>
  <si>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</si>
  <si>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</si>
  <si>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</si>
  <si>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</si>
  <si>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</si>
  <si>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</si>
  <si>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</si>
  <si>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</si>
  <si>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</si>
  <si>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</si>
  <si>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</si>
  <si>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</si>
  <si>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</si>
  <si>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</si>
  <si>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</si>
  <si>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</si>
  <si>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</si>
  <si>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</si>
  <si>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</si>
  <si>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</si>
  <si>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</si>
  <si>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</si>
  <si>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</si>
  <si>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</si>
  <si>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</si>
  <si>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</si>
  <si>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</si>
  <si>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</si>
  <si>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</si>
  <si>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</si>
  <si>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</si>
  <si>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</si>
  <si>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</si>
  <si>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</si>
  <si>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</si>
  <si>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</si>
  <si>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</si>
  <si>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</si>
  <si>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</si>
  <si>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</si>
  <si>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</si>
  <si>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</si>
  <si>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</si>
  <si>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</si>
  <si>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</si>
  <si>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</si>
  <si>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</si>
  <si>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</si>
  <si>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</si>
  <si>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</si>
  <si>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</si>
  <si>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</si>
  <si>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</si>
  <si>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</si>
  <si>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</si>
  <si>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</si>
  <si>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</si>
  <si>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</si>
  <si>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</si>
  <si>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</si>
  <si>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</si>
  <si>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</si>
  <si>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</si>
  <si>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</si>
  <si>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</si>
  <si>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</si>
  <si>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</si>
  <si>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</si>
  <si>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</si>
  <si>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</si>
  <si>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</si>
  <si>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</si>
  <si>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</si>
  <si>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</si>
  <si>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</si>
  <si>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</si>
  <si>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</si>
  <si>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</si>
  <si>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</si>
  <si>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</si>
  <si>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</si>
  <si>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</si>
  <si>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</si>
  <si>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</si>
  <si>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</si>
  <si>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</si>
  <si>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</si>
  <si>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</si>
  <si>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</si>
  <si>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</si>
  <si>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</si>
  <si>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</si>
  <si>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</si>
  <si>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</si>
  <si>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</si>
  <si>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</si>
  <si>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</si>
  <si>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</si>
  <si>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</si>
  <si>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</si>
  <si>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</si>
  <si>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</si>
  <si>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</si>
  <si>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</si>
  <si>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</si>
  <si>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</si>
  <si>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</si>
  <si>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</si>
  <si>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</si>
  <si>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</si>
  <si>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</si>
  <si>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</si>
  <si>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</si>
  <si>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</si>
  <si>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</si>
  <si>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</si>
  <si>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</si>
  <si>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</si>
  <si>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</si>
  <si>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</si>
  <si>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</si>
  <si>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</si>
  <si>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</si>
  <si>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</si>
  <si>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</si>
  <si>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</si>
  <si>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</si>
  <si>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</si>
  <si>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</si>
  <si>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</si>
  <si>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</si>
  <si>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</si>
  <si>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</si>
  <si>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</si>
  <si>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</si>
  <si>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</si>
  <si>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</si>
  <si>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</si>
  <si>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</si>
  <si>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</si>
  <si>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</si>
  <si>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</si>
  <si>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</si>
  <si>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</si>
  <si>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</si>
  <si>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</si>
  <si>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</si>
  <si>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</si>
  <si>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</si>
  <si>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</si>
  <si>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</si>
  <si>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</si>
  <si>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</si>
  <si>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</si>
  <si>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</si>
  <si>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</si>
  <si>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</si>
  <si>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</si>
  <si>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</si>
  <si>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</si>
  <si>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</si>
  <si>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</si>
  <si>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</si>
  <si>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</si>
  <si>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</si>
  <si>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</si>
  <si>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</si>
  <si>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</si>
  <si>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</si>
  <si>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</si>
  <si>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</si>
  <si>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</si>
  <si>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</si>
  <si>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</si>
  <si>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</si>
  <si>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</si>
  <si>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</si>
  <si>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</si>
  <si>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</si>
  <si>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</si>
  <si>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</si>
  <si>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</si>
  <si>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</si>
  <si>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</si>
  <si>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</si>
  <si>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</si>
  <si>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</si>
  <si>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</si>
  <si>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</si>
  <si>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</si>
  <si>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</si>
  <si>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</si>
  <si>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</si>
  <si>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</si>
  <si>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</si>
  <si>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</si>
  <si>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</si>
  <si>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</si>
  <si>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</si>
  <si>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</si>
  <si>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</si>
  <si>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</si>
  <si>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</si>
  <si>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</si>
  <si>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</si>
  <si>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</si>
  <si>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</si>
  <si>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</si>
  <si>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</si>
  <si>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</si>
  <si>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</si>
  <si>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</si>
  <si>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</si>
  <si>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</si>
  <si>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</si>
  <si>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</si>
  <si>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</si>
  <si>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</si>
  <si>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</si>
  <si>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</si>
  <si>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</si>
  <si>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</si>
  <si>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</si>
  <si>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</si>
  <si>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</si>
  <si>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</si>
  <si>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</si>
  <si>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</si>
  <si>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</si>
  <si>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</si>
  <si>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</si>
  <si>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</si>
  <si>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</si>
  <si>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</si>
  <si>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</si>
  <si>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</si>
  <si>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</si>
  <si>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</si>
  <si>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</si>
  <si>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</si>
  <si>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</si>
  <si>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</si>
  <si>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</si>
  <si>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</si>
  <si>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</si>
  <si>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</si>
  <si>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</si>
  <si>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</si>
  <si>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</si>
  <si>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</si>
  <si>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</si>
  <si>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</si>
  <si>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</si>
  <si>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</si>
  <si>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</si>
  <si>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</si>
  <si>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</si>
  <si>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</si>
  <si>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</si>
  <si>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</si>
  <si>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</si>
  <si>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</si>
  <si>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</si>
  <si>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</si>
  <si>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</si>
  <si>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</si>
  <si>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</si>
  <si>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</si>
  <si>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</si>
  <si>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</si>
  <si>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</si>
  <si>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</si>
  <si>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</si>
  <si>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</si>
  <si>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</si>
  <si>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</si>
  <si>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</si>
  <si>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</si>
  <si>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</si>
  <si>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</si>
  <si>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</si>
  <si>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</si>
  <si>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</si>
  <si>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</si>
  <si>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</si>
  <si>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</si>
  <si>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</si>
  <si>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</si>
  <si>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</si>
  <si>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</si>
  <si>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</si>
  <si>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</si>
  <si>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</si>
  <si>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</si>
  <si>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</si>
  <si>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</si>
  <si>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</si>
  <si>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</si>
  <si>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</si>
  <si>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</si>
  <si>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</si>
  <si>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</si>
  <si>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</si>
  <si>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</si>
  <si>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</si>
  <si>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</si>
  <si>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</si>
  <si>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</si>
  <si>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</si>
  <si>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</si>
  <si>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</si>
  <si>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</si>
  <si>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</si>
  <si>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</si>
  <si>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</si>
  <si>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</si>
  <si>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</si>
  <si>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</si>
  <si>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</si>
  <si>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</si>
  <si>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</si>
  <si>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</si>
  <si>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</si>
  <si>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</si>
  <si>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</si>
  <si>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</si>
  <si>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</si>
  <si>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</si>
  <si>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</si>
  <si>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</si>
  <si>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</si>
  <si>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</si>
  <si>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</si>
  <si>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</si>
  <si>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</si>
  <si>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</si>
  <si>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</si>
  <si>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</si>
  <si>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</si>
  <si>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</si>
  <si>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</si>
  <si>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</si>
  <si>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</si>
  <si>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</si>
  <si>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</si>
  <si>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</si>
  <si>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</si>
  <si>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</si>
  <si>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</si>
  <si>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</si>
  <si>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</si>
  <si>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</si>
  <si>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</si>
  <si>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</si>
  <si>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</si>
  <si>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</si>
  <si>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</si>
  <si>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</si>
  <si>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</si>
  <si>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</si>
  <si>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</si>
  <si>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</si>
  <si>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</si>
  <si>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</si>
  <si>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</si>
  <si>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</si>
  <si>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</si>
  <si>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</si>
  <si>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</si>
  <si>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</si>
  <si>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</si>
  <si>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</si>
  <si>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</si>
  <si>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</si>
  <si>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</si>
  <si>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</si>
  <si>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</si>
  <si>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</si>
  <si>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</si>
  <si>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</si>
  <si>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</si>
  <si>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</si>
  <si>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</si>
  <si>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</si>
  <si>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</si>
  <si>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</si>
  <si>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</si>
  <si>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</si>
  <si>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</si>
  <si>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</si>
  <si>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</si>
  <si>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</si>
  <si>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</si>
  <si>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</si>
  <si>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</si>
  <si>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</si>
  <si>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</si>
  <si>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</si>
  <si>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</si>
  <si>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</si>
  <si>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</si>
  <si>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</si>
  <si>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</si>
  <si>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</si>
  <si>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</si>
  <si>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</si>
  <si>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</si>
  <si>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</si>
  <si>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</si>
  <si>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</si>
  <si>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</si>
  <si>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</si>
  <si>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</si>
  <si>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</si>
  <si>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</si>
  <si>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</si>
  <si>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</si>
  <si>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</si>
  <si>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</si>
  <si>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</si>
  <si>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</si>
  <si>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</si>
  <si>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</si>
  <si>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</si>
  <si>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</si>
  <si>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</si>
  <si>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</si>
  <si>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</si>
  <si>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</si>
  <si>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</si>
  <si>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</si>
  <si>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</si>
  <si>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</si>
  <si>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</si>
  <si>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</si>
  <si>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</si>
  <si>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</si>
  <si>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</si>
  <si>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</si>
  <si>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</si>
  <si>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</si>
  <si>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</si>
  <si>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</si>
  <si>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</si>
  <si>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</si>
  <si>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</si>
  <si>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</si>
  <si>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</si>
  <si>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</si>
  <si>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</si>
  <si>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</si>
  <si>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</si>
  <si>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</si>
  <si>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</si>
  <si>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</si>
  <si>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</si>
  <si>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</si>
  <si>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</si>
  <si>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</si>
  <si>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</si>
  <si>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</si>
  <si>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</si>
  <si>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</si>
  <si>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</si>
  <si>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</si>
  <si>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</si>
  <si>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</si>
  <si>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</si>
  <si>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</si>
  <si>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</si>
  <si>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</si>
  <si>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</si>
  <si>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</si>
  <si>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</si>
  <si>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</si>
  <si>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</si>
  <si>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</si>
  <si>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</si>
  <si>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</si>
  <si>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</si>
  <si>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</si>
  <si>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</si>
  <si>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</si>
  <si>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</si>
  <si>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</si>
  <si>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</si>
  <si>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</si>
  <si>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</si>
  <si>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</si>
  <si>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</si>
  <si>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</si>
  <si>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</si>
  <si>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</si>
  <si>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</si>
  <si>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</si>
  <si>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</si>
  <si>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</si>
  <si>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</si>
  <si>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</si>
  <si>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</si>
  <si>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</si>
  <si>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</si>
  <si>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</si>
  <si>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</si>
  <si>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</si>
  <si>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</si>
  <si>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</si>
  <si>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</si>
  <si>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</si>
  <si>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</si>
  <si>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</si>
  <si>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</si>
  <si>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</si>
  <si>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</si>
  <si>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</si>
  <si>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</si>
  <si>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</si>
  <si>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</si>
  <si>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</si>
  <si>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</si>
  <si>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</si>
  <si>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</si>
  <si>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</si>
  <si>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</si>
  <si>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</si>
  <si>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</si>
  <si>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</si>
  <si>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</si>
  <si>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</si>
  <si>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</si>
  <si>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</si>
  <si>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</si>
  <si>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</si>
  <si>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</si>
  <si>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</si>
  <si>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</si>
  <si>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</si>
  <si>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</si>
  <si>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</si>
  <si>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</si>
  <si>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</si>
  <si>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</si>
  <si>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</si>
  <si>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</si>
  <si>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</si>
  <si>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</si>
  <si>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</si>
  <si>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</si>
  <si>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</si>
  <si>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</si>
  <si>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</si>
  <si>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</si>
  <si>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</si>
  <si>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</si>
  <si>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</si>
  <si>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</si>
  <si>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</si>
  <si>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</si>
  <si>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</si>
  <si>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</si>
  <si>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</si>
  <si>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</si>
  <si>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</si>
  <si>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</si>
  <si>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</si>
  <si>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</si>
  <si>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</si>
  <si>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</si>
  <si>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</si>
  <si>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</si>
  <si>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</si>
  <si>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</si>
  <si>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</si>
  <si>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</si>
  <si>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</si>
  <si>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</si>
  <si>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</si>
  <si>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</si>
  <si>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</si>
  <si>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</si>
  <si>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</si>
  <si>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</si>
  <si>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</si>
  <si>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</si>
  <si>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</si>
  <si>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</si>
  <si>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</si>
  <si>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</si>
  <si>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</si>
  <si>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</si>
  <si>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</si>
  <si>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</si>
  <si>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</si>
  <si>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</si>
  <si>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</si>
  <si>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</si>
  <si>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</si>
  <si>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</si>
  <si>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</si>
  <si>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</si>
  <si>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</si>
  <si>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</si>
  <si>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</si>
  <si>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</si>
  <si>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</si>
  <si>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</si>
  <si>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</si>
  <si>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</si>
  <si>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</si>
  <si>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</si>
  <si>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</si>
  <si>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</si>
  <si>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</si>
  <si>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</si>
  <si>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</si>
  <si>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</si>
  <si>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</si>
  <si>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</si>
  <si>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</si>
  <si>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</si>
  <si>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</si>
  <si>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</si>
  <si>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</si>
  <si>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</si>
  <si>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</si>
  <si>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</si>
  <si>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</si>
  <si>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</si>
  <si>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</si>
  <si>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</si>
  <si>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</si>
  <si>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</si>
  <si>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</si>
  <si>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</si>
  <si>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</si>
  <si>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</si>
  <si>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</si>
  <si>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</si>
  <si>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</si>
  <si>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</si>
  <si>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</si>
  <si>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</si>
  <si>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</si>
  <si>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</si>
  <si>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</si>
  <si>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</si>
  <si>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</si>
  <si>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</si>
  <si>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</si>
  <si>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</si>
  <si>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</si>
  <si>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</si>
  <si>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</si>
  <si>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</si>
  <si>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</si>
  <si>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</si>
  <si>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</si>
  <si>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</si>
  <si>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</si>
  <si>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</si>
  <si>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</si>
  <si>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</si>
  <si>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</si>
  <si>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</si>
  <si>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</si>
  <si>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</si>
  <si>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</si>
  <si>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</si>
  <si>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</si>
  <si>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</si>
  <si>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</si>
  <si>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</si>
  <si>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</si>
  <si>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</si>
  <si>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</si>
  <si>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</si>
  <si>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</si>
  <si>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</si>
  <si>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</si>
  <si>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</si>
  <si>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</si>
  <si>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</si>
  <si>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</si>
  <si>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</si>
  <si>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</si>
  <si>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</si>
  <si>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</si>
  <si>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</si>
  <si>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</si>
  <si>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</si>
  <si>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</si>
  <si>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</si>
  <si>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</si>
  <si>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</si>
  <si>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</si>
  <si>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</si>
  <si>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</si>
  <si>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</si>
  <si>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</si>
  <si>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</si>
  <si>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</si>
  <si>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</si>
  <si>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</si>
  <si>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</si>
  <si>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</si>
  <si>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</si>
  <si>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</si>
  <si>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</si>
  <si>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</si>
  <si>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</si>
  <si>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</si>
  <si>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</si>
  <si>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</si>
  <si>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</si>
  <si>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</si>
  <si>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</si>
  <si>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</si>
  <si>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</si>
  <si>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</si>
  <si>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</si>
  <si>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</si>
  <si>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</si>
  <si>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</si>
  <si>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</si>
  <si>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</si>
  <si>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</si>
  <si>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</si>
  <si>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</si>
  <si>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</si>
  <si>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</si>
  <si>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</si>
  <si>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</si>
  <si>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</si>
  <si>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</si>
  <si>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</si>
  <si>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</si>
  <si>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</si>
  <si>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</si>
  <si>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</si>
  <si>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</si>
  <si>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</si>
  <si>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</si>
  <si>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</si>
  <si>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</si>
  <si>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</si>
  <si>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</si>
  <si>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</si>
  <si>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</si>
  <si>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</si>
  <si>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</si>
  <si>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</si>
  <si>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</si>
  <si>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</si>
  <si>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</si>
  <si>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</si>
  <si>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</si>
  <si>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</si>
  <si>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</si>
  <si>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</si>
  <si>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</si>
  <si>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</si>
  <si>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</si>
  <si>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</si>
  <si>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</si>
  <si>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</si>
  <si>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</si>
  <si>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</si>
  <si>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</si>
  <si>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</si>
  <si>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</si>
  <si>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</si>
  <si>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</si>
  <si>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</si>
  <si>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</si>
  <si>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</si>
  <si>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</si>
  <si>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</si>
  <si>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</si>
  <si>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</si>
  <si>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</si>
  <si>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</si>
  <si>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</si>
  <si>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</si>
  <si>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</si>
  <si>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</si>
  <si>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</si>
  <si>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</si>
  <si>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</si>
  <si>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</si>
  <si>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</si>
  <si>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</si>
  <si>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</si>
  <si>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</si>
  <si>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</si>
  <si>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</si>
  <si>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</si>
  <si>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</si>
  <si>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</si>
  <si>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</si>
  <si>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</si>
  <si>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</si>
  <si>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</si>
  <si>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</si>
  <si>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</si>
  <si>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</si>
  <si>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</si>
  <si>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</si>
  <si>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</si>
  <si>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</si>
  <si>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</si>
  <si>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</si>
  <si>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</si>
  <si>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</si>
  <si>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</si>
  <si>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</si>
  <si>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</si>
  <si>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</si>
  <si>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</si>
  <si>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</si>
  <si>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</si>
  <si>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</si>
  <si>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</si>
  <si>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</si>
  <si>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</si>
  <si>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</si>
  <si>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</si>
  <si>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</si>
  <si>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</si>
  <si>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</si>
  <si>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</si>
  <si>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</si>
  <si>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</si>
  <si>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</si>
  <si>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</si>
  <si>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</si>
  <si>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</si>
  <si>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</si>
  <si>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</si>
  <si>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</si>
  <si>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</si>
  <si>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</si>
  <si>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</si>
  <si>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</si>
  <si>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</si>
  <si>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</si>
  <si>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</si>
  <si>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</si>
  <si>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</si>
  <si>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</si>
  <si>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</si>
  <si>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</si>
  <si>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</si>
  <si>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</si>
  <si>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</si>
  <si>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</si>
  <si>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</si>
  <si>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</si>
  <si>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</si>
  <si>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</si>
  <si>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</si>
  <si>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</si>
  <si>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</si>
  <si>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</si>
  <si>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</si>
  <si>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</si>
  <si>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</si>
  <si>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</si>
  <si>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</si>
  <si>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</si>
  <si>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</si>
  <si>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</si>
  <si>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</si>
  <si>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</si>
  <si>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</si>
  <si>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</si>
  <si>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</si>
  <si>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</si>
  <si>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</si>
  <si>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</si>
  <si>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</si>
  <si>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</si>
  <si>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</si>
  <si>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</si>
  <si>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</si>
  <si>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</si>
  <si>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</si>
  <si>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</si>
  <si>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</si>
  <si>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</si>
  <si>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</si>
  <si>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</si>
  <si>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</si>
  <si>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</si>
  <si>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</si>
  <si>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</si>
  <si>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</si>
  <si>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</si>
  <si>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</si>
  <si>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</si>
  <si>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</si>
  <si>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</si>
  <si>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</si>
  <si>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</si>
  <si>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</si>
  <si>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</si>
  <si>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</si>
  <si>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</si>
  <si>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</si>
  <si>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</si>
  <si>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</si>
  <si>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</si>
  <si>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</si>
  <si>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</si>
  <si>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</si>
  <si>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</si>
  <si>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</si>
  <si>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</si>
  <si>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</si>
  <si>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</si>
  <si>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</si>
  <si>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</si>
  <si>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</si>
  <si>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</si>
  <si>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</si>
  <si>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</si>
  <si>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</si>
  <si>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</si>
  <si>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</si>
  <si>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</si>
  <si>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</si>
  <si>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</si>
  <si>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</si>
  <si>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</si>
  <si>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</si>
  <si>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</si>
  <si>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</si>
  <si>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</si>
  <si>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</si>
  <si>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</si>
  <si>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</si>
  <si>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</si>
  <si>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</si>
  <si>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</si>
  <si>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</si>
  <si>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</si>
  <si>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</si>
  <si>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</si>
  <si>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</si>
  <si>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</si>
  <si>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</si>
  <si>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</si>
  <si>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</si>
  <si>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</si>
  <si>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</si>
  <si>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</si>
  <si>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</si>
  <si>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</si>
  <si>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</si>
  <si>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</si>
  <si>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</si>
  <si>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</si>
  <si>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</si>
  <si>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</si>
  <si>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</si>
  <si>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</si>
  <si>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</si>
  <si>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</si>
  <si>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</si>
  <si>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</si>
  <si>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</si>
  <si>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</si>
  <si>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</si>
  <si>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</si>
  <si>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</si>
  <si>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</si>
  <si>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</si>
  <si>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</si>
  <si>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</si>
  <si>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</si>
  <si>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</si>
  <si>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</si>
  <si>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</si>
  <si>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</si>
  <si>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</si>
  <si>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</si>
  <si>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</si>
  <si>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</si>
  <si>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</si>
  <si>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</si>
  <si>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</si>
  <si>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</si>
  <si>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</si>
  <si>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</si>
  <si>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</si>
  <si>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</si>
  <si>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</si>
  <si>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</si>
  <si>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</si>
  <si>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</si>
  <si>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</si>
  <si>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</si>
  <si>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</si>
  <si>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</si>
  <si>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</si>
  <si>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</si>
  <si>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</si>
  <si>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</si>
  <si>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</si>
  <si>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</si>
  <si>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</si>
  <si>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</si>
  <si>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</si>
  <si>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</si>
  <si>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</si>
  <si>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</si>
  <si>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</si>
  <si>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</si>
  <si>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</si>
  <si>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</si>
  <si>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</si>
  <si>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</si>
  <si>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</si>
  <si>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</si>
  <si>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</si>
  <si>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</si>
  <si>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</si>
  <si>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</si>
  <si>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</si>
  <si>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</si>
  <si>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</si>
  <si>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</si>
  <si>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</si>
  <si>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</si>
  <si>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</si>
  <si>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</si>
  <si>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</si>
  <si>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</si>
  <si>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</si>
  <si>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</si>
  <si>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</si>
  <si>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</si>
  <si>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</si>
  <si>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</si>
  <si>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</si>
  <si>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</si>
  <si>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</si>
  <si>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</si>
  <si>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</si>
  <si>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</si>
  <si>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</si>
  <si>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</si>
  <si>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</si>
  <si>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</si>
  <si>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</si>
  <si>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</si>
  <si>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</si>
  <si>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</si>
  <si>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</si>
  <si>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</si>
  <si>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</si>
  <si>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</si>
  <si>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</si>
  <si>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</si>
  <si>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</si>
  <si>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</si>
  <si>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</si>
  <si>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</si>
  <si>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</si>
  <si>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</si>
  <si>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</si>
  <si>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</si>
  <si>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</si>
  <si>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</si>
  <si>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</si>
  <si>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</si>
  <si>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</si>
  <si>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</si>
  <si>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</si>
  <si>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</si>
  <si>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</si>
  <si>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</si>
  <si>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</si>
  <si>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</si>
  <si>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</si>
  <si>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</si>
  <si>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</si>
  <si>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</si>
  <si>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</si>
  <si>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</si>
  <si>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</si>
  <si>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</si>
  <si>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</si>
  <si>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</si>
  <si>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</si>
  <si>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</si>
  <si>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</si>
  <si>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</si>
  <si>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</si>
  <si>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</si>
  <si>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</si>
  <si>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</si>
  <si>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</si>
  <si>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</si>
  <si>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</si>
  <si>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</si>
  <si>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</si>
  <si>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</si>
  <si>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</si>
  <si>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</si>
  <si>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</si>
  <si>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</si>
  <si>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</si>
  <si>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</si>
  <si>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</si>
  <si>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</si>
  <si>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</si>
  <si>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</si>
  <si>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</si>
  <si>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</si>
  <si>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</si>
  <si>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</si>
  <si>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</si>
  <si>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</si>
  <si>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</si>
  <si>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</si>
  <si>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</si>
  <si>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</si>
  <si>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</si>
  <si>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</si>
  <si>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</si>
  <si>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</si>
  <si>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</si>
  <si>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</si>
  <si>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</si>
  <si>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</si>
  <si>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</si>
  <si>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</si>
  <si>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</si>
  <si>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</si>
  <si>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</si>
  <si>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</si>
  <si>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</si>
  <si>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</si>
  <si>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</si>
  <si>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</si>
  <si>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</si>
  <si>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</si>
  <si>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</si>
  <si>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</si>
  <si>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</si>
  <si>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</si>
  <si>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</si>
  <si>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</si>
  <si>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</si>
  <si>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</si>
  <si>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</si>
  <si>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</si>
  <si>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</si>
  <si>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</si>
  <si>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</si>
  <si>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</si>
  <si>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</si>
  <si>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</si>
  <si>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</si>
  <si>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</si>
  <si>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</si>
  <si>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</si>
  <si>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</si>
  <si>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</si>
  <si>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</si>
  <si>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</si>
  <si>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</si>
  <si>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</si>
  <si>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</si>
  <si>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</si>
  <si>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</si>
  <si>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</si>
  <si>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</si>
  <si>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</si>
  <si>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</si>
  <si>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</si>
  <si>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</si>
  <si>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</si>
  <si>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</si>
  <si>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</si>
  <si>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</si>
  <si>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</si>
  <si>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</si>
  <si>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</si>
  <si>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</si>
  <si>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</si>
  <si>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</si>
  <si>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</si>
  <si>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</si>
  <si>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</si>
  <si>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</si>
  <si>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</si>
  <si>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</si>
  <si>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</si>
  <si>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</si>
  <si>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</si>
  <si>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</si>
  <si>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</si>
  <si>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</si>
  <si>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</si>
  <si>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</si>
  <si>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</si>
  <si>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</si>
  <si>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</si>
  <si>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</si>
  <si>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</si>
  <si>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</si>
  <si>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</si>
  <si>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</si>
  <si>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</si>
  <si>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</si>
  <si>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</si>
  <si>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</si>
  <si>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</si>
  <si>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</si>
  <si>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</si>
  <si>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</si>
  <si>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</si>
  <si>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</si>
  <si>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</si>
  <si>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</si>
  <si>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</si>
  <si>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</si>
  <si>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</si>
  <si>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</si>
  <si>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</si>
  <si>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</si>
  <si>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</si>
  <si>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</si>
  <si>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</si>
  <si>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</si>
  <si>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</si>
  <si>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</si>
  <si>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</si>
  <si>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</si>
  <si>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</si>
  <si>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</si>
  <si>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</si>
  <si>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</si>
  <si>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</si>
  <si>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</si>
  <si>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</si>
  <si>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</si>
  <si>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</si>
  <si>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</si>
  <si>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</si>
  <si>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</si>
  <si>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</si>
  <si>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</si>
  <si>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</si>
  <si>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</si>
  <si>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</si>
  <si>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</si>
  <si>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</si>
  <si>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</si>
  <si>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</si>
  <si>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</si>
  <si>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</si>
  <si>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</si>
  <si>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</si>
  <si>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</si>
  <si>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</si>
  <si>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</si>
  <si>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</si>
  <si>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</si>
  <si>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</si>
  <si>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</si>
  <si>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</si>
  <si>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</si>
  <si>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</si>
  <si>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</si>
  <si>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</si>
  <si>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</si>
  <si>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</si>
  <si>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</si>
  <si>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</si>
  <si>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</si>
  <si>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</si>
  <si>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</si>
  <si>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</si>
  <si>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</si>
  <si>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</si>
  <si>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</si>
  <si>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</si>
  <si>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</si>
  <si>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</si>
  <si>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</si>
  <si>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</si>
  <si>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</si>
  <si>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</si>
  <si>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</si>
  <si>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</si>
  <si>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</si>
  <si>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</si>
  <si>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</si>
  <si>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</si>
  <si>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</si>
  <si>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</si>
  <si>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</si>
  <si>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</si>
  <si>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</si>
  <si>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</si>
  <si>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</si>
  <si>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</si>
  <si>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</si>
  <si>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</si>
  <si>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</si>
  <si>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</si>
  <si>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</si>
  <si>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</si>
  <si>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</si>
  <si>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</si>
  <si>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</si>
  <si>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</si>
  <si>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</si>
  <si>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</si>
  <si>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</si>
  <si>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</si>
  <si>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</si>
  <si>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</si>
  <si>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</si>
  <si>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</si>
  <si>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</si>
  <si>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</si>
  <si>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</si>
  <si>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</si>
  <si>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</si>
  <si>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</si>
  <si>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</si>
  <si>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</si>
  <si>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</si>
  <si>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</si>
  <si>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</si>
  <si>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</si>
  <si>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</si>
  <si>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</si>
  <si>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</si>
  <si>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</si>
  <si>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</si>
  <si>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</si>
  <si>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</si>
  <si>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</si>
  <si>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</si>
  <si>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</si>
  <si>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</si>
  <si>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</si>
  <si>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</si>
  <si>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</si>
  <si>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</si>
  <si>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</si>
  <si>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</si>
  <si>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</si>
  <si>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</si>
  <si>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</si>
  <si>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</si>
  <si>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</si>
  <si>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</si>
  <si>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</si>
  <si>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</si>
  <si>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</si>
  <si>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</si>
  <si>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</si>
  <si>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</si>
  <si>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</si>
  <si>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</si>
  <si>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</si>
  <si>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</si>
  <si>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</si>
  <si>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</si>
  <si>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</si>
  <si>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</si>
  <si>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</si>
  <si>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</si>
  <si>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</si>
  <si>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</si>
  <si>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</si>
  <si>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</si>
  <si>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</si>
  <si>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</si>
  <si>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</si>
  <si>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</si>
  <si>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</si>
  <si>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</si>
  <si>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</si>
  <si>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</si>
  <si>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</si>
  <si>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</si>
  <si>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</si>
  <si>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</si>
  <si>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</si>
  <si>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</si>
  <si>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</si>
  <si>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</si>
  <si>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</si>
  <si>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</si>
  <si>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</si>
  <si>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</si>
  <si>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</si>
  <si>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</si>
  <si>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</si>
  <si>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</si>
  <si>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</si>
  <si>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</si>
  <si>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</si>
  <si>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</si>
  <si>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</si>
  <si>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</si>
  <si>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</si>
  <si>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</si>
  <si>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</si>
  <si>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</si>
  <si>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</si>
  <si>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</si>
  <si>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</si>
  <si>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</si>
  <si>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</si>
  <si>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</si>
  <si>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</si>
  <si>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</si>
  <si>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</si>
  <si>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</si>
  <si>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</si>
  <si>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</si>
  <si>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</si>
  <si>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</si>
  <si>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</si>
  <si>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</si>
  <si>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</si>
  <si>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</si>
  <si>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</si>
  <si>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</si>
  <si>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</si>
  <si>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</si>
  <si>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</si>
  <si>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</si>
  <si>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</si>
  <si>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</si>
  <si>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</si>
  <si>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</si>
  <si>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</si>
  <si>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</si>
  <si>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</si>
  <si>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</si>
  <si>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</si>
  <si>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</si>
  <si>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</si>
  <si>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</si>
  <si>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</si>
  <si>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</si>
  <si>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</si>
  <si>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</si>
  <si>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</si>
  <si>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</si>
  <si>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</si>
  <si>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</si>
  <si>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</si>
  <si>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</si>
  <si>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</si>
  <si>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</si>
  <si>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</si>
  <si>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</si>
  <si>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</si>
  <si>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</si>
  <si>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</si>
  <si>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</si>
  <si>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</si>
  <si>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</si>
  <si>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</si>
  <si>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</si>
  <si>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</si>
  <si>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</si>
  <si>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</si>
  <si>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</si>
  <si>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</si>
  <si>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</si>
  <si>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</si>
  <si>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</si>
  <si>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</si>
  <si>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</si>
  <si>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</si>
  <si>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</si>
  <si>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</si>
  <si>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</si>
  <si>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</si>
  <si>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</si>
  <si>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</si>
  <si>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</si>
  <si>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</si>
  <si>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</si>
  <si>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</si>
  <si>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</si>
  <si>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</si>
  <si>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</si>
  <si>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</si>
  <si>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</si>
  <si>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</si>
  <si>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</si>
  <si>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</si>
  <si>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</si>
  <si>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</si>
  <si>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</si>
  <si>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</si>
  <si>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</si>
  <si>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</si>
  <si>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</si>
  <si>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</si>
  <si>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</si>
  <si>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</si>
  <si>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</si>
  <si>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</si>
  <si>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</si>
  <si>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</si>
  <si>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</si>
  <si>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</si>
  <si>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</si>
  <si>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</si>
  <si>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</si>
  <si>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</si>
  <si>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</si>
  <si>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</si>
  <si>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</si>
  <si>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</si>
  <si>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</si>
  <si>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</si>
  <si>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</si>
  <si>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</si>
  <si>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</si>
  <si>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</si>
  <si>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</si>
  <si>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</si>
  <si>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</si>
  <si>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</si>
  <si>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</si>
  <si>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</si>
  <si>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</si>
  <si>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</si>
  <si>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</si>
  <si>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</si>
  <si>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</si>
  <si>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</si>
  <si>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</si>
  <si>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</si>
  <si>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</si>
  <si>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</si>
  <si>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</si>
  <si>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</si>
  <si>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</si>
  <si>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</si>
  <si>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</si>
  <si>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</si>
  <si>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</si>
  <si>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</si>
  <si>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</si>
  <si>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</si>
  <si>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</si>
  <si>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</si>
  <si>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</si>
  <si>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</si>
  <si>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</si>
  <si>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</si>
  <si>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</si>
  <si>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</si>
  <si>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</si>
  <si>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</si>
  <si>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</si>
  <si>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</si>
  <si>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</si>
  <si>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</si>
  <si>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</si>
  <si>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</si>
  <si>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</si>
  <si>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</si>
  <si>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</si>
  <si>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</si>
  <si>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</si>
  <si>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</si>
  <si>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</si>
  <si>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</si>
  <si>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</si>
  <si>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</si>
  <si>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</si>
  <si>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</si>
  <si>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</si>
  <si>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</si>
  <si>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</si>
  <si>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</si>
  <si>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</si>
  <si>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</si>
  <si>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</si>
  <si>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</si>
  <si>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</si>
  <si>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</si>
  <si>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</si>
  <si>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</si>
  <si>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</si>
  <si>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</si>
  <si>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</si>
  <si>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</si>
  <si>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</si>
  <si>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</si>
  <si>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</si>
  <si>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</si>
  <si>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</si>
  <si>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</si>
  <si>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</si>
  <si>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</si>
  <si>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</si>
  <si>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</si>
  <si>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</si>
  <si>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</si>
  <si>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</si>
  <si>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</si>
  <si>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</si>
  <si>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</si>
  <si>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</si>
  <si>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</si>
  <si>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</si>
  <si>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</si>
  <si>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</si>
  <si>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</si>
  <si>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</si>
  <si>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</si>
  <si>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</si>
  <si>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</si>
  <si>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</si>
  <si>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</si>
  <si>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</si>
  <si>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</si>
  <si>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</si>
  <si>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</si>
  <si>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</si>
  <si>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</si>
  <si>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</si>
  <si>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</si>
  <si>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</si>
  <si>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</si>
  <si>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</si>
  <si>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</si>
  <si>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</si>
  <si>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</si>
  <si>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</si>
  <si>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</si>
  <si>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</si>
  <si>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</si>
  <si>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</si>
  <si>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</si>
  <si>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</si>
  <si>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</si>
  <si>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</si>
  <si>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</si>
  <si>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</si>
  <si>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</si>
  <si>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</si>
  <si>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</si>
  <si>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</si>
  <si>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</si>
  <si>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</si>
  <si>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</si>
  <si>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</si>
  <si>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</si>
  <si>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</si>
  <si>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</si>
  <si>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</si>
  <si>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</si>
  <si>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</si>
  <si>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</si>
  <si>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</si>
  <si>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</si>
  <si>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</si>
  <si>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</si>
  <si>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</si>
  <si>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</si>
  <si>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</si>
  <si>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</si>
  <si>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</si>
  <si>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</si>
  <si>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</si>
  <si>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</si>
  <si>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</si>
  <si>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</si>
  <si>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</si>
  <si>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</si>
  <si>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</si>
  <si>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</si>
  <si>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</si>
  <si>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</si>
  <si>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</si>
  <si>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</si>
  <si>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</si>
  <si>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</si>
  <si>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</si>
  <si>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</si>
  <si>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</si>
  <si>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</si>
  <si>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</si>
  <si>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</si>
  <si>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</si>
  <si>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</si>
  <si>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</si>
  <si>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</si>
  <si>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</si>
  <si>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</si>
  <si>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</si>
  <si>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</si>
  <si>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</si>
  <si>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</si>
  <si>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</si>
  <si>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</si>
  <si>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</si>
  <si>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</si>
  <si>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</si>
  <si>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</si>
  <si>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</si>
  <si>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</si>
  <si>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</si>
  <si>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</si>
  <si>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</si>
  <si>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</si>
  <si>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</si>
  <si>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</si>
  <si>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</si>
  <si>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</si>
  <si>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</si>
  <si>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</si>
  <si>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</si>
  <si>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</si>
  <si>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</si>
  <si>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</si>
  <si>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</si>
  <si>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</si>
  <si>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</si>
  <si>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</si>
  <si>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</si>
  <si>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</si>
  <si>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</si>
  <si>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</si>
  <si>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</si>
  <si>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</si>
  <si>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</si>
  <si>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</si>
  <si>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</si>
  <si>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</si>
  <si>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</si>
  <si>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</si>
  <si>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</si>
  <si>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</si>
  <si>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</si>
  <si>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</si>
  <si>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</si>
  <si>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</si>
  <si>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</si>
  <si>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Column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</si>
  <si>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</si>
  <si>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</si>
  <si>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</si>
  <si>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</si>
  <si>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</si>
  <si>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</si>
  <si>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</si>
  <si>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</si>
  <si>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</si>
  <si>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</si>
  <si>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</si>
  <si>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</si>
  <si>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</si>
  <si>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</si>
  <si>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</si>
  <si>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</si>
  <si>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</si>
  <si>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</si>
  <si>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</si>
  <si>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</si>
  <si>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</si>
  <si>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</si>
  <si>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</si>
  <si>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</si>
  <si>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</si>
  <si>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</si>
  <si>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</si>
  <si>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</si>
  <si>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</si>
  <si>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</si>
  <si>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</si>
  <si>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</si>
  <si>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</si>
  <si>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</si>
  <si>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</si>
  <si>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</si>
  <si>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Parent Category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</si>
  <si>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</si>
  <si>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</si>
  <si>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</si>
  <si>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</si>
  <si>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</si>
  <si>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</si>
  <si>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</si>
  <si>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1,000 to 4,999</t>
  </si>
  <si>
    <t>5,000 to 9,999</t>
  </si>
  <si>
    <t>10,000 to 14,999</t>
  </si>
  <si>
    <t>15,000 to 19,999</t>
  </si>
  <si>
    <t>20,000 to 24,999</t>
  </si>
  <si>
    <t>25,000 to 29,999</t>
  </si>
  <si>
    <t>30,000 to 34,999</t>
  </si>
  <si>
    <t>40,000 to 44,999</t>
  </si>
  <si>
    <t>45,000 to 49,999</t>
  </si>
  <si>
    <t>50,000 or More</t>
  </si>
  <si>
    <t>Less Than 1,000</t>
  </si>
  <si>
    <t>35,000 to 39,999</t>
  </si>
  <si>
    <t>Projects w/ Goal less than $15,000</t>
  </si>
  <si>
    <t>Projects w/ Goal greater than $35,000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</si>
</sst>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0" fillId="0" borderId="0" xfId="0" applyNumberFormat="1"/>
    <xf numFmtId="49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 indent="1"/>
    </xf>
    <xf numFmtId="42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2" fontId="0" fillId="0" borderId="0" xfId="0" applyNumberFormat="1"/>
    <xf numFmtId="164" fontId="1" fillId="0" borderId="0" xfId="0" applyNumberFormat="1" applyFont="1" applyAlignment="1">
      <alignment horizontal="center" vertical="top"/>
    </xf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164" fontId="0" fillId="0" borderId="0" xfId="0" applyNumberFormat="1" applyAlignment="1">
      <alignment horizontal="center" vertical="top"/>
    </xf>
    <xf numFmtId="0" fontId="1" fillId="0" borderId="0" xfId="0" applyFont="1" applyAlignment="1">
      <alignment horizontal="center" vertical="top"/>
    </xf>
    <xf numFmtId="0" fontId="1" fillId="0" borderId="0" xfId="0" applyFont="1"/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5050"/>
        </patternFill>
      </fill>
    </dxf>
    <dxf>
      <fill>
        <patternFill>
          <bgColor rgb="FFFFFF99"/>
        </patternFill>
      </fill>
    </dxf>
  </dxfs>
  <tableStyles count="0" defaultTableStyle="TableStyleMedium2" defaultPivotStyle="PivotStyleLight16"/>
  <colors>
    <mruColors>
      <color rgb="FFFF5050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11-4D33-92D3-4915DDAB3FD1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11-4D33-92D3-4915DDAB3FD1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511-4D33-92D3-4915DDAB3F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5103551"/>
        <c:axId val="765103967"/>
      </c:lineChart>
      <c:catAx>
        <c:axId val="765103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5103967"/>
        <c:crosses val="autoZero"/>
        <c:auto val="1"/>
        <c:lblAlgn val="ctr"/>
        <c:lblOffset val="100"/>
        <c:noMultiLvlLbl val="0"/>
      </c:catAx>
      <c:valAx>
        <c:axId val="765103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5103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50,000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0.80686695278969955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E7-42A7-8395-49BE0AA5B1C0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50,000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0.19313304721030042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E7-42A7-8395-49BE0AA5B1C0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50,000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E7-42A7-8395-49BE0AA5B1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64347023"/>
        <c:axId val="964344527"/>
      </c:lineChart>
      <c:catAx>
        <c:axId val="964347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4344527"/>
        <c:crosses val="autoZero"/>
        <c:auto val="1"/>
        <c:lblAlgn val="ctr"/>
        <c:lblOffset val="100"/>
        <c:noMultiLvlLbl val="0"/>
      </c:catAx>
      <c:valAx>
        <c:axId val="964344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4347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C.xlsx]Category Statistics!PivotTable1</c:name>
    <c:fmtId val="0"/>
  </c:pivotSource>
  <c:chart>
    <c:title>
      <c:tx>
        <c:rich>
          <a:bodyPr rot="0" spcFirstLastPara="1" vertOverflow="ellipsis" vert="horz" wrap="square" anchor="t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5575297708676035"/>
          <c:y val="4.054567206727738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t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solidFill>
              <a:schemeClr val="accent4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solidFill>
              <a:schemeClr val="accent2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solidFill>
              <a:schemeClr val="accent6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solidFill>
              <a:schemeClr val="accen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</c:pivotFmt>
      <c:pivotFmt>
        <c:idx val="9"/>
        <c:spPr>
          <a:solidFill>
            <a:srgbClr val="FF0000"/>
          </a:solidFill>
          <a:ln>
            <a:solidFill>
              <a:srgbClr val="FF0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4"/>
          </a:solidFill>
          <a:ln>
            <a:solidFill>
              <a:schemeClr val="accent4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7.9493399637104889E-2"/>
          <c:y val="0.14669581959142811"/>
          <c:w val="0.89408017893543701"/>
          <c:h val="0.550571239888269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B5B3-4DC4-A54E-34DFAF6CB528}"/>
              </c:ext>
            </c:extLst>
          </c:dPt>
          <c:cat>
            <c:strRef>
              <c:f>'Category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Statistics'!$B$6</c:f>
              <c:numCache>
                <c:formatCode>General</c:formatCode>
                <c:ptCount val="1"/>
                <c:pt idx="0">
                  <c:v>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B3-4DC4-A54E-34DFAF6CB528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/>
          </c:spPr>
          <c:invertIfNegative val="0"/>
          <c:cat>
            <c:strRef>
              <c:f>'Category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Statistics'!$C$6</c:f>
              <c:numCache>
                <c:formatCode>General</c:formatCode>
                <c:ptCount val="1"/>
                <c:pt idx="0">
                  <c:v>1097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5B3-4DC4-A54E-34DFAF6CB528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accent1"/>
              </a:solidFill>
            </a:ln>
            <a:effectLst/>
          </c:spPr>
          <c:invertIfNegative val="0"/>
          <c:cat>
            <c:strRef>
              <c:f>'Category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Statistics'!$D$6</c:f>
              <c:numCache>
                <c:formatCode>General</c:formatCode>
                <c:ptCount val="1"/>
                <c:pt idx="0">
                  <c:v>1651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5B3-4DC4-A54E-34DFAF6CB5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52409280"/>
        <c:axId val="852409696"/>
      </c:barChart>
      <c:catAx>
        <c:axId val="852409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409696"/>
        <c:crosses val="autoZero"/>
        <c:auto val="1"/>
        <c:lblAlgn val="ctr"/>
        <c:lblOffset val="100"/>
        <c:noMultiLvlLbl val="0"/>
      </c:catAx>
      <c:valAx>
        <c:axId val="85240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409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8888172161798557"/>
          <c:y val="0.9043556899364914"/>
          <c:w val="0.30004390119690955"/>
          <c:h val="5.921095709654845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C.xlsx]Subcategory Statistics!PivotTable2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B050"/>
          </a:solidFill>
          <a:ln>
            <a:solidFill>
              <a:srgbClr val="00B05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solidFill>
              <a:schemeClr val="accen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solidFill>
              <a:schemeClr val="accent4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3706945238612686E-2"/>
          <c:y val="0.12873448557757308"/>
          <c:w val="0.91172951907515909"/>
          <c:h val="0.7024809808943435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9D-4A3A-8FC7-678AD4DD62C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accent1"/>
              </a:solidFill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9D-4A3A-8FC7-678AD4DD62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97551567"/>
        <c:axId val="1397552815"/>
      </c:barChart>
      <c:catAx>
        <c:axId val="1397551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7552815"/>
        <c:crosses val="autoZero"/>
        <c:auto val="1"/>
        <c:lblAlgn val="ctr"/>
        <c:lblOffset val="100"/>
        <c:noMultiLvlLbl val="0"/>
      </c:catAx>
      <c:valAx>
        <c:axId val="1397552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7551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9671481611986864"/>
          <c:y val="0.92026758785556972"/>
          <c:w val="0.20657036776026272"/>
          <c:h val="6.769740258591608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31622318478624412"/>
          <c:y val="2.130219261361672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</c:pivotFmt>
      <c:pivotFmt>
        <c:idx val="5"/>
      </c:pivotFmt>
    </c:pivotFmts>
    <c:plotArea>
      <c:layout>
        <c:manualLayout>
          <c:layoutTarget val="inner"/>
          <c:xMode val="edge"/>
          <c:yMode val="edge"/>
          <c:x val="5.837769324301937E-2"/>
          <c:y val="0.11177618733749524"/>
          <c:w val="0.90188922322924736"/>
          <c:h val="0.67748885203876696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Date'!$B$6:$B$22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00-438B-8660-4BD027A17DE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Date'!$C$6:$C$22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00-438B-8660-4BD027A17DE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Date'!$D$6:$D$22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45-45E7-966B-82BF1A9DA3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2856528"/>
        <c:axId val="842854864"/>
      </c:lineChart>
      <c:catAx>
        <c:axId val="842856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854864"/>
        <c:crosses val="autoZero"/>
        <c:auto val="1"/>
        <c:lblAlgn val="ctr"/>
        <c:lblOffset val="100"/>
        <c:noMultiLvlLbl val="0"/>
      </c:catAx>
      <c:valAx>
        <c:axId val="842854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856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6173629583553437"/>
          <c:y val="0.92536526695537025"/>
          <c:w val="0.48148957086280675"/>
          <c:h val="6.672646644637682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Fundraising Goal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'Descriptive Statistics'!$B$1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'Descriptive Statistics'!$A$2:$A$3</c:f>
              <c:strCache>
                <c:ptCount val="2"/>
                <c:pt idx="0">
                  <c:v>Mean Goal</c:v>
                </c:pt>
                <c:pt idx="1">
                  <c:v>Median Goal</c:v>
                </c:pt>
              </c:strCache>
            </c:strRef>
          </c:cat>
          <c:val>
            <c:numRef>
              <c:f>'Descriptive Statistics'!$B$2:$B$3</c:f>
              <c:numCache>
                <c:formatCode>_("$"* #,##0_);_("$"* \(#,##0\);_("$"* "-"_);_(@_)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AB-4B7C-84FA-0FD2E32A8BF6}"/>
            </c:ext>
          </c:extLst>
        </c:ser>
        <c:ser>
          <c:idx val="1"/>
          <c:order val="1"/>
          <c:tx>
            <c:strRef>
              <c:f>'Descriptive Statistics'!$C$1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'Descriptive Statistics'!$A$2:$A$3</c:f>
              <c:strCache>
                <c:ptCount val="2"/>
                <c:pt idx="0">
                  <c:v>Mean Goal</c:v>
                </c:pt>
                <c:pt idx="1">
                  <c:v>Median Goal</c:v>
                </c:pt>
              </c:strCache>
            </c:strRef>
          </c:cat>
          <c:val>
            <c:numRef>
              <c:f>'Descriptive Statistics'!$C$2:$C$3</c:f>
              <c:numCache>
                <c:formatCode>_("$"* #,##0_);_("$"* \(#,##0\);_("$"* "-"_);_(@_)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DAB-4B7C-84FA-0FD2E32A8B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74757071"/>
        <c:axId val="1574758735"/>
      </c:barChart>
      <c:catAx>
        <c:axId val="1574757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4758735"/>
        <c:crosses val="autoZero"/>
        <c:auto val="1"/>
        <c:lblAlgn val="ctr"/>
        <c:lblOffset val="100"/>
        <c:noMultiLvlLbl val="0"/>
      </c:catAx>
      <c:valAx>
        <c:axId val="1574758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4757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152400</xdr:colOff>
      <xdr:row>1</xdr:row>
      <xdr:rowOff>22860</xdr:rowOff>
    </xdr:from>
    <xdr:to>
      <xdr:col>15</xdr:col>
      <xdr:colOff>571500</xdr:colOff>
      <xdr:row>20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3585A0-E7BD-2C9C-2DE4-260673B91C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</xdr:colOff>
      <xdr:row>11</xdr:row>
      <xdr:rowOff>15240</xdr:rowOff>
    </xdr:from>
    <xdr:to>
      <xdr:col>10</xdr:col>
      <xdr:colOff>190500</xdr:colOff>
      <xdr:row>25</xdr:row>
      <xdr:rowOff>99060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A065A6C-E264-E5C1-C28F-105D6C7315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161924</xdr:colOff>
      <xdr:row>2</xdr:row>
      <xdr:rowOff>22861</xdr:rowOff>
    </xdr:from>
    <xdr:to>
      <xdr:col>14</xdr:col>
      <xdr:colOff>594360</xdr:colOff>
      <xdr:row>21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1B11D8-47F9-EB90-4361-35DA028736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235526</xdr:colOff>
      <xdr:row>1</xdr:row>
      <xdr:rowOff>117764</xdr:rowOff>
    </xdr:from>
    <xdr:to>
      <xdr:col>13</xdr:col>
      <xdr:colOff>145472</xdr:colOff>
      <xdr:row>19</xdr:row>
      <xdr:rowOff>41564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DCBC561-CCF0-9FDB-D3F6-AF17A65189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489584</xdr:colOff>
      <xdr:row>3</xdr:row>
      <xdr:rowOff>3811</xdr:rowOff>
    </xdr:from>
    <xdr:to>
      <xdr:col>13</xdr:col>
      <xdr:colOff>586740</xdr:colOff>
      <xdr:row>20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1E65EE-2609-FDCF-36BD-994F3E386B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19050</xdr:colOff>
      <xdr:row>2</xdr:row>
      <xdr:rowOff>7620</xdr:rowOff>
    </xdr:from>
    <xdr:to>
      <xdr:col>11</xdr:col>
      <xdr:colOff>323850</xdr:colOff>
      <xdr:row>17</xdr:row>
      <xdr:rowOff>7620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2E84009-B064-4C44-0839-A8726F3F5B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Clark" refreshedDate="44742.676323611115" createdVersion="8" refreshedVersion="8" minRefreshableVersion="3" recordCount="4115" xr:uid="{E09EE298-D08F-454F-98E5-2CC898BA6C75}">
  <cacheSource type="worksheet">
    <worksheetSource ref="A1:U104857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lumn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Clark" refreshedDate="44742.676324884262" createdVersion="8" refreshedVersion="8" minRefreshableVersion="3" recordCount="4114" xr:uid="{386E198A-13E9-4319-AE1F-3E42E218A34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/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lum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Clark" refreshedDate="44742.676325925924" createdVersion="8" refreshedVersion="8" minRefreshableVersion="3" recordCount="4114" xr:uid="{42A15C92-E081-4E0A-9029-550CE47F5DC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/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s v="film &amp; video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s v="theater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s v="film &amp; video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s v="film &amp; video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s v="film &amp; video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s v="film &amp; video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s v="film &amp; video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s v="film &amp; video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s v="film &amp; video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s v="film &amp; video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s v="film &amp; video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s v="film &amp; video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s v="film &amp; video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s v="film &amp; video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s v="film &amp; video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s v="film &amp; video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s v="film &amp; video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s v="film &amp; video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s v="film &amp; video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s v="film &amp; video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s v="film &amp; video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s v="film &amp; video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s v="film &amp; video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s v="film &amp; video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s v="film &amp; video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s v="film &amp; video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s v="film &amp; video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s v="film &amp; video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s v="film &amp; video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s v="film &amp; video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s v="film &amp; video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s v="film &amp; video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s v="film &amp; video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s v="film &amp; video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s v="film &amp; video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s v="film &amp; video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s v="film &amp; video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s v="film &amp; video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s v="film &amp; video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s v="film &amp; video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s v="film &amp; video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s v="film &amp; video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s v="film &amp; video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s v="film &amp; video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s v="film &amp; video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s v="film &amp; video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s v="film &amp; video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s v="film &amp; video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s v="film &amp; video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s v="film &amp; video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s v="film &amp; video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s v="film &amp; video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s v="film &amp; video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s v="film &amp; video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s v="film &amp; video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s v="film &amp; video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s v="film &amp; video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s v="film &amp; video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s v="film &amp; video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s v="film &amp; video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s v="film &amp; video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s v="film &amp; video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s v="film &amp; video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s v="film &amp; video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s v="film &amp; video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s v="film &amp; video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s v="film &amp; video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s v="film &amp; video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s v="film &amp; video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s v="film &amp; video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s v="film &amp; video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s v="film &amp; video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s v="film &amp; video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s v="film &amp; video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s v="film &amp; video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s v="film &amp; video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s v="film &amp; video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s v="film &amp; video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s v="film &amp; video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s v="film &amp; video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s v="film &amp; video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s v="film &amp; video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s v="film &amp; video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s v="film &amp; video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s v="film &amp; video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s v="film &amp; video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s v="film &amp; video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s v="film &amp; video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s v="film &amp; video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s v="film &amp; video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s v="film &amp; video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s v="film &amp; video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s v="film &amp; video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s v="film &amp; video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s v="film &amp; video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s v="film &amp; video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s v="film &amp; video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s v="film &amp; video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s v="film &amp; video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s v="film &amp; video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s v="film &amp; video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s v="film &amp; video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s v="film &amp; video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s v="film &amp; video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s v="film &amp; video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s v="film &amp; video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s v="film &amp; video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s v="film &amp; video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s v="film &amp; video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s v="film &amp; video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s v="film &amp; video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s v="film &amp; video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s v="film &amp; video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s v="film &amp; video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s v="film &amp; video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s v="film &amp; video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s v="film &amp; video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s v="film &amp; video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s v="film &amp; video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s v="film &amp; video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s v="film &amp; video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s v="film &amp; video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s v="film &amp; video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s v="film &amp; video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s v="film &amp; video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s v="film &amp; video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s v="film &amp; video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s v="film &amp; video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s v="film &amp; video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s v="film &amp; video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s v="film &amp; video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s v="film &amp; video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s v="film &amp; video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s v="film &amp; video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s v="film &amp; video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s v="film &amp; video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s v="film &amp; video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s v="film &amp; video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s v="film &amp; video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s v="film &amp; video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s v="film &amp; video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s v="film &amp; video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s v="film &amp; video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s v="film &amp; video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s v="film &amp; video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s v="film &amp; video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s v="film &amp; video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s v="film &amp; video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s v="film &amp; video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s v="film &amp; video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s v="film &amp; video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s v="film &amp; video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s v="film &amp; video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s v="film &amp; video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s v="film &amp; video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s v="film &amp; video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s v="film &amp; video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s v="film &amp; video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s v="film &amp; video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s v="film &amp; video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s v="film &amp; video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s v="film &amp; video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s v="film &amp; video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s v="film &amp; video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s v="film &amp; video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s v="film &amp; video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s v="film &amp; video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s v="film &amp; video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s v="film &amp; video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s v="film &amp; video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s v="film &amp; video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s v="film &amp; video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s v="film &amp; video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s v="film &amp; video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s v="film &amp; video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s v="film &amp; video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s v="film &amp; video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s v="film &amp; video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s v="film &amp; video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s v="film &amp; video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s v="film &amp; video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s v="film &amp; video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s v="film &amp; video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s v="film &amp; video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s v="film &amp; video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s v="film &amp; video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s v="film &amp; video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s v="film &amp; video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s v="film &amp; video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s v="film &amp; video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s v="film &amp; video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s v="film &amp; video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s v="film &amp; video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s v="film &amp; video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s v="film &amp; video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s v="film &amp; video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s v="film &amp; video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s v="film &amp; video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s v="film &amp; video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s v="film &amp; video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s v="film &amp; video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s v="film &amp; video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s v="film &amp; video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s v="film &amp; video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s v="film &amp; video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s v="film &amp; video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s v="film &amp; video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s v="film &amp; video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s v="film &amp; video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s v="film &amp; video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s v="film &amp; video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s v="film &amp; video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s v="film &amp; video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s v="film &amp; video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s v="film &amp; video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s v="film &amp; video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s v="film &amp; video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s v="film &amp; video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s v="film &amp; video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s v="film &amp; video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s v="film &amp; video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s v="film &amp; video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s v="film &amp; video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s v="film &amp; video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s v="film &amp; video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s v="film &amp; video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s v="film &amp; video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s v="film &amp; video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s v="film &amp; video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s v="film &amp; video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s v="film &amp; video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s v="film &amp; video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s v="film &amp; video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s v="film &amp; video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s v="film &amp; video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s v="film &amp; video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s v="film &amp; video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s v="film &amp; video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s v="film &amp; video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s v="film &amp; video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s v="film &amp; video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s v="film &amp; video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s v="film &amp; video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s v="film &amp; video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s v="film &amp; video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s v="film &amp; video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s v="film &amp; video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s v="film &amp; video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s v="film &amp; video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s v="film &amp; video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s v="film &amp; video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s v="film &amp; video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s v="film &amp; video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s v="film &amp; video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s v="film &amp; video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s v="film &amp; video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s v="film &amp; video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s v="film &amp; video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s v="film &amp; video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s v="film &amp; video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s v="film &amp; video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s v="film &amp; video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s v="film &amp; video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s v="film &amp; video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s v="film &amp; video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s v="film &amp; video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s v="film &amp; video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s v="film &amp; video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s v="film &amp; video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s v="film &amp; video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s v="film &amp; video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s v="film &amp; video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s v="film &amp; video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s v="film &amp; video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s v="film &amp; video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s v="film &amp; video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s v="film &amp; video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s v="film &amp; video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s v="film &amp; video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s v="film &amp; video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s v="film &amp; video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s v="film &amp; video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s v="film &amp; video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s v="film &amp; video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s v="film &amp; video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s v="film &amp; video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s v="film &amp; video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s v="film &amp; video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s v="film &amp; video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s v="film &amp; video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s v="film &amp; video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s v="film &amp; video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s v="film &amp; video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s v="film &amp; video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s v="film &amp; video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s v="film &amp; video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s v="film &amp; video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s v="film &amp; video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s v="film &amp; video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s v="film &amp; video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s v="film &amp; video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s v="film &amp; video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s v="film &amp; video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s v="film &amp; video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s v="film &amp; video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s v="film &amp; video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s v="film &amp; video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s v="film &amp; video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s v="film &amp; video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s v="film &amp; video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s v="film &amp; video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s v="film &amp; video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s v="film &amp; video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s v="film &amp; video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s v="film &amp; video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s v="film &amp; video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s v="film &amp; video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s v="film &amp; video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s v="film &amp; video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s v="film &amp; video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s v="film &amp; video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s v="film &amp; video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s v="film &amp; video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s v="film &amp; video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s v="film &amp; video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s v="film &amp; video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s v="film &amp; video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s v="film &amp; video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s v="film &amp; video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s v="film &amp; video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s v="film &amp; video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s v="film &amp; video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s v="film &amp; video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s v="film &amp; video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s v="film &amp; video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s v="film &amp; video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s v="film &amp; video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s v="film &amp; video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s v="film &amp; video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s v="film &amp; video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s v="film &amp; video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s v="film &amp; video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s v="film &amp; video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s v="film &amp; video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s v="film &amp; video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s v="film &amp; video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s v="film &amp; video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s v="film &amp; video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s v="film &amp; video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s v="film &amp; video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s v="film &amp; video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s v="film &amp; video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s v="film &amp; video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s v="film &amp; video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s v="film &amp; video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s v="film &amp; video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s v="film &amp; video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s v="film &amp; video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s v="film &amp; video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s v="film &amp; video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s v="film &amp; video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s v="film &amp; video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s v="film &amp; video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s v="film &amp; video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s v="film &amp; video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s v="film &amp; video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s v="film &amp; video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s v="film &amp; video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s v="film &amp; video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s v="film &amp; video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s v="film &amp; video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s v="film &amp; video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s v="film &amp; video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s v="film &amp; video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s v="film &amp; video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s v="film &amp; video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s v="film &amp; video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s v="film &amp; video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s v="film &amp; video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s v="film &amp; video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s v="film &amp; video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s v="film &amp; video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s v="film &amp; video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s v="film &amp; video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s v="film &amp; video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s v="film &amp; video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s v="film &amp; video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s v="film &amp; video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s v="film &amp; video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s v="film &amp; video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s v="film &amp; video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s v="film &amp; video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s v="film &amp; video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s v="film &amp; video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s v="film &amp; video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s v="film &amp; video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s v="film &amp; video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s v="film &amp; video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s v="film &amp; video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s v="film &amp; video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s v="film &amp; video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s v="film &amp; video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s v="film &amp; video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s v="film &amp; video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s v="film &amp; video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s v="film &amp; video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s v="film &amp; video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s v="film &amp; video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s v="film &amp; video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s v="film &amp; video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s v="film &amp; video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s v="film &amp; video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s v="film &amp; video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s v="film &amp; video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s v="film &amp; video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s v="film &amp; video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s v="film &amp; video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s v="film &amp; video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s v="film &amp; video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s v="film &amp; video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s v="film &amp; video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s v="film &amp; video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s v="film &amp; video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s v="film &amp; video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s v="film &amp; video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s v="film &amp; video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s v="film &amp; video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s v="film &amp; video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s v="film &amp; video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s v="film &amp; video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s v="film &amp; video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s v="film &amp; video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s v="film &amp; video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s v="film &amp; video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s v="film &amp; video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s v="film &amp; video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s v="film &amp; video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s v="film &amp; video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s v="film &amp; video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s v="film &amp; video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s v="film &amp; video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s v="film &amp; video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s v="film &amp; video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s v="film &amp; video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s v="film &amp; video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s v="film &amp; video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s v="film &amp; video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s v="film &amp; video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s v="film &amp; video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s v="film &amp; video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s v="film &amp; video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s v="film &amp; video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s v="film &amp; video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s v="film &amp; video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s v="film &amp; video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s v="film &amp; video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s v="film &amp; video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s v="film &amp; video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s v="film &amp; video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s v="film &amp; video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s v="film &amp; video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s v="film &amp; video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s v="film &amp; video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s v="film &amp; video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s v="film &amp; video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s v="film &amp; video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s v="film &amp; video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s v="film &amp; video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s v="film &amp; video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s v="film &amp; video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s v="film &amp; video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s v="film &amp; video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s v="film &amp; video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s v="film &amp; video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s v="film &amp; video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s v="film &amp; video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s v="film &amp; video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s v="film &amp; video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s v="film &amp; video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s v="film &amp; video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s v="film &amp; video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s v="film &amp; video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s v="film &amp; video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s v="film &amp; video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s v="film &amp; video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s v="film &amp; video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s v="film &amp; video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s v="film &amp; video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s v="film &amp; video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s v="film &amp; video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s v="film &amp; video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s v="film &amp; video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s v="film &amp; video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s v="film &amp; video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s v="film &amp; video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s v="film &amp; video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s v="film &amp; video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s v="film &amp; video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s v="film &amp; video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s v="film &amp; video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s v="film &amp; video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s v="film &amp; video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s v="film &amp; video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s v="film &amp; video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s v="film &amp; video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s v="film &amp; video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s v="film &amp; video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s v="film &amp; video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s v="film &amp; video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s v="film &amp; video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s v="film &amp; video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s v="film &amp; video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s v="film &amp; video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s v="film &amp; video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s v="film &amp; video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s v="film &amp; video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s v="film &amp; video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s v="film &amp; video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s v="film &amp; video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s v="film &amp; video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s v="film &amp; video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s v="film &amp; video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s v="theater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s v="theater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s v="theater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s v="theater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s v="theater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s v="theater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s v="theater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s v="theater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s v="theater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s v="theater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s v="theater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s v="theater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s v="theater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s v="theater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s v="theater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s v="theater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s v="theater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s v="theater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s v="theater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s v="theater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s v="technology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s v="technology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s v="technology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s v="technology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s v="technology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s v="technology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s v="technology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s v="technology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s v="technology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s v="technology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s v="technology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s v="technology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s v="technology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s v="technology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s v="technology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s v="technology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s v="technology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s v="technology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s v="technology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s v="technology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s v="technology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s v="technology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s v="technology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s v="technology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s v="technology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s v="technology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s v="technology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s v="technology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s v="technology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s v="technology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s v="technology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s v="technology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s v="technology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s v="technology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s v="technology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s v="technology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s v="technology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s v="technology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s v="technology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s v="technology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s v="technology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s v="technology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s v="technology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s v="technology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s v="technology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s v="technology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s v="technology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s v="technology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s v="technology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s v="technology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s v="technology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s v="technology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s v="technology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s v="technology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s v="technology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s v="technology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s v="technology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s v="technology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s v="technology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s v="technology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s v="technology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s v="technology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s v="technology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s v="technology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s v="technology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s v="technology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s v="technology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s v="technology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s v="technology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s v="technology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s v="technology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s v="technology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s v="technology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s v="technology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s v="technology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s v="technology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s v="technology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s v="technology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s v="technology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s v="technology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s v="technology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s v="technology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s v="technology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s v="technology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s v="technology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s v="technology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s v="technology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s v="technology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s v="technology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s v="technology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s v="technology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s v="technology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s v="technology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s v="technology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s v="technology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s v="technology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s v="technology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s v="technology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s v="technology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s v="technology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s v="technology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s v="technology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s v="technology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s v="technology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s v="technology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s v="technology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s v="technology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s v="technology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s v="technology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s v="technology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s v="technology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s v="technology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s v="technology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s v="technology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s v="technology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s v="technology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s v="technology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s v="technology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s v="technology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s v="technology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s v="technology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s v="technology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s v="technology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s v="technology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s v="technology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s v="technology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s v="technology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s v="technology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s v="technology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s v="technology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s v="technology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s v="technology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s v="technology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s v="technology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s v="technology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s v="technology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s v="technology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s v="technology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s v="technology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s v="technology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s v="technology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s v="technology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s v="technology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s v="technology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s v="technology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s v="technology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s v="technology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s v="technology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s v="technology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s v="technology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s v="technology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s v="technology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s v="technology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s v="technology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s v="technology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s v="technology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s v="technology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s v="technology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s v="technology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s v="technology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s v="technology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s v="technology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s v="technology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s v="technology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s v="technology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s v="technology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s v="technology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s v="technology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s v="technology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s v="technology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s v="technology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s v="technology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s v="technology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s v="technology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s v="technology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s v="technology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s v="technology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s v="technology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s v="technology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s v="technology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s v="publishing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s v="publishing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s v="publishing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s v="publishing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s v="publishing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s v="publishing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s v="publishing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s v="publishing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s v="publishing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s v="publishing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s v="publishing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s v="publishing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s v="publishing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s v="publishing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s v="publishing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s v="publishing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s v="publishing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s v="publishing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s v="publishing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s v="publishing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s v="publishing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s v="publishing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s v="publishing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s v="publishing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s v="publishing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s v="publishing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s v="publishing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s v="publishing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s v="publishing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s v="publishing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s v="publishing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s v="publishing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s v="publishing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s v="publishing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s v="publishing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s v="publishing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s v="publishing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s v="publishing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s v="publishing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s v="publishing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s v="publishing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s v="publishing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s v="publishing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s v="publishing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s v="publishing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s v="publishing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s v="publishing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s v="publishing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s v="publishing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s v="publishing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s v="publishing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s v="publishing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s v="publishing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s v="publishing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s v="publishing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s v="publishing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s v="publishing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s v="publishing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s v="publishing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s v="publishing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s v="music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s v="music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s v="music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s v="music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s v="music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s v="music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s v="music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s v="music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s v="music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s v="music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s v="music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s v="music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s v="music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s v="music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s v="music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s v="music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s v="music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s v="music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s v="music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s v="music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s v="music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s v="music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s v="music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s v="music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s v="music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s v="music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s v="music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s v="music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s v="music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s v="music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s v="music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s v="music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s v="music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s v="music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s v="music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s v="music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s v="music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s v="music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s v="music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s v="music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s v="music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s v="music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s v="music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s v="music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s v="music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s v="music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s v="music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s v="music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s v="music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s v="music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s v="music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s v="music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s v="music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s v="music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s v="music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s v="music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s v="music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s v="music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s v="music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s v="music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s v="music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s v="music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s v="music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s v="music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s v="music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s v="music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s v="music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s v="music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s v="music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s v="music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s v="music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s v="music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s v="music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s v="music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s v="music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s v="music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s v="music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s v="music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s v="music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s v="music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s v="music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s v="music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s v="music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s v="music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s v="music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s v="music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s v="music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s v="music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s v="music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s v="music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s v="music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s v="music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s v="music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s v="music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s v="music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s v="music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s v="music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s v="music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s v="music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s v="music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s v="music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s v="music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s v="music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s v="music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s v="music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s v="music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s v="music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s v="music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s v="music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s v="music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s v="music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s v="music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s v="music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s v="music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s v="music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s v="music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s v="music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s v="music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s v="music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s v="music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s v="music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s v="music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s v="music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s v="music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s v="music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s v="music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s v="music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s v="music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s v="music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s v="music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s v="music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s v="music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s v="music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s v="music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s v="music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s v="music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s v="music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s v="music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s v="music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s v="music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s v="music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s v="music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s v="music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s v="music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s v="music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s v="music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s v="music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s v="music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s v="music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s v="music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s v="music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s v="music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s v="music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s v="music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s v="music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s v="music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s v="music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s v="music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s v="music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s v="music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s v="technology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s v="technology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s v="technology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s v="technology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s v="technology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s v="technology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s v="technology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s v="technology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s v="technology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s v="technology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s v="technology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s v="technology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s v="technology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s v="technology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s v="technology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s v="technology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s v="technology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s v="technology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s v="technology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s v="technology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s v="technology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s v="technology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s v="technology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s v="technology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s v="technology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s v="technology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s v="technology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s v="technology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s v="technology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s v="technology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s v="technology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s v="technology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s v="technology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s v="technology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s v="technology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s v="technology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s v="technology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s v="technology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s v="technology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s v="technology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s v="technology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s v="technology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s v="technology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s v="technology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s v="technology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s v="technology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s v="technology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s v="technology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s v="technology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s v="technology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s v="technology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s v="technology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s v="technology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s v="technology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s v="technology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s v="technology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s v="technology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s v="technology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s v="technology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s v="technology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s v="technology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s v="technology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s v="technology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s v="technology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s v="technology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s v="technology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s v="technology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s v="technology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s v="technology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s v="technology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s v="technology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s v="technology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s v="technology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s v="technology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s v="technology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s v="technology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s v="technology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s v="technology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s v="technology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s v="technology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s v="music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s v="music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s v="music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s v="music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s v="music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s v="music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s v="music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s v="music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s v="music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s v="music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s v="music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s v="music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s v="music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s v="music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s v="music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s v="music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s v="music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s v="music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s v="music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s v="music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s v="journalism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s v="journalism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s v="journalism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s v="journalism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s v="journalism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s v="journalism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s v="journalism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s v="journalism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s v="journalism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s v="journalism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s v="journalism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s v="journalism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s v="journalism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s v="journalism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s v="journalism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s v="journalism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s v="journalism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s v="journalism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s v="journalism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s v="journalism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s v="journalism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s v="journalism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s v="journalism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s v="journalism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s v="games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s v="games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s v="games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s v="games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s v="games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s v="games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s v="games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s v="games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s v="games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s v="games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s v="games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s v="games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s v="games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s v="games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s v="games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s v="games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s v="games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s v="games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s v="games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s v="games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s v="games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s v="games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s v="games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s v="games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s v="games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s v="games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s v="games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s v="games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s v="games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s v="games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s v="games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s v="games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s v="games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s v="games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s v="games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s v="games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s v="games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s v="games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s v="games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s v="games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s v="games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s v="games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s v="games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s v="games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s v="games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s v="games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s v="games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s v="games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s v="games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s v="games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s v="games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s v="games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s v="games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s v="games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s v="games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s v="games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s v="games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s v="games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s v="games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s v="games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s v="games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s v="games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s v="games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s v="games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s v="games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s v="games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s v="games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s v="games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s v="games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s v="games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s v="games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s v="games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s v="games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s v="games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s v="games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s v="games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s v="games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s v="games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s v="games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s v="games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s v="food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s v="food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s v="food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s v="food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s v="food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s v="food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s v="food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s v="food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s v="food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s v="food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s v="food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s v="food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s v="food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s v="food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s v="food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s v="food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s v="food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s v="food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s v="food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s v="food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s v="food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s v="food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s v="food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s v="food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s v="food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s v="food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s v="food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s v="food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s v="food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s v="food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s v="food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s v="food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s v="food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s v="food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s v="food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s v="food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s v="food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s v="food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s v="food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s v="food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s v="photography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s v="photography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s v="photography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s v="photography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s v="photography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s v="photography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s v="photography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s v="photography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s v="photography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s v="photography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s v="photography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s v="photography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s v="photography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s v="photography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s v="photography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s v="photography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s v="photography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s v="photography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s v="photography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s v="photography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s v="photography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s v="photography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s v="photography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s v="photography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s v="photography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s v="photography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s v="photography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s v="photography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s v="photography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s v="photography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s v="photography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s v="photography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s v="photography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s v="photography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s v="photography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s v="photography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s v="photography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s v="photography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s v="photography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s v="photography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s v="music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s v="music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s v="music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s v="music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s v="music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s v="music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s v="music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s v="music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s v="music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s v="music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s v="music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s v="music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s v="music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s v="music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s v="music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s v="music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s v="music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s v="music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s v="music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s v="music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s v="music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s v="music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s v="music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s v="music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s v="music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s v="music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s v="music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s v="music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s v="music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s v="music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s v="music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s v="music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s v="music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s v="music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s v="music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s v="music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s v="music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s v="music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s v="music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s v="music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s v="music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s v="music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s v="music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s v="music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s v="music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s v="music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s v="music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s v="music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s v="music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s v="music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s v="music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s v="music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s v="music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s v="music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s v="music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s v="music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s v="music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s v="music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s v="music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s v="music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s v="theater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s v="theater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s v="theater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s v="theater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s v="theater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s v="theater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s v="theater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s v="theater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s v="theater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s v="theater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s v="theater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s v="theater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s v="theater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s v="theater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s v="theater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s v="theater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s v="theater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s v="theater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s v="theater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s v="theater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s v="technology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s v="technology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s v="technology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s v="technology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s v="technology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s v="technology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s v="technology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s v="technology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s v="technology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s v="technology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s v="technology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s v="technology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s v="technology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s v="technology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s v="technology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s v="technology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s v="technology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s v="technology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s v="technology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s v="technology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s v="technology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s v="technology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s v="technology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s v="technology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s v="technology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s v="technology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s v="technology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s v="technology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s v="technology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s v="technology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s v="technology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s v="technology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s v="technology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s v="technology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s v="technology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s v="technology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s v="technology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s v="technology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s v="technology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s v="technology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s v="publishing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s v="publishing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s v="publishing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s v="publishing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s v="publishing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s v="publishing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s v="publishing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s v="publishing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s v="publishing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s v="publishing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s v="publishing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s v="publishing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s v="publishing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s v="publishing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s v="publishing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s v="publishing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s v="publishing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s v="publishing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s v="publishing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s v="publishing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s v="music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s v="music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s v="music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s v="music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s v="music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s v="music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s v="music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s v="music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s v="music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s v="music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s v="music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s v="music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s v="music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s v="music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s v="music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s v="music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s v="music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s v="music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s v="music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s v="music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s v="music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s v="music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s v="music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s v="music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s v="music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s v="music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s v="music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s v="music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s v="music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s v="music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s v="music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s v="music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s v="music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s v="music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s v="music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s v="music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s v="music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s v="music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s v="music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s v="music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s v="publishing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s v="publishing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s v="publishing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s v="publishing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s v="publishing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s v="publishing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s v="publishing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s v="publishing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s v="publishing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s v="publishing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s v="publishing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s v="publishing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s v="publishing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s v="publishing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s v="publishing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s v="publishing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s v="publishing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s v="publishing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s v="publishing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s v="publishing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s v="publishing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s v="publishing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s v="publishing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s v="publishing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s v="publishing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s v="publishing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s v="publishing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s v="publishing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s v="publishing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s v="publishing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s v="publishing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s v="publishing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s v="publishing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s v="publishing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s v="publishing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s v="publishing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s v="publishing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s v="publishing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s v="publishing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s v="publishing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s v="publishing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s v="publishing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s v="publishing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s v="publishing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s v="publishing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s v="publishing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s v="publishing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s v="publishing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s v="publishing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s v="publishing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s v="publishing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s v="publishing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s v="publishing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s v="publishing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s v="publishing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s v="publishing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s v="publishing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s v="publishing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s v="publishing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s v="publishing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s v="publishing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s v="publishing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s v="publishing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s v="publishing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s v="publishing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s v="publishing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s v="publishing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s v="publishing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s v="publishing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s v="publishing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s v="publishing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s v="publishing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s v="publishing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s v="publishing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s v="publishing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s v="publishing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s v="publishing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s v="publishing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s v="publishing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s v="publishing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s v="publishing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s v="publishing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s v="publishing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s v="publishing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s v="publishing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s v="publishing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s v="publishing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s v="publishing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s v="publishing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s v="publishing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s v="publishing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s v="publishing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s v="publishing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s v="publishing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s v="publishing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s v="publishing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s v="publishing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s v="photography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s v="photography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s v="photography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s v="photography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s v="photography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s v="photography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s v="photography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s v="photography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s v="photography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s v="photography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s v="photography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s v="photography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s v="photography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s v="photography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s v="photography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s v="photography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s v="photography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s v="photography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s v="photography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s v="photography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s v="photography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s v="photography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s v="photography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s v="photography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s v="photography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s v="photography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s v="photography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s v="photography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s v="photography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s v="photography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s v="photography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s v="photography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s v="photography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s v="photography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s v="photography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s v="photography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s v="photography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s v="photography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s v="photography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s v="photography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s v="photography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s v="photography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s v="photography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s v="photography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s v="photography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s v="photography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s v="photography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s v="photography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s v="photography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s v="photography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s v="photography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s v="photography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s v="photography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s v="photography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s v="photography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s v="photography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s v="photography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s v="photography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s v="photography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s v="photography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s v="publishing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s v="publishing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s v="publishing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s v="publishing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s v="publishing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s v="publishing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s v="publishing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s v="publishing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s v="publishing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s v="publishing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s v="publishing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s v="publishing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s v="publishing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s v="publishing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s v="publishing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s v="publishing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s v="publishing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s v="publishing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s v="publishing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s v="publishing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s v="photography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s v="photography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s v="photography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s v="photography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s v="photography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s v="photography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s v="photography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s v="photography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s v="photography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s v="photography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s v="photography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s v="photography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s v="photography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s v="photography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s v="photography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s v="photography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s v="photography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s v="photography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s v="photography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s v="photography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s v="music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s v="music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s v="music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s v="music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s v="music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s v="music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s v="music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s v="music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s v="music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s v="music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s v="music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s v="music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s v="music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s v="music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s v="music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s v="music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s v="music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s v="music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s v="music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s v="music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s v="music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s v="music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s v="music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s v="music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s v="music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s v="music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s v="music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s v="music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s v="music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s v="music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s v="music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s v="music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s v="music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s v="music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s v="music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s v="music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s v="music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s v="music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s v="music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s v="music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s v="music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s v="music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s v="music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s v="music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s v="music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s v="music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s v="music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s v="music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s v="music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s v="music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s v="music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s v="music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s v="music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s v="music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s v="music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s v="music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s v="music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s v="music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s v="music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s v="music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s v="music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s v="music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s v="music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s v="music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s v="music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s v="music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s v="music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s v="music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s v="music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s v="music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s v="music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s v="music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s v="music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s v="music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s v="music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s v="music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s v="music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s v="music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s v="music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s v="music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s v="music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s v="music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s v="music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s v="music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s v="music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s v="music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s v="music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s v="music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s v="music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s v="music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s v="music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s v="music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s v="music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s v="music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s v="music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s v="music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s v="music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s v="music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s v="music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s v="music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s v="music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s v="music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s v="music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s v="music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s v="music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s v="music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s v="music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s v="music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s v="music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s v="music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s v="music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s v="music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s v="music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s v="music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s v="music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s v="music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s v="music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s v="music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s v="music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s v="music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s v="music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s v="music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s v="music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s v="music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s v="music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s v="music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s v="music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s v="music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s v="music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s v="music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s v="music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s v="music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s v="music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s v="music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s v="music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s v="music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s v="music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s v="music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s v="music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s v="music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s v="photography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s v="photography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s v="photography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s v="photography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s v="photography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s v="photography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s v="photography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s v="photography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s v="photography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s v="photography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s v="photography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s v="photography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s v="photography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s v="photography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s v="photography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s v="photography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s v="photography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s v="photography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s v="photography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s v="photography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s v="photography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s v="photography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s v="photography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s v="photography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s v="photography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s v="photography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s v="photography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s v="photography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s v="photography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s v="photography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s v="photography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s v="photography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s v="photography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s v="photography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s v="photography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s v="photography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s v="photography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s v="photography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s v="photography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s v="photography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s v="photography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s v="photography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s v="photography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s v="photography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s v="photography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s v="photography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s v="photography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s v="photography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s v="photography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s v="photography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s v="photography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s v="photography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s v="photography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s v="photography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s v="photography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s v="photography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s v="photography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s v="photography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s v="photography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s v="photography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s v="photography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s v="photography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s v="photography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s v="photography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s v="photography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s v="photography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s v="photography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s v="photography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s v="photography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s v="photography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s v="photography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s v="photography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s v="photography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s v="photography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s v="photography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s v="photography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s v="photography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s v="photography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s v="photography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s v="photography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s v="music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s v="music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s v="music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s v="music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s v="music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s v="music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s v="music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s v="music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s v="music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s v="music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s v="music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s v="music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s v="music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s v="music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s v="music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s v="music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s v="music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s v="music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s v="music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s v="music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s v="music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s v="music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s v="music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s v="music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s v="music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s v="music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s v="music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s v="music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s v="music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s v="music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s v="music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s v="music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s v="music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s v="music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s v="music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s v="music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s v="music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s v="music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s v="music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s v="music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s v="games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s v="games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s v="games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s v="games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s v="games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s v="games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s v="games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s v="games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s v="games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s v="games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s v="games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s v="games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s v="games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s v="games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s v="games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s v="games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s v="games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s v="games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s v="games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s v="games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s v="music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s v="music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s v="music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s v="music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s v="music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s v="music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s v="music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s v="music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s v="music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s v="music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s v="music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s v="music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s v="music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s v="music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s v="music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s v="music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s v="music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s v="music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s v="music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s v="music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s v="technology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s v="technology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s v="technology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s v="technology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s v="technology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s v="technology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s v="technology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s v="technology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s v="technology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s v="technology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s v="technology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s v="technology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s v="technology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s v="technology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s v="technology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s v="technology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s v="technology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s v="technology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s v="technology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s v="technology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s v="music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s v="music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s v="music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s v="music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s v="music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s v="music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s v="music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s v="music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s v="music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s v="music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s v="music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s v="music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s v="music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s v="music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s v="music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s v="music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s v="music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s v="music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s v="music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s v="music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s v="technology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s v="technology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s v="technology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s v="technology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s v="technology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s v="technology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s v="technology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s v="technology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s v="technology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s v="technology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s v="technology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s v="technology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s v="technology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s v="technology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s v="technology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s v="technology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s v="technology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s v="technology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s v="technology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s v="technology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s v="technology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s v="technology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s v="technology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s v="technology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s v="technology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s v="technology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s v="technology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s v="technology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s v="technology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s v="technology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s v="technology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s v="technology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s v="technology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s v="technology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s v="technology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s v="technology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s v="technology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s v="technology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s v="technology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s v="technology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s v="photography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s v="photography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s v="photography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s v="photography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s v="photography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s v="photography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s v="photography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s v="photography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s v="photography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s v="photography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s v="photography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s v="photography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s v="photography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s v="photography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s v="photography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s v="photography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s v="photography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s v="photography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s v="photography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s v="photography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s v="technology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s v="technology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s v="technology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s v="technology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s v="technology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s v="technology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s v="technology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s v="technology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s v="technology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s v="technology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s v="technology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s v="technology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s v="technology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s v="technology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s v="technology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s v="technology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s v="technology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s v="technology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s v="technology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s v="technology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s v="technology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s v="technology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s v="technology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s v="technology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s v="technology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s v="technology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s v="technology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s v="technology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s v="technology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s v="technology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s v="technology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s v="technology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s v="technology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s v="technology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s v="technology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s v="technology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s v="technology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s v="technology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s v="technology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s v="technology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s v="technology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s v="technology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s v="technology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s v="technology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s v="technology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s v="technology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s v="technology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s v="technology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s v="technology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s v="technology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s v="technology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s v="technology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s v="technology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s v="technology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s v="technology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s v="technology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s v="technology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s v="technology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s v="technology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s v="technology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s v="technology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s v="technology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s v="technology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s v="technology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s v="technology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s v="technology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s v="technology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s v="technology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s v="technology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s v="technology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s v="technology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s v="technology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s v="technology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s v="technology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s v="technology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s v="technology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s v="technology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s v="technology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s v="technology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s v="technology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s v="music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s v="music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s v="music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s v="music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s v="music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s v="music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s v="music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s v="music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s v="music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s v="music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s v="music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s v="music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s v="music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s v="music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s v="music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s v="music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s v="music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s v="music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s v="music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s v="music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s v="music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s v="music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s v="music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s v="music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s v="music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s v="music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s v="music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s v="music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s v="music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s v="music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s v="music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s v="music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s v="music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s v="music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s v="music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s v="music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s v="music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s v="music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s v="music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s v="music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s v="games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s v="games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s v="games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s v="games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s v="games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s v="games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s v="games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s v="games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s v="games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s v="games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s v="games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s v="games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s v="games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s v="games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s v="games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s v="games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s v="games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s v="games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s v="games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s v="games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s v="games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s v="games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s v="games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s v="games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s v="games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s v="games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s v="games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s v="games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s v="games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s v="games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s v="games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s v="games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s v="games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s v="games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s v="games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s v="games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s v="games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s v="games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s v="games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s v="games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s v="music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s v="music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s v="music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s v="music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s v="music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s v="music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s v="music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s v="music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s v="music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s v="music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s v="music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s v="music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s v="music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s v="music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s v="music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s v="music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s v="music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s v="music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s v="music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s v="music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s v="games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s v="games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s v="games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s v="games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s v="games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s v="games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s v="games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s v="games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s v="games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s v="games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s v="games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s v="games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s v="games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s v="games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s v="games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s v="games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s v="games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s v="games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s v="games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s v="games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s v="music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s v="music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s v="music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s v="music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s v="music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s v="music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s v="music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s v="music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s v="music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s v="music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s v="music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s v="music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s v="music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s v="music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s v="music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s v="music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s v="music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s v="music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s v="music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s v="music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s v="games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s v="games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s v="games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s v="games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s v="games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s v="games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s v="games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s v="games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s v="games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s v="games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s v="games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s v="games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s v="games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s v="games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s v="games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s v="games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s v="games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s v="games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s v="games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s v="games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s v="games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s v="games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s v="games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s v="games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s v="games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s v="games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s v="games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s v="games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s v="games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s v="games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s v="games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s v="games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s v="games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s v="games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s v="games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s v="games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s v="games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s v="games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s v="games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s v="games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s v="games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s v="games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s v="games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s v="games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s v="games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s v="games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s v="games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s v="games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s v="games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s v="games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s v="games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s v="games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s v="games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s v="games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s v="games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s v="games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s v="games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s v="games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s v="games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s v="games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s v="music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s v="music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s v="music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s v="music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s v="music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s v="music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s v="music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s v="music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s v="music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s v="music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s v="music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s v="music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s v="music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s v="music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s v="music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s v="music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s v="music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s v="music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s v="music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s v="music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s v="music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s v="music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s v="music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s v="music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s v="music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s v="music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s v="music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s v="music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s v="music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s v="music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s v="music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s v="music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s v="music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s v="music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s v="music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s v="music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s v="music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s v="music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s v="music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s v="music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s v="food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s v="food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s v="food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s v="food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s v="food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s v="food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s v="food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s v="food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s v="food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s v="food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s v="food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s v="food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s v="food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s v="food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s v="food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s v="food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s v="food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s v="food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s v="food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s v="food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s v="technology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s v="technology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s v="technology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s v="technology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s v="technology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s v="technology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s v="technology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s v="technology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s v="technology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s v="technology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s v="technology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s v="technology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s v="technology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s v="technology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s v="technology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s v="technology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s v="technology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s v="technology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s v="technology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s v="technology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s v="technology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s v="technology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s v="technology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s v="technology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s v="technology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s v="technology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s v="technology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s v="technology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s v="technology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s v="technology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s v="technology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s v="technology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s v="technology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s v="technology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s v="technology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s v="technology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s v="technology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s v="technology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s v="technology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s v="technology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s v="technology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s v="technology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s v="technology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s v="technology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s v="technology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s v="technology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s v="technology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s v="technology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s v="technology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s v="technology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s v="technology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s v="technology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s v="technology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s v="technology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s v="technology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s v="technology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s v="technology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s v="technology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s v="technology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s v="technology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s v="food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s v="food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s v="food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s v="food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s v="food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s v="food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s v="food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s v="food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s v="food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s v="food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s v="food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s v="food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s v="food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s v="food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s v="food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s v="food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s v="food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s v="food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s v="food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s v="food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s v="food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s v="food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s v="food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s v="food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s v="food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s v="food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s v="food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s v="food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s v="food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s v="food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s v="food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s v="food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s v="food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s v="food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s v="food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s v="food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s v="food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s v="food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s v="food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s v="food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s v="food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s v="food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s v="food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s v="food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s v="food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s v="food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s v="food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s v="food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s v="food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s v="food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s v="food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s v="food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s v="food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s v="food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s v="food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s v="food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s v="food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s v="food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s v="food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s v="food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s v="music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s v="music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s v="music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s v="music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s v="music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s v="music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s v="music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s v="music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s v="music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s v="music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s v="music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s v="music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s v="music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s v="music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s v="music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s v="music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s v="music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s v="music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s v="music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s v="music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s v="music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s v="music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s v="music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s v="music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s v="music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s v="music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s v="music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s v="music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s v="music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s v="music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s v="music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s v="music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s v="music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s v="music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s v="music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s v="music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s v="music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s v="music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s v="music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s v="music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s v="food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s v="food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s v="food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s v="food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s v="food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s v="food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s v="food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s v="food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s v="food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s v="food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s v="food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s v="food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s v="food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s v="food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s v="food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s v="food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s v="food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s v="food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s v="food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s v="food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s v="music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s v="music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s v="music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s v="music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s v="music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s v="music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s v="music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s v="music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s v="music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s v="music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s v="music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s v="music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s v="music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s v="music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s v="music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s v="music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s v="music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s v="music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s v="music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s v="music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s v="music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s v="music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s v="music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s v="music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s v="music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s v="music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s v="music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s v="music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s v="music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s v="music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s v="music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s v="music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s v="music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s v="music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s v="music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s v="music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s v="music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s v="music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s v="music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s v="music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s v="food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s v="food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s v="food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s v="food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s v="food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s v="food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s v="food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s v="food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s v="food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s v="food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s v="food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s v="food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s v="food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s v="food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s v="food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s v="food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s v="food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s v="food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s v="food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s v="food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s v="food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s v="food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s v="food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s v="food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s v="food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s v="food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s v="food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s v="food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s v="food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s v="food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s v="food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s v="food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s v="food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s v="food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s v="food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s v="food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s v="food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s v="food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s v="food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s v="food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s v="technology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s v="technology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s v="technology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s v="technology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s v="technology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s v="technology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s v="technology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s v="technology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s v="technology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s v="technology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s v="technology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s v="technology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s v="technology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s v="technology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s v="technology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s v="technology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s v="technology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s v="technology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s v="technology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s v="technology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s v="technology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s v="technology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s v="technology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s v="technology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s v="technology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s v="technology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s v="technology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s v="technology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s v="technology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s v="technology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s v="technology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s v="technology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s v="technology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s v="technology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s v="technology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s v="technology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s v="technology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s v="technology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s v="technology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s v="technology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s v="technology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s v="technology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s v="technology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s v="technology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s v="technology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s v="technology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s v="technology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s v="technology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s v="technology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s v="technology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s v="technology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s v="technology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s v="technology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s v="technology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s v="technology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s v="technology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s v="technology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s v="technology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s v="technology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s v="technology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s v="technology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s v="technology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s v="technology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s v="technology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s v="technology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s v="technology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s v="technology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s v="technology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s v="technology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s v="technology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s v="technology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s v="technology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s v="technology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s v="technology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s v="technology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s v="technology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s v="technology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s v="technology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s v="technology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s v="technology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s v="food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s v="food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s v="food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s v="food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s v="food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s v="food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s v="food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s v="food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s v="food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s v="food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s v="food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s v="food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s v="food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s v="food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s v="food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s v="food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s v="food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s v="food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s v="food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s v="food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s v="theater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s v="theater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s v="theater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s v="theater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s v="theater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s v="theater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s v="theater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s v="theater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s v="theater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s v="theater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s v="theater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s v="theater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s v="theater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s v="theater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s v="theater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s v="theater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s v="theater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s v="theater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s v="theater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s v="theater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s v="technology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s v="technology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s v="technology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s v="technology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s v="technology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s v="technology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s v="technology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s v="technology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s v="technology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s v="technology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s v="technology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s v="technology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s v="technology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s v="technology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s v="technology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s v="technology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s v="technology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s v="technology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s v="technology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s v="technology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s v="publishing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s v="publishing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s v="publishing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s v="publishing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s v="publishing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s v="publishing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s v="publishing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s v="publishing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s v="publishing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s v="publishing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s v="publishing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s v="publishing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s v="publishing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s v="publishing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s v="publishing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s v="publishing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s v="publishing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s v="publishing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s v="publishing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s v="publishing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s v="publishing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s v="publishing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s v="publishing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s v="publishing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s v="publishing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s v="publishing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s v="publishing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s v="publishing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s v="publishing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s v="publishing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s v="publishing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s v="publishing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s v="publishing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s v="publishing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s v="publishing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s v="publishing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s v="publishing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s v="publishing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s v="publishing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s v="publishing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s v="theater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s v="theater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s v="theater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s v="theater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s v="theater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s v="theater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s v="theater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s v="theater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s v="theater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s v="theater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s v="theater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s v="theater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s v="theater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s v="theater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s v="theater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s v="theater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s v="theater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s v="theater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s v="theater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s v="theater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s v="theater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s v="theater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s v="theater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s v="theater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s v="theater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s v="theater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s v="theater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s v="theater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s v="theater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s v="theater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s v="theater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s v="theater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s v="theater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s v="theater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s v="theater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s v="theater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s v="theater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s v="theater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s v="theater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s v="theater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s v="theater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s v="theater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s v="theater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s v="theater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s v="theater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s v="theater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s v="theater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s v="theater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s v="theater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s v="theater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s v="theater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s v="theater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s v="theater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s v="theater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s v="theater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s v="theater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s v="theater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s v="theater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s v="theater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s v="theater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s v="theater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s v="theater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s v="theater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s v="theater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s v="theater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s v="theater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s v="theater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s v="theater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s v="theater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s v="theater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s v="theater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s v="theater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s v="theater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s v="theater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s v="theater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s v="theater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s v="theater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s v="theater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s v="theater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s v="theater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s v="theater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s v="theater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s v="theater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s v="theater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s v="theater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s v="theater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s v="theater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s v="theater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s v="theater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s v="theater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s v="theater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s v="theater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s v="theater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s v="theater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s v="theater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s v="theater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s v="theater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s v="theater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s v="theater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s v="theater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s v="theater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s v="theater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s v="theater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s v="theater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s v="theater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s v="theater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s v="theater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s v="theater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s v="theater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s v="theater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s v="theater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s v="theater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s v="theater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s v="theater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s v="theater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s v="theater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s v="theater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s v="theater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s v="theater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s v="theater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s v="theater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s v="theater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s v="theater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s v="theater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s v="theater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s v="theater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s v="theater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s v="theater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s v="theater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s v="theater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s v="theater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s v="theater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s v="theater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s v="theater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s v="theater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s v="theater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s v="theater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s v="theater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s v="theater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s v="theater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s v="theater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s v="theater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s v="theater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s v="theater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s v="theater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s v="theater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s v="theater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s v="theater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s v="theater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s v="theater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s v="theater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s v="theater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s v="theater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s v="theater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s v="theater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s v="theater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s v="theater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s v="theater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s v="theater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s v="theater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s v="theater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s v="theater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s v="theater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s v="theater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s v="theater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s v="theater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s v="theater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s v="theater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s v="theater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s v="theater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s v="theater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s v="theater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s v="theater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s v="theater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s v="theater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s v="theater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s v="theater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s v="theater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s v="theater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s v="theater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s v="theater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s v="theater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s v="theater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s v="theater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s v="theater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s v="theater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s v="theater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s v="theater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s v="theater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s v="theater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s v="theater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s v="theater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s v="theater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s v="theater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s v="theater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s v="theater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s v="theater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s v="theater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s v="theater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s v="theater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s v="theater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s v="theater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s v="theater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s v="theater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s v="theater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s v="theater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s v="theater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s v="theater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s v="theater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s v="theater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s v="theater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s v="theater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s v="theater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s v="theater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s v="theater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s v="theater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s v="theater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s v="theater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s v="theater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s v="theater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s v="theater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s v="theater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s v="theater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s v="theater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s v="theater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s v="theater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s v="theater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s v="theater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s v="theater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s v="theater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s v="theater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s v="theater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s v="theater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s v="theater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s v="theater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s v="theater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s v="theater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s v="theater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s v="theater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s v="theater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s v="theater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s v="theater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s v="theater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s v="theater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s v="theater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s v="theater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s v="theater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s v="theater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s v="theater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s v="theater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s v="theater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s v="theater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s v="theater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s v="theater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s v="theater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s v="theater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s v="theater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s v="theater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s v="theater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s v="theater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s v="theater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s v="theater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s v="theater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s v="theater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s v="theater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s v="theater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s v="theater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s v="theater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s v="theater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s v="theater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s v="theater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s v="theater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s v="theater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s v="theater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s v="theater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s v="theater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s v="theater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s v="theater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s v="theater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s v="theater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s v="theater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s v="theater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s v="theater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s v="theater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s v="theater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s v="theater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s v="theater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s v="theater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s v="theater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s v="theater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s v="theater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s v="theater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s v="theater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s v="theater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s v="theater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s v="theater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s v="theater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s v="theater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s v="theater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s v="theater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s v="theater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s v="theater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s v="theater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s v="theater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s v="theater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s v="theater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s v="theater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s v="theater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s v="theater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s v="theater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s v="theater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s v="theater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s v="theater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s v="theater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s v="theater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s v="theater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s v="theater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s v="theater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s v="theater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s v="theater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s v="theater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s v="theater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s v="theater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s v="theater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s v="theater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s v="theater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s v="theater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s v="theater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s v="theater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s v="theater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s v="theater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s v="theater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s v="theater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s v="theater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s v="theater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s v="theater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s v="theater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s v="theater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s v="theater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s v="theater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s v="theater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s v="theater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s v="theater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s v="theater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s v="theater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s v="theater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s v="theater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s v="theater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s v="theater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s v="theater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s v="theater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s v="theater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s v="theater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s v="theater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s v="theater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s v="theater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s v="theater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s v="theater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s v="theater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s v="theater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s v="theater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s v="theater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s v="theater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s v="theater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s v="theater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s v="theater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s v="theater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s v="theater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s v="theater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s v="theater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s v="theater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s v="theater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s v="theater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s v="theater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s v="theater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s v="theater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s v="theater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s v="theater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s v="theater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s v="theater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s v="theater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s v="theater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s v="theater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s v="theater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s v="theater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s v="theater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s v="theater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s v="theater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s v="theater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s v="theater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s v="theater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s v="theater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s v="theater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s v="theater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s v="theater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s v="theater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s v="theater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s v="theater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s v="theater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s v="theater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s v="theater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s v="theater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s v="theater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s v="theater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s v="theater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s v="theater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s v="theater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s v="theater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s v="theater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s v="theater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s v="theater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s v="theater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s v="theater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s v="theater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s v="theater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s v="theater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s v="theater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s v="theater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s v="theater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s v="theater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s v="theater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s v="theater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s v="theater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s v="theater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s v="theater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s v="theater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s v="theater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s v="theater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s v="theater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s v="theater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s v="theater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s v="theater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s v="theater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s v="theater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s v="theater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s v="theater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s v="theater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s v="theater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s v="theater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s v="theater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s v="theater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s v="theater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s v="theater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s v="theater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s v="theater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s v="theater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s v="theater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s v="theater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s v="theater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s v="theater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s v="theater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s v="theater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s v="theater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s v="theater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s v="theater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s v="theater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s v="theater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s v="theater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s v="theater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s v="theater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s v="theater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s v="theater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s v="theater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s v="theater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s v="theater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s v="theater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s v="theater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s v="theater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s v="theater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s v="theater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s v="theater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s v="theater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s v="theater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s v="theater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s v="theater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s v="theater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s v="theater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s v="theater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s v="theater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s v="theater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s v="theater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s v="theater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s v="theater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s v="theater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s v="theater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s v="theater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s v="theater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s v="theater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s v="theater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s v="theater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s v="theater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s v="theater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s v="theater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s v="theater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s v="theater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s v="theater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s v="theater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s v="theater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s v="theater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s v="theater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s v="theater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s v="theater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s v="theater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s v="theater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s v="theater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s v="theater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s v="theater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s v="theater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s v="theater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s v="theater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s v="theater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s v="theater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s v="theater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s v="theater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s v="theater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s v="theater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s v="theater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s v="theater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s v="theater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s v="theater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s v="theater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s v="theater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s v="theater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s v="theater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s v="theater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s v="theater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s v="theater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s v="theater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s v="theater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s v="theater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s v="theater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s v="theater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s v="theater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s v="theater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s v="theater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s v="theater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s v="theater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s v="theater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s v="theater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s v="theater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s v="theater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s v="theater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s v="theater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s v="theater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s v="theater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s v="theater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s v="theater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s v="theater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s v="theater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s v="theater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s v="theater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s v="theater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s v="theater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s v="theater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s v="theater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s v="theater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s v="theater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s v="theater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s v="theater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s v="theater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s v="theater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s v="theater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s v="theater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s v="theater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s v="theater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s v="theater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s v="theater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s v="theater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s v="theater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s v="theater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s v="theater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s v="theater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s v="theater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s v="theater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s v="theater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s v="theater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s v="theater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s v="theater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s v="theater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s v="theater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s v="theater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s v="theater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s v="theater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s v="theater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s v="theater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s v="theater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s v="theater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s v="theater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s v="theater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s v="theater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s v="theater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s v="theater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s v="theater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s v="theater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s v="theater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s v="theater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s v="theater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s v="theater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s v="theater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s v="theater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s v="theater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s v="theater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s v="theater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s v="theater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s v="theater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s v="theater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s v="theater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s v="theater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s v="theater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s v="theater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s v="theater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s v="theater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s v="theater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s v="theater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s v="theater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s v="theater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s v="theater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s v="theater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s v="theater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s v="theater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s v="theater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s v="theater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s v="theater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s v="theater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s v="theater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s v="theater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s v="theater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s v="theater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s v="theater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s v="theater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s v="theater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s v="theater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s v="theater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s v="theater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s v="theater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s v="theater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s v="theater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s v="theater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s v="theater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s v="theater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s v="theater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s v="theater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s v="theater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s v="theater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s v="theater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s v="theater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s v="theater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s v="theater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s v="theater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s v="theater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s v="theater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s v="theater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s v="theater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s v="theater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s v="theater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s v="theater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s v="theater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s v="theater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s v="theater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s v="theater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s v="theater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s v="theater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s v="theater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s v="theater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s v="theater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s v="theater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s v="theater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s v="theater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s v="theater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s v="theater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s v="theater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s v="theater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s v="theater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s v="theater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s v="theater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s v="theater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s v="theater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s v="theater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s v="theater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s v="theater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s v="theater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s v="theater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s v="theater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s v="theater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s v="theater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s v="theater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s v="theater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s v="theater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s v="theater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s v="theater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s v="theater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s v="theater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s v="theater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s v="theater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s v="theater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s v="theater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s v="theater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s v="theater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s v="theater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s v="theater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s v="theater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s v="theater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s v="theater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s v="theater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s v="theater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s v="theater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s v="theater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s v="theater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s v="theater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s v="theater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s v="theater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s v="theater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s v="theater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s v="theater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s v="theater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s v="theater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s v="theater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s v="theater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s v="theater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s v="theater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s v="theater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s v="theater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s v="theater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s v="theater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s v="theater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s v="theater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s v="theater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s v="theater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s v="theater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s v="theater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s v="theater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s v="theater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s v="theater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s v="theater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s v="theater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s v="theater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s v="theater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s v="theater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s v="theater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s v="theater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s v="theater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s v="theater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s v="theater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s v="theater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s v="theater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s v="theater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s v="theater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s v="theater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s v="theater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s v="theater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s v="theater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s v="theater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s v="theater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s v="theater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s v="theater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s v="theater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s v="theater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s v="theater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s v="theater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s v="theater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s v="theater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s v="theater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s v="theater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s v="theater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s v="theater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s v="theater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s v="theater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s v="theater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s v="theater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s v="theater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s v="theater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s v="theater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s v="theater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s v="theater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s v="theater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s v="theater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s v="theater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s v="theater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s v="theater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s v="theater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s v="theater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s v="theater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s v="theater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s v="theater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s v="theater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s v="theater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s v="theater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s v="theater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s v="theater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s v="theater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s v="theater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s v="theater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s v="theater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s v="theater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s v="theater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s v="theater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s v="theater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s v="theater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s v="theater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s v="theater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s v="theater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s v="theater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s v="theater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s v="theater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s v="theater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s v="theater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s v="theater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s v="theater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s v="theater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s v="theater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s v="theater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s v="theater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s v="theater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s v="theater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s v="theater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s v="theater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s v="theater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s v="theater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s v="theater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s v="theater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s v="theater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s v="theater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s v="theater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s v="theater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s v="theater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s v="theater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s v="theater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s v="theater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s v="theater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s v="theater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s v="theater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s v="theater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s v="theater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s v="theater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s v="theater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s v="theater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s v="theater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s v="theater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s v="theater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s v="theater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s v="theater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s v="theater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s v="theater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s v="theater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s v="theater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s v="theater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s v="theater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s v="theater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s v="theater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s v="theater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s v="theater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s v="theater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s v="theater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s v="theater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s v="theater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s v="theater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s v="theater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s v="theater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s v="theater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s v="theater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s v="theater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s v="theater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s v="theater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s v="theater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s v="theater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s v="theater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s v="theater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s v="theater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s v="theater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s v="theater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s v="theater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s v="theater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s v="theater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s v="theater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s v="theater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s v="theater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s v="theater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s v="theater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s v="theater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s v="theater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s v="theater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s v="theater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s v="theater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s v="theater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s v="theater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s v="theater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s v="theater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s v="theater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s v="theater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s v="theater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s v="theater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s v="theater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s v="theater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s v="theater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s v="theater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s v="theater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s v="theater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s v="theater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s v="theater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s v="theater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s v="theater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s v="theater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s v="theater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s v="theater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s v="theater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s v="theater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s v="theater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s v="theater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s v="theater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s v="theater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s v="theater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s v="theater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s v="theater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s v="theater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s v="theater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s v="theater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s v="theater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s v="theater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s v="theater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s v="theater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s v="theater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s v="theater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s v="theater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s v="theater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s v="theater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s v="theater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s v="theater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s v="theater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s v="theater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s v="theater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s v="theater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s v="theater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s v="theater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s v="theater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s v="theater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s v="theater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s v="theater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s v="theater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s v="theater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s v="theater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s v="theater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s v="theater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s v="theater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s v="theater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s v="theater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s v="theater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s v="theater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s v="theater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s v="theater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s v="theater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s v="theater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s v="theater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s v="theater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s v="theater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s v="theater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s v="theater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s v="theater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s v="theater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s v="theater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s v="theater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s v="theater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s v="theater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s v="theater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s v="theater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s v="theater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s v="theater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s v="theater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s v="theater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s v="theater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s v="theater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s v="theater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s v="theater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s v="theater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s v="theater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s v="theater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s v="theater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s v="theater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s v="theater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s v="theater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s v="theater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s v="theater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s v="theater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s v="theater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s v="theater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s v="theater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s v="theater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s v="theater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s v="theater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s v="theater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s v="theater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s v="theater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s v="theater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s v="theater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s v="theater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s v="theater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s v="theater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s v="theater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s v="theater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s v="theater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s v="theater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s v="theater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s v="theater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s v="theater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s v="theater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s v="theater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s v="theater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s v="theater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s v="theater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s v="theater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s v="theater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s v="theater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s v="theater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s v="theater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s v="theater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s v="theater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s v="theater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s v="theater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s v="theater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s v="theater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s v="theater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s v="theater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s v="theater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s v="theater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s v="theater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s v="theater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s v="theater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s v="theater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s v="theater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s v="theater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s v="theater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s v="theater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s v="theater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s v="theater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s v="theater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s v="theater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s v="theater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s v="theater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s v="theater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s v="theater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s v="theater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s v="theater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s v="theater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s v="theater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s v="theater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s v="theater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s v="theater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s v="theater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s v="theater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s v="theater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s v="theater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s v="theater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s v="theater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s v="theater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s v="theater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s v="theater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s v="theater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s v="theater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s v="theater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s v="theater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s v="theater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s v="theater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s v="theater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s v="theater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s v="theater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s v="theater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s v="theater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s v="theater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s v="theater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s v="theater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s v="theater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s v="theater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s v="theater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s v="theater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s v="theater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s v="theater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s v="theater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s v="theater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s v="theater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s v="theater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s v="theater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s v="theater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s v="theater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s v="theater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s v="theater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s v="theater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s v="theater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s v="theater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s v="theater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s v="theater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s v="theater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s v="theater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s v="theater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s v="theater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s v="theater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s v="theater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s v="theater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s v="theater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s v="theater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s v="theater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s v="theater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s v="theater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s v="theater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s v="theater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s v="theater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s v="theater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s v="theater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s v="theater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s v="theater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s v="theater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s v="theater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s v="theater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s v="theater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s v="theater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s v="theater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s v="theater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s v="theater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s v="theater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s v="theater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s v="theater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s v="theater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s v="theater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s v="theater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s v="theater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s v="theater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s v="theater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s v="theater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s v="theater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s v="theater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s v="theater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s v="theater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s v="theater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s v="theater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s v="theater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s v="theater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s v="theater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s v="theater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s v="theater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s v="theater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s v="theater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s v="theater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s v="theater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s v="theater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s v="theater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s v="theater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s v="theater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s v="theater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s v="theater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s v="theater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s v="theater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s v="theater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s v="theater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s v="theater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s v="theater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s v="theater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s v="theater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s v="theater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s v="theater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s v="theater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s v="theater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s v="theater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s v="theater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s v="theater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s v="theater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s v="theater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s v="theater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s v="theater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s v="theater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s v="theater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s v="theater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s v="theater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s v="theater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s v="theater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s v="theater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s v="theater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s v="theater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s v="theater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s v="theater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s v="theater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s v="theater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s v="theater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s v="theater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s v="theater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s v="theater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s v="theater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s v="theater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s v="theater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s v="theater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s v="theater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s v="theater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s v="theater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s v="theater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s v="theater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s v="theater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s v="theater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s v="theater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s v="theater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s v="theater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s v="theater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s v="theater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s v="theater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s v="theater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s v="theater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s v="theater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s v="theater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s v="theater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s v="theater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s v="theater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s v="theater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s v="theater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s v="theater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s v="theater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s v="theater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s v="theater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s v="theater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s v="theater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s v="theater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s v="theater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s v="theater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s v="theater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s v="theater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s v="theater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s v="theater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s v="theater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s v="theater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s v="theater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s v="theater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s v="theater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s v="theater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s v="theater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s v="theater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s v="theater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s v="theater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s v="theater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s v="theater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s v="theater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s v="theater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s v="theater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s v="theater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s v="theater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s v="theater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s v="theater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s v="theater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s v="theater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s v="theater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s v="theater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s v="theater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s v="theater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s v="theater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s v="theater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s v="theater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s v="theater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s v="theater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s v="theater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s v="theater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s v="theater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s v="theater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s v="theater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s v="theater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s v="theater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s v="theater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s v="theater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s v="theater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s v="theater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s v="theater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s v="theater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s v="theater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s v="theater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s v="theater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s v="theater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s v="theater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s v="theater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s v="theater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s v="theater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s v="theater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s v="theater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s v="theater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s v="theater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s v="theater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s v="theater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s v="theater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s v="theater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s v="theater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s v="theater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s v="theater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s v="theater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s v="theater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s v="theater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s v="theater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s v="theater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s v="theater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s v="theater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s v="theater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s v="theater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s v="theater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s v="theater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s v="theater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s v="theater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s v="theater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s v="theater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s v="theater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s v="theater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s v="theater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s v="theater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s v="theater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s v="theater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s v="theater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s v="theater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s v="theater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s v="theater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s v="theater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s v="theater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s v="theater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s v="theater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s v="theater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s v="theater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s v="theater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s v="theater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s v="theater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s v="theater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s v="theater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s v="theater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s v="theater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s v="theater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s v="theater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s v="theater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s v="theater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s v="theater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s v="theater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s v="theater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s v="theater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s v="theater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s v="theater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s v="theater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4157A7-56B4-41A4-95F7-DBB58D7F1A56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0B4B3C-C0AE-4176-93F3-7E2FFBD6BBDA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E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multipleItemSelectionAllowed="1" showAll="0">
      <items count="5">
        <item x="1"/>
        <item x="2"/>
        <item h="1"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7A0318-F7AF-4333-8146-DFE25EB38311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D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3">
    <i>
      <x v="1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7AD559-99CF-43AD-927F-74678A4BC3BA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E22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21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4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3"/>
          </reference>
          <reference field="20" count="1" selected="0">
            <x v="1"/>
          </reference>
        </references>
      </pivotArea>
    </chartFormat>
    <chartFormat chart="0" format="5">
      <pivotArea type="data" outline="0" fieldPosition="0">
        <references count="4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2"/>
          </reference>
          <reference field="2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Normal="10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2" sqref="A2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6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bestFit="1" customWidth="1"/>
    <col min="16" max="16" width="16.21875" bestFit="1" customWidth="1"/>
    <col min="17" max="17" width="19.109375" bestFit="1" customWidth="1"/>
    <col min="18" max="18" width="16.33203125" customWidth="1"/>
    <col min="19" max="19" width="27.21875" style="15" bestFit="1" customWidth="1"/>
    <col min="20" max="20" width="22.6640625" style="1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8402</v>
      </c>
      <c r="R1" s="1" t="s">
        <v>8358</v>
      </c>
      <c r="S1" s="14" t="s">
        <v>8364</v>
      </c>
      <c r="T1" s="14" t="s">
        <v>8365</v>
      </c>
      <c r="U1" s="14" t="s">
        <v>8382</v>
      </c>
    </row>
    <row r="2" spans="1:21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 0)</f>
        <v>137</v>
      </c>
      <c r="P2">
        <f t="shared" ref="P2:P65" si="1">IFERROR(ROUND(E2/L2, 2),0)</f>
        <v>63.92</v>
      </c>
      <c r="Q2" s="9" t="s">
        <v>8308</v>
      </c>
      <c r="R2" s="9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9" t="s">
        <v>8308</v>
      </c>
      <c r="R3" s="9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9" t="s">
        <v>8308</v>
      </c>
      <c r="R4" s="9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9" t="s">
        <v>8308</v>
      </c>
      <c r="R5" s="9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9" t="s">
        <v>8308</v>
      </c>
      <c r="R6" s="9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9" t="s">
        <v>8308</v>
      </c>
      <c r="R7" s="9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9" t="s">
        <v>8308</v>
      </c>
      <c r="R8" s="9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9" t="s">
        <v>8308</v>
      </c>
      <c r="R9" s="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9" t="s">
        <v>8308</v>
      </c>
      <c r="R10" s="9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9" t="s">
        <v>8308</v>
      </c>
      <c r="R11" s="9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9" t="s">
        <v>8308</v>
      </c>
      <c r="R12" s="9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9" t="s">
        <v>8308</v>
      </c>
      <c r="R13" s="9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9" t="s">
        <v>8308</v>
      </c>
      <c r="R14" s="9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9" t="s">
        <v>8308</v>
      </c>
      <c r="R15" s="9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9" t="s">
        <v>8308</v>
      </c>
      <c r="R16" s="9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9" t="s">
        <v>8308</v>
      </c>
      <c r="R17" s="9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9" t="s">
        <v>8308</v>
      </c>
      <c r="R18" s="9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9" t="s">
        <v>8308</v>
      </c>
      <c r="R19" s="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9" t="s">
        <v>8308</v>
      </c>
      <c r="R20" s="9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9" t="s">
        <v>8308</v>
      </c>
      <c r="R21" s="9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9" t="s">
        <v>8308</v>
      </c>
      <c r="R22" s="9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9" t="s">
        <v>8308</v>
      </c>
      <c r="R23" s="9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9" t="s">
        <v>8308</v>
      </c>
      <c r="R24" s="9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9" t="s">
        <v>8308</v>
      </c>
      <c r="R25" s="9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9" t="s">
        <v>8308</v>
      </c>
      <c r="R26" s="9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9" t="s">
        <v>8308</v>
      </c>
      <c r="R27" s="9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9" t="s">
        <v>8308</v>
      </c>
      <c r="R28" s="9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9" t="s">
        <v>8308</v>
      </c>
      <c r="R29" s="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9" t="s">
        <v>8308</v>
      </c>
      <c r="R30" s="9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9" t="s">
        <v>8308</v>
      </c>
      <c r="R31" s="9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9" t="s">
        <v>8308</v>
      </c>
      <c r="R32" s="9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9" t="s">
        <v>8308</v>
      </c>
      <c r="R33" s="9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9" t="s">
        <v>8308</v>
      </c>
      <c r="R34" s="9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9" t="s">
        <v>8308</v>
      </c>
      <c r="R35" s="9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9" t="s">
        <v>8308</v>
      </c>
      <c r="R36" s="9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9" t="s">
        <v>8308</v>
      </c>
      <c r="R37" s="9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9" t="s">
        <v>8308</v>
      </c>
      <c r="R38" s="9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9" t="s">
        <v>8308</v>
      </c>
      <c r="R39" s="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9" t="s">
        <v>8308</v>
      </c>
      <c r="R40" s="9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9" t="s">
        <v>8308</v>
      </c>
      <c r="R41" s="9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9" t="s">
        <v>8308</v>
      </c>
      <c r="R42" s="9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9" t="s">
        <v>8308</v>
      </c>
      <c r="R43" s="9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9" t="s">
        <v>8308</v>
      </c>
      <c r="R44" s="9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9" t="s">
        <v>8308</v>
      </c>
      <c r="R45" s="9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9" t="s">
        <v>8308</v>
      </c>
      <c r="R46" s="9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9" t="s">
        <v>8308</v>
      </c>
      <c r="R47" s="9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9" t="s">
        <v>8308</v>
      </c>
      <c r="R48" s="9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9" t="s">
        <v>8308</v>
      </c>
      <c r="R49" s="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9" t="s">
        <v>8308</v>
      </c>
      <c r="R50" s="9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9" t="s">
        <v>8308</v>
      </c>
      <c r="R51" s="9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9" t="s">
        <v>8308</v>
      </c>
      <c r="R52" s="9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9" t="s">
        <v>8308</v>
      </c>
      <c r="R53" s="9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9" t="s">
        <v>8308</v>
      </c>
      <c r="R54" s="9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9" t="s">
        <v>8308</v>
      </c>
      <c r="R55" s="9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9" t="s">
        <v>8308</v>
      </c>
      <c r="R56" s="9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9" t="s">
        <v>8308</v>
      </c>
      <c r="R57" s="9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9" t="s">
        <v>8308</v>
      </c>
      <c r="R58" s="9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9" t="s">
        <v>8308</v>
      </c>
      <c r="R59" s="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9" t="s">
        <v>8308</v>
      </c>
      <c r="R60" s="9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9" t="s">
        <v>8308</v>
      </c>
      <c r="R61" s="9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9" t="s">
        <v>8308</v>
      </c>
      <c r="R62" s="9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9" t="s">
        <v>8308</v>
      </c>
      <c r="R63" s="9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9" t="s">
        <v>8308</v>
      </c>
      <c r="R64" s="9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9" t="s">
        <v>8308</v>
      </c>
      <c r="R65" s="9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 0)</f>
        <v>173</v>
      </c>
      <c r="P66">
        <f t="shared" ref="P66:P129" si="6">IFERROR(ROUND(E66/L66, 2),0)</f>
        <v>86.67</v>
      </c>
      <c r="Q66" s="9" t="s">
        <v>8308</v>
      </c>
      <c r="R66" s="9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si="6"/>
        <v>132.05000000000001</v>
      </c>
      <c r="Q67" s="9" t="s">
        <v>8308</v>
      </c>
      <c r="R67" s="9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9" t="s">
        <v>8308</v>
      </c>
      <c r="R68" s="9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9" t="s">
        <v>8308</v>
      </c>
      <c r="R69" s="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9" t="s">
        <v>8308</v>
      </c>
      <c r="R70" s="9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9" t="s">
        <v>8308</v>
      </c>
      <c r="R71" s="9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9" t="s">
        <v>8308</v>
      </c>
      <c r="R72" s="9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9" t="s">
        <v>8308</v>
      </c>
      <c r="R73" s="9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9" t="s">
        <v>8308</v>
      </c>
      <c r="R74" s="9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9" t="s">
        <v>8308</v>
      </c>
      <c r="R75" s="9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9" t="s">
        <v>8308</v>
      </c>
      <c r="R76" s="9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9" t="s">
        <v>8308</v>
      </c>
      <c r="R77" s="9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9" t="s">
        <v>8308</v>
      </c>
      <c r="R78" s="9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9" t="s">
        <v>8308</v>
      </c>
      <c r="R79" s="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9" t="s">
        <v>8308</v>
      </c>
      <c r="R80" s="9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9" t="s">
        <v>8308</v>
      </c>
      <c r="R81" s="9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9" t="s">
        <v>8308</v>
      </c>
      <c r="R82" s="9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9" t="s">
        <v>8308</v>
      </c>
      <c r="R83" s="9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9" t="s">
        <v>8308</v>
      </c>
      <c r="R84" s="9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9" t="s">
        <v>8308</v>
      </c>
      <c r="R85" s="9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9" t="s">
        <v>8308</v>
      </c>
      <c r="R86" s="9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9" t="s">
        <v>8308</v>
      </c>
      <c r="R87" s="9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9" t="s">
        <v>8308</v>
      </c>
      <c r="R88" s="9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9" t="s">
        <v>8308</v>
      </c>
      <c r="R89" s="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9" t="s">
        <v>8308</v>
      </c>
      <c r="R90" s="9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9" t="s">
        <v>8308</v>
      </c>
      <c r="R91" s="9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9" t="s">
        <v>8308</v>
      </c>
      <c r="R92" s="9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9" t="s">
        <v>8308</v>
      </c>
      <c r="R93" s="9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9" t="s">
        <v>8308</v>
      </c>
      <c r="R94" s="9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9" t="s">
        <v>8308</v>
      </c>
      <c r="R95" s="9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9" t="s">
        <v>8308</v>
      </c>
      <c r="R96" s="9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9" t="s">
        <v>8308</v>
      </c>
      <c r="R97" s="9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9" t="s">
        <v>8308</v>
      </c>
      <c r="R98" s="9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9" t="s">
        <v>8308</v>
      </c>
      <c r="R99" s="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9" t="s">
        <v>8308</v>
      </c>
      <c r="R100" s="9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9" t="s">
        <v>8308</v>
      </c>
      <c r="R101" s="9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9" t="s">
        <v>8308</v>
      </c>
      <c r="R102" s="9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9" t="s">
        <v>8308</v>
      </c>
      <c r="R103" s="9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9" t="s">
        <v>8308</v>
      </c>
      <c r="R104" s="9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9" t="s">
        <v>8308</v>
      </c>
      <c r="R105" s="9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9" t="s">
        <v>8308</v>
      </c>
      <c r="R106" s="9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9" t="s">
        <v>8308</v>
      </c>
      <c r="R107" s="9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9" t="s">
        <v>8308</v>
      </c>
      <c r="R108" s="9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9" t="s">
        <v>8308</v>
      </c>
      <c r="R109" s="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9" t="s">
        <v>8308</v>
      </c>
      <c r="R110" s="9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9" t="s">
        <v>8308</v>
      </c>
      <c r="R111" s="9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9" t="s">
        <v>8308</v>
      </c>
      <c r="R112" s="9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9" t="s">
        <v>8308</v>
      </c>
      <c r="R113" s="9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9" t="s">
        <v>8308</v>
      </c>
      <c r="R114" s="9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9" t="s">
        <v>8308</v>
      </c>
      <c r="R115" s="9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9" t="s">
        <v>8308</v>
      </c>
      <c r="R116" s="9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9" t="s">
        <v>8308</v>
      </c>
      <c r="R117" s="9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9" t="s">
        <v>8308</v>
      </c>
      <c r="R118" s="9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9" t="s">
        <v>8308</v>
      </c>
      <c r="R119" s="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9" t="s">
        <v>8308</v>
      </c>
      <c r="R120" s="9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9" t="s">
        <v>8308</v>
      </c>
      <c r="R121" s="9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9" t="s">
        <v>8308</v>
      </c>
      <c r="R122" s="9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9" t="s">
        <v>8308</v>
      </c>
      <c r="R123" s="9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9" t="s">
        <v>8308</v>
      </c>
      <c r="R124" s="9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9" t="s">
        <v>8308</v>
      </c>
      <c r="R125" s="9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9" t="s">
        <v>8308</v>
      </c>
      <c r="R126" s="9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9" t="s">
        <v>8308</v>
      </c>
      <c r="R127" s="9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9" t="s">
        <v>8308</v>
      </c>
      <c r="R128" s="9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9" t="s">
        <v>8308</v>
      </c>
      <c r="R129" s="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 0)</f>
        <v>2</v>
      </c>
      <c r="P130">
        <f t="shared" ref="P130:P193" si="11">IFERROR(ROUND(E130/L130, 2),0)</f>
        <v>311.17</v>
      </c>
      <c r="Q130" s="9" t="s">
        <v>8308</v>
      </c>
      <c r="R130" s="9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si="11"/>
        <v>0</v>
      </c>
      <c r="Q131" s="9" t="s">
        <v>8308</v>
      </c>
      <c r="R131" s="9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9" t="s">
        <v>8308</v>
      </c>
      <c r="R132" s="9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9" t="s">
        <v>8308</v>
      </c>
      <c r="R133" s="9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9" t="s">
        <v>8308</v>
      </c>
      <c r="R134" s="9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9" t="s">
        <v>8308</v>
      </c>
      <c r="R135" s="9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9" t="s">
        <v>8308</v>
      </c>
      <c r="R136" s="9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9" t="s">
        <v>8308</v>
      </c>
      <c r="R137" s="9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9" t="s">
        <v>8308</v>
      </c>
      <c r="R138" s="9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9" t="s">
        <v>8308</v>
      </c>
      <c r="R139" s="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9" t="s">
        <v>8308</v>
      </c>
      <c r="R140" s="9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9" t="s">
        <v>8308</v>
      </c>
      <c r="R141" s="9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9" t="s">
        <v>8308</v>
      </c>
      <c r="R142" s="9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9" t="s">
        <v>8308</v>
      </c>
      <c r="R143" s="9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9" t="s">
        <v>8308</v>
      </c>
      <c r="R144" s="9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9" t="s">
        <v>8308</v>
      </c>
      <c r="R145" s="9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9" t="s">
        <v>8308</v>
      </c>
      <c r="R146" s="9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9" t="s">
        <v>8308</v>
      </c>
      <c r="R147" s="9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9" t="s">
        <v>8308</v>
      </c>
      <c r="R148" s="9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9" t="s">
        <v>8308</v>
      </c>
      <c r="R149" s="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9" t="s">
        <v>8308</v>
      </c>
      <c r="R150" s="9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9" t="s">
        <v>8308</v>
      </c>
      <c r="R151" s="9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9" t="s">
        <v>8308</v>
      </c>
      <c r="R152" s="9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9" t="s">
        <v>8308</v>
      </c>
      <c r="R153" s="9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9" t="s">
        <v>8308</v>
      </c>
      <c r="R154" s="9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9" t="s">
        <v>8308</v>
      </c>
      <c r="R155" s="9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9" t="s">
        <v>8308</v>
      </c>
      <c r="R156" s="9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9" t="s">
        <v>8308</v>
      </c>
      <c r="R157" s="9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9" t="s">
        <v>8308</v>
      </c>
      <c r="R158" s="9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9" t="s">
        <v>8308</v>
      </c>
      <c r="R159" s="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9" t="s">
        <v>8308</v>
      </c>
      <c r="R160" s="9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9" t="s">
        <v>8308</v>
      </c>
      <c r="R161" s="9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9" t="s">
        <v>8308</v>
      </c>
      <c r="R162" s="9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9" t="s">
        <v>8308</v>
      </c>
      <c r="R163" s="9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9" t="s">
        <v>8308</v>
      </c>
      <c r="R164" s="9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9" t="s">
        <v>8308</v>
      </c>
      <c r="R165" s="9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9" t="s">
        <v>8308</v>
      </c>
      <c r="R166" s="9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9" t="s">
        <v>8308</v>
      </c>
      <c r="R167" s="9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9" t="s">
        <v>8308</v>
      </c>
      <c r="R168" s="9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9" t="s">
        <v>8308</v>
      </c>
      <c r="R169" s="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9" t="s">
        <v>8308</v>
      </c>
      <c r="R170" s="9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9" t="s">
        <v>8308</v>
      </c>
      <c r="R171" s="9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9" t="s">
        <v>8308</v>
      </c>
      <c r="R172" s="9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9" t="s">
        <v>8308</v>
      </c>
      <c r="R173" s="9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9" t="s">
        <v>8308</v>
      </c>
      <c r="R174" s="9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9" t="s">
        <v>8308</v>
      </c>
      <c r="R175" s="9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9" t="s">
        <v>8308</v>
      </c>
      <c r="R176" s="9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9" t="s">
        <v>8308</v>
      </c>
      <c r="R177" s="9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9" t="s">
        <v>8308</v>
      </c>
      <c r="R178" s="9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9" t="s">
        <v>8308</v>
      </c>
      <c r="R179" s="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9" t="s">
        <v>8308</v>
      </c>
      <c r="R180" s="9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9" t="s">
        <v>8308</v>
      </c>
      <c r="R181" s="9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9" t="s">
        <v>8308</v>
      </c>
      <c r="R182" s="9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9" t="s">
        <v>8308</v>
      </c>
      <c r="R183" s="9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9" t="s">
        <v>8308</v>
      </c>
      <c r="R184" s="9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9" t="s">
        <v>8308</v>
      </c>
      <c r="R185" s="9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9" t="s">
        <v>8308</v>
      </c>
      <c r="R186" s="9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9" t="s">
        <v>8308</v>
      </c>
      <c r="R187" s="9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9" t="s">
        <v>8308</v>
      </c>
      <c r="R188" s="9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9" t="s">
        <v>8308</v>
      </c>
      <c r="R189" s="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9" t="s">
        <v>8308</v>
      </c>
      <c r="R190" s="9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9" t="s">
        <v>8308</v>
      </c>
      <c r="R191" s="9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9" t="s">
        <v>8308</v>
      </c>
      <c r="R192" s="9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9" t="s">
        <v>8308</v>
      </c>
      <c r="R193" s="9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 0)</f>
        <v>0</v>
      </c>
      <c r="P194">
        <f t="shared" ref="P194:P257" si="16">IFERROR(ROUND(E194/L194, 2),0)</f>
        <v>5.67</v>
      </c>
      <c r="Q194" s="9" t="s">
        <v>8308</v>
      </c>
      <c r="R194" s="9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si="16"/>
        <v>0</v>
      </c>
      <c r="Q195" s="9" t="s">
        <v>8308</v>
      </c>
      <c r="R195" s="9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9" t="s">
        <v>8308</v>
      </c>
      <c r="R196" s="9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9" t="s">
        <v>8308</v>
      </c>
      <c r="R197" s="9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9" t="s">
        <v>8308</v>
      </c>
      <c r="R198" s="9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9" t="s">
        <v>8308</v>
      </c>
      <c r="R199" s="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9" t="s">
        <v>8308</v>
      </c>
      <c r="R200" s="9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9" t="s">
        <v>8308</v>
      </c>
      <c r="R201" s="9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9" t="s">
        <v>8308</v>
      </c>
      <c r="R202" s="9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9" t="s">
        <v>8308</v>
      </c>
      <c r="R203" s="9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9" t="s">
        <v>8308</v>
      </c>
      <c r="R204" s="9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9" t="s">
        <v>8308</v>
      </c>
      <c r="R205" s="9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9" t="s">
        <v>8308</v>
      </c>
      <c r="R206" s="9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9" t="s">
        <v>8308</v>
      </c>
      <c r="R207" s="9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9" t="s">
        <v>8308</v>
      </c>
      <c r="R208" s="9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9" t="s">
        <v>8308</v>
      </c>
      <c r="R209" s="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9" t="s">
        <v>8308</v>
      </c>
      <c r="R210" s="9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9" t="s">
        <v>8308</v>
      </c>
      <c r="R211" s="9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9" t="s">
        <v>8308</v>
      </c>
      <c r="R212" s="9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9" t="s">
        <v>8308</v>
      </c>
      <c r="R213" s="9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9" t="s">
        <v>8308</v>
      </c>
      <c r="R214" s="9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9" t="s">
        <v>8308</v>
      </c>
      <c r="R215" s="9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9" t="s">
        <v>8308</v>
      </c>
      <c r="R216" s="9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9" t="s">
        <v>8308</v>
      </c>
      <c r="R217" s="9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9" t="s">
        <v>8308</v>
      </c>
      <c r="R218" s="9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9" t="s">
        <v>8308</v>
      </c>
      <c r="R219" s="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9" t="s">
        <v>8308</v>
      </c>
      <c r="R220" s="9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9" t="s">
        <v>8308</v>
      </c>
      <c r="R221" s="9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9" t="s">
        <v>8308</v>
      </c>
      <c r="R222" s="9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9" t="s">
        <v>8308</v>
      </c>
      <c r="R223" s="9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9" t="s">
        <v>8308</v>
      </c>
      <c r="R224" s="9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9" t="s">
        <v>8308</v>
      </c>
      <c r="R225" s="9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9" t="s">
        <v>8308</v>
      </c>
      <c r="R226" s="9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9" t="s">
        <v>8308</v>
      </c>
      <c r="R227" s="9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9" t="s">
        <v>8308</v>
      </c>
      <c r="R228" s="9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9" t="s">
        <v>8308</v>
      </c>
      <c r="R229" s="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9" t="s">
        <v>8308</v>
      </c>
      <c r="R230" s="9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9" t="s">
        <v>8308</v>
      </c>
      <c r="R231" s="9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9" t="s">
        <v>8308</v>
      </c>
      <c r="R232" s="9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9" t="s">
        <v>8308</v>
      </c>
      <c r="R233" s="9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9" t="s">
        <v>8308</v>
      </c>
      <c r="R234" s="9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9" t="s">
        <v>8308</v>
      </c>
      <c r="R235" s="9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9" t="s">
        <v>8308</v>
      </c>
      <c r="R236" s="9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9" t="s">
        <v>8308</v>
      </c>
      <c r="R237" s="9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9" t="s">
        <v>8308</v>
      </c>
      <c r="R238" s="9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9" t="s">
        <v>8308</v>
      </c>
      <c r="R239" s="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9" t="s">
        <v>8308</v>
      </c>
      <c r="R240" s="9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9" t="s">
        <v>8308</v>
      </c>
      <c r="R241" s="9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9" t="s">
        <v>8308</v>
      </c>
      <c r="R242" s="9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9" t="s">
        <v>8308</v>
      </c>
      <c r="R243" s="9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9" t="s">
        <v>8308</v>
      </c>
      <c r="R244" s="9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9" t="s">
        <v>8308</v>
      </c>
      <c r="R245" s="9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9" t="s">
        <v>8308</v>
      </c>
      <c r="R246" s="9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9" t="s">
        <v>8308</v>
      </c>
      <c r="R247" s="9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9" t="s">
        <v>8308</v>
      </c>
      <c r="R248" s="9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9" t="s">
        <v>8308</v>
      </c>
      <c r="R249" s="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9" t="s">
        <v>8308</v>
      </c>
      <c r="R250" s="9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9" t="s">
        <v>8308</v>
      </c>
      <c r="R251" s="9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9" t="s">
        <v>8308</v>
      </c>
      <c r="R252" s="9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9" t="s">
        <v>8308</v>
      </c>
      <c r="R253" s="9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9" t="s">
        <v>8308</v>
      </c>
      <c r="R254" s="9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9" t="s">
        <v>8308</v>
      </c>
      <c r="R255" s="9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9" t="s">
        <v>8308</v>
      </c>
      <c r="R256" s="9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9" t="s">
        <v>8308</v>
      </c>
      <c r="R257" s="9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 0)</f>
        <v>139</v>
      </c>
      <c r="P258">
        <f t="shared" ref="P258:P321" si="21">IFERROR(ROUND(E258/L258, 2),0)</f>
        <v>65.760000000000005</v>
      </c>
      <c r="Q258" s="9" t="s">
        <v>8308</v>
      </c>
      <c r="R258" s="9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si="21"/>
        <v>66.7</v>
      </c>
      <c r="Q259" s="9" t="s">
        <v>8308</v>
      </c>
      <c r="R259" s="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9" t="s">
        <v>8308</v>
      </c>
      <c r="R260" s="9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9" t="s">
        <v>8308</v>
      </c>
      <c r="R261" s="9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9" t="s">
        <v>8308</v>
      </c>
      <c r="R262" s="9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9" t="s">
        <v>8308</v>
      </c>
      <c r="R263" s="9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9" t="s">
        <v>8308</v>
      </c>
      <c r="R264" s="9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9" t="s">
        <v>8308</v>
      </c>
      <c r="R265" s="9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9" t="s">
        <v>8308</v>
      </c>
      <c r="R266" s="9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9" t="s">
        <v>8308</v>
      </c>
      <c r="R267" s="9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9" t="s">
        <v>8308</v>
      </c>
      <c r="R268" s="9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9" t="s">
        <v>8308</v>
      </c>
      <c r="R269" s="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9" t="s">
        <v>8308</v>
      </c>
      <c r="R270" s="9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9" t="s">
        <v>8308</v>
      </c>
      <c r="R271" s="9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9" t="s">
        <v>8308</v>
      </c>
      <c r="R272" s="9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9" t="s">
        <v>8308</v>
      </c>
      <c r="R273" s="9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9" t="s">
        <v>8308</v>
      </c>
      <c r="R274" s="9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9" t="s">
        <v>8308</v>
      </c>
      <c r="R275" s="9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9" t="s">
        <v>8308</v>
      </c>
      <c r="R276" s="9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9" t="s">
        <v>8308</v>
      </c>
      <c r="R277" s="9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9" t="s">
        <v>8308</v>
      </c>
      <c r="R278" s="9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9" t="s">
        <v>8308</v>
      </c>
      <c r="R279" s="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9" t="s">
        <v>8308</v>
      </c>
      <c r="R280" s="9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9" t="s">
        <v>8308</v>
      </c>
      <c r="R281" s="9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9" t="s">
        <v>8308</v>
      </c>
      <c r="R282" s="9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9" t="s">
        <v>8308</v>
      </c>
      <c r="R283" s="9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9" t="s">
        <v>8308</v>
      </c>
      <c r="R284" s="9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9" t="s">
        <v>8308</v>
      </c>
      <c r="R285" s="9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9" t="s">
        <v>8308</v>
      </c>
      <c r="R286" s="9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9" t="s">
        <v>8308</v>
      </c>
      <c r="R287" s="9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9" t="s">
        <v>8308</v>
      </c>
      <c r="R288" s="9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9" t="s">
        <v>8308</v>
      </c>
      <c r="R289" s="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9" t="s">
        <v>8308</v>
      </c>
      <c r="R290" s="9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9" t="s">
        <v>8308</v>
      </c>
      <c r="R291" s="9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9" t="s">
        <v>8308</v>
      </c>
      <c r="R292" s="9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9" t="s">
        <v>8308</v>
      </c>
      <c r="R293" s="9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9" t="s">
        <v>8308</v>
      </c>
      <c r="R294" s="9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9" t="s">
        <v>8308</v>
      </c>
      <c r="R295" s="9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9" t="s">
        <v>8308</v>
      </c>
      <c r="R296" s="9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9" t="s">
        <v>8308</v>
      </c>
      <c r="R297" s="9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9" t="s">
        <v>8308</v>
      </c>
      <c r="R298" s="9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9" t="s">
        <v>8308</v>
      </c>
      <c r="R299" s="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9" t="s">
        <v>8308</v>
      </c>
      <c r="R300" s="9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9" t="s">
        <v>8308</v>
      </c>
      <c r="R301" s="9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9" t="s">
        <v>8308</v>
      </c>
      <c r="R302" s="9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9" t="s">
        <v>8308</v>
      </c>
      <c r="R303" s="9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9" t="s">
        <v>8308</v>
      </c>
      <c r="R304" s="9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9" t="s">
        <v>8308</v>
      </c>
      <c r="R305" s="9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9" t="s">
        <v>8308</v>
      </c>
      <c r="R306" s="9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9" t="s">
        <v>8308</v>
      </c>
      <c r="R307" s="9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9" t="s">
        <v>8308</v>
      </c>
      <c r="R308" s="9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9" t="s">
        <v>8308</v>
      </c>
      <c r="R309" s="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9" t="s">
        <v>8308</v>
      </c>
      <c r="R310" s="9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9" t="s">
        <v>8308</v>
      </c>
      <c r="R311" s="9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9" t="s">
        <v>8308</v>
      </c>
      <c r="R312" s="9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9" t="s">
        <v>8308</v>
      </c>
      <c r="R313" s="9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9" t="s">
        <v>8308</v>
      </c>
      <c r="R314" s="9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9" t="s">
        <v>8308</v>
      </c>
      <c r="R315" s="9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9" t="s">
        <v>8308</v>
      </c>
      <c r="R316" s="9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9" t="s">
        <v>8308</v>
      </c>
      <c r="R317" s="9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9" t="s">
        <v>8308</v>
      </c>
      <c r="R318" s="9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9" t="s">
        <v>8308</v>
      </c>
      <c r="R319" s="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9" t="s">
        <v>8308</v>
      </c>
      <c r="R320" s="9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9" t="s">
        <v>8308</v>
      </c>
      <c r="R321" s="9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 0)</f>
        <v>107</v>
      </c>
      <c r="P322">
        <f t="shared" ref="P322:P385" si="26">IFERROR(ROUND(E322/L322, 2),0)</f>
        <v>134.91</v>
      </c>
      <c r="Q322" s="9" t="s">
        <v>8308</v>
      </c>
      <c r="R322" s="9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si="26"/>
        <v>106.62</v>
      </c>
      <c r="Q323" s="9" t="s">
        <v>8308</v>
      </c>
      <c r="R323" s="9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9" t="s">
        <v>8308</v>
      </c>
      <c r="R324" s="9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9" t="s">
        <v>8308</v>
      </c>
      <c r="R325" s="9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9" t="s">
        <v>8308</v>
      </c>
      <c r="R326" s="9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9" t="s">
        <v>8308</v>
      </c>
      <c r="R327" s="9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9" t="s">
        <v>8308</v>
      </c>
      <c r="R328" s="9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9" t="s">
        <v>8308</v>
      </c>
      <c r="R329" s="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9" t="s">
        <v>8308</v>
      </c>
      <c r="R330" s="9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9" t="s">
        <v>8308</v>
      </c>
      <c r="R331" s="9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9" t="s">
        <v>8308</v>
      </c>
      <c r="R332" s="9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9" t="s">
        <v>8308</v>
      </c>
      <c r="R333" s="9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9" t="s">
        <v>8308</v>
      </c>
      <c r="R334" s="9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9" t="s">
        <v>8308</v>
      </c>
      <c r="R335" s="9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9" t="s">
        <v>8308</v>
      </c>
      <c r="R336" s="9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9" t="s">
        <v>8308</v>
      </c>
      <c r="R337" s="9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9" t="s">
        <v>8308</v>
      </c>
      <c r="R338" s="9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9" t="s">
        <v>8308</v>
      </c>
      <c r="R339" s="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9" t="s">
        <v>8308</v>
      </c>
      <c r="R340" s="9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9" t="s">
        <v>8308</v>
      </c>
      <c r="R341" s="9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9" t="s">
        <v>8308</v>
      </c>
      <c r="R342" s="9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9" t="s">
        <v>8308</v>
      </c>
      <c r="R343" s="9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9" t="s">
        <v>8308</v>
      </c>
      <c r="R344" s="9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9" t="s">
        <v>8308</v>
      </c>
      <c r="R345" s="9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9" t="s">
        <v>8308</v>
      </c>
      <c r="R346" s="9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9" t="s">
        <v>8308</v>
      </c>
      <c r="R347" s="9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9" t="s">
        <v>8308</v>
      </c>
      <c r="R348" s="9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9" t="s">
        <v>8308</v>
      </c>
      <c r="R349" s="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9" t="s">
        <v>8308</v>
      </c>
      <c r="R350" s="9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9" t="s">
        <v>8308</v>
      </c>
      <c r="R351" s="9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9" t="s">
        <v>8308</v>
      </c>
      <c r="R352" s="9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9" t="s">
        <v>8308</v>
      </c>
      <c r="R353" s="9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9" t="s">
        <v>8308</v>
      </c>
      <c r="R354" s="9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9" t="s">
        <v>8308</v>
      </c>
      <c r="R355" s="9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9" t="s">
        <v>8308</v>
      </c>
      <c r="R356" s="9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9" t="s">
        <v>8308</v>
      </c>
      <c r="R357" s="9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9" t="s">
        <v>8308</v>
      </c>
      <c r="R358" s="9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9" t="s">
        <v>8308</v>
      </c>
      <c r="R359" s="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9" t="s">
        <v>8308</v>
      </c>
      <c r="R360" s="9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9" t="s">
        <v>8308</v>
      </c>
      <c r="R361" s="9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9" t="s">
        <v>8308</v>
      </c>
      <c r="R362" s="9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9" t="s">
        <v>8308</v>
      </c>
      <c r="R363" s="9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9" t="s">
        <v>8308</v>
      </c>
      <c r="R364" s="9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9" t="s">
        <v>8308</v>
      </c>
      <c r="R365" s="9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9" t="s">
        <v>8308</v>
      </c>
      <c r="R366" s="9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9" t="s">
        <v>8308</v>
      </c>
      <c r="R367" s="9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9" t="s">
        <v>8308</v>
      </c>
      <c r="R368" s="9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9" t="s">
        <v>8308</v>
      </c>
      <c r="R369" s="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9" t="s">
        <v>8308</v>
      </c>
      <c r="R370" s="9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9" t="s">
        <v>8308</v>
      </c>
      <c r="R371" s="9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9" t="s">
        <v>8308</v>
      </c>
      <c r="R372" s="9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9" t="s">
        <v>8308</v>
      </c>
      <c r="R373" s="9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9" t="s">
        <v>8308</v>
      </c>
      <c r="R374" s="9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9" t="s">
        <v>8308</v>
      </c>
      <c r="R375" s="9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9" t="s">
        <v>8308</v>
      </c>
      <c r="R376" s="9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9" t="s">
        <v>8308</v>
      </c>
      <c r="R377" s="9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9" t="s">
        <v>8308</v>
      </c>
      <c r="R378" s="9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9" t="s">
        <v>8308</v>
      </c>
      <c r="R379" s="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9" t="s">
        <v>8308</v>
      </c>
      <c r="R380" s="9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9" t="s">
        <v>8308</v>
      </c>
      <c r="R381" s="9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9" t="s">
        <v>8308</v>
      </c>
      <c r="R382" s="9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9" t="s">
        <v>8308</v>
      </c>
      <c r="R383" s="9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9" t="s">
        <v>8308</v>
      </c>
      <c r="R384" s="9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9" t="s">
        <v>8308</v>
      </c>
      <c r="R385" s="9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 0)</f>
        <v>112</v>
      </c>
      <c r="P386">
        <f t="shared" ref="P386:P449" si="31">IFERROR(ROUND(E386/L386, 2),0)</f>
        <v>58.54</v>
      </c>
      <c r="Q386" s="9" t="s">
        <v>8308</v>
      </c>
      <c r="R386" s="9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si="31"/>
        <v>111.8</v>
      </c>
      <c r="Q387" s="9" t="s">
        <v>8308</v>
      </c>
      <c r="R387" s="9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9" t="s">
        <v>8308</v>
      </c>
      <c r="R388" s="9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9" t="s">
        <v>8308</v>
      </c>
      <c r="R389" s="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9" t="s">
        <v>8308</v>
      </c>
      <c r="R390" s="9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9" t="s">
        <v>8308</v>
      </c>
      <c r="R391" s="9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9" t="s">
        <v>8308</v>
      </c>
      <c r="R392" s="9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9" t="s">
        <v>8308</v>
      </c>
      <c r="R393" s="9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9" t="s">
        <v>8308</v>
      </c>
      <c r="R394" s="9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9" t="s">
        <v>8308</v>
      </c>
      <c r="R395" s="9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9" t="s">
        <v>8308</v>
      </c>
      <c r="R396" s="9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9" t="s">
        <v>8308</v>
      </c>
      <c r="R397" s="9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9" t="s">
        <v>8308</v>
      </c>
      <c r="R398" s="9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9" t="s">
        <v>8308</v>
      </c>
      <c r="R399" s="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9" t="s">
        <v>8308</v>
      </c>
      <c r="R400" s="9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9" t="s">
        <v>8308</v>
      </c>
      <c r="R401" s="9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9" t="s">
        <v>8308</v>
      </c>
      <c r="R402" s="9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9" t="s">
        <v>8308</v>
      </c>
      <c r="R403" s="9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9" t="s">
        <v>8308</v>
      </c>
      <c r="R404" s="9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9" t="s">
        <v>8308</v>
      </c>
      <c r="R405" s="9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9" t="s">
        <v>8308</v>
      </c>
      <c r="R406" s="9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9" t="s">
        <v>8308</v>
      </c>
      <c r="R407" s="9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9" t="s">
        <v>8308</v>
      </c>
      <c r="R408" s="9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9" t="s">
        <v>8308</v>
      </c>
      <c r="R409" s="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9" t="s">
        <v>8308</v>
      </c>
      <c r="R410" s="9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9" t="s">
        <v>8308</v>
      </c>
      <c r="R411" s="9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9" t="s">
        <v>8308</v>
      </c>
      <c r="R412" s="9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9" t="s">
        <v>8308</v>
      </c>
      <c r="R413" s="9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9" t="s">
        <v>8308</v>
      </c>
      <c r="R414" s="9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9" t="s">
        <v>8308</v>
      </c>
      <c r="R415" s="9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9" t="s">
        <v>8308</v>
      </c>
      <c r="R416" s="9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9" t="s">
        <v>8308</v>
      </c>
      <c r="R417" s="9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9" t="s">
        <v>8308</v>
      </c>
      <c r="R418" s="9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9" t="s">
        <v>8308</v>
      </c>
      <c r="R419" s="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9" t="s">
        <v>8308</v>
      </c>
      <c r="R420" s="9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9" t="s">
        <v>8308</v>
      </c>
      <c r="R421" s="9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9" t="s">
        <v>8308</v>
      </c>
      <c r="R422" s="9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9" t="s">
        <v>8308</v>
      </c>
      <c r="R423" s="9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9" t="s">
        <v>8308</v>
      </c>
      <c r="R424" s="9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9" t="s">
        <v>8308</v>
      </c>
      <c r="R425" s="9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9" t="s">
        <v>8308</v>
      </c>
      <c r="R426" s="9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9" t="s">
        <v>8308</v>
      </c>
      <c r="R427" s="9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9" t="s">
        <v>8308</v>
      </c>
      <c r="R428" s="9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9" t="s">
        <v>8308</v>
      </c>
      <c r="R429" s="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9" t="s">
        <v>8308</v>
      </c>
      <c r="R430" s="9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9" t="s">
        <v>8308</v>
      </c>
      <c r="R431" s="9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9" t="s">
        <v>8308</v>
      </c>
      <c r="R432" s="9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9" t="s">
        <v>8308</v>
      </c>
      <c r="R433" s="9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9" t="s">
        <v>8308</v>
      </c>
      <c r="R434" s="9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9" t="s">
        <v>8308</v>
      </c>
      <c r="R435" s="9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9" t="s">
        <v>8308</v>
      </c>
      <c r="R436" s="9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9" t="s">
        <v>8308</v>
      </c>
      <c r="R437" s="9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9" t="s">
        <v>8308</v>
      </c>
      <c r="R438" s="9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9" t="s">
        <v>8308</v>
      </c>
      <c r="R439" s="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9" t="s">
        <v>8308</v>
      </c>
      <c r="R440" s="9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9" t="s">
        <v>8308</v>
      </c>
      <c r="R441" s="9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9" t="s">
        <v>8308</v>
      </c>
      <c r="R442" s="9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9" t="s">
        <v>8308</v>
      </c>
      <c r="R443" s="9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9" t="s">
        <v>8308</v>
      </c>
      <c r="R444" s="9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9" t="s">
        <v>8308</v>
      </c>
      <c r="R445" s="9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9" t="s">
        <v>8308</v>
      </c>
      <c r="R446" s="9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9" t="s">
        <v>8308</v>
      </c>
      <c r="R447" s="9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9" t="s">
        <v>8308</v>
      </c>
      <c r="R448" s="9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9" t="s">
        <v>8308</v>
      </c>
      <c r="R449" s="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 0)</f>
        <v>3</v>
      </c>
      <c r="P450">
        <f t="shared" ref="P450:P513" si="36">IFERROR(ROUND(E450/L450, 2),0)</f>
        <v>20.5</v>
      </c>
      <c r="Q450" s="9" t="s">
        <v>8308</v>
      </c>
      <c r="R450" s="9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si="36"/>
        <v>9</v>
      </c>
      <c r="Q451" s="9" t="s">
        <v>8308</v>
      </c>
      <c r="R451" s="9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9" t="s">
        <v>8308</v>
      </c>
      <c r="R452" s="9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9" t="s">
        <v>8308</v>
      </c>
      <c r="R453" s="9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9" t="s">
        <v>8308</v>
      </c>
      <c r="R454" s="9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9" t="s">
        <v>8308</v>
      </c>
      <c r="R455" s="9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9" t="s">
        <v>8308</v>
      </c>
      <c r="R456" s="9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9" t="s">
        <v>8308</v>
      </c>
      <c r="R457" s="9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9" t="s">
        <v>8308</v>
      </c>
      <c r="R458" s="9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9" t="s">
        <v>8308</v>
      </c>
      <c r="R459" s="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9" t="s">
        <v>8308</v>
      </c>
      <c r="R460" s="9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9" t="s">
        <v>8308</v>
      </c>
      <c r="R461" s="9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9" t="s">
        <v>8308</v>
      </c>
      <c r="R462" s="9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9" t="s">
        <v>8308</v>
      </c>
      <c r="R463" s="9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9" t="s">
        <v>8308</v>
      </c>
      <c r="R464" s="9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9" t="s">
        <v>8308</v>
      </c>
      <c r="R465" s="9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9" t="s">
        <v>8308</v>
      </c>
      <c r="R466" s="9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9" t="s">
        <v>8308</v>
      </c>
      <c r="R467" s="9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9" t="s">
        <v>8308</v>
      </c>
      <c r="R468" s="9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9" t="s">
        <v>8308</v>
      </c>
      <c r="R469" s="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9" t="s">
        <v>8308</v>
      </c>
      <c r="R470" s="9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9" t="s">
        <v>8308</v>
      </c>
      <c r="R471" s="9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9" t="s">
        <v>8308</v>
      </c>
      <c r="R472" s="9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9" t="s">
        <v>8308</v>
      </c>
      <c r="R473" s="9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9" t="s">
        <v>8308</v>
      </c>
      <c r="R474" s="9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9" t="s">
        <v>8308</v>
      </c>
      <c r="R475" s="9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9" t="s">
        <v>8308</v>
      </c>
      <c r="R476" s="9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9" t="s">
        <v>8308</v>
      </c>
      <c r="R477" s="9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9" t="s">
        <v>8308</v>
      </c>
      <c r="R478" s="9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9" t="s">
        <v>8308</v>
      </c>
      <c r="R479" s="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9" t="s">
        <v>8308</v>
      </c>
      <c r="R480" s="9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9" t="s">
        <v>8308</v>
      </c>
      <c r="R481" s="9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9" t="s">
        <v>8308</v>
      </c>
      <c r="R482" s="9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9" t="s">
        <v>8308</v>
      </c>
      <c r="R483" s="9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9" t="s">
        <v>8308</v>
      </c>
      <c r="R484" s="9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9" t="s">
        <v>8308</v>
      </c>
      <c r="R485" s="9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9" t="s">
        <v>8308</v>
      </c>
      <c r="R486" s="9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9" t="s">
        <v>8308</v>
      </c>
      <c r="R487" s="9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9" t="s">
        <v>8308</v>
      </c>
      <c r="R488" s="9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9" t="s">
        <v>8308</v>
      </c>
      <c r="R489" s="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9" t="s">
        <v>8308</v>
      </c>
      <c r="R490" s="9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9" t="s">
        <v>8308</v>
      </c>
      <c r="R491" s="9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9" t="s">
        <v>8308</v>
      </c>
      <c r="R492" s="9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9" t="s">
        <v>8308</v>
      </c>
      <c r="R493" s="9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9" t="s">
        <v>8308</v>
      </c>
      <c r="R494" s="9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9" t="s">
        <v>8308</v>
      </c>
      <c r="R495" s="9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9" t="s">
        <v>8308</v>
      </c>
      <c r="R496" s="9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9" t="s">
        <v>8308</v>
      </c>
      <c r="R497" s="9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9" t="s">
        <v>8308</v>
      </c>
      <c r="R498" s="9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9" t="s">
        <v>8308</v>
      </c>
      <c r="R499" s="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9" t="s">
        <v>8308</v>
      </c>
      <c r="R500" s="9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9" t="s">
        <v>8308</v>
      </c>
      <c r="R501" s="9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9" t="s">
        <v>8308</v>
      </c>
      <c r="R502" s="9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9" t="s">
        <v>8308</v>
      </c>
      <c r="R503" s="9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9" t="s">
        <v>8308</v>
      </c>
      <c r="R504" s="9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9" t="s">
        <v>8308</v>
      </c>
      <c r="R505" s="9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9" t="s">
        <v>8308</v>
      </c>
      <c r="R506" s="9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9" t="s">
        <v>8308</v>
      </c>
      <c r="R507" s="9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9" t="s">
        <v>8308</v>
      </c>
      <c r="R508" s="9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9" t="s">
        <v>8308</v>
      </c>
      <c r="R509" s="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9" t="s">
        <v>8308</v>
      </c>
      <c r="R510" s="9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9" t="s">
        <v>8308</v>
      </c>
      <c r="R511" s="9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9" t="s">
        <v>8308</v>
      </c>
      <c r="R512" s="9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9" t="s">
        <v>8308</v>
      </c>
      <c r="R513" s="9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 0)</f>
        <v>0</v>
      </c>
      <c r="P514">
        <f t="shared" ref="P514:P577" si="41">IFERROR(ROUND(E514/L514, 2),0)</f>
        <v>5.5</v>
      </c>
      <c r="Q514" s="9" t="s">
        <v>8308</v>
      </c>
      <c r="R514" s="9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si="41"/>
        <v>102.38</v>
      </c>
      <c r="Q515" s="9" t="s">
        <v>8308</v>
      </c>
      <c r="R515" s="9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9" t="s">
        <v>8308</v>
      </c>
      <c r="R516" s="9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9" t="s">
        <v>8308</v>
      </c>
      <c r="R517" s="9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9" t="s">
        <v>8308</v>
      </c>
      <c r="R518" s="9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9" t="s">
        <v>8308</v>
      </c>
      <c r="R519" s="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9" t="s">
        <v>8308</v>
      </c>
      <c r="R520" s="9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9" t="s">
        <v>8308</v>
      </c>
      <c r="R521" s="9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9" t="s">
        <v>8315</v>
      </c>
      <c r="R522" s="9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9" t="s">
        <v>8315</v>
      </c>
      <c r="R523" s="9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9" t="s">
        <v>8315</v>
      </c>
      <c r="R524" s="9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9" t="s">
        <v>8315</v>
      </c>
      <c r="R525" s="9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9" t="s">
        <v>8315</v>
      </c>
      <c r="R526" s="9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9" t="s">
        <v>8315</v>
      </c>
      <c r="R527" s="9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9" t="s">
        <v>8315</v>
      </c>
      <c r="R528" s="9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9" t="s">
        <v>8315</v>
      </c>
      <c r="R529" s="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9" t="s">
        <v>8315</v>
      </c>
      <c r="R530" s="9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9" t="s">
        <v>8315</v>
      </c>
      <c r="R531" s="9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9" t="s">
        <v>8315</v>
      </c>
      <c r="R532" s="9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9" t="s">
        <v>8315</v>
      </c>
      <c r="R533" s="9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9" t="s">
        <v>8315</v>
      </c>
      <c r="R534" s="9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9" t="s">
        <v>8315</v>
      </c>
      <c r="R535" s="9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9" t="s">
        <v>8315</v>
      </c>
      <c r="R536" s="9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9" t="s">
        <v>8315</v>
      </c>
      <c r="R537" s="9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9" t="s">
        <v>8315</v>
      </c>
      <c r="R538" s="9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9" t="s">
        <v>8315</v>
      </c>
      <c r="R539" s="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9" t="s">
        <v>8315</v>
      </c>
      <c r="R540" s="9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9" t="s">
        <v>8315</v>
      </c>
      <c r="R541" s="9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9" t="s">
        <v>8317</v>
      </c>
      <c r="R542" s="9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9" t="s">
        <v>8317</v>
      </c>
      <c r="R543" s="9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9" t="s">
        <v>8317</v>
      </c>
      <c r="R544" s="9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9" t="s">
        <v>8317</v>
      </c>
      <c r="R545" s="9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9" t="s">
        <v>8317</v>
      </c>
      <c r="R546" s="9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9" t="s">
        <v>8317</v>
      </c>
      <c r="R547" s="9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9" t="s">
        <v>8317</v>
      </c>
      <c r="R548" s="9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9" t="s">
        <v>8317</v>
      </c>
      <c r="R549" s="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9" t="s">
        <v>8317</v>
      </c>
      <c r="R550" s="9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9" t="s">
        <v>8317</v>
      </c>
      <c r="R551" s="9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9" t="s">
        <v>8317</v>
      </c>
      <c r="R552" s="9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9" t="s">
        <v>8317</v>
      </c>
      <c r="R553" s="9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9" t="s">
        <v>8317</v>
      </c>
      <c r="R554" s="9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9" t="s">
        <v>8317</v>
      </c>
      <c r="R555" s="9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9" t="s">
        <v>8317</v>
      </c>
      <c r="R556" s="9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9" t="s">
        <v>8317</v>
      </c>
      <c r="R557" s="9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9" t="s">
        <v>8317</v>
      </c>
      <c r="R558" s="9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9" t="s">
        <v>8317</v>
      </c>
      <c r="R559" s="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9" t="s">
        <v>8317</v>
      </c>
      <c r="R560" s="9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9" t="s">
        <v>8317</v>
      </c>
      <c r="R561" s="9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9" t="s">
        <v>8317</v>
      </c>
      <c r="R562" s="9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9" t="s">
        <v>8317</v>
      </c>
      <c r="R563" s="9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9" t="s">
        <v>8317</v>
      </c>
      <c r="R564" s="9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9" t="s">
        <v>8317</v>
      </c>
      <c r="R565" s="9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9" t="s">
        <v>8317</v>
      </c>
      <c r="R566" s="9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9" t="s">
        <v>8317</v>
      </c>
      <c r="R567" s="9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9" t="s">
        <v>8317</v>
      </c>
      <c r="R568" s="9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9" t="s">
        <v>8317</v>
      </c>
      <c r="R569" s="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9" t="s">
        <v>8317</v>
      </c>
      <c r="R570" s="9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9" t="s">
        <v>8317</v>
      </c>
      <c r="R571" s="9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9" t="s">
        <v>8317</v>
      </c>
      <c r="R572" s="9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9" t="s">
        <v>8317</v>
      </c>
      <c r="R573" s="9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9" t="s">
        <v>8317</v>
      </c>
      <c r="R574" s="9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9" t="s">
        <v>8317</v>
      </c>
      <c r="R575" s="9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9" t="s">
        <v>8317</v>
      </c>
      <c r="R576" s="9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9" t="s">
        <v>8317</v>
      </c>
      <c r="R577" s="9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 0)</f>
        <v>0</v>
      </c>
      <c r="P578">
        <f t="shared" ref="P578:P641" si="46">IFERROR(ROUND(E578/L578, 2),0)</f>
        <v>1</v>
      </c>
      <c r="Q578" s="9" t="s">
        <v>8317</v>
      </c>
      <c r="R578" s="9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si="46"/>
        <v>10</v>
      </c>
      <c r="Q579" s="9" t="s">
        <v>8317</v>
      </c>
      <c r="R579" s="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9" t="s">
        <v>8317</v>
      </c>
      <c r="R580" s="9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9" t="s">
        <v>8317</v>
      </c>
      <c r="R581" s="9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9" t="s">
        <v>8317</v>
      </c>
      <c r="R582" s="9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9" t="s">
        <v>8317</v>
      </c>
      <c r="R583" s="9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9" t="s">
        <v>8317</v>
      </c>
      <c r="R584" s="9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9" t="s">
        <v>8317</v>
      </c>
      <c r="R585" s="9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9" t="s">
        <v>8317</v>
      </c>
      <c r="R586" s="9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9" t="s">
        <v>8317</v>
      </c>
      <c r="R587" s="9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9" t="s">
        <v>8317</v>
      </c>
      <c r="R588" s="9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9" t="s">
        <v>8317</v>
      </c>
      <c r="R589" s="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9" t="s">
        <v>8317</v>
      </c>
      <c r="R590" s="9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9" t="s">
        <v>8317</v>
      </c>
      <c r="R591" s="9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9" t="s">
        <v>8317</v>
      </c>
      <c r="R592" s="9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9" t="s">
        <v>8317</v>
      </c>
      <c r="R593" s="9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9" t="s">
        <v>8317</v>
      </c>
      <c r="R594" s="9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9" t="s">
        <v>8317</v>
      </c>
      <c r="R595" s="9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9" t="s">
        <v>8317</v>
      </c>
      <c r="R596" s="9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9" t="s">
        <v>8317</v>
      </c>
      <c r="R597" s="9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9" t="s">
        <v>8317</v>
      </c>
      <c r="R598" s="9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9" t="s">
        <v>8317</v>
      </c>
      <c r="R599" s="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9" t="s">
        <v>8317</v>
      </c>
      <c r="R600" s="9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9" t="s">
        <v>8317</v>
      </c>
      <c r="R601" s="9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9" t="s">
        <v>8317</v>
      </c>
      <c r="R602" s="9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9" t="s">
        <v>8317</v>
      </c>
      <c r="R603" s="9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9" t="s">
        <v>8317</v>
      </c>
      <c r="R604" s="9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9" t="s">
        <v>8317</v>
      </c>
      <c r="R605" s="9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9" t="s">
        <v>8317</v>
      </c>
      <c r="R606" s="9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9" t="s">
        <v>8317</v>
      </c>
      <c r="R607" s="9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9" t="s">
        <v>8317</v>
      </c>
      <c r="R608" s="9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9" t="s">
        <v>8317</v>
      </c>
      <c r="R609" s="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9" t="s">
        <v>8317</v>
      </c>
      <c r="R610" s="9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9" t="s">
        <v>8317</v>
      </c>
      <c r="R611" s="9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9" t="s">
        <v>8317</v>
      </c>
      <c r="R612" s="9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9" t="s">
        <v>8317</v>
      </c>
      <c r="R613" s="9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9" t="s">
        <v>8317</v>
      </c>
      <c r="R614" s="9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9" t="s">
        <v>8317</v>
      </c>
      <c r="R615" s="9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9" t="s">
        <v>8317</v>
      </c>
      <c r="R616" s="9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9" t="s">
        <v>8317</v>
      </c>
      <c r="R617" s="9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9" t="s">
        <v>8317</v>
      </c>
      <c r="R618" s="9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9" t="s">
        <v>8317</v>
      </c>
      <c r="R619" s="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9" t="s">
        <v>8317</v>
      </c>
      <c r="R620" s="9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9" t="s">
        <v>8317</v>
      </c>
      <c r="R621" s="9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9" t="s">
        <v>8317</v>
      </c>
      <c r="R622" s="9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9" t="s">
        <v>8317</v>
      </c>
      <c r="R623" s="9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9" t="s">
        <v>8317</v>
      </c>
      <c r="R624" s="9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9" t="s">
        <v>8317</v>
      </c>
      <c r="R625" s="9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9" t="s">
        <v>8317</v>
      </c>
      <c r="R626" s="9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9" t="s">
        <v>8317</v>
      </c>
      <c r="R627" s="9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9" t="s">
        <v>8317</v>
      </c>
      <c r="R628" s="9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9" t="s">
        <v>8317</v>
      </c>
      <c r="R629" s="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9" t="s">
        <v>8317</v>
      </c>
      <c r="R630" s="9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9" t="s">
        <v>8317</v>
      </c>
      <c r="R631" s="9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9" t="s">
        <v>8317</v>
      </c>
      <c r="R632" s="9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9" t="s">
        <v>8317</v>
      </c>
      <c r="R633" s="9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9" t="s">
        <v>8317</v>
      </c>
      <c r="R634" s="9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9" t="s">
        <v>8317</v>
      </c>
      <c r="R635" s="9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9" t="s">
        <v>8317</v>
      </c>
      <c r="R636" s="9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9" t="s">
        <v>8317</v>
      </c>
      <c r="R637" s="9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9" t="s">
        <v>8317</v>
      </c>
      <c r="R638" s="9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9" t="s">
        <v>8317</v>
      </c>
      <c r="R639" s="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9" t="s">
        <v>8317</v>
      </c>
      <c r="R640" s="9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9" t="s">
        <v>8317</v>
      </c>
      <c r="R641" s="9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 0)</f>
        <v>144</v>
      </c>
      <c r="P642">
        <f t="shared" ref="P642:P705" si="51">IFERROR(ROUND(E642/L642, 2),0)</f>
        <v>50.5</v>
      </c>
      <c r="Q642" s="9" t="s">
        <v>8317</v>
      </c>
      <c r="R642" s="9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si="51"/>
        <v>151.32</v>
      </c>
      <c r="Q643" s="9" t="s">
        <v>8317</v>
      </c>
      <c r="R643" s="9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9" t="s">
        <v>8317</v>
      </c>
      <c r="R644" s="9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9" t="s">
        <v>8317</v>
      </c>
      <c r="R645" s="9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9" t="s">
        <v>8317</v>
      </c>
      <c r="R646" s="9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9" t="s">
        <v>8317</v>
      </c>
      <c r="R647" s="9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9" t="s">
        <v>8317</v>
      </c>
      <c r="R648" s="9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9" t="s">
        <v>8317</v>
      </c>
      <c r="R649" s="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9" t="s">
        <v>8317</v>
      </c>
      <c r="R650" s="9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9" t="s">
        <v>8317</v>
      </c>
      <c r="R651" s="9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9" t="s">
        <v>8317</v>
      </c>
      <c r="R652" s="9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9" t="s">
        <v>8317</v>
      </c>
      <c r="R653" s="9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9" t="s">
        <v>8317</v>
      </c>
      <c r="R654" s="9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9" t="s">
        <v>8317</v>
      </c>
      <c r="R655" s="9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9" t="s">
        <v>8317</v>
      </c>
      <c r="R656" s="9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9" t="s">
        <v>8317</v>
      </c>
      <c r="R657" s="9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9" t="s">
        <v>8317</v>
      </c>
      <c r="R658" s="9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9" t="s">
        <v>8317</v>
      </c>
      <c r="R659" s="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9" t="s">
        <v>8317</v>
      </c>
      <c r="R660" s="9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9" t="s">
        <v>8317</v>
      </c>
      <c r="R661" s="9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9" t="s">
        <v>8317</v>
      </c>
      <c r="R662" s="9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9" t="s">
        <v>8317</v>
      </c>
      <c r="R663" s="9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9" t="s">
        <v>8317</v>
      </c>
      <c r="R664" s="9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9" t="s">
        <v>8317</v>
      </c>
      <c r="R665" s="9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9" t="s">
        <v>8317</v>
      </c>
      <c r="R666" s="9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9" t="s">
        <v>8317</v>
      </c>
      <c r="R667" s="9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9" t="s">
        <v>8317</v>
      </c>
      <c r="R668" s="9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9" t="s">
        <v>8317</v>
      </c>
      <c r="R669" s="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9" t="s">
        <v>8317</v>
      </c>
      <c r="R670" s="9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9" t="s">
        <v>8317</v>
      </c>
      <c r="R671" s="9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9" t="s">
        <v>8317</v>
      </c>
      <c r="R672" s="9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9" t="s">
        <v>8317</v>
      </c>
      <c r="R673" s="9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9" t="s">
        <v>8317</v>
      </c>
      <c r="R674" s="9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9" t="s">
        <v>8317</v>
      </c>
      <c r="R675" s="9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9" t="s">
        <v>8317</v>
      </c>
      <c r="R676" s="9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9" t="s">
        <v>8317</v>
      </c>
      <c r="R677" s="9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9" t="s">
        <v>8317</v>
      </c>
      <c r="R678" s="9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9" t="s">
        <v>8317</v>
      </c>
      <c r="R679" s="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9" t="s">
        <v>8317</v>
      </c>
      <c r="R680" s="9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9" t="s">
        <v>8317</v>
      </c>
      <c r="R681" s="9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9" t="s">
        <v>8317</v>
      </c>
      <c r="R682" s="9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9" t="s">
        <v>8317</v>
      </c>
      <c r="R683" s="9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9" t="s">
        <v>8317</v>
      </c>
      <c r="R684" s="9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9" t="s">
        <v>8317</v>
      </c>
      <c r="R685" s="9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9" t="s">
        <v>8317</v>
      </c>
      <c r="R686" s="9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9" t="s">
        <v>8317</v>
      </c>
      <c r="R687" s="9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9" t="s">
        <v>8317</v>
      </c>
      <c r="R688" s="9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9" t="s">
        <v>8317</v>
      </c>
      <c r="R689" s="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9" t="s">
        <v>8317</v>
      </c>
      <c r="R690" s="9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9" t="s">
        <v>8317</v>
      </c>
      <c r="R691" s="9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9" t="s">
        <v>8317</v>
      </c>
      <c r="R692" s="9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9" t="s">
        <v>8317</v>
      </c>
      <c r="R693" s="9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9" t="s">
        <v>8317</v>
      </c>
      <c r="R694" s="9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9" t="s">
        <v>8317</v>
      </c>
      <c r="R695" s="9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9" t="s">
        <v>8317</v>
      </c>
      <c r="R696" s="9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9" t="s">
        <v>8317</v>
      </c>
      <c r="R697" s="9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9" t="s">
        <v>8317</v>
      </c>
      <c r="R698" s="9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9" t="s">
        <v>8317</v>
      </c>
      <c r="R699" s="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9" t="s">
        <v>8317</v>
      </c>
      <c r="R700" s="9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9" t="s">
        <v>8317</v>
      </c>
      <c r="R701" s="9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9" t="s">
        <v>8317</v>
      </c>
      <c r="R702" s="9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9" t="s">
        <v>8317</v>
      </c>
      <c r="R703" s="9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9" t="s">
        <v>8317</v>
      </c>
      <c r="R704" s="9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9" t="s">
        <v>8317</v>
      </c>
      <c r="R705" s="9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 0)</f>
        <v>1</v>
      </c>
      <c r="P706">
        <f t="shared" ref="P706:P769" si="56">IFERROR(ROUND(E706/L706, 2),0)</f>
        <v>120.25</v>
      </c>
      <c r="Q706" s="9" t="s">
        <v>8317</v>
      </c>
      <c r="R706" s="9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si="56"/>
        <v>195.4</v>
      </c>
      <c r="Q707" s="9" t="s">
        <v>8317</v>
      </c>
      <c r="R707" s="9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9" t="s">
        <v>8317</v>
      </c>
      <c r="R708" s="9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9" t="s">
        <v>8317</v>
      </c>
      <c r="R709" s="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9" t="s">
        <v>8317</v>
      </c>
      <c r="R710" s="9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9" t="s">
        <v>8317</v>
      </c>
      <c r="R711" s="9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9" t="s">
        <v>8317</v>
      </c>
      <c r="R712" s="9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9" t="s">
        <v>8317</v>
      </c>
      <c r="R713" s="9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9" t="s">
        <v>8317</v>
      </c>
      <c r="R714" s="9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9" t="s">
        <v>8317</v>
      </c>
      <c r="R715" s="9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9" t="s">
        <v>8317</v>
      </c>
      <c r="R716" s="9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9" t="s">
        <v>8317</v>
      </c>
      <c r="R717" s="9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9" t="s">
        <v>8317</v>
      </c>
      <c r="R718" s="9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9" t="s">
        <v>8317</v>
      </c>
      <c r="R719" s="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9" t="s">
        <v>8317</v>
      </c>
      <c r="R720" s="9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9" t="s">
        <v>8317</v>
      </c>
      <c r="R721" s="9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9" t="s">
        <v>8320</v>
      </c>
      <c r="R722" s="9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9" t="s">
        <v>8320</v>
      </c>
      <c r="R723" s="9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9" t="s">
        <v>8320</v>
      </c>
      <c r="R724" s="9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9" t="s">
        <v>8320</v>
      </c>
      <c r="R725" s="9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9" t="s">
        <v>8320</v>
      </c>
      <c r="R726" s="9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9" t="s">
        <v>8320</v>
      </c>
      <c r="R727" s="9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9" t="s">
        <v>8320</v>
      </c>
      <c r="R728" s="9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9" t="s">
        <v>8320</v>
      </c>
      <c r="R729" s="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9" t="s">
        <v>8320</v>
      </c>
      <c r="R730" s="9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9" t="s">
        <v>8320</v>
      </c>
      <c r="R731" s="9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9" t="s">
        <v>8320</v>
      </c>
      <c r="R732" s="9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9" t="s">
        <v>8320</v>
      </c>
      <c r="R733" s="9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9" t="s">
        <v>8320</v>
      </c>
      <c r="R734" s="9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9" t="s">
        <v>8320</v>
      </c>
      <c r="R735" s="9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9" t="s">
        <v>8320</v>
      </c>
      <c r="R736" s="9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9" t="s">
        <v>8320</v>
      </c>
      <c r="R737" s="9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9" t="s">
        <v>8320</v>
      </c>
      <c r="R738" s="9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9" t="s">
        <v>8320</v>
      </c>
      <c r="R739" s="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9" t="s">
        <v>8320</v>
      </c>
      <c r="R740" s="9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9" t="s">
        <v>8320</v>
      </c>
      <c r="R741" s="9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9" t="s">
        <v>8320</v>
      </c>
      <c r="R742" s="9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9" t="s">
        <v>8320</v>
      </c>
      <c r="R743" s="9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9" t="s">
        <v>8320</v>
      </c>
      <c r="R744" s="9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9" t="s">
        <v>8320</v>
      </c>
      <c r="R745" s="9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9" t="s">
        <v>8320</v>
      </c>
      <c r="R746" s="9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9" t="s">
        <v>8320</v>
      </c>
      <c r="R747" s="9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9" t="s">
        <v>8320</v>
      </c>
      <c r="R748" s="9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9" t="s">
        <v>8320</v>
      </c>
      <c r="R749" s="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9" t="s">
        <v>8320</v>
      </c>
      <c r="R750" s="9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9" t="s">
        <v>8320</v>
      </c>
      <c r="R751" s="9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9" t="s">
        <v>8320</v>
      </c>
      <c r="R752" s="9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9" t="s">
        <v>8320</v>
      </c>
      <c r="R753" s="9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9" t="s">
        <v>8320</v>
      </c>
      <c r="R754" s="9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9" t="s">
        <v>8320</v>
      </c>
      <c r="R755" s="9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9" t="s">
        <v>8320</v>
      </c>
      <c r="R756" s="9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9" t="s">
        <v>8320</v>
      </c>
      <c r="R757" s="9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9" t="s">
        <v>8320</v>
      </c>
      <c r="R758" s="9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9" t="s">
        <v>8320</v>
      </c>
      <c r="R759" s="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9" t="s">
        <v>8320</v>
      </c>
      <c r="R760" s="9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9" t="s">
        <v>8320</v>
      </c>
      <c r="R761" s="9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9" t="s">
        <v>8320</v>
      </c>
      <c r="R762" s="9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9" t="s">
        <v>8320</v>
      </c>
      <c r="R763" s="9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9" t="s">
        <v>8320</v>
      </c>
      <c r="R764" s="9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9" t="s">
        <v>8320</v>
      </c>
      <c r="R765" s="9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9" t="s">
        <v>8320</v>
      </c>
      <c r="R766" s="9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9" t="s">
        <v>8320</v>
      </c>
      <c r="R767" s="9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9" t="s">
        <v>8320</v>
      </c>
      <c r="R768" s="9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9" t="s">
        <v>8320</v>
      </c>
      <c r="R769" s="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 0)</f>
        <v>0</v>
      </c>
      <c r="P770">
        <f t="shared" ref="P770:P833" si="61">IFERROR(ROUND(E770/L770, 2),0)</f>
        <v>0</v>
      </c>
      <c r="Q770" s="9" t="s">
        <v>8320</v>
      </c>
      <c r="R770" s="9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si="61"/>
        <v>31.85</v>
      </c>
      <c r="Q771" s="9" t="s">
        <v>8320</v>
      </c>
      <c r="R771" s="9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9" t="s">
        <v>8320</v>
      </c>
      <c r="R772" s="9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9" t="s">
        <v>8320</v>
      </c>
      <c r="R773" s="9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9" t="s">
        <v>8320</v>
      </c>
      <c r="R774" s="9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9" t="s">
        <v>8320</v>
      </c>
      <c r="R775" s="9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9" t="s">
        <v>8320</v>
      </c>
      <c r="R776" s="9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9" t="s">
        <v>8320</v>
      </c>
      <c r="R777" s="9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9" t="s">
        <v>8320</v>
      </c>
      <c r="R778" s="9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9" t="s">
        <v>8320</v>
      </c>
      <c r="R779" s="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9" t="s">
        <v>8320</v>
      </c>
      <c r="R780" s="9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9" t="s">
        <v>8320</v>
      </c>
      <c r="R781" s="9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9" t="s">
        <v>8323</v>
      </c>
      <c r="R782" s="9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9" t="s">
        <v>8323</v>
      </c>
      <c r="R783" s="9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9" t="s">
        <v>8323</v>
      </c>
      <c r="R784" s="9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9" t="s">
        <v>8323</v>
      </c>
      <c r="R785" s="9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9" t="s">
        <v>8323</v>
      </c>
      <c r="R786" s="9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9" t="s">
        <v>8323</v>
      </c>
      <c r="R787" s="9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9" t="s">
        <v>8323</v>
      </c>
      <c r="R788" s="9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9" t="s">
        <v>8323</v>
      </c>
      <c r="R789" s="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9" t="s">
        <v>8323</v>
      </c>
      <c r="R790" s="9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9" t="s">
        <v>8323</v>
      </c>
      <c r="R791" s="9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9" t="s">
        <v>8323</v>
      </c>
      <c r="R792" s="9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9" t="s">
        <v>8323</v>
      </c>
      <c r="R793" s="9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9" t="s">
        <v>8323</v>
      </c>
      <c r="R794" s="9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9" t="s">
        <v>8323</v>
      </c>
      <c r="R795" s="9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9" t="s">
        <v>8323</v>
      </c>
      <c r="R796" s="9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9" t="s">
        <v>8323</v>
      </c>
      <c r="R797" s="9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9" t="s">
        <v>8323</v>
      </c>
      <c r="R798" s="9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9" t="s">
        <v>8323</v>
      </c>
      <c r="R799" s="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9" t="s">
        <v>8323</v>
      </c>
      <c r="R800" s="9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9" t="s">
        <v>8323</v>
      </c>
      <c r="R801" s="9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9" t="s">
        <v>8323</v>
      </c>
      <c r="R802" s="9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9" t="s">
        <v>8323</v>
      </c>
      <c r="R803" s="9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9" t="s">
        <v>8323</v>
      </c>
      <c r="R804" s="9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9" t="s">
        <v>8323</v>
      </c>
      <c r="R805" s="9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9" t="s">
        <v>8323</v>
      </c>
      <c r="R806" s="9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9" t="s">
        <v>8323</v>
      </c>
      <c r="R807" s="9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9" t="s">
        <v>8323</v>
      </c>
      <c r="R808" s="9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9" t="s">
        <v>8323</v>
      </c>
      <c r="R809" s="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9" t="s">
        <v>8323</v>
      </c>
      <c r="R810" s="9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9" t="s">
        <v>8323</v>
      </c>
      <c r="R811" s="9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9" t="s">
        <v>8323</v>
      </c>
      <c r="R812" s="9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9" t="s">
        <v>8323</v>
      </c>
      <c r="R813" s="9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9" t="s">
        <v>8323</v>
      </c>
      <c r="R814" s="9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9" t="s">
        <v>8323</v>
      </c>
      <c r="R815" s="9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9" t="s">
        <v>8323</v>
      </c>
      <c r="R816" s="9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9" t="s">
        <v>8323</v>
      </c>
      <c r="R817" s="9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9" t="s">
        <v>8323</v>
      </c>
      <c r="R818" s="9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9" t="s">
        <v>8323</v>
      </c>
      <c r="R819" s="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9" t="s">
        <v>8323</v>
      </c>
      <c r="R820" s="9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9" t="s">
        <v>8323</v>
      </c>
      <c r="R821" s="9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9" t="s">
        <v>8323</v>
      </c>
      <c r="R822" s="9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9" t="s">
        <v>8323</v>
      </c>
      <c r="R823" s="9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9" t="s">
        <v>8323</v>
      </c>
      <c r="R824" s="9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9" t="s">
        <v>8323</v>
      </c>
      <c r="R825" s="9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9" t="s">
        <v>8323</v>
      </c>
      <c r="R826" s="9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9" t="s">
        <v>8323</v>
      </c>
      <c r="R827" s="9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9" t="s">
        <v>8323</v>
      </c>
      <c r="R828" s="9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9" t="s">
        <v>8323</v>
      </c>
      <c r="R829" s="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9" t="s">
        <v>8323</v>
      </c>
      <c r="R830" s="9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9" t="s">
        <v>8323</v>
      </c>
      <c r="R831" s="9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9" t="s">
        <v>8323</v>
      </c>
      <c r="R832" s="9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9" t="s">
        <v>8323</v>
      </c>
      <c r="R833" s="9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 0)</f>
        <v>101</v>
      </c>
      <c r="P834">
        <f t="shared" ref="P834:P897" si="66">IFERROR(ROUND(E834/L834, 2),0)</f>
        <v>97.99</v>
      </c>
      <c r="Q834" s="9" t="s">
        <v>8323</v>
      </c>
      <c r="R834" s="9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si="66"/>
        <v>148.78</v>
      </c>
      <c r="Q835" s="9" t="s">
        <v>8323</v>
      </c>
      <c r="R835" s="9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9" t="s">
        <v>8323</v>
      </c>
      <c r="R836" s="9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9" t="s">
        <v>8323</v>
      </c>
      <c r="R837" s="9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9" t="s">
        <v>8323</v>
      </c>
      <c r="R838" s="9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9" t="s">
        <v>8323</v>
      </c>
      <c r="R839" s="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9" t="s">
        <v>8323</v>
      </c>
      <c r="R840" s="9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9" t="s">
        <v>8323</v>
      </c>
      <c r="R841" s="9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9" t="s">
        <v>8323</v>
      </c>
      <c r="R842" s="9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9" t="s">
        <v>8323</v>
      </c>
      <c r="R843" s="9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9" t="s">
        <v>8323</v>
      </c>
      <c r="R844" s="9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9" t="s">
        <v>8323</v>
      </c>
      <c r="R845" s="9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9" t="s">
        <v>8323</v>
      </c>
      <c r="R846" s="9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9" t="s">
        <v>8323</v>
      </c>
      <c r="R847" s="9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9" t="s">
        <v>8323</v>
      </c>
      <c r="R848" s="9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9" t="s">
        <v>8323</v>
      </c>
      <c r="R849" s="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9" t="s">
        <v>8323</v>
      </c>
      <c r="R850" s="9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9" t="s">
        <v>8323</v>
      </c>
      <c r="R851" s="9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9" t="s">
        <v>8323</v>
      </c>
      <c r="R852" s="9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9" t="s">
        <v>8323</v>
      </c>
      <c r="R853" s="9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9" t="s">
        <v>8323</v>
      </c>
      <c r="R854" s="9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9" t="s">
        <v>8323</v>
      </c>
      <c r="R855" s="9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9" t="s">
        <v>8323</v>
      </c>
      <c r="R856" s="9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9" t="s">
        <v>8323</v>
      </c>
      <c r="R857" s="9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9" t="s">
        <v>8323</v>
      </c>
      <c r="R858" s="9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9" t="s">
        <v>8323</v>
      </c>
      <c r="R859" s="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9" t="s">
        <v>8323</v>
      </c>
      <c r="R860" s="9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9" t="s">
        <v>8323</v>
      </c>
      <c r="R861" s="9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9" t="s">
        <v>8323</v>
      </c>
      <c r="R862" s="9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9" t="s">
        <v>8323</v>
      </c>
      <c r="R863" s="9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9" t="s">
        <v>8323</v>
      </c>
      <c r="R864" s="9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9" t="s">
        <v>8323</v>
      </c>
      <c r="R865" s="9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9" t="s">
        <v>8323</v>
      </c>
      <c r="R866" s="9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9" t="s">
        <v>8323</v>
      </c>
      <c r="R867" s="9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9" t="s">
        <v>8323</v>
      </c>
      <c r="R868" s="9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9" t="s">
        <v>8323</v>
      </c>
      <c r="R869" s="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9" t="s">
        <v>8323</v>
      </c>
      <c r="R870" s="9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9" t="s">
        <v>8323</v>
      </c>
      <c r="R871" s="9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9" t="s">
        <v>8323</v>
      </c>
      <c r="R872" s="9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9" t="s">
        <v>8323</v>
      </c>
      <c r="R873" s="9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9" t="s">
        <v>8323</v>
      </c>
      <c r="R874" s="9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9" t="s">
        <v>8323</v>
      </c>
      <c r="R875" s="9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9" t="s">
        <v>8323</v>
      </c>
      <c r="R876" s="9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9" t="s">
        <v>8323</v>
      </c>
      <c r="R877" s="9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9" t="s">
        <v>8323</v>
      </c>
      <c r="R878" s="9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9" t="s">
        <v>8323</v>
      </c>
      <c r="R879" s="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9" t="s">
        <v>8323</v>
      </c>
      <c r="R880" s="9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9" t="s">
        <v>8323</v>
      </c>
      <c r="R881" s="9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9" t="s">
        <v>8323</v>
      </c>
      <c r="R882" s="9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9" t="s">
        <v>8323</v>
      </c>
      <c r="R883" s="9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9" t="s">
        <v>8323</v>
      </c>
      <c r="R884" s="9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9" t="s">
        <v>8323</v>
      </c>
      <c r="R885" s="9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9" t="s">
        <v>8323</v>
      </c>
      <c r="R886" s="9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9" t="s">
        <v>8323</v>
      </c>
      <c r="R887" s="9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9" t="s">
        <v>8323</v>
      </c>
      <c r="R888" s="9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9" t="s">
        <v>8323</v>
      </c>
      <c r="R889" s="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9" t="s">
        <v>8323</v>
      </c>
      <c r="R890" s="9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9" t="s">
        <v>8323</v>
      </c>
      <c r="R891" s="9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9" t="s">
        <v>8323</v>
      </c>
      <c r="R892" s="9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9" t="s">
        <v>8323</v>
      </c>
      <c r="R893" s="9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9" t="s">
        <v>8323</v>
      </c>
      <c r="R894" s="9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9" t="s">
        <v>8323</v>
      </c>
      <c r="R895" s="9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9" t="s">
        <v>8323</v>
      </c>
      <c r="R896" s="9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9" t="s">
        <v>8323</v>
      </c>
      <c r="R897" s="9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 0)</f>
        <v>40</v>
      </c>
      <c r="P898">
        <f t="shared" ref="P898:P961" si="71">IFERROR(ROUND(E898/L898, 2),0)</f>
        <v>44.44</v>
      </c>
      <c r="Q898" s="9" t="s">
        <v>8323</v>
      </c>
      <c r="R898" s="9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si="71"/>
        <v>0</v>
      </c>
      <c r="Q899" s="9" t="s">
        <v>8323</v>
      </c>
      <c r="R899" s="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9" t="s">
        <v>8323</v>
      </c>
      <c r="R900" s="9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9" t="s">
        <v>8323</v>
      </c>
      <c r="R901" s="9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9" t="s">
        <v>8323</v>
      </c>
      <c r="R902" s="9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9" t="s">
        <v>8323</v>
      </c>
      <c r="R903" s="9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9" t="s">
        <v>8323</v>
      </c>
      <c r="R904" s="9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9" t="s">
        <v>8323</v>
      </c>
      <c r="R905" s="9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9" t="s">
        <v>8323</v>
      </c>
      <c r="R906" s="9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9" t="s">
        <v>8323</v>
      </c>
      <c r="R907" s="9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9" t="s">
        <v>8323</v>
      </c>
      <c r="R908" s="9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9" t="s">
        <v>8323</v>
      </c>
      <c r="R909" s="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9" t="s">
        <v>8323</v>
      </c>
      <c r="R910" s="9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9" t="s">
        <v>8323</v>
      </c>
      <c r="R911" s="9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9" t="s">
        <v>8323</v>
      </c>
      <c r="R912" s="9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9" t="s">
        <v>8323</v>
      </c>
      <c r="R913" s="9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9" t="s">
        <v>8323</v>
      </c>
      <c r="R914" s="9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9" t="s">
        <v>8323</v>
      </c>
      <c r="R915" s="9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9" t="s">
        <v>8323</v>
      </c>
      <c r="R916" s="9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9" t="s">
        <v>8323</v>
      </c>
      <c r="R917" s="9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9" t="s">
        <v>8323</v>
      </c>
      <c r="R918" s="9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9" t="s">
        <v>8323</v>
      </c>
      <c r="R919" s="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9" t="s">
        <v>8323</v>
      </c>
      <c r="R920" s="9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9" t="s">
        <v>8323</v>
      </c>
      <c r="R921" s="9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9" t="s">
        <v>8323</v>
      </c>
      <c r="R922" s="9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9" t="s">
        <v>8323</v>
      </c>
      <c r="R923" s="9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9" t="s">
        <v>8323</v>
      </c>
      <c r="R924" s="9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9" t="s">
        <v>8323</v>
      </c>
      <c r="R925" s="9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9" t="s">
        <v>8323</v>
      </c>
      <c r="R926" s="9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9" t="s">
        <v>8323</v>
      </c>
      <c r="R927" s="9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9" t="s">
        <v>8323</v>
      </c>
      <c r="R928" s="9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9" t="s">
        <v>8323</v>
      </c>
      <c r="R929" s="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9" t="s">
        <v>8323</v>
      </c>
      <c r="R930" s="9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9" t="s">
        <v>8323</v>
      </c>
      <c r="R931" s="9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9" t="s">
        <v>8323</v>
      </c>
      <c r="R932" s="9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9" t="s">
        <v>8323</v>
      </c>
      <c r="R933" s="9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9" t="s">
        <v>8323</v>
      </c>
      <c r="R934" s="9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9" t="s">
        <v>8323</v>
      </c>
      <c r="R935" s="9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9" t="s">
        <v>8323</v>
      </c>
      <c r="R936" s="9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9" t="s">
        <v>8323</v>
      </c>
      <c r="R937" s="9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9" t="s">
        <v>8323</v>
      </c>
      <c r="R938" s="9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9" t="s">
        <v>8323</v>
      </c>
      <c r="R939" s="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9" t="s">
        <v>8323</v>
      </c>
      <c r="R940" s="9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9" t="s">
        <v>8323</v>
      </c>
      <c r="R941" s="9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9" t="s">
        <v>8317</v>
      </c>
      <c r="R942" s="9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9" t="s">
        <v>8317</v>
      </c>
      <c r="R943" s="9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9" t="s">
        <v>8317</v>
      </c>
      <c r="R944" s="9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9" t="s">
        <v>8317</v>
      </c>
      <c r="R945" s="9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9" t="s">
        <v>8317</v>
      </c>
      <c r="R946" s="9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9" t="s">
        <v>8317</v>
      </c>
      <c r="R947" s="9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9" t="s">
        <v>8317</v>
      </c>
      <c r="R948" s="9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9" t="s">
        <v>8317</v>
      </c>
      <c r="R949" s="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9" t="s">
        <v>8317</v>
      </c>
      <c r="R950" s="9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9" t="s">
        <v>8317</v>
      </c>
      <c r="R951" s="9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9" t="s">
        <v>8317</v>
      </c>
      <c r="R952" s="9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9" t="s">
        <v>8317</v>
      </c>
      <c r="R953" s="9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9" t="s">
        <v>8317</v>
      </c>
      <c r="R954" s="9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9" t="s">
        <v>8317</v>
      </c>
      <c r="R955" s="9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9" t="s">
        <v>8317</v>
      </c>
      <c r="R956" s="9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9" t="s">
        <v>8317</v>
      </c>
      <c r="R957" s="9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9" t="s">
        <v>8317</v>
      </c>
      <c r="R958" s="9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9" t="s">
        <v>8317</v>
      </c>
      <c r="R959" s="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9" t="s">
        <v>8317</v>
      </c>
      <c r="R960" s="9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9" t="s">
        <v>8317</v>
      </c>
      <c r="R961" s="9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 0)</f>
        <v>46</v>
      </c>
      <c r="P962">
        <f t="shared" ref="P962:P1025" si="76">IFERROR(ROUND(E962/L962, 2),0)</f>
        <v>136.46</v>
      </c>
      <c r="Q962" s="9" t="s">
        <v>8317</v>
      </c>
      <c r="R962" s="9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si="76"/>
        <v>364.35</v>
      </c>
      <c r="Q963" s="9" t="s">
        <v>8317</v>
      </c>
      <c r="R963" s="9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9" t="s">
        <v>8317</v>
      </c>
      <c r="R964" s="9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9" t="s">
        <v>8317</v>
      </c>
      <c r="R965" s="9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9" t="s">
        <v>8317</v>
      </c>
      <c r="R966" s="9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9" t="s">
        <v>8317</v>
      </c>
      <c r="R967" s="9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9" t="s">
        <v>8317</v>
      </c>
      <c r="R968" s="9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9" t="s">
        <v>8317</v>
      </c>
      <c r="R969" s="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9" t="s">
        <v>8317</v>
      </c>
      <c r="R970" s="9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9" t="s">
        <v>8317</v>
      </c>
      <c r="R971" s="9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9" t="s">
        <v>8317</v>
      </c>
      <c r="R972" s="9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9" t="s">
        <v>8317</v>
      </c>
      <c r="R973" s="9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9" t="s">
        <v>8317</v>
      </c>
      <c r="R974" s="9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9" t="s">
        <v>8317</v>
      </c>
      <c r="R975" s="9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9" t="s">
        <v>8317</v>
      </c>
      <c r="R976" s="9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9" t="s">
        <v>8317</v>
      </c>
      <c r="R977" s="9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9" t="s">
        <v>8317</v>
      </c>
      <c r="R978" s="9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9" t="s">
        <v>8317</v>
      </c>
      <c r="R979" s="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9" t="s">
        <v>8317</v>
      </c>
      <c r="R980" s="9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9" t="s">
        <v>8317</v>
      </c>
      <c r="R981" s="9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9" t="s">
        <v>8317</v>
      </c>
      <c r="R982" s="9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9" t="s">
        <v>8317</v>
      </c>
      <c r="R983" s="9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9" t="s">
        <v>8317</v>
      </c>
      <c r="R984" s="9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9" t="s">
        <v>8317</v>
      </c>
      <c r="R985" s="9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9" t="s">
        <v>8317</v>
      </c>
      <c r="R986" s="9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9" t="s">
        <v>8317</v>
      </c>
      <c r="R987" s="9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9" t="s">
        <v>8317</v>
      </c>
      <c r="R988" s="9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9" t="s">
        <v>8317</v>
      </c>
      <c r="R989" s="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9" t="s">
        <v>8317</v>
      </c>
      <c r="R990" s="9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9" t="s">
        <v>8317</v>
      </c>
      <c r="R991" s="9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9" t="s">
        <v>8317</v>
      </c>
      <c r="R992" s="9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9" t="s">
        <v>8317</v>
      </c>
      <c r="R993" s="9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9" t="s">
        <v>8317</v>
      </c>
      <c r="R994" s="9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9" t="s">
        <v>8317</v>
      </c>
      <c r="R995" s="9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9" t="s">
        <v>8317</v>
      </c>
      <c r="R996" s="9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9" t="s">
        <v>8317</v>
      </c>
      <c r="R997" s="9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9" t="s">
        <v>8317</v>
      </c>
      <c r="R998" s="9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9" t="s">
        <v>8317</v>
      </c>
      <c r="R999" s="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9" t="s">
        <v>8317</v>
      </c>
      <c r="R1000" s="9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9" t="s">
        <v>8317</v>
      </c>
      <c r="R1001" s="9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9" t="s">
        <v>8317</v>
      </c>
      <c r="R1002" s="9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9" t="s">
        <v>8317</v>
      </c>
      <c r="R1003" s="9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9" t="s">
        <v>8317</v>
      </c>
      <c r="R1004" s="9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9" t="s">
        <v>8317</v>
      </c>
      <c r="R1005" s="9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9" t="s">
        <v>8317</v>
      </c>
      <c r="R1006" s="9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9" t="s">
        <v>8317</v>
      </c>
      <c r="R1007" s="9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9" t="s">
        <v>8317</v>
      </c>
      <c r="R1008" s="9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9" t="s">
        <v>8317</v>
      </c>
      <c r="R1009" s="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9" t="s">
        <v>8317</v>
      </c>
      <c r="R1010" s="9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9" t="s">
        <v>8317</v>
      </c>
      <c r="R1011" s="9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9" t="s">
        <v>8317</v>
      </c>
      <c r="R1012" s="9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9" t="s">
        <v>8317</v>
      </c>
      <c r="R1013" s="9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9" t="s">
        <v>8317</v>
      </c>
      <c r="R1014" s="9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9" t="s">
        <v>8317</v>
      </c>
      <c r="R1015" s="9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9" t="s">
        <v>8317</v>
      </c>
      <c r="R1016" s="9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9" t="s">
        <v>8317</v>
      </c>
      <c r="R1017" s="9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9" t="s">
        <v>8317</v>
      </c>
      <c r="R1018" s="9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9" t="s">
        <v>8317</v>
      </c>
      <c r="R1019" s="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9" t="s">
        <v>8317</v>
      </c>
      <c r="R1020" s="9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9" t="s">
        <v>8317</v>
      </c>
      <c r="R1021" s="9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9" t="s">
        <v>8323</v>
      </c>
      <c r="R1022" s="9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9" t="s">
        <v>8323</v>
      </c>
      <c r="R1023" s="9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9" t="s">
        <v>8323</v>
      </c>
      <c r="R1024" s="9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9" t="s">
        <v>8323</v>
      </c>
      <c r="R1025" s="9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 0)</f>
        <v>119</v>
      </c>
      <c r="P1026">
        <f t="shared" ref="P1026:P1089" si="81">IFERROR(ROUND(E1026/L1026, 2),0)</f>
        <v>388.98</v>
      </c>
      <c r="Q1026" s="9" t="s">
        <v>8323</v>
      </c>
      <c r="R1026" s="9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si="81"/>
        <v>71.849999999999994</v>
      </c>
      <c r="Q1027" s="9" t="s">
        <v>8323</v>
      </c>
      <c r="R1027" s="9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9" t="s">
        <v>8323</v>
      </c>
      <c r="R1028" s="9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9" t="s">
        <v>8323</v>
      </c>
      <c r="R1029" s="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9" t="s">
        <v>8323</v>
      </c>
      <c r="R1030" s="9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9" t="s">
        <v>8323</v>
      </c>
      <c r="R1031" s="9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9" t="s">
        <v>8323</v>
      </c>
      <c r="R1032" s="9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9" t="s">
        <v>8323</v>
      </c>
      <c r="R1033" s="9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9" t="s">
        <v>8323</v>
      </c>
      <c r="R1034" s="9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9" t="s">
        <v>8323</v>
      </c>
      <c r="R1035" s="9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9" t="s">
        <v>8323</v>
      </c>
      <c r="R1036" s="9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9" t="s">
        <v>8323</v>
      </c>
      <c r="R1037" s="9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9" t="s">
        <v>8323</v>
      </c>
      <c r="R1038" s="9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9" t="s">
        <v>8323</v>
      </c>
      <c r="R1039" s="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9" t="s">
        <v>8323</v>
      </c>
      <c r="R1040" s="9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9" t="s">
        <v>8323</v>
      </c>
      <c r="R1041" s="9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9" t="s">
        <v>8329</v>
      </c>
      <c r="R1042" s="9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9" t="s">
        <v>8329</v>
      </c>
      <c r="R1043" s="9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9" t="s">
        <v>8329</v>
      </c>
      <c r="R1044" s="9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9" t="s">
        <v>8329</v>
      </c>
      <c r="R1045" s="9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9" t="s">
        <v>8329</v>
      </c>
      <c r="R1046" s="9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9" t="s">
        <v>8329</v>
      </c>
      <c r="R1047" s="9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9" t="s">
        <v>8329</v>
      </c>
      <c r="R1048" s="9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9" t="s">
        <v>8329</v>
      </c>
      <c r="R1049" s="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9" t="s">
        <v>8329</v>
      </c>
      <c r="R1050" s="9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9" t="s">
        <v>8329</v>
      </c>
      <c r="R1051" s="9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9" t="s">
        <v>8329</v>
      </c>
      <c r="R1052" s="9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9" t="s">
        <v>8329</v>
      </c>
      <c r="R1053" s="9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9" t="s">
        <v>8329</v>
      </c>
      <c r="R1054" s="9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9" t="s">
        <v>8329</v>
      </c>
      <c r="R1055" s="9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9" t="s">
        <v>8329</v>
      </c>
      <c r="R1056" s="9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9" t="s">
        <v>8329</v>
      </c>
      <c r="R1057" s="9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9" t="s">
        <v>8329</v>
      </c>
      <c r="R1058" s="9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9" t="s">
        <v>8329</v>
      </c>
      <c r="R1059" s="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9" t="s">
        <v>8329</v>
      </c>
      <c r="R1060" s="9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9" t="s">
        <v>8329</v>
      </c>
      <c r="R1061" s="9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9" t="s">
        <v>8329</v>
      </c>
      <c r="R1062" s="9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9" t="s">
        <v>8329</v>
      </c>
      <c r="R1063" s="9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9" t="s">
        <v>8329</v>
      </c>
      <c r="R1064" s="9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9" t="s">
        <v>8329</v>
      </c>
      <c r="R1065" s="9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9" t="s">
        <v>8331</v>
      </c>
      <c r="R1066" s="9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9" t="s">
        <v>8331</v>
      </c>
      <c r="R1067" s="9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9" t="s">
        <v>8331</v>
      </c>
      <c r="R1068" s="9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9" t="s">
        <v>8331</v>
      </c>
      <c r="R1069" s="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9" t="s">
        <v>8331</v>
      </c>
      <c r="R1070" s="9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9" t="s">
        <v>8331</v>
      </c>
      <c r="R1071" s="9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9" t="s">
        <v>8331</v>
      </c>
      <c r="R1072" s="9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9" t="s">
        <v>8331</v>
      </c>
      <c r="R1073" s="9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9" t="s">
        <v>8331</v>
      </c>
      <c r="R1074" s="9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9" t="s">
        <v>8331</v>
      </c>
      <c r="R1075" s="9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9" t="s">
        <v>8331</v>
      </c>
      <c r="R1076" s="9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9" t="s">
        <v>8331</v>
      </c>
      <c r="R1077" s="9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9" t="s">
        <v>8331</v>
      </c>
      <c r="R1078" s="9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9" t="s">
        <v>8331</v>
      </c>
      <c r="R1079" s="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9" t="s">
        <v>8331</v>
      </c>
      <c r="R1080" s="9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9" t="s">
        <v>8331</v>
      </c>
      <c r="R1081" s="9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9" t="s">
        <v>8331</v>
      </c>
      <c r="R1082" s="9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9" t="s">
        <v>8331</v>
      </c>
      <c r="R1083" s="9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9" t="s">
        <v>8331</v>
      </c>
      <c r="R1084" s="9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9" t="s">
        <v>8331</v>
      </c>
      <c r="R1085" s="9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9" t="s">
        <v>8331</v>
      </c>
      <c r="R1086" s="9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9" t="s">
        <v>8331</v>
      </c>
      <c r="R1087" s="9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9" t="s">
        <v>8331</v>
      </c>
      <c r="R1088" s="9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9" t="s">
        <v>8331</v>
      </c>
      <c r="R1089" s="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 0)</f>
        <v>14</v>
      </c>
      <c r="P1090">
        <f t="shared" ref="P1090:P1153" si="86">IFERROR(ROUND(E1090/L1090, 2),0)</f>
        <v>43.42</v>
      </c>
      <c r="Q1090" s="9" t="s">
        <v>8331</v>
      </c>
      <c r="R1090" s="9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si="86"/>
        <v>23.96</v>
      </c>
      <c r="Q1091" s="9" t="s">
        <v>8331</v>
      </c>
      <c r="R1091" s="9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9" t="s">
        <v>8331</v>
      </c>
      <c r="R1092" s="9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9" t="s">
        <v>8331</v>
      </c>
      <c r="R1093" s="9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9" t="s">
        <v>8331</v>
      </c>
      <c r="R1094" s="9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9" t="s">
        <v>8331</v>
      </c>
      <c r="R1095" s="9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9" t="s">
        <v>8331</v>
      </c>
      <c r="R1096" s="9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9" t="s">
        <v>8331</v>
      </c>
      <c r="R1097" s="9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9" t="s">
        <v>8331</v>
      </c>
      <c r="R1098" s="9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9" t="s">
        <v>8331</v>
      </c>
      <c r="R1099" s="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9" t="s">
        <v>8331</v>
      </c>
      <c r="R1100" s="9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9" t="s">
        <v>8331</v>
      </c>
      <c r="R1101" s="9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9" t="s">
        <v>8331</v>
      </c>
      <c r="R1102" s="9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9" t="s">
        <v>8331</v>
      </c>
      <c r="R1103" s="9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9" t="s">
        <v>8331</v>
      </c>
      <c r="R1104" s="9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9" t="s">
        <v>8331</v>
      </c>
      <c r="R1105" s="9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9" t="s">
        <v>8331</v>
      </c>
      <c r="R1106" s="9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9" t="s">
        <v>8331</v>
      </c>
      <c r="R1107" s="9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9" t="s">
        <v>8331</v>
      </c>
      <c r="R1108" s="9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9" t="s">
        <v>8331</v>
      </c>
      <c r="R1109" s="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9" t="s">
        <v>8331</v>
      </c>
      <c r="R1110" s="9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9" t="s">
        <v>8331</v>
      </c>
      <c r="R1111" s="9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9" t="s">
        <v>8331</v>
      </c>
      <c r="R1112" s="9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9" t="s">
        <v>8331</v>
      </c>
      <c r="R1113" s="9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9" t="s">
        <v>8331</v>
      </c>
      <c r="R1114" s="9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9" t="s">
        <v>8331</v>
      </c>
      <c r="R1115" s="9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9" t="s">
        <v>8331</v>
      </c>
      <c r="R1116" s="9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9" t="s">
        <v>8331</v>
      </c>
      <c r="R1117" s="9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9" t="s">
        <v>8331</v>
      </c>
      <c r="R1118" s="9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9" t="s">
        <v>8331</v>
      </c>
      <c r="R1119" s="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9" t="s">
        <v>8331</v>
      </c>
      <c r="R1120" s="9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9" t="s">
        <v>8331</v>
      </c>
      <c r="R1121" s="9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9" t="s">
        <v>8331</v>
      </c>
      <c r="R1122" s="9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9" t="s">
        <v>8331</v>
      </c>
      <c r="R1123" s="9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9" t="s">
        <v>8331</v>
      </c>
      <c r="R1124" s="9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9" t="s">
        <v>8331</v>
      </c>
      <c r="R1125" s="9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9" t="s">
        <v>8331</v>
      </c>
      <c r="R1126" s="9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9" t="s">
        <v>8331</v>
      </c>
      <c r="R1127" s="9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9" t="s">
        <v>8331</v>
      </c>
      <c r="R1128" s="9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9" t="s">
        <v>8331</v>
      </c>
      <c r="R1129" s="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9" t="s">
        <v>8331</v>
      </c>
      <c r="R1130" s="9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9" t="s">
        <v>8331</v>
      </c>
      <c r="R1131" s="9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9" t="s">
        <v>8331</v>
      </c>
      <c r="R1132" s="9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9" t="s">
        <v>8331</v>
      </c>
      <c r="R1133" s="9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9" t="s">
        <v>8331</v>
      </c>
      <c r="R1134" s="9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9" t="s">
        <v>8331</v>
      </c>
      <c r="R1135" s="9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9" t="s">
        <v>8331</v>
      </c>
      <c r="R1136" s="9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9" t="s">
        <v>8331</v>
      </c>
      <c r="R1137" s="9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9" t="s">
        <v>8331</v>
      </c>
      <c r="R1138" s="9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9" t="s">
        <v>8331</v>
      </c>
      <c r="R1139" s="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9" t="s">
        <v>8331</v>
      </c>
      <c r="R1140" s="9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9" t="s">
        <v>8331</v>
      </c>
      <c r="R1141" s="9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9" t="s">
        <v>8331</v>
      </c>
      <c r="R1142" s="9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9" t="s">
        <v>8331</v>
      </c>
      <c r="R1143" s="9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9" t="s">
        <v>8331</v>
      </c>
      <c r="R1144" s="9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9" t="s">
        <v>8331</v>
      </c>
      <c r="R1145" s="9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9" t="s">
        <v>8334</v>
      </c>
      <c r="R1146" s="9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9" t="s">
        <v>8334</v>
      </c>
      <c r="R1147" s="9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9" t="s">
        <v>8334</v>
      </c>
      <c r="R1148" s="9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9" t="s">
        <v>8334</v>
      </c>
      <c r="R1149" s="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9" t="s">
        <v>8334</v>
      </c>
      <c r="R1150" s="9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9" t="s">
        <v>8334</v>
      </c>
      <c r="R1151" s="9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9" t="s">
        <v>8334</v>
      </c>
      <c r="R1152" s="9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9" t="s">
        <v>8334</v>
      </c>
      <c r="R1153" s="9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 0)</f>
        <v>6</v>
      </c>
      <c r="P1154">
        <f t="shared" ref="P1154:P1217" si="91">IFERROR(ROUND(E1154/L1154, 2),0)</f>
        <v>60.73</v>
      </c>
      <c r="Q1154" s="9" t="s">
        <v>8334</v>
      </c>
      <c r="R1154" s="9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si="91"/>
        <v>50</v>
      </c>
      <c r="Q1155" s="9" t="s">
        <v>8334</v>
      </c>
      <c r="R1155" s="9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9" t="s">
        <v>8334</v>
      </c>
      <c r="R1156" s="9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9" t="s">
        <v>8334</v>
      </c>
      <c r="R1157" s="9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9" t="s">
        <v>8334</v>
      </c>
      <c r="R1158" s="9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9" t="s">
        <v>8334</v>
      </c>
      <c r="R1159" s="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9" t="s">
        <v>8334</v>
      </c>
      <c r="R1160" s="9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9" t="s">
        <v>8334</v>
      </c>
      <c r="R1161" s="9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9" t="s">
        <v>8334</v>
      </c>
      <c r="R1162" s="9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9" t="s">
        <v>8334</v>
      </c>
      <c r="R1163" s="9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9" t="s">
        <v>8334</v>
      </c>
      <c r="R1164" s="9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9" t="s">
        <v>8334</v>
      </c>
      <c r="R1165" s="9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9" t="s">
        <v>8334</v>
      </c>
      <c r="R1166" s="9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9" t="s">
        <v>8334</v>
      </c>
      <c r="R1167" s="9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9" t="s">
        <v>8334</v>
      </c>
      <c r="R1168" s="9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9" t="s">
        <v>8334</v>
      </c>
      <c r="R1169" s="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9" t="s">
        <v>8334</v>
      </c>
      <c r="R1170" s="9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9" t="s">
        <v>8334</v>
      </c>
      <c r="R1171" s="9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9" t="s">
        <v>8334</v>
      </c>
      <c r="R1172" s="9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9" t="s">
        <v>8334</v>
      </c>
      <c r="R1173" s="9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9" t="s">
        <v>8334</v>
      </c>
      <c r="R1174" s="9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9" t="s">
        <v>8334</v>
      </c>
      <c r="R1175" s="9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9" t="s">
        <v>8334</v>
      </c>
      <c r="R1176" s="9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9" t="s">
        <v>8334</v>
      </c>
      <c r="R1177" s="9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9" t="s">
        <v>8334</v>
      </c>
      <c r="R1178" s="9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9" t="s">
        <v>8334</v>
      </c>
      <c r="R1179" s="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9" t="s">
        <v>8334</v>
      </c>
      <c r="R1180" s="9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9" t="s">
        <v>8334</v>
      </c>
      <c r="R1181" s="9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9" t="s">
        <v>8334</v>
      </c>
      <c r="R1182" s="9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9" t="s">
        <v>8334</v>
      </c>
      <c r="R1183" s="9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9" t="s">
        <v>8334</v>
      </c>
      <c r="R1184" s="9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9" t="s">
        <v>8334</v>
      </c>
      <c r="R1185" s="9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9" t="s">
        <v>8336</v>
      </c>
      <c r="R1186" s="9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9" t="s">
        <v>8336</v>
      </c>
      <c r="R1187" s="9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9" t="s">
        <v>8336</v>
      </c>
      <c r="R1188" s="9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9" t="s">
        <v>8336</v>
      </c>
      <c r="R1189" s="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9" t="s">
        <v>8336</v>
      </c>
      <c r="R1190" s="9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9" t="s">
        <v>8336</v>
      </c>
      <c r="R1191" s="9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9" t="s">
        <v>8336</v>
      </c>
      <c r="R1192" s="9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9" t="s">
        <v>8336</v>
      </c>
      <c r="R1193" s="9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9" t="s">
        <v>8336</v>
      </c>
      <c r="R1194" s="9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9" t="s">
        <v>8336</v>
      </c>
      <c r="R1195" s="9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9" t="s">
        <v>8336</v>
      </c>
      <c r="R1196" s="9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9" t="s">
        <v>8336</v>
      </c>
      <c r="R1197" s="9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9" t="s">
        <v>8336</v>
      </c>
      <c r="R1198" s="9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9" t="s">
        <v>8336</v>
      </c>
      <c r="R1199" s="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9" t="s">
        <v>8336</v>
      </c>
      <c r="R1200" s="9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9" t="s">
        <v>8336</v>
      </c>
      <c r="R1201" s="9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9" t="s">
        <v>8336</v>
      </c>
      <c r="R1202" s="9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9" t="s">
        <v>8336</v>
      </c>
      <c r="R1203" s="9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9" t="s">
        <v>8336</v>
      </c>
      <c r="R1204" s="9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9" t="s">
        <v>8336</v>
      </c>
      <c r="R1205" s="9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9" t="s">
        <v>8336</v>
      </c>
      <c r="R1206" s="9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9" t="s">
        <v>8336</v>
      </c>
      <c r="R1207" s="9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9" t="s">
        <v>8336</v>
      </c>
      <c r="R1208" s="9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9" t="s">
        <v>8336</v>
      </c>
      <c r="R1209" s="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9" t="s">
        <v>8336</v>
      </c>
      <c r="R1210" s="9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9" t="s">
        <v>8336</v>
      </c>
      <c r="R1211" s="9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9" t="s">
        <v>8336</v>
      </c>
      <c r="R1212" s="9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9" t="s">
        <v>8336</v>
      </c>
      <c r="R1213" s="9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9" t="s">
        <v>8336</v>
      </c>
      <c r="R1214" s="9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9" t="s">
        <v>8336</v>
      </c>
      <c r="R1215" s="9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9" t="s">
        <v>8336</v>
      </c>
      <c r="R1216" s="9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9" t="s">
        <v>8336</v>
      </c>
      <c r="R1217" s="9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 0)</f>
        <v>146</v>
      </c>
      <c r="P1218">
        <f t="shared" ref="P1218:P1281" si="96">IFERROR(ROUND(E1218/L1218, 2),0)</f>
        <v>91.88</v>
      </c>
      <c r="Q1218" s="9" t="s">
        <v>8336</v>
      </c>
      <c r="R1218" s="9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si="96"/>
        <v>148.57</v>
      </c>
      <c r="Q1219" s="9" t="s">
        <v>8336</v>
      </c>
      <c r="R1219" s="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9" t="s">
        <v>8336</v>
      </c>
      <c r="R1220" s="9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9" t="s">
        <v>8336</v>
      </c>
      <c r="R1221" s="9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9" t="s">
        <v>8336</v>
      </c>
      <c r="R1222" s="9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9" t="s">
        <v>8336</v>
      </c>
      <c r="R1223" s="9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9" t="s">
        <v>8336</v>
      </c>
      <c r="R1224" s="9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9" t="s">
        <v>8336</v>
      </c>
      <c r="R1225" s="9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9" t="s">
        <v>8323</v>
      </c>
      <c r="R1226" s="9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9" t="s">
        <v>8323</v>
      </c>
      <c r="R1227" s="9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9" t="s">
        <v>8323</v>
      </c>
      <c r="R1228" s="9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9" t="s">
        <v>8323</v>
      </c>
      <c r="R1229" s="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9" t="s">
        <v>8323</v>
      </c>
      <c r="R1230" s="9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9" t="s">
        <v>8323</v>
      </c>
      <c r="R1231" s="9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9" t="s">
        <v>8323</v>
      </c>
      <c r="R1232" s="9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9" t="s">
        <v>8323</v>
      </c>
      <c r="R1233" s="9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9" t="s">
        <v>8323</v>
      </c>
      <c r="R1234" s="9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9" t="s">
        <v>8323</v>
      </c>
      <c r="R1235" s="9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9" t="s">
        <v>8323</v>
      </c>
      <c r="R1236" s="9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9" t="s">
        <v>8323</v>
      </c>
      <c r="R1237" s="9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9" t="s">
        <v>8323</v>
      </c>
      <c r="R1238" s="9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9" t="s">
        <v>8323</v>
      </c>
      <c r="R1239" s="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9" t="s">
        <v>8323</v>
      </c>
      <c r="R1240" s="9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9" t="s">
        <v>8323</v>
      </c>
      <c r="R1241" s="9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9" t="s">
        <v>8323</v>
      </c>
      <c r="R1242" s="9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9" t="s">
        <v>8323</v>
      </c>
      <c r="R1243" s="9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9" t="s">
        <v>8323</v>
      </c>
      <c r="R1244" s="9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9" t="s">
        <v>8323</v>
      </c>
      <c r="R1245" s="9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9" t="s">
        <v>8323</v>
      </c>
      <c r="R1246" s="9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9" t="s">
        <v>8323</v>
      </c>
      <c r="R1247" s="9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9" t="s">
        <v>8323</v>
      </c>
      <c r="R1248" s="9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9" t="s">
        <v>8323</v>
      </c>
      <c r="R1249" s="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9" t="s">
        <v>8323</v>
      </c>
      <c r="R1250" s="9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9" t="s">
        <v>8323</v>
      </c>
      <c r="R1251" s="9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9" t="s">
        <v>8323</v>
      </c>
      <c r="R1252" s="9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9" t="s">
        <v>8323</v>
      </c>
      <c r="R1253" s="9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9" t="s">
        <v>8323</v>
      </c>
      <c r="R1254" s="9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9" t="s">
        <v>8323</v>
      </c>
      <c r="R1255" s="9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9" t="s">
        <v>8323</v>
      </c>
      <c r="R1256" s="9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9" t="s">
        <v>8323</v>
      </c>
      <c r="R1257" s="9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9" t="s">
        <v>8323</v>
      </c>
      <c r="R1258" s="9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9" t="s">
        <v>8323</v>
      </c>
      <c r="R1259" s="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9" t="s">
        <v>8323</v>
      </c>
      <c r="R1260" s="9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9" t="s">
        <v>8323</v>
      </c>
      <c r="R1261" s="9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9" t="s">
        <v>8323</v>
      </c>
      <c r="R1262" s="9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9" t="s">
        <v>8323</v>
      </c>
      <c r="R1263" s="9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9" t="s">
        <v>8323</v>
      </c>
      <c r="R1264" s="9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9" t="s">
        <v>8323</v>
      </c>
      <c r="R1265" s="9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9" t="s">
        <v>8323</v>
      </c>
      <c r="R1266" s="9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9" t="s">
        <v>8323</v>
      </c>
      <c r="R1267" s="9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9" t="s">
        <v>8323</v>
      </c>
      <c r="R1268" s="9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9" t="s">
        <v>8323</v>
      </c>
      <c r="R1269" s="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9" t="s">
        <v>8323</v>
      </c>
      <c r="R1270" s="9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9" t="s">
        <v>8323</v>
      </c>
      <c r="R1271" s="9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9" t="s">
        <v>8323</v>
      </c>
      <c r="R1272" s="9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9" t="s">
        <v>8323</v>
      </c>
      <c r="R1273" s="9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9" t="s">
        <v>8323</v>
      </c>
      <c r="R1274" s="9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9" t="s">
        <v>8323</v>
      </c>
      <c r="R1275" s="9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9" t="s">
        <v>8323</v>
      </c>
      <c r="R1276" s="9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9" t="s">
        <v>8323</v>
      </c>
      <c r="R1277" s="9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9" t="s">
        <v>8323</v>
      </c>
      <c r="R1278" s="9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9" t="s">
        <v>8323</v>
      </c>
      <c r="R1279" s="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9" t="s">
        <v>8323</v>
      </c>
      <c r="R1280" s="9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9" t="s">
        <v>8323</v>
      </c>
      <c r="R1281" s="9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 0)</f>
        <v>111</v>
      </c>
      <c r="P1282">
        <f t="shared" ref="P1282:P1345" si="101">IFERROR(ROUND(E1282/L1282, 2),0)</f>
        <v>127.98</v>
      </c>
      <c r="Q1282" s="9" t="s">
        <v>8323</v>
      </c>
      <c r="R1282" s="9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si="101"/>
        <v>104.73</v>
      </c>
      <c r="Q1283" s="9" t="s">
        <v>8323</v>
      </c>
      <c r="R1283" s="9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9" t="s">
        <v>8323</v>
      </c>
      <c r="R1284" s="9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9" t="s">
        <v>8323</v>
      </c>
      <c r="R1285" s="9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9" t="s">
        <v>8315</v>
      </c>
      <c r="R1286" s="9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9" t="s">
        <v>8315</v>
      </c>
      <c r="R1287" s="9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9" t="s">
        <v>8315</v>
      </c>
      <c r="R1288" s="9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9" t="s">
        <v>8315</v>
      </c>
      <c r="R1289" s="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9" t="s">
        <v>8315</v>
      </c>
      <c r="R1290" s="9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9" t="s">
        <v>8315</v>
      </c>
      <c r="R1291" s="9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9" t="s">
        <v>8315</v>
      </c>
      <c r="R1292" s="9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9" t="s">
        <v>8315</v>
      </c>
      <c r="R1293" s="9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9" t="s">
        <v>8315</v>
      </c>
      <c r="R1294" s="9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9" t="s">
        <v>8315</v>
      </c>
      <c r="R1295" s="9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9" t="s">
        <v>8315</v>
      </c>
      <c r="R1296" s="9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9" t="s">
        <v>8315</v>
      </c>
      <c r="R1297" s="9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9" t="s">
        <v>8315</v>
      </c>
      <c r="R1298" s="9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9" t="s">
        <v>8315</v>
      </c>
      <c r="R1299" s="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9" t="s">
        <v>8315</v>
      </c>
      <c r="R1300" s="9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9" t="s">
        <v>8315</v>
      </c>
      <c r="R1301" s="9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9" t="s">
        <v>8315</v>
      </c>
      <c r="R1302" s="9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9" t="s">
        <v>8315</v>
      </c>
      <c r="R1303" s="9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9" t="s">
        <v>8315</v>
      </c>
      <c r="R1304" s="9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9" t="s">
        <v>8315</v>
      </c>
      <c r="R1305" s="9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9" t="s">
        <v>8317</v>
      </c>
      <c r="R1306" s="9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9" t="s">
        <v>8317</v>
      </c>
      <c r="R1307" s="9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9" t="s">
        <v>8317</v>
      </c>
      <c r="R1308" s="9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9" t="s">
        <v>8317</v>
      </c>
      <c r="R1309" s="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9" t="s">
        <v>8317</v>
      </c>
      <c r="R1310" s="9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9" t="s">
        <v>8317</v>
      </c>
      <c r="R1311" s="9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9" t="s">
        <v>8317</v>
      </c>
      <c r="R1312" s="9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9" t="s">
        <v>8317</v>
      </c>
      <c r="R1313" s="9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9" t="s">
        <v>8317</v>
      </c>
      <c r="R1314" s="9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9" t="s">
        <v>8317</v>
      </c>
      <c r="R1315" s="9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9" t="s">
        <v>8317</v>
      </c>
      <c r="R1316" s="9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9" t="s">
        <v>8317</v>
      </c>
      <c r="R1317" s="9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9" t="s">
        <v>8317</v>
      </c>
      <c r="R1318" s="9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9" t="s">
        <v>8317</v>
      </c>
      <c r="R1319" s="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9" t="s">
        <v>8317</v>
      </c>
      <c r="R1320" s="9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9" t="s">
        <v>8317</v>
      </c>
      <c r="R1321" s="9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9" t="s">
        <v>8317</v>
      </c>
      <c r="R1322" s="9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9" t="s">
        <v>8317</v>
      </c>
      <c r="R1323" s="9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9" t="s">
        <v>8317</v>
      </c>
      <c r="R1324" s="9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9" t="s">
        <v>8317</v>
      </c>
      <c r="R1325" s="9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9" t="s">
        <v>8317</v>
      </c>
      <c r="R1326" s="9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9" t="s">
        <v>8317</v>
      </c>
      <c r="R1327" s="9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9" t="s">
        <v>8317</v>
      </c>
      <c r="R1328" s="9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9" t="s">
        <v>8317</v>
      </c>
      <c r="R1329" s="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9" t="s">
        <v>8317</v>
      </c>
      <c r="R1330" s="9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9" t="s">
        <v>8317</v>
      </c>
      <c r="R1331" s="9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9" t="s">
        <v>8317</v>
      </c>
      <c r="R1332" s="9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9" t="s">
        <v>8317</v>
      </c>
      <c r="R1333" s="9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9" t="s">
        <v>8317</v>
      </c>
      <c r="R1334" s="9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9" t="s">
        <v>8317</v>
      </c>
      <c r="R1335" s="9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9" t="s">
        <v>8317</v>
      </c>
      <c r="R1336" s="9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9" t="s">
        <v>8317</v>
      </c>
      <c r="R1337" s="9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9" t="s">
        <v>8317</v>
      </c>
      <c r="R1338" s="9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9" t="s">
        <v>8317</v>
      </c>
      <c r="R1339" s="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9" t="s">
        <v>8317</v>
      </c>
      <c r="R1340" s="9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9" t="s">
        <v>8317</v>
      </c>
      <c r="R1341" s="9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9" t="s">
        <v>8317</v>
      </c>
      <c r="R1342" s="9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9" t="s">
        <v>8317</v>
      </c>
      <c r="R1343" s="9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9" t="s">
        <v>8317</v>
      </c>
      <c r="R1344" s="9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9" t="s">
        <v>8317</v>
      </c>
      <c r="R1345" s="9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 0)</f>
        <v>378</v>
      </c>
      <c r="P1346">
        <f t="shared" ref="P1346:P1409" si="106">IFERROR(ROUND(E1346/L1346, 2),0)</f>
        <v>40.76</v>
      </c>
      <c r="Q1346" s="9" t="s">
        <v>8320</v>
      </c>
      <c r="R1346" s="9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si="106"/>
        <v>53.57</v>
      </c>
      <c r="Q1347" s="9" t="s">
        <v>8320</v>
      </c>
      <c r="R1347" s="9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9" t="s">
        <v>8320</v>
      </c>
      <c r="R1348" s="9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9" t="s">
        <v>8320</v>
      </c>
      <c r="R1349" s="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9" t="s">
        <v>8320</v>
      </c>
      <c r="R1350" s="9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9" t="s">
        <v>8320</v>
      </c>
      <c r="R1351" s="9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9" t="s">
        <v>8320</v>
      </c>
      <c r="R1352" s="9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9" t="s">
        <v>8320</v>
      </c>
      <c r="R1353" s="9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9" t="s">
        <v>8320</v>
      </c>
      <c r="R1354" s="9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9" t="s">
        <v>8320</v>
      </c>
      <c r="R1355" s="9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9" t="s">
        <v>8320</v>
      </c>
      <c r="R1356" s="9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9" t="s">
        <v>8320</v>
      </c>
      <c r="R1357" s="9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9" t="s">
        <v>8320</v>
      </c>
      <c r="R1358" s="9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9" t="s">
        <v>8320</v>
      </c>
      <c r="R1359" s="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9" t="s">
        <v>8320</v>
      </c>
      <c r="R1360" s="9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9" t="s">
        <v>8320</v>
      </c>
      <c r="R1361" s="9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9" t="s">
        <v>8320</v>
      </c>
      <c r="R1362" s="9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9" t="s">
        <v>8320</v>
      </c>
      <c r="R1363" s="9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9" t="s">
        <v>8320</v>
      </c>
      <c r="R1364" s="9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9" t="s">
        <v>8320</v>
      </c>
      <c r="R1365" s="9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9" t="s">
        <v>8323</v>
      </c>
      <c r="R1366" s="9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9" t="s">
        <v>8323</v>
      </c>
      <c r="R1367" s="9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9" t="s">
        <v>8323</v>
      </c>
      <c r="R1368" s="9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9" t="s">
        <v>8323</v>
      </c>
      <c r="R1369" s="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9" t="s">
        <v>8323</v>
      </c>
      <c r="R1370" s="9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9" t="s">
        <v>8323</v>
      </c>
      <c r="R1371" s="9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9" t="s">
        <v>8323</v>
      </c>
      <c r="R1372" s="9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9" t="s">
        <v>8323</v>
      </c>
      <c r="R1373" s="9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9" t="s">
        <v>8323</v>
      </c>
      <c r="R1374" s="9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9" t="s">
        <v>8323</v>
      </c>
      <c r="R1375" s="9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9" t="s">
        <v>8323</v>
      </c>
      <c r="R1376" s="9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9" t="s">
        <v>8323</v>
      </c>
      <c r="R1377" s="9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9" t="s">
        <v>8323</v>
      </c>
      <c r="R1378" s="9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9" t="s">
        <v>8323</v>
      </c>
      <c r="R1379" s="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9" t="s">
        <v>8323</v>
      </c>
      <c r="R1380" s="9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9" t="s">
        <v>8323</v>
      </c>
      <c r="R1381" s="9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9" t="s">
        <v>8323</v>
      </c>
      <c r="R1382" s="9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9" t="s">
        <v>8323</v>
      </c>
      <c r="R1383" s="9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9" t="s">
        <v>8323</v>
      </c>
      <c r="R1384" s="9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9" t="s">
        <v>8323</v>
      </c>
      <c r="R1385" s="9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9" t="s">
        <v>8323</v>
      </c>
      <c r="R1386" s="9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9" t="s">
        <v>8323</v>
      </c>
      <c r="R1387" s="9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9" t="s">
        <v>8323</v>
      </c>
      <c r="R1388" s="9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9" t="s">
        <v>8323</v>
      </c>
      <c r="R1389" s="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9" t="s">
        <v>8323</v>
      </c>
      <c r="R1390" s="9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9" t="s">
        <v>8323</v>
      </c>
      <c r="R1391" s="9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9" t="s">
        <v>8323</v>
      </c>
      <c r="R1392" s="9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9" t="s">
        <v>8323</v>
      </c>
      <c r="R1393" s="9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9" t="s">
        <v>8323</v>
      </c>
      <c r="R1394" s="9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9" t="s">
        <v>8323</v>
      </c>
      <c r="R1395" s="9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9" t="s">
        <v>8323</v>
      </c>
      <c r="R1396" s="9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9" t="s">
        <v>8323</v>
      </c>
      <c r="R1397" s="9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9" t="s">
        <v>8323</v>
      </c>
      <c r="R1398" s="9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9" t="s">
        <v>8323</v>
      </c>
      <c r="R1399" s="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9" t="s">
        <v>8323</v>
      </c>
      <c r="R1400" s="9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9" t="s">
        <v>8323</v>
      </c>
      <c r="R1401" s="9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9" t="s">
        <v>8323</v>
      </c>
      <c r="R1402" s="9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9" t="s">
        <v>8323</v>
      </c>
      <c r="R1403" s="9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9" t="s">
        <v>8323</v>
      </c>
      <c r="R1404" s="9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9" t="s">
        <v>8323</v>
      </c>
      <c r="R1405" s="9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9" t="s">
        <v>8320</v>
      </c>
      <c r="R1406" s="9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9" t="s">
        <v>8320</v>
      </c>
      <c r="R1407" s="9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9" t="s">
        <v>8320</v>
      </c>
      <c r="R1408" s="9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9" t="s">
        <v>8320</v>
      </c>
      <c r="R1409" s="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 0)</f>
        <v>7</v>
      </c>
      <c r="P1410">
        <f t="shared" ref="P1410:P1473" si="111">IFERROR(ROUND(E1410/L1410, 2),0)</f>
        <v>12</v>
      </c>
      <c r="Q1410" s="9" t="s">
        <v>8320</v>
      </c>
      <c r="R1410" s="9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si="111"/>
        <v>0</v>
      </c>
      <c r="Q1411" s="9" t="s">
        <v>8320</v>
      </c>
      <c r="R1411" s="9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9" t="s">
        <v>8320</v>
      </c>
      <c r="R1412" s="9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9" t="s">
        <v>8320</v>
      </c>
      <c r="R1413" s="9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9" t="s">
        <v>8320</v>
      </c>
      <c r="R1414" s="9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9" t="s">
        <v>8320</v>
      </c>
      <c r="R1415" s="9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9" t="s">
        <v>8320</v>
      </c>
      <c r="R1416" s="9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9" t="s">
        <v>8320</v>
      </c>
      <c r="R1417" s="9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9" t="s">
        <v>8320</v>
      </c>
      <c r="R1418" s="9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9" t="s">
        <v>8320</v>
      </c>
      <c r="R1419" s="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9" t="s">
        <v>8320</v>
      </c>
      <c r="R1420" s="9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9" t="s">
        <v>8320</v>
      </c>
      <c r="R1421" s="9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9" t="s">
        <v>8320</v>
      </c>
      <c r="R1422" s="9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9" t="s">
        <v>8320</v>
      </c>
      <c r="R1423" s="9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9" t="s">
        <v>8320</v>
      </c>
      <c r="R1424" s="9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9" t="s">
        <v>8320</v>
      </c>
      <c r="R1425" s="9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9" t="s">
        <v>8320</v>
      </c>
      <c r="R1426" s="9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9" t="s">
        <v>8320</v>
      </c>
      <c r="R1427" s="9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9" t="s">
        <v>8320</v>
      </c>
      <c r="R1428" s="9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9" t="s">
        <v>8320</v>
      </c>
      <c r="R1429" s="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9" t="s">
        <v>8320</v>
      </c>
      <c r="R1430" s="9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9" t="s">
        <v>8320</v>
      </c>
      <c r="R1431" s="9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9" t="s">
        <v>8320</v>
      </c>
      <c r="R1432" s="9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9" t="s">
        <v>8320</v>
      </c>
      <c r="R1433" s="9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9" t="s">
        <v>8320</v>
      </c>
      <c r="R1434" s="9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9" t="s">
        <v>8320</v>
      </c>
      <c r="R1435" s="9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9" t="s">
        <v>8320</v>
      </c>
      <c r="R1436" s="9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9" t="s">
        <v>8320</v>
      </c>
      <c r="R1437" s="9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9" t="s">
        <v>8320</v>
      </c>
      <c r="R1438" s="9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9" t="s">
        <v>8320</v>
      </c>
      <c r="R1439" s="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9" t="s">
        <v>8320</v>
      </c>
      <c r="R1440" s="9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9" t="s">
        <v>8320</v>
      </c>
      <c r="R1441" s="9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9" t="s">
        <v>8320</v>
      </c>
      <c r="R1442" s="9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9" t="s">
        <v>8320</v>
      </c>
      <c r="R1443" s="9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9" t="s">
        <v>8320</v>
      </c>
      <c r="R1444" s="9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9" t="s">
        <v>8320</v>
      </c>
      <c r="R1445" s="9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9" t="s">
        <v>8320</v>
      </c>
      <c r="R1446" s="9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9" t="s">
        <v>8320</v>
      </c>
      <c r="R1447" s="9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9" t="s">
        <v>8320</v>
      </c>
      <c r="R1448" s="9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9" t="s">
        <v>8320</v>
      </c>
      <c r="R1449" s="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9" t="s">
        <v>8320</v>
      </c>
      <c r="R1450" s="9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9" t="s">
        <v>8320</v>
      </c>
      <c r="R1451" s="9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9" t="s">
        <v>8320</v>
      </c>
      <c r="R1452" s="9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9" t="s">
        <v>8320</v>
      </c>
      <c r="R1453" s="9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9" t="s">
        <v>8320</v>
      </c>
      <c r="R1454" s="9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9" t="s">
        <v>8320</v>
      </c>
      <c r="R1455" s="9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9" t="s">
        <v>8320</v>
      </c>
      <c r="R1456" s="9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9" t="s">
        <v>8320</v>
      </c>
      <c r="R1457" s="9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9" t="s">
        <v>8320</v>
      </c>
      <c r="R1458" s="9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9" t="s">
        <v>8320</v>
      </c>
      <c r="R1459" s="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9" t="s">
        <v>8320</v>
      </c>
      <c r="R1460" s="9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9" t="s">
        <v>8320</v>
      </c>
      <c r="R1461" s="9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9" t="s">
        <v>8320</v>
      </c>
      <c r="R1462" s="9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9" t="s">
        <v>8320</v>
      </c>
      <c r="R1463" s="9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9" t="s">
        <v>8320</v>
      </c>
      <c r="R1464" s="9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9" t="s">
        <v>8320</v>
      </c>
      <c r="R1465" s="9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9" t="s">
        <v>8320</v>
      </c>
      <c r="R1466" s="9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9" t="s">
        <v>8320</v>
      </c>
      <c r="R1467" s="9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9" t="s">
        <v>8320</v>
      </c>
      <c r="R1468" s="9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9" t="s">
        <v>8320</v>
      </c>
      <c r="R1469" s="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9" t="s">
        <v>8320</v>
      </c>
      <c r="R1470" s="9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9" t="s">
        <v>8320</v>
      </c>
      <c r="R1471" s="9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9" t="s">
        <v>8320</v>
      </c>
      <c r="R1472" s="9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9" t="s">
        <v>8320</v>
      </c>
      <c r="R1473" s="9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 0)</f>
        <v>139</v>
      </c>
      <c r="P1474">
        <f t="shared" ref="P1474:P1537" si="116">IFERROR(ROUND(E1474/L1474, 2),0)</f>
        <v>103.2</v>
      </c>
      <c r="Q1474" s="9" t="s">
        <v>8320</v>
      </c>
      <c r="R1474" s="9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si="116"/>
        <v>38.46</v>
      </c>
      <c r="Q1475" s="9" t="s">
        <v>8320</v>
      </c>
      <c r="R1475" s="9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9" t="s">
        <v>8320</v>
      </c>
      <c r="R1476" s="9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9" t="s">
        <v>8320</v>
      </c>
      <c r="R1477" s="9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9" t="s">
        <v>8320</v>
      </c>
      <c r="R1478" s="9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9" t="s">
        <v>8320</v>
      </c>
      <c r="R1479" s="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9" t="s">
        <v>8320</v>
      </c>
      <c r="R1480" s="9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9" t="s">
        <v>8320</v>
      </c>
      <c r="R1481" s="9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9" t="s">
        <v>8320</v>
      </c>
      <c r="R1482" s="9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9" t="s">
        <v>8320</v>
      </c>
      <c r="R1483" s="9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9" t="s">
        <v>8320</v>
      </c>
      <c r="R1484" s="9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9" t="s">
        <v>8320</v>
      </c>
      <c r="R1485" s="9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9" t="s">
        <v>8320</v>
      </c>
      <c r="R1486" s="9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9" t="s">
        <v>8320</v>
      </c>
      <c r="R1487" s="9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9" t="s">
        <v>8320</v>
      </c>
      <c r="R1488" s="9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9" t="s">
        <v>8320</v>
      </c>
      <c r="R1489" s="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9" t="s">
        <v>8320</v>
      </c>
      <c r="R1490" s="9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9" t="s">
        <v>8320</v>
      </c>
      <c r="R1491" s="9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9" t="s">
        <v>8320</v>
      </c>
      <c r="R1492" s="9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9" t="s">
        <v>8320</v>
      </c>
      <c r="R1493" s="9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9" t="s">
        <v>8320</v>
      </c>
      <c r="R1494" s="9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9" t="s">
        <v>8320</v>
      </c>
      <c r="R1495" s="9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9" t="s">
        <v>8320</v>
      </c>
      <c r="R1496" s="9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9" t="s">
        <v>8320</v>
      </c>
      <c r="R1497" s="9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9" t="s">
        <v>8320</v>
      </c>
      <c r="R1498" s="9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9" t="s">
        <v>8320</v>
      </c>
      <c r="R1499" s="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9" t="s">
        <v>8320</v>
      </c>
      <c r="R1500" s="9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9" t="s">
        <v>8320</v>
      </c>
      <c r="R1501" s="9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9" t="s">
        <v>8320</v>
      </c>
      <c r="R1502" s="9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9" t="s">
        <v>8336</v>
      </c>
      <c r="R1503" s="9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9" t="s">
        <v>8336</v>
      </c>
      <c r="R1504" s="9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9" t="s">
        <v>8336</v>
      </c>
      <c r="R1505" s="9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9" t="s">
        <v>8336</v>
      </c>
      <c r="R1506" s="9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9" t="s">
        <v>8336</v>
      </c>
      <c r="R1507" s="9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9" t="s">
        <v>8336</v>
      </c>
      <c r="R1508" s="9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9" t="s">
        <v>8336</v>
      </c>
      <c r="R1509" s="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9" t="s">
        <v>8336</v>
      </c>
      <c r="R1510" s="9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9" t="s">
        <v>8336</v>
      </c>
      <c r="R1511" s="9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9" t="s">
        <v>8336</v>
      </c>
      <c r="R1512" s="9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9" t="s">
        <v>8336</v>
      </c>
      <c r="R1513" s="9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9" t="s">
        <v>8336</v>
      </c>
      <c r="R1514" s="9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9" t="s">
        <v>8336</v>
      </c>
      <c r="R1515" s="9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9" t="s">
        <v>8336</v>
      </c>
      <c r="R1516" s="9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9" t="s">
        <v>8336</v>
      </c>
      <c r="R1517" s="9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9" t="s">
        <v>8336</v>
      </c>
      <c r="R1518" s="9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9" t="s">
        <v>8336</v>
      </c>
      <c r="R1519" s="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9" t="s">
        <v>8336</v>
      </c>
      <c r="R1520" s="9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9" t="s">
        <v>8336</v>
      </c>
      <c r="R1521" s="9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9" t="s">
        <v>8336</v>
      </c>
      <c r="R1522" s="9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9" t="s">
        <v>8336</v>
      </c>
      <c r="R1523" s="9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9" t="s">
        <v>8336</v>
      </c>
      <c r="R1524" s="9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9" t="s">
        <v>8336</v>
      </c>
      <c r="R1525" s="9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9" t="s">
        <v>8336</v>
      </c>
      <c r="R1526" s="9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9" t="s">
        <v>8336</v>
      </c>
      <c r="R1527" s="9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9" t="s">
        <v>8336</v>
      </c>
      <c r="R1528" s="9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9" t="s">
        <v>8336</v>
      </c>
      <c r="R1529" s="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9" t="s">
        <v>8336</v>
      </c>
      <c r="R1530" s="9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9" t="s">
        <v>8336</v>
      </c>
      <c r="R1531" s="9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9" t="s">
        <v>8336</v>
      </c>
      <c r="R1532" s="9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9" t="s">
        <v>8336</v>
      </c>
      <c r="R1533" s="9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9" t="s">
        <v>8336</v>
      </c>
      <c r="R1534" s="9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9" t="s">
        <v>8336</v>
      </c>
      <c r="R1535" s="9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9" t="s">
        <v>8336</v>
      </c>
      <c r="R1536" s="9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9" t="s">
        <v>8336</v>
      </c>
      <c r="R1537" s="9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 0)</f>
        <v>250</v>
      </c>
      <c r="P1538">
        <f t="shared" ref="P1538:P1601" si="121">IFERROR(ROUND(E1538/L1538, 2),0)</f>
        <v>66.02</v>
      </c>
      <c r="Q1538" s="9" t="s">
        <v>8336</v>
      </c>
      <c r="R1538" s="9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si="121"/>
        <v>96.38</v>
      </c>
      <c r="Q1539" s="9" t="s">
        <v>8336</v>
      </c>
      <c r="R1539" s="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9" t="s">
        <v>8336</v>
      </c>
      <c r="R1540" s="9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9" t="s">
        <v>8336</v>
      </c>
      <c r="R1541" s="9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9" t="s">
        <v>8336</v>
      </c>
      <c r="R1542" s="9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9" t="s">
        <v>8336</v>
      </c>
      <c r="R1543" s="9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9" t="s">
        <v>8336</v>
      </c>
      <c r="R1544" s="9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9" t="s">
        <v>8336</v>
      </c>
      <c r="R1545" s="9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9" t="s">
        <v>8336</v>
      </c>
      <c r="R1546" s="9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9" t="s">
        <v>8336</v>
      </c>
      <c r="R1547" s="9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9" t="s">
        <v>8336</v>
      </c>
      <c r="R1548" s="9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9" t="s">
        <v>8336</v>
      </c>
      <c r="R1549" s="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9" t="s">
        <v>8336</v>
      </c>
      <c r="R1550" s="9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9" t="s">
        <v>8336</v>
      </c>
      <c r="R1551" s="9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9" t="s">
        <v>8336</v>
      </c>
      <c r="R1552" s="9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9" t="s">
        <v>8336</v>
      </c>
      <c r="R1553" s="9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9" t="s">
        <v>8336</v>
      </c>
      <c r="R1554" s="9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9" t="s">
        <v>8336</v>
      </c>
      <c r="R1555" s="9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9" t="s">
        <v>8336</v>
      </c>
      <c r="R1556" s="9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9" t="s">
        <v>8336</v>
      </c>
      <c r="R1557" s="9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9" t="s">
        <v>8336</v>
      </c>
      <c r="R1558" s="9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9" t="s">
        <v>8336</v>
      </c>
      <c r="R1559" s="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9" t="s">
        <v>8336</v>
      </c>
      <c r="R1560" s="9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9" t="s">
        <v>8336</v>
      </c>
      <c r="R1561" s="9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9" t="s">
        <v>8336</v>
      </c>
      <c r="R1562" s="9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9" t="s">
        <v>8320</v>
      </c>
      <c r="R1563" s="9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9" t="s">
        <v>8320</v>
      </c>
      <c r="R1564" s="9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9" t="s">
        <v>8320</v>
      </c>
      <c r="R1565" s="9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9" t="s">
        <v>8320</v>
      </c>
      <c r="R1566" s="9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9" t="s">
        <v>8320</v>
      </c>
      <c r="R1567" s="9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9" t="s">
        <v>8320</v>
      </c>
      <c r="R1568" s="9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9" t="s">
        <v>8320</v>
      </c>
      <c r="R1569" s="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9" t="s">
        <v>8320</v>
      </c>
      <c r="R1570" s="9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9" t="s">
        <v>8320</v>
      </c>
      <c r="R1571" s="9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9" t="s">
        <v>8320</v>
      </c>
      <c r="R1572" s="9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9" t="s">
        <v>8320</v>
      </c>
      <c r="R1573" s="9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9" t="s">
        <v>8320</v>
      </c>
      <c r="R1574" s="9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9" t="s">
        <v>8320</v>
      </c>
      <c r="R1575" s="9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9" t="s">
        <v>8320</v>
      </c>
      <c r="R1576" s="9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9" t="s">
        <v>8320</v>
      </c>
      <c r="R1577" s="9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9" t="s">
        <v>8320</v>
      </c>
      <c r="R1578" s="9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9" t="s">
        <v>8320</v>
      </c>
      <c r="R1579" s="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9" t="s">
        <v>8320</v>
      </c>
      <c r="R1580" s="9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9" t="s">
        <v>8320</v>
      </c>
      <c r="R1581" s="9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9" t="s">
        <v>8320</v>
      </c>
      <c r="R1582" s="9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9" t="s">
        <v>8336</v>
      </c>
      <c r="R1583" s="9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9" t="s">
        <v>8336</v>
      </c>
      <c r="R1584" s="9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9" t="s">
        <v>8336</v>
      </c>
      <c r="R1585" s="9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9" t="s">
        <v>8336</v>
      </c>
      <c r="R1586" s="9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9" t="s">
        <v>8336</v>
      </c>
      <c r="R1587" s="9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9" t="s">
        <v>8336</v>
      </c>
      <c r="R1588" s="9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9" t="s">
        <v>8336</v>
      </c>
      <c r="R1589" s="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9" t="s">
        <v>8336</v>
      </c>
      <c r="R1590" s="9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9" t="s">
        <v>8336</v>
      </c>
      <c r="R1591" s="9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9" t="s">
        <v>8336</v>
      </c>
      <c r="R1592" s="9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9" t="s">
        <v>8336</v>
      </c>
      <c r="R1593" s="9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9" t="s">
        <v>8336</v>
      </c>
      <c r="R1594" s="9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9" t="s">
        <v>8336</v>
      </c>
      <c r="R1595" s="9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9" t="s">
        <v>8336</v>
      </c>
      <c r="R1596" s="9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9" t="s">
        <v>8336</v>
      </c>
      <c r="R1597" s="9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9" t="s">
        <v>8336</v>
      </c>
      <c r="R1598" s="9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9" t="s">
        <v>8336</v>
      </c>
      <c r="R1599" s="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9" t="s">
        <v>8336</v>
      </c>
      <c r="R1600" s="9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9" t="s">
        <v>8336</v>
      </c>
      <c r="R1601" s="9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 0)</f>
        <v>7</v>
      </c>
      <c r="P1602">
        <f t="shared" ref="P1602:P1665" si="126">IFERROR(ROUND(E1602/L1602, 2),0)</f>
        <v>40.78</v>
      </c>
      <c r="Q1602" s="9" t="s">
        <v>8336</v>
      </c>
      <c r="R1602" s="9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si="126"/>
        <v>48.33</v>
      </c>
      <c r="Q1603" s="9" t="s">
        <v>8323</v>
      </c>
      <c r="R1603" s="9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9" t="s">
        <v>8323</v>
      </c>
      <c r="R1604" s="9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9" t="s">
        <v>8323</v>
      </c>
      <c r="R1605" s="9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9" t="s">
        <v>8323</v>
      </c>
      <c r="R1606" s="9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9" t="s">
        <v>8323</v>
      </c>
      <c r="R1607" s="9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9" t="s">
        <v>8323</v>
      </c>
      <c r="R1608" s="9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9" t="s">
        <v>8323</v>
      </c>
      <c r="R1609" s="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9" t="s">
        <v>8323</v>
      </c>
      <c r="R1610" s="9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9" t="s">
        <v>8323</v>
      </c>
      <c r="R1611" s="9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9" t="s">
        <v>8323</v>
      </c>
      <c r="R1612" s="9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9" t="s">
        <v>8323</v>
      </c>
      <c r="R1613" s="9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9" t="s">
        <v>8323</v>
      </c>
      <c r="R1614" s="9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9" t="s">
        <v>8323</v>
      </c>
      <c r="R1615" s="9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9" t="s">
        <v>8323</v>
      </c>
      <c r="R1616" s="9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9" t="s">
        <v>8323</v>
      </c>
      <c r="R1617" s="9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9" t="s">
        <v>8323</v>
      </c>
      <c r="R1618" s="9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9" t="s">
        <v>8323</v>
      </c>
      <c r="R1619" s="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9" t="s">
        <v>8323</v>
      </c>
      <c r="R1620" s="9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9" t="s">
        <v>8323</v>
      </c>
      <c r="R1621" s="9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9" t="s">
        <v>8323</v>
      </c>
      <c r="R1622" s="9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9" t="s">
        <v>8323</v>
      </c>
      <c r="R1623" s="9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9" t="s">
        <v>8323</v>
      </c>
      <c r="R1624" s="9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9" t="s">
        <v>8323</v>
      </c>
      <c r="R1625" s="9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9" t="s">
        <v>8323</v>
      </c>
      <c r="R1626" s="9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9" t="s">
        <v>8323</v>
      </c>
      <c r="R1627" s="9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9" t="s">
        <v>8323</v>
      </c>
      <c r="R1628" s="9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9" t="s">
        <v>8323</v>
      </c>
      <c r="R1629" s="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9" t="s">
        <v>8323</v>
      </c>
      <c r="R1630" s="9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9" t="s">
        <v>8323</v>
      </c>
      <c r="R1631" s="9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9" t="s">
        <v>8323</v>
      </c>
      <c r="R1632" s="9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9" t="s">
        <v>8323</v>
      </c>
      <c r="R1633" s="9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9" t="s">
        <v>8323</v>
      </c>
      <c r="R1634" s="9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9" t="s">
        <v>8323</v>
      </c>
      <c r="R1635" s="9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9" t="s">
        <v>8323</v>
      </c>
      <c r="R1636" s="9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9" t="s">
        <v>8323</v>
      </c>
      <c r="R1637" s="9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9" t="s">
        <v>8323</v>
      </c>
      <c r="R1638" s="9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9" t="s">
        <v>8323</v>
      </c>
      <c r="R1639" s="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9" t="s">
        <v>8323</v>
      </c>
      <c r="R1640" s="9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9" t="s">
        <v>8323</v>
      </c>
      <c r="R1641" s="9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9" t="s">
        <v>8323</v>
      </c>
      <c r="R1642" s="9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9" t="s">
        <v>8323</v>
      </c>
      <c r="R1643" s="9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9" t="s">
        <v>8323</v>
      </c>
      <c r="R1644" s="9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9" t="s">
        <v>8323</v>
      </c>
      <c r="R1645" s="9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9" t="s">
        <v>8323</v>
      </c>
      <c r="R1646" s="9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9" t="s">
        <v>8323</v>
      </c>
      <c r="R1647" s="9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9" t="s">
        <v>8323</v>
      </c>
      <c r="R1648" s="9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9" t="s">
        <v>8323</v>
      </c>
      <c r="R1649" s="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9" t="s">
        <v>8323</v>
      </c>
      <c r="R1650" s="9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9" t="s">
        <v>8323</v>
      </c>
      <c r="R1651" s="9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9" t="s">
        <v>8323</v>
      </c>
      <c r="R1652" s="9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9" t="s">
        <v>8323</v>
      </c>
      <c r="R1653" s="9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9" t="s">
        <v>8323</v>
      </c>
      <c r="R1654" s="9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9" t="s">
        <v>8323</v>
      </c>
      <c r="R1655" s="9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9" t="s">
        <v>8323</v>
      </c>
      <c r="R1656" s="9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9" t="s">
        <v>8323</v>
      </c>
      <c r="R1657" s="9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9" t="s">
        <v>8323</v>
      </c>
      <c r="R1658" s="9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9" t="s">
        <v>8323</v>
      </c>
      <c r="R1659" s="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9" t="s">
        <v>8323</v>
      </c>
      <c r="R1660" s="9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9" t="s">
        <v>8323</v>
      </c>
      <c r="R1661" s="9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9" t="s">
        <v>8323</v>
      </c>
      <c r="R1662" s="9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9" t="s">
        <v>8323</v>
      </c>
      <c r="R1663" s="9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9" t="s">
        <v>8323</v>
      </c>
      <c r="R1664" s="9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9" t="s">
        <v>8323</v>
      </c>
      <c r="R1665" s="9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 0)</f>
        <v>122</v>
      </c>
      <c r="P1666">
        <f t="shared" ref="P1666:P1729" si="131">IFERROR(ROUND(E1666/L1666, 2),0)</f>
        <v>34.380000000000003</v>
      </c>
      <c r="Q1666" s="9" t="s">
        <v>8323</v>
      </c>
      <c r="R1666" s="9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si="131"/>
        <v>44.96</v>
      </c>
      <c r="Q1667" s="9" t="s">
        <v>8323</v>
      </c>
      <c r="R1667" s="9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9" t="s">
        <v>8323</v>
      </c>
      <c r="R1668" s="9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9" t="s">
        <v>8323</v>
      </c>
      <c r="R1669" s="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9" t="s">
        <v>8323</v>
      </c>
      <c r="R1670" s="9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9" t="s">
        <v>8323</v>
      </c>
      <c r="R1671" s="9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9" t="s">
        <v>8323</v>
      </c>
      <c r="R1672" s="9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9" t="s">
        <v>8323</v>
      </c>
      <c r="R1673" s="9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9" t="s">
        <v>8323</v>
      </c>
      <c r="R1674" s="9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9" t="s">
        <v>8323</v>
      </c>
      <c r="R1675" s="9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9" t="s">
        <v>8323</v>
      </c>
      <c r="R1676" s="9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9" t="s">
        <v>8323</v>
      </c>
      <c r="R1677" s="9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9" t="s">
        <v>8323</v>
      </c>
      <c r="R1678" s="9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9" t="s">
        <v>8323</v>
      </c>
      <c r="R1679" s="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9" t="s">
        <v>8323</v>
      </c>
      <c r="R1680" s="9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9" t="s">
        <v>8323</v>
      </c>
      <c r="R1681" s="9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9" t="s">
        <v>8323</v>
      </c>
      <c r="R1682" s="9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9" t="s">
        <v>8323</v>
      </c>
      <c r="R1683" s="9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9" t="s">
        <v>8323</v>
      </c>
      <c r="R1684" s="9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9" t="s">
        <v>8323</v>
      </c>
      <c r="R1685" s="9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9" t="s">
        <v>8323</v>
      </c>
      <c r="R1686" s="9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9" t="s">
        <v>8323</v>
      </c>
      <c r="R1687" s="9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9" t="s">
        <v>8323</v>
      </c>
      <c r="R1688" s="9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9" t="s">
        <v>8323</v>
      </c>
      <c r="R1689" s="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9" t="s">
        <v>8323</v>
      </c>
      <c r="R1690" s="9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9" t="s">
        <v>8323</v>
      </c>
      <c r="R1691" s="9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9" t="s">
        <v>8323</v>
      </c>
      <c r="R1692" s="9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9" t="s">
        <v>8323</v>
      </c>
      <c r="R1693" s="9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9" t="s">
        <v>8323</v>
      </c>
      <c r="R1694" s="9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9" t="s">
        <v>8323</v>
      </c>
      <c r="R1695" s="9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9" t="s">
        <v>8323</v>
      </c>
      <c r="R1696" s="9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9" t="s">
        <v>8323</v>
      </c>
      <c r="R1697" s="9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9" t="s">
        <v>8323</v>
      </c>
      <c r="R1698" s="9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9" t="s">
        <v>8323</v>
      </c>
      <c r="R1699" s="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9" t="s">
        <v>8323</v>
      </c>
      <c r="R1700" s="9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9" t="s">
        <v>8323</v>
      </c>
      <c r="R1701" s="9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9" t="s">
        <v>8323</v>
      </c>
      <c r="R1702" s="9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9" t="s">
        <v>8323</v>
      </c>
      <c r="R1703" s="9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9" t="s">
        <v>8323</v>
      </c>
      <c r="R1704" s="9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9" t="s">
        <v>8323</v>
      </c>
      <c r="R1705" s="9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9" t="s">
        <v>8323</v>
      </c>
      <c r="R1706" s="9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9" t="s">
        <v>8323</v>
      </c>
      <c r="R1707" s="9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9" t="s">
        <v>8323</v>
      </c>
      <c r="R1708" s="9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9" t="s">
        <v>8323</v>
      </c>
      <c r="R1709" s="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9" t="s">
        <v>8323</v>
      </c>
      <c r="R1710" s="9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9" t="s">
        <v>8323</v>
      </c>
      <c r="R1711" s="9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9" t="s">
        <v>8323</v>
      </c>
      <c r="R1712" s="9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9" t="s">
        <v>8323</v>
      </c>
      <c r="R1713" s="9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9" t="s">
        <v>8323</v>
      </c>
      <c r="R1714" s="9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9" t="s">
        <v>8323</v>
      </c>
      <c r="R1715" s="9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9" t="s">
        <v>8323</v>
      </c>
      <c r="R1716" s="9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9" t="s">
        <v>8323</v>
      </c>
      <c r="R1717" s="9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9" t="s">
        <v>8323</v>
      </c>
      <c r="R1718" s="9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9" t="s">
        <v>8323</v>
      </c>
      <c r="R1719" s="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9" t="s">
        <v>8323</v>
      </c>
      <c r="R1720" s="9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9" t="s">
        <v>8323</v>
      </c>
      <c r="R1721" s="9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9" t="s">
        <v>8323</v>
      </c>
      <c r="R1722" s="9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9" t="s">
        <v>8323</v>
      </c>
      <c r="R1723" s="9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9" t="s">
        <v>8323</v>
      </c>
      <c r="R1724" s="9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9" t="s">
        <v>8323</v>
      </c>
      <c r="R1725" s="9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9" t="s">
        <v>8323</v>
      </c>
      <c r="R1726" s="9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9" t="s">
        <v>8323</v>
      </c>
      <c r="R1727" s="9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9" t="s">
        <v>8323</v>
      </c>
      <c r="R1728" s="9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9" t="s">
        <v>8323</v>
      </c>
      <c r="R1729" s="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 0)</f>
        <v>68</v>
      </c>
      <c r="P1730">
        <f t="shared" ref="P1730:P1793" si="136">IFERROR(ROUND(E1730/L1730, 2),0)</f>
        <v>122.14</v>
      </c>
      <c r="Q1730" s="9" t="s">
        <v>8323</v>
      </c>
      <c r="R1730" s="9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si="136"/>
        <v>0</v>
      </c>
      <c r="Q1731" s="9" t="s">
        <v>8323</v>
      </c>
      <c r="R1731" s="9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9" t="s">
        <v>8323</v>
      </c>
      <c r="R1732" s="9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9" t="s">
        <v>8323</v>
      </c>
      <c r="R1733" s="9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9" t="s">
        <v>8323</v>
      </c>
      <c r="R1734" s="9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9" t="s">
        <v>8323</v>
      </c>
      <c r="R1735" s="9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9" t="s">
        <v>8323</v>
      </c>
      <c r="R1736" s="9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9" t="s">
        <v>8323</v>
      </c>
      <c r="R1737" s="9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9" t="s">
        <v>8323</v>
      </c>
      <c r="R1738" s="9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9" t="s">
        <v>8323</v>
      </c>
      <c r="R1739" s="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9" t="s">
        <v>8323</v>
      </c>
      <c r="R1740" s="9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9" t="s">
        <v>8323</v>
      </c>
      <c r="R1741" s="9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9" t="s">
        <v>8323</v>
      </c>
      <c r="R1742" s="9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9" t="s">
        <v>8336</v>
      </c>
      <c r="R1743" s="9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9" t="s">
        <v>8336</v>
      </c>
      <c r="R1744" s="9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9" t="s">
        <v>8336</v>
      </c>
      <c r="R1745" s="9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9" t="s">
        <v>8336</v>
      </c>
      <c r="R1746" s="9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9" t="s">
        <v>8336</v>
      </c>
      <c r="R1747" s="9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9" t="s">
        <v>8336</v>
      </c>
      <c r="R1748" s="9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9" t="s">
        <v>8336</v>
      </c>
      <c r="R1749" s="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9" t="s">
        <v>8336</v>
      </c>
      <c r="R1750" s="9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9" t="s">
        <v>8336</v>
      </c>
      <c r="R1751" s="9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9" t="s">
        <v>8336</v>
      </c>
      <c r="R1752" s="9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9" t="s">
        <v>8336</v>
      </c>
      <c r="R1753" s="9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9" t="s">
        <v>8336</v>
      </c>
      <c r="R1754" s="9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9" t="s">
        <v>8336</v>
      </c>
      <c r="R1755" s="9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9" t="s">
        <v>8336</v>
      </c>
      <c r="R1756" s="9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9" t="s">
        <v>8336</v>
      </c>
      <c r="R1757" s="9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9" t="s">
        <v>8336</v>
      </c>
      <c r="R1758" s="9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9" t="s">
        <v>8336</v>
      </c>
      <c r="R1759" s="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9" t="s">
        <v>8336</v>
      </c>
      <c r="R1760" s="9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9" t="s">
        <v>8336</v>
      </c>
      <c r="R1761" s="9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9" t="s">
        <v>8336</v>
      </c>
      <c r="R1762" s="9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9" t="s">
        <v>8336</v>
      </c>
      <c r="R1763" s="9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9" t="s">
        <v>8336</v>
      </c>
      <c r="R1764" s="9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9" t="s">
        <v>8336</v>
      </c>
      <c r="R1765" s="9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9" t="s">
        <v>8336</v>
      </c>
      <c r="R1766" s="9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9" t="s">
        <v>8336</v>
      </c>
      <c r="R1767" s="9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9" t="s">
        <v>8336</v>
      </c>
      <c r="R1768" s="9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9" t="s">
        <v>8336</v>
      </c>
      <c r="R1769" s="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9" t="s">
        <v>8336</v>
      </c>
      <c r="R1770" s="9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9" t="s">
        <v>8336</v>
      </c>
      <c r="R1771" s="9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9" t="s">
        <v>8336</v>
      </c>
      <c r="R1772" s="9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9" t="s">
        <v>8336</v>
      </c>
      <c r="R1773" s="9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9" t="s">
        <v>8336</v>
      </c>
      <c r="R1774" s="9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9" t="s">
        <v>8336</v>
      </c>
      <c r="R1775" s="9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9" t="s">
        <v>8336</v>
      </c>
      <c r="R1776" s="9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9" t="s">
        <v>8336</v>
      </c>
      <c r="R1777" s="9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9" t="s">
        <v>8336</v>
      </c>
      <c r="R1778" s="9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9" t="s">
        <v>8336</v>
      </c>
      <c r="R1779" s="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9" t="s">
        <v>8336</v>
      </c>
      <c r="R1780" s="9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9" t="s">
        <v>8336</v>
      </c>
      <c r="R1781" s="9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9" t="s">
        <v>8336</v>
      </c>
      <c r="R1782" s="9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9" t="s">
        <v>8336</v>
      </c>
      <c r="R1783" s="9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9" t="s">
        <v>8336</v>
      </c>
      <c r="R1784" s="9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9" t="s">
        <v>8336</v>
      </c>
      <c r="R1785" s="9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9" t="s">
        <v>8336</v>
      </c>
      <c r="R1786" s="9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9" t="s">
        <v>8336</v>
      </c>
      <c r="R1787" s="9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9" t="s">
        <v>8336</v>
      </c>
      <c r="R1788" s="9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9" t="s">
        <v>8336</v>
      </c>
      <c r="R1789" s="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9" t="s">
        <v>8336</v>
      </c>
      <c r="R1790" s="9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9" t="s">
        <v>8336</v>
      </c>
      <c r="R1791" s="9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9" t="s">
        <v>8336</v>
      </c>
      <c r="R1792" s="9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9" t="s">
        <v>8336</v>
      </c>
      <c r="R1793" s="9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 0)</f>
        <v>61</v>
      </c>
      <c r="P1794">
        <f t="shared" ref="P1794:P1857" si="141">IFERROR(ROUND(E1794/L1794, 2),0)</f>
        <v>109.94</v>
      </c>
      <c r="Q1794" s="9" t="s">
        <v>8336</v>
      </c>
      <c r="R1794" s="9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si="141"/>
        <v>20</v>
      </c>
      <c r="Q1795" s="9" t="s">
        <v>8336</v>
      </c>
      <c r="R1795" s="9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9" t="s">
        <v>8336</v>
      </c>
      <c r="R1796" s="9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9" t="s">
        <v>8336</v>
      </c>
      <c r="R1797" s="9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9" t="s">
        <v>8336</v>
      </c>
      <c r="R1798" s="9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9" t="s">
        <v>8336</v>
      </c>
      <c r="R1799" s="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9" t="s">
        <v>8336</v>
      </c>
      <c r="R1800" s="9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9" t="s">
        <v>8336</v>
      </c>
      <c r="R1801" s="9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9" t="s">
        <v>8336</v>
      </c>
      <c r="R1802" s="9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9" t="s">
        <v>8336</v>
      </c>
      <c r="R1803" s="9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9" t="s">
        <v>8336</v>
      </c>
      <c r="R1804" s="9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9" t="s">
        <v>8336</v>
      </c>
      <c r="R1805" s="9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9" t="s">
        <v>8336</v>
      </c>
      <c r="R1806" s="9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9" t="s">
        <v>8336</v>
      </c>
      <c r="R1807" s="9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9" t="s">
        <v>8336</v>
      </c>
      <c r="R1808" s="9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9" t="s">
        <v>8336</v>
      </c>
      <c r="R1809" s="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9" t="s">
        <v>8336</v>
      </c>
      <c r="R1810" s="9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9" t="s">
        <v>8336</v>
      </c>
      <c r="R1811" s="9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9" t="s">
        <v>8336</v>
      </c>
      <c r="R1812" s="9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9" t="s">
        <v>8336</v>
      </c>
      <c r="R1813" s="9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9" t="s">
        <v>8336</v>
      </c>
      <c r="R1814" s="9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9" t="s">
        <v>8336</v>
      </c>
      <c r="R1815" s="9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9" t="s">
        <v>8336</v>
      </c>
      <c r="R1816" s="9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9" t="s">
        <v>8336</v>
      </c>
      <c r="R1817" s="9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9" t="s">
        <v>8336</v>
      </c>
      <c r="R1818" s="9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9" t="s">
        <v>8336</v>
      </c>
      <c r="R1819" s="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9" t="s">
        <v>8336</v>
      </c>
      <c r="R1820" s="9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9" t="s">
        <v>8336</v>
      </c>
      <c r="R1821" s="9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9" t="s">
        <v>8336</v>
      </c>
      <c r="R1822" s="9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9" t="s">
        <v>8323</v>
      </c>
      <c r="R1823" s="9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9" t="s">
        <v>8323</v>
      </c>
      <c r="R1824" s="9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9" t="s">
        <v>8323</v>
      </c>
      <c r="R1825" s="9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9" t="s">
        <v>8323</v>
      </c>
      <c r="R1826" s="9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9" t="s">
        <v>8323</v>
      </c>
      <c r="R1827" s="9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9" t="s">
        <v>8323</v>
      </c>
      <c r="R1828" s="9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9" t="s">
        <v>8323</v>
      </c>
      <c r="R1829" s="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9" t="s">
        <v>8323</v>
      </c>
      <c r="R1830" s="9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9" t="s">
        <v>8323</v>
      </c>
      <c r="R1831" s="9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9" t="s">
        <v>8323</v>
      </c>
      <c r="R1832" s="9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9" t="s">
        <v>8323</v>
      </c>
      <c r="R1833" s="9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9" t="s">
        <v>8323</v>
      </c>
      <c r="R1834" s="9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9" t="s">
        <v>8323</v>
      </c>
      <c r="R1835" s="9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9" t="s">
        <v>8323</v>
      </c>
      <c r="R1836" s="9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9" t="s">
        <v>8323</v>
      </c>
      <c r="R1837" s="9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9" t="s">
        <v>8323</v>
      </c>
      <c r="R1838" s="9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9" t="s">
        <v>8323</v>
      </c>
      <c r="R1839" s="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9" t="s">
        <v>8323</v>
      </c>
      <c r="R1840" s="9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9" t="s">
        <v>8323</v>
      </c>
      <c r="R1841" s="9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9" t="s">
        <v>8323</v>
      </c>
      <c r="R1842" s="9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9" t="s">
        <v>8323</v>
      </c>
      <c r="R1843" s="9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9" t="s">
        <v>8323</v>
      </c>
      <c r="R1844" s="9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9" t="s">
        <v>8323</v>
      </c>
      <c r="R1845" s="9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9" t="s">
        <v>8323</v>
      </c>
      <c r="R1846" s="9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9" t="s">
        <v>8323</v>
      </c>
      <c r="R1847" s="9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9" t="s">
        <v>8323</v>
      </c>
      <c r="R1848" s="9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9" t="s">
        <v>8323</v>
      </c>
      <c r="R1849" s="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9" t="s">
        <v>8323</v>
      </c>
      <c r="R1850" s="9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9" t="s">
        <v>8323</v>
      </c>
      <c r="R1851" s="9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9" t="s">
        <v>8323</v>
      </c>
      <c r="R1852" s="9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9" t="s">
        <v>8323</v>
      </c>
      <c r="R1853" s="9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9" t="s">
        <v>8323</v>
      </c>
      <c r="R1854" s="9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9" t="s">
        <v>8323</v>
      </c>
      <c r="R1855" s="9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9" t="s">
        <v>8323</v>
      </c>
      <c r="R1856" s="9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9" t="s">
        <v>8323</v>
      </c>
      <c r="R1857" s="9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 0)</f>
        <v>101</v>
      </c>
      <c r="P1858">
        <f t="shared" ref="P1858:P1921" si="146">IFERROR(ROUND(E1858/L1858, 2),0)</f>
        <v>53.29</v>
      </c>
      <c r="Q1858" s="9" t="s">
        <v>8323</v>
      </c>
      <c r="R1858" s="9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si="146"/>
        <v>136.36000000000001</v>
      </c>
      <c r="Q1859" s="9" t="s">
        <v>8323</v>
      </c>
      <c r="R1859" s="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9" t="s">
        <v>8323</v>
      </c>
      <c r="R1860" s="9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9" t="s">
        <v>8323</v>
      </c>
      <c r="R1861" s="9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9" t="s">
        <v>8323</v>
      </c>
      <c r="R1862" s="9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9" t="s">
        <v>8331</v>
      </c>
      <c r="R1863" s="9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9" t="s">
        <v>8331</v>
      </c>
      <c r="R1864" s="9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9" t="s">
        <v>8331</v>
      </c>
      <c r="R1865" s="9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9" t="s">
        <v>8331</v>
      </c>
      <c r="R1866" s="9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9" t="s">
        <v>8331</v>
      </c>
      <c r="R1867" s="9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9" t="s">
        <v>8331</v>
      </c>
      <c r="R1868" s="9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9" t="s">
        <v>8331</v>
      </c>
      <c r="R1869" s="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9" t="s">
        <v>8331</v>
      </c>
      <c r="R1870" s="9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9" t="s">
        <v>8331</v>
      </c>
      <c r="R1871" s="9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9" t="s">
        <v>8331</v>
      </c>
      <c r="R1872" s="9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9" t="s">
        <v>8331</v>
      </c>
      <c r="R1873" s="9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9" t="s">
        <v>8331</v>
      </c>
      <c r="R1874" s="9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9" t="s">
        <v>8331</v>
      </c>
      <c r="R1875" s="9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9" t="s">
        <v>8331</v>
      </c>
      <c r="R1876" s="9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9" t="s">
        <v>8331</v>
      </c>
      <c r="R1877" s="9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9" t="s">
        <v>8331</v>
      </c>
      <c r="R1878" s="9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9" t="s">
        <v>8331</v>
      </c>
      <c r="R1879" s="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9" t="s">
        <v>8331</v>
      </c>
      <c r="R1880" s="9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9" t="s">
        <v>8331</v>
      </c>
      <c r="R1881" s="9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9" t="s">
        <v>8331</v>
      </c>
      <c r="R1882" s="9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9" t="s">
        <v>8323</v>
      </c>
      <c r="R1883" s="9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9" t="s">
        <v>8323</v>
      </c>
      <c r="R1884" s="9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9" t="s">
        <v>8323</v>
      </c>
      <c r="R1885" s="9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9" t="s">
        <v>8323</v>
      </c>
      <c r="R1886" s="9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9" t="s">
        <v>8323</v>
      </c>
      <c r="R1887" s="9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9" t="s">
        <v>8323</v>
      </c>
      <c r="R1888" s="9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9" t="s">
        <v>8323</v>
      </c>
      <c r="R1889" s="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9" t="s">
        <v>8323</v>
      </c>
      <c r="R1890" s="9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9" t="s">
        <v>8323</v>
      </c>
      <c r="R1891" s="9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9" t="s">
        <v>8323</v>
      </c>
      <c r="R1892" s="9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9" t="s">
        <v>8323</v>
      </c>
      <c r="R1893" s="9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9" t="s">
        <v>8323</v>
      </c>
      <c r="R1894" s="9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9" t="s">
        <v>8323</v>
      </c>
      <c r="R1895" s="9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9" t="s">
        <v>8323</v>
      </c>
      <c r="R1896" s="9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9" t="s">
        <v>8323</v>
      </c>
      <c r="R1897" s="9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9" t="s">
        <v>8323</v>
      </c>
      <c r="R1898" s="9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9" t="s">
        <v>8323</v>
      </c>
      <c r="R1899" s="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9" t="s">
        <v>8323</v>
      </c>
      <c r="R1900" s="9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9" t="s">
        <v>8323</v>
      </c>
      <c r="R1901" s="9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9" t="s">
        <v>8323</v>
      </c>
      <c r="R1902" s="9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9" t="s">
        <v>8317</v>
      </c>
      <c r="R1903" s="9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9" t="s">
        <v>8317</v>
      </c>
      <c r="R1904" s="9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9" t="s">
        <v>8317</v>
      </c>
      <c r="R1905" s="9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9" t="s">
        <v>8317</v>
      </c>
      <c r="R1906" s="9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9" t="s">
        <v>8317</v>
      </c>
      <c r="R1907" s="9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9" t="s">
        <v>8317</v>
      </c>
      <c r="R1908" s="9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9" t="s">
        <v>8317</v>
      </c>
      <c r="R1909" s="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9" t="s">
        <v>8317</v>
      </c>
      <c r="R1910" s="9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9" t="s">
        <v>8317</v>
      </c>
      <c r="R1911" s="9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9" t="s">
        <v>8317</v>
      </c>
      <c r="R1912" s="9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9" t="s">
        <v>8317</v>
      </c>
      <c r="R1913" s="9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9" t="s">
        <v>8317</v>
      </c>
      <c r="R1914" s="9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9" t="s">
        <v>8317</v>
      </c>
      <c r="R1915" s="9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9" t="s">
        <v>8317</v>
      </c>
      <c r="R1916" s="9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9" t="s">
        <v>8317</v>
      </c>
      <c r="R1917" s="9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9" t="s">
        <v>8317</v>
      </c>
      <c r="R1918" s="9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9" t="s">
        <v>8317</v>
      </c>
      <c r="R1919" s="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9" t="s">
        <v>8317</v>
      </c>
      <c r="R1920" s="9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9" t="s">
        <v>8317</v>
      </c>
      <c r="R1921" s="9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 0)</f>
        <v>43</v>
      </c>
      <c r="P1922">
        <f t="shared" ref="P1922:P1985" si="151">IFERROR(ROUND(E1922/L1922, 2),0)</f>
        <v>40.98</v>
      </c>
      <c r="Q1922" s="9" t="s">
        <v>8317</v>
      </c>
      <c r="R1922" s="9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si="151"/>
        <v>54</v>
      </c>
      <c r="Q1923" s="9" t="s">
        <v>8323</v>
      </c>
      <c r="R1923" s="9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9" t="s">
        <v>8323</v>
      </c>
      <c r="R1924" s="9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9" t="s">
        <v>8323</v>
      </c>
      <c r="R1925" s="9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9" t="s">
        <v>8323</v>
      </c>
      <c r="R1926" s="9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9" t="s">
        <v>8323</v>
      </c>
      <c r="R1927" s="9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9" t="s">
        <v>8323</v>
      </c>
      <c r="R1928" s="9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9" t="s">
        <v>8323</v>
      </c>
      <c r="R1929" s="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9" t="s">
        <v>8323</v>
      </c>
      <c r="R1930" s="9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9" t="s">
        <v>8323</v>
      </c>
      <c r="R1931" s="9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9" t="s">
        <v>8323</v>
      </c>
      <c r="R1932" s="9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9" t="s">
        <v>8323</v>
      </c>
      <c r="R1933" s="9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9" t="s">
        <v>8323</v>
      </c>
      <c r="R1934" s="9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9" t="s">
        <v>8323</v>
      </c>
      <c r="R1935" s="9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9" t="s">
        <v>8323</v>
      </c>
      <c r="R1936" s="9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9" t="s">
        <v>8323</v>
      </c>
      <c r="R1937" s="9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9" t="s">
        <v>8323</v>
      </c>
      <c r="R1938" s="9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9" t="s">
        <v>8323</v>
      </c>
      <c r="R1939" s="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9" t="s">
        <v>8323</v>
      </c>
      <c r="R1940" s="9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9" t="s">
        <v>8323</v>
      </c>
      <c r="R1941" s="9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9" t="s">
        <v>8323</v>
      </c>
      <c r="R1942" s="9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9" t="s">
        <v>8317</v>
      </c>
      <c r="R1943" s="9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9" t="s">
        <v>8317</v>
      </c>
      <c r="R1944" s="9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9" t="s">
        <v>8317</v>
      </c>
      <c r="R1945" s="9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9" t="s">
        <v>8317</v>
      </c>
      <c r="R1946" s="9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9" t="s">
        <v>8317</v>
      </c>
      <c r="R1947" s="9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9" t="s">
        <v>8317</v>
      </c>
      <c r="R1948" s="9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9" t="s">
        <v>8317</v>
      </c>
      <c r="R1949" s="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9" t="s">
        <v>8317</v>
      </c>
      <c r="R1950" s="9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9" t="s">
        <v>8317</v>
      </c>
      <c r="R1951" s="9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9" t="s">
        <v>8317</v>
      </c>
      <c r="R1952" s="9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9" t="s">
        <v>8317</v>
      </c>
      <c r="R1953" s="9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9" t="s">
        <v>8317</v>
      </c>
      <c r="R1954" s="9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9" t="s">
        <v>8317</v>
      </c>
      <c r="R1955" s="9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9" t="s">
        <v>8317</v>
      </c>
      <c r="R1956" s="9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9" t="s">
        <v>8317</v>
      </c>
      <c r="R1957" s="9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9" t="s">
        <v>8317</v>
      </c>
      <c r="R1958" s="9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9" t="s">
        <v>8317</v>
      </c>
      <c r="R1959" s="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9" t="s">
        <v>8317</v>
      </c>
      <c r="R1960" s="9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9" t="s">
        <v>8317</v>
      </c>
      <c r="R1961" s="9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9" t="s">
        <v>8317</v>
      </c>
      <c r="R1962" s="9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9" t="s">
        <v>8317</v>
      </c>
      <c r="R1963" s="9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9" t="s">
        <v>8317</v>
      </c>
      <c r="R1964" s="9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9" t="s">
        <v>8317</v>
      </c>
      <c r="R1965" s="9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9" t="s">
        <v>8317</v>
      </c>
      <c r="R1966" s="9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9" t="s">
        <v>8317</v>
      </c>
      <c r="R1967" s="9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9" t="s">
        <v>8317</v>
      </c>
      <c r="R1968" s="9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9" t="s">
        <v>8317</v>
      </c>
      <c r="R1969" s="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9" t="s">
        <v>8317</v>
      </c>
      <c r="R1970" s="9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9" t="s">
        <v>8317</v>
      </c>
      <c r="R1971" s="9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9" t="s">
        <v>8317</v>
      </c>
      <c r="R1972" s="9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9" t="s">
        <v>8317</v>
      </c>
      <c r="R1973" s="9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9" t="s">
        <v>8317</v>
      </c>
      <c r="R1974" s="9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9" t="s">
        <v>8317</v>
      </c>
      <c r="R1975" s="9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9" t="s">
        <v>8317</v>
      </c>
      <c r="R1976" s="9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9" t="s">
        <v>8317</v>
      </c>
      <c r="R1977" s="9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9" t="s">
        <v>8317</v>
      </c>
      <c r="R1978" s="9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9" t="s">
        <v>8317</v>
      </c>
      <c r="R1979" s="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9" t="s">
        <v>8317</v>
      </c>
      <c r="R1980" s="9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9" t="s">
        <v>8317</v>
      </c>
      <c r="R1981" s="9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9" t="s">
        <v>8317</v>
      </c>
      <c r="R1982" s="9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9" t="s">
        <v>8336</v>
      </c>
      <c r="R1983" s="9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9" t="s">
        <v>8336</v>
      </c>
      <c r="R1984" s="9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9" t="s">
        <v>8336</v>
      </c>
      <c r="R1985" s="9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 0)</f>
        <v>21</v>
      </c>
      <c r="P1986">
        <f t="shared" ref="P1986:P2049" si="156">IFERROR(ROUND(E1986/L1986, 2),0)</f>
        <v>453.14</v>
      </c>
      <c r="Q1986" s="9" t="s">
        <v>8336</v>
      </c>
      <c r="R1986" s="9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si="156"/>
        <v>12.75</v>
      </c>
      <c r="Q1987" s="9" t="s">
        <v>8336</v>
      </c>
      <c r="R1987" s="9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9" t="s">
        <v>8336</v>
      </c>
      <c r="R1988" s="9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9" t="s">
        <v>8336</v>
      </c>
      <c r="R1989" s="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9" t="s">
        <v>8336</v>
      </c>
      <c r="R1990" s="9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9" t="s">
        <v>8336</v>
      </c>
      <c r="R1991" s="9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9" t="s">
        <v>8336</v>
      </c>
      <c r="R1992" s="9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9" t="s">
        <v>8336</v>
      </c>
      <c r="R1993" s="9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9" t="s">
        <v>8336</v>
      </c>
      <c r="R1994" s="9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9" t="s">
        <v>8336</v>
      </c>
      <c r="R1995" s="9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9" t="s">
        <v>8336</v>
      </c>
      <c r="R1996" s="9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9" t="s">
        <v>8336</v>
      </c>
      <c r="R1997" s="9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9" t="s">
        <v>8336</v>
      </c>
      <c r="R1998" s="9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9" t="s">
        <v>8336</v>
      </c>
      <c r="R1999" s="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9" t="s">
        <v>8336</v>
      </c>
      <c r="R2000" s="9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9" t="s">
        <v>8336</v>
      </c>
      <c r="R2001" s="9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9" t="s">
        <v>8336</v>
      </c>
      <c r="R2002" s="9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9" t="s">
        <v>8317</v>
      </c>
      <c r="R2003" s="9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9" t="s">
        <v>8317</v>
      </c>
      <c r="R2004" s="9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9" t="s">
        <v>8317</v>
      </c>
      <c r="R2005" s="9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9" t="s">
        <v>8317</v>
      </c>
      <c r="R2006" s="9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9" t="s">
        <v>8317</v>
      </c>
      <c r="R2007" s="9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9" t="s">
        <v>8317</v>
      </c>
      <c r="R2008" s="9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9" t="s">
        <v>8317</v>
      </c>
      <c r="R2009" s="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9" t="s">
        <v>8317</v>
      </c>
      <c r="R2010" s="9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9" t="s">
        <v>8317</v>
      </c>
      <c r="R2011" s="9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9" t="s">
        <v>8317</v>
      </c>
      <c r="R2012" s="9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9" t="s">
        <v>8317</v>
      </c>
      <c r="R2013" s="9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9" t="s">
        <v>8317</v>
      </c>
      <c r="R2014" s="9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9" t="s">
        <v>8317</v>
      </c>
      <c r="R2015" s="9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9" t="s">
        <v>8317</v>
      </c>
      <c r="R2016" s="9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9" t="s">
        <v>8317</v>
      </c>
      <c r="R2017" s="9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9" t="s">
        <v>8317</v>
      </c>
      <c r="R2018" s="9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9" t="s">
        <v>8317</v>
      </c>
      <c r="R2019" s="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9" t="s">
        <v>8317</v>
      </c>
      <c r="R2020" s="9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9" t="s">
        <v>8317</v>
      </c>
      <c r="R2021" s="9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9" t="s">
        <v>8317</v>
      </c>
      <c r="R2022" s="9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9" t="s">
        <v>8317</v>
      </c>
      <c r="R2023" s="9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9" t="s">
        <v>8317</v>
      </c>
      <c r="R2024" s="9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9" t="s">
        <v>8317</v>
      </c>
      <c r="R2025" s="9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9" t="s">
        <v>8317</v>
      </c>
      <c r="R2026" s="9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9" t="s">
        <v>8317</v>
      </c>
      <c r="R2027" s="9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9" t="s">
        <v>8317</v>
      </c>
      <c r="R2028" s="9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9" t="s">
        <v>8317</v>
      </c>
      <c r="R2029" s="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9" t="s">
        <v>8317</v>
      </c>
      <c r="R2030" s="9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9" t="s">
        <v>8317</v>
      </c>
      <c r="R2031" s="9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9" t="s">
        <v>8317</v>
      </c>
      <c r="R2032" s="9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9" t="s">
        <v>8317</v>
      </c>
      <c r="R2033" s="9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9" t="s">
        <v>8317</v>
      </c>
      <c r="R2034" s="9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9" t="s">
        <v>8317</v>
      </c>
      <c r="R2035" s="9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9" t="s">
        <v>8317</v>
      </c>
      <c r="R2036" s="9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9" t="s">
        <v>8317</v>
      </c>
      <c r="R2037" s="9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9" t="s">
        <v>8317</v>
      </c>
      <c r="R2038" s="9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9" t="s">
        <v>8317</v>
      </c>
      <c r="R2039" s="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9" t="s">
        <v>8317</v>
      </c>
      <c r="R2040" s="9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9" t="s">
        <v>8317</v>
      </c>
      <c r="R2041" s="9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9" t="s">
        <v>8317</v>
      </c>
      <c r="R2042" s="9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9" t="s">
        <v>8317</v>
      </c>
      <c r="R2043" s="9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9" t="s">
        <v>8317</v>
      </c>
      <c r="R2044" s="9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9" t="s">
        <v>8317</v>
      </c>
      <c r="R2045" s="9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9" t="s">
        <v>8317</v>
      </c>
      <c r="R2046" s="9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9" t="s">
        <v>8317</v>
      </c>
      <c r="R2047" s="9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9" t="s">
        <v>8317</v>
      </c>
      <c r="R2048" s="9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9" t="s">
        <v>8317</v>
      </c>
      <c r="R2049" s="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 0)</f>
        <v>148</v>
      </c>
      <c r="P2050">
        <f t="shared" ref="P2050:P2113" si="161">IFERROR(ROUND(E2050/L2050, 2),0)</f>
        <v>91.83</v>
      </c>
      <c r="Q2050" s="9" t="s">
        <v>8317</v>
      </c>
      <c r="R2050" s="9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si="161"/>
        <v>80.989999999999995</v>
      </c>
      <c r="Q2051" s="9" t="s">
        <v>8317</v>
      </c>
      <c r="R2051" s="9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9" t="s">
        <v>8317</v>
      </c>
      <c r="R2052" s="9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9" t="s">
        <v>8317</v>
      </c>
      <c r="R2053" s="9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9" t="s">
        <v>8317</v>
      </c>
      <c r="R2054" s="9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9" t="s">
        <v>8317</v>
      </c>
      <c r="R2055" s="9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9" t="s">
        <v>8317</v>
      </c>
      <c r="R2056" s="9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9" t="s">
        <v>8317</v>
      </c>
      <c r="R2057" s="9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9" t="s">
        <v>8317</v>
      </c>
      <c r="R2058" s="9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9" t="s">
        <v>8317</v>
      </c>
      <c r="R2059" s="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9" t="s">
        <v>8317</v>
      </c>
      <c r="R2060" s="9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9" t="s">
        <v>8317</v>
      </c>
      <c r="R2061" s="9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9" t="s">
        <v>8317</v>
      </c>
      <c r="R2062" s="9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9" t="s">
        <v>8317</v>
      </c>
      <c r="R2063" s="9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9" t="s">
        <v>8317</v>
      </c>
      <c r="R2064" s="9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9" t="s">
        <v>8317</v>
      </c>
      <c r="R2065" s="9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9" t="s">
        <v>8317</v>
      </c>
      <c r="R2066" s="9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9" t="s">
        <v>8317</v>
      </c>
      <c r="R2067" s="9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9" t="s">
        <v>8317</v>
      </c>
      <c r="R2068" s="9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9" t="s">
        <v>8317</v>
      </c>
      <c r="R2069" s="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9" t="s">
        <v>8317</v>
      </c>
      <c r="R2070" s="9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9" t="s">
        <v>8317</v>
      </c>
      <c r="R2071" s="9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9" t="s">
        <v>8317</v>
      </c>
      <c r="R2072" s="9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9" t="s">
        <v>8317</v>
      </c>
      <c r="R2073" s="9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9" t="s">
        <v>8317</v>
      </c>
      <c r="R2074" s="9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9" t="s">
        <v>8317</v>
      </c>
      <c r="R2075" s="9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9" t="s">
        <v>8317</v>
      </c>
      <c r="R2076" s="9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9" t="s">
        <v>8317</v>
      </c>
      <c r="R2077" s="9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9" t="s">
        <v>8317</v>
      </c>
      <c r="R2078" s="9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9" t="s">
        <v>8317</v>
      </c>
      <c r="R2079" s="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9" t="s">
        <v>8317</v>
      </c>
      <c r="R2080" s="9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9" t="s">
        <v>8317</v>
      </c>
      <c r="R2081" s="9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9" t="s">
        <v>8317</v>
      </c>
      <c r="R2082" s="9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9" t="s">
        <v>8323</v>
      </c>
      <c r="R2083" s="9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9" t="s">
        <v>8323</v>
      </c>
      <c r="R2084" s="9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9" t="s">
        <v>8323</v>
      </c>
      <c r="R2085" s="9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9" t="s">
        <v>8323</v>
      </c>
      <c r="R2086" s="9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9" t="s">
        <v>8323</v>
      </c>
      <c r="R2087" s="9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9" t="s">
        <v>8323</v>
      </c>
      <c r="R2088" s="9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9" t="s">
        <v>8323</v>
      </c>
      <c r="R2089" s="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9" t="s">
        <v>8323</v>
      </c>
      <c r="R2090" s="9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9" t="s">
        <v>8323</v>
      </c>
      <c r="R2091" s="9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9" t="s">
        <v>8323</v>
      </c>
      <c r="R2092" s="9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9" t="s">
        <v>8323</v>
      </c>
      <c r="R2093" s="9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9" t="s">
        <v>8323</v>
      </c>
      <c r="R2094" s="9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9" t="s">
        <v>8323</v>
      </c>
      <c r="R2095" s="9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9" t="s">
        <v>8323</v>
      </c>
      <c r="R2096" s="9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9" t="s">
        <v>8323</v>
      </c>
      <c r="R2097" s="9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9" t="s">
        <v>8323</v>
      </c>
      <c r="R2098" s="9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9" t="s">
        <v>8323</v>
      </c>
      <c r="R2099" s="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9" t="s">
        <v>8323</v>
      </c>
      <c r="R2100" s="9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9" t="s">
        <v>8323</v>
      </c>
      <c r="R2101" s="9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9" t="s">
        <v>8323</v>
      </c>
      <c r="R2102" s="9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9" t="s">
        <v>8323</v>
      </c>
      <c r="R2103" s="9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9" t="s">
        <v>8323</v>
      </c>
      <c r="R2104" s="9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9" t="s">
        <v>8323</v>
      </c>
      <c r="R2105" s="9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9" t="s">
        <v>8323</v>
      </c>
      <c r="R2106" s="9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9" t="s">
        <v>8323</v>
      </c>
      <c r="R2107" s="9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9" t="s">
        <v>8323</v>
      </c>
      <c r="R2108" s="9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9" t="s">
        <v>8323</v>
      </c>
      <c r="R2109" s="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9" t="s">
        <v>8323</v>
      </c>
      <c r="R2110" s="9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9" t="s">
        <v>8323</v>
      </c>
      <c r="R2111" s="9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9" t="s">
        <v>8323</v>
      </c>
      <c r="R2112" s="9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9" t="s">
        <v>8323</v>
      </c>
      <c r="R2113" s="9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 0)</f>
        <v>100</v>
      </c>
      <c r="P2114">
        <f t="shared" ref="P2114:P2177" si="166">IFERROR(ROUND(E2114/L2114, 2),0)</f>
        <v>27.27</v>
      </c>
      <c r="Q2114" s="9" t="s">
        <v>8323</v>
      </c>
      <c r="R2114" s="9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si="166"/>
        <v>68.599999999999994</v>
      </c>
      <c r="Q2115" s="9" t="s">
        <v>8323</v>
      </c>
      <c r="R2115" s="9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9" t="s">
        <v>8323</v>
      </c>
      <c r="R2116" s="9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9" t="s">
        <v>8323</v>
      </c>
      <c r="R2117" s="9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9" t="s">
        <v>8323</v>
      </c>
      <c r="R2118" s="9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9" t="s">
        <v>8323</v>
      </c>
      <c r="R2119" s="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9" t="s">
        <v>8323</v>
      </c>
      <c r="R2120" s="9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9" t="s">
        <v>8323</v>
      </c>
      <c r="R2121" s="9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9" t="s">
        <v>8323</v>
      </c>
      <c r="R2122" s="9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9" t="s">
        <v>8331</v>
      </c>
      <c r="R2123" s="9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9" t="s">
        <v>8331</v>
      </c>
      <c r="R2124" s="9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9" t="s">
        <v>8331</v>
      </c>
      <c r="R2125" s="9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9" t="s">
        <v>8331</v>
      </c>
      <c r="R2126" s="9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9" t="s">
        <v>8331</v>
      </c>
      <c r="R2127" s="9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9" t="s">
        <v>8331</v>
      </c>
      <c r="R2128" s="9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9" t="s">
        <v>8331</v>
      </c>
      <c r="R2129" s="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9" t="s">
        <v>8331</v>
      </c>
      <c r="R2130" s="9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9" t="s">
        <v>8331</v>
      </c>
      <c r="R2131" s="9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9" t="s">
        <v>8331</v>
      </c>
      <c r="R2132" s="9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9" t="s">
        <v>8331</v>
      </c>
      <c r="R2133" s="9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9" t="s">
        <v>8331</v>
      </c>
      <c r="R2134" s="9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9" t="s">
        <v>8331</v>
      </c>
      <c r="R2135" s="9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9" t="s">
        <v>8331</v>
      </c>
      <c r="R2136" s="9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9" t="s">
        <v>8331</v>
      </c>
      <c r="R2137" s="9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9" t="s">
        <v>8331</v>
      </c>
      <c r="R2138" s="9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9" t="s">
        <v>8331</v>
      </c>
      <c r="R2139" s="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9" t="s">
        <v>8331</v>
      </c>
      <c r="R2140" s="9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9" t="s">
        <v>8331</v>
      </c>
      <c r="R2141" s="9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9" t="s">
        <v>8331</v>
      </c>
      <c r="R2142" s="9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9" t="s">
        <v>8331</v>
      </c>
      <c r="R2143" s="9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9" t="s">
        <v>8331</v>
      </c>
      <c r="R2144" s="9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9" t="s">
        <v>8331</v>
      </c>
      <c r="R2145" s="9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9" t="s">
        <v>8331</v>
      </c>
      <c r="R2146" s="9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9" t="s">
        <v>8331</v>
      </c>
      <c r="R2147" s="9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9" t="s">
        <v>8331</v>
      </c>
      <c r="R2148" s="9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9" t="s">
        <v>8331</v>
      </c>
      <c r="R2149" s="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9" t="s">
        <v>8331</v>
      </c>
      <c r="R2150" s="9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9" t="s">
        <v>8331</v>
      </c>
      <c r="R2151" s="9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9" t="s">
        <v>8331</v>
      </c>
      <c r="R2152" s="9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9" t="s">
        <v>8331</v>
      </c>
      <c r="R2153" s="9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9" t="s">
        <v>8331</v>
      </c>
      <c r="R2154" s="9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9" t="s">
        <v>8331</v>
      </c>
      <c r="R2155" s="9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9" t="s">
        <v>8331</v>
      </c>
      <c r="R2156" s="9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9" t="s">
        <v>8331</v>
      </c>
      <c r="R2157" s="9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9" t="s">
        <v>8331</v>
      </c>
      <c r="R2158" s="9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9" t="s">
        <v>8331</v>
      </c>
      <c r="R2159" s="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9" t="s">
        <v>8331</v>
      </c>
      <c r="R2160" s="9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9" t="s">
        <v>8331</v>
      </c>
      <c r="R2161" s="9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9" t="s">
        <v>8331</v>
      </c>
      <c r="R2162" s="9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9" t="s">
        <v>8323</v>
      </c>
      <c r="R2163" s="9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9" t="s">
        <v>8323</v>
      </c>
      <c r="R2164" s="9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9" t="s">
        <v>8323</v>
      </c>
      <c r="R2165" s="9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9" t="s">
        <v>8323</v>
      </c>
      <c r="R2166" s="9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9" t="s">
        <v>8323</v>
      </c>
      <c r="R2167" s="9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9" t="s">
        <v>8323</v>
      </c>
      <c r="R2168" s="9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9" t="s">
        <v>8323</v>
      </c>
      <c r="R2169" s="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9" t="s">
        <v>8323</v>
      </c>
      <c r="R2170" s="9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9" t="s">
        <v>8323</v>
      </c>
      <c r="R2171" s="9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9" t="s">
        <v>8323</v>
      </c>
      <c r="R2172" s="9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9" t="s">
        <v>8323</v>
      </c>
      <c r="R2173" s="9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9" t="s">
        <v>8323</v>
      </c>
      <c r="R2174" s="9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9" t="s">
        <v>8323</v>
      </c>
      <c r="R2175" s="9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9" t="s">
        <v>8323</v>
      </c>
      <c r="R2176" s="9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9" t="s">
        <v>8323</v>
      </c>
      <c r="R2177" s="9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 0)</f>
        <v>126</v>
      </c>
      <c r="P2178">
        <f t="shared" ref="P2178:P2241" si="171">IFERROR(ROUND(E2178/L2178, 2),0)</f>
        <v>88.75</v>
      </c>
      <c r="Q2178" s="9" t="s">
        <v>8323</v>
      </c>
      <c r="R2178" s="9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si="171"/>
        <v>65.87</v>
      </c>
      <c r="Q2179" s="9" t="s">
        <v>8323</v>
      </c>
      <c r="R2179" s="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9" t="s">
        <v>8323</v>
      </c>
      <c r="R2180" s="9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9" t="s">
        <v>8323</v>
      </c>
      <c r="R2181" s="9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9" t="s">
        <v>8323</v>
      </c>
      <c r="R2182" s="9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9" t="s">
        <v>8331</v>
      </c>
      <c r="R2183" s="9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9" t="s">
        <v>8331</v>
      </c>
      <c r="R2184" s="9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9" t="s">
        <v>8331</v>
      </c>
      <c r="R2185" s="9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9" t="s">
        <v>8331</v>
      </c>
      <c r="R2186" s="9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9" t="s">
        <v>8331</v>
      </c>
      <c r="R2187" s="9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9" t="s">
        <v>8331</v>
      </c>
      <c r="R2188" s="9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9" t="s">
        <v>8331</v>
      </c>
      <c r="R2189" s="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9" t="s">
        <v>8331</v>
      </c>
      <c r="R2190" s="9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9" t="s">
        <v>8331</v>
      </c>
      <c r="R2191" s="9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9" t="s">
        <v>8331</v>
      </c>
      <c r="R2192" s="9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9" t="s">
        <v>8331</v>
      </c>
      <c r="R2193" s="9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9" t="s">
        <v>8331</v>
      </c>
      <c r="R2194" s="9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9" t="s">
        <v>8331</v>
      </c>
      <c r="R2195" s="9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9" t="s">
        <v>8331</v>
      </c>
      <c r="R2196" s="9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9" t="s">
        <v>8331</v>
      </c>
      <c r="R2197" s="9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9" t="s">
        <v>8331</v>
      </c>
      <c r="R2198" s="9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9" t="s">
        <v>8331</v>
      </c>
      <c r="R2199" s="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9" t="s">
        <v>8331</v>
      </c>
      <c r="R2200" s="9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9" t="s">
        <v>8331</v>
      </c>
      <c r="R2201" s="9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9" t="s">
        <v>8331</v>
      </c>
      <c r="R2202" s="9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9" t="s">
        <v>8323</v>
      </c>
      <c r="R2203" s="9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9" t="s">
        <v>8323</v>
      </c>
      <c r="R2204" s="9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9" t="s">
        <v>8323</v>
      </c>
      <c r="R2205" s="9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9" t="s">
        <v>8323</v>
      </c>
      <c r="R2206" s="9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9" t="s">
        <v>8323</v>
      </c>
      <c r="R2207" s="9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9" t="s">
        <v>8323</v>
      </c>
      <c r="R2208" s="9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9" t="s">
        <v>8323</v>
      </c>
      <c r="R2209" s="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9" t="s">
        <v>8323</v>
      </c>
      <c r="R2210" s="9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9" t="s">
        <v>8323</v>
      </c>
      <c r="R2211" s="9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9" t="s">
        <v>8323</v>
      </c>
      <c r="R2212" s="9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9" t="s">
        <v>8323</v>
      </c>
      <c r="R2213" s="9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9" t="s">
        <v>8323</v>
      </c>
      <c r="R2214" s="9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9" t="s">
        <v>8323</v>
      </c>
      <c r="R2215" s="9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9" t="s">
        <v>8323</v>
      </c>
      <c r="R2216" s="9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9" t="s">
        <v>8323</v>
      </c>
      <c r="R2217" s="9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9" t="s">
        <v>8323</v>
      </c>
      <c r="R2218" s="9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9" t="s">
        <v>8323</v>
      </c>
      <c r="R2219" s="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9" t="s">
        <v>8323</v>
      </c>
      <c r="R2220" s="9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9" t="s">
        <v>8323</v>
      </c>
      <c r="R2221" s="9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9" t="s">
        <v>8323</v>
      </c>
      <c r="R2222" s="9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9" t="s">
        <v>8331</v>
      </c>
      <c r="R2223" s="9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9" t="s">
        <v>8331</v>
      </c>
      <c r="R2224" s="9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9" t="s">
        <v>8331</v>
      </c>
      <c r="R2225" s="9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9" t="s">
        <v>8331</v>
      </c>
      <c r="R2226" s="9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9" t="s">
        <v>8331</v>
      </c>
      <c r="R2227" s="9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9" t="s">
        <v>8331</v>
      </c>
      <c r="R2228" s="9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9" t="s">
        <v>8331</v>
      </c>
      <c r="R2229" s="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9" t="s">
        <v>8331</v>
      </c>
      <c r="R2230" s="9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9" t="s">
        <v>8331</v>
      </c>
      <c r="R2231" s="9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9" t="s">
        <v>8331</v>
      </c>
      <c r="R2232" s="9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9" t="s">
        <v>8331</v>
      </c>
      <c r="R2233" s="9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9" t="s">
        <v>8331</v>
      </c>
      <c r="R2234" s="9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9" t="s">
        <v>8331</v>
      </c>
      <c r="R2235" s="9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9" t="s">
        <v>8331</v>
      </c>
      <c r="R2236" s="9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9" t="s">
        <v>8331</v>
      </c>
      <c r="R2237" s="9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9" t="s">
        <v>8331</v>
      </c>
      <c r="R2238" s="9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9" t="s">
        <v>8331</v>
      </c>
      <c r="R2239" s="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9" t="s">
        <v>8331</v>
      </c>
      <c r="R2240" s="9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9" t="s">
        <v>8331</v>
      </c>
      <c r="R2241" s="9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 0)</f>
        <v>271</v>
      </c>
      <c r="P2242">
        <f t="shared" ref="P2242:P2305" si="176">IFERROR(ROUND(E2242/L2242, 2),0)</f>
        <v>140.97999999999999</v>
      </c>
      <c r="Q2242" s="9" t="s">
        <v>8331</v>
      </c>
      <c r="R2242" s="9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si="176"/>
        <v>49.47</v>
      </c>
      <c r="Q2243" s="9" t="s">
        <v>8331</v>
      </c>
      <c r="R2243" s="9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9" t="s">
        <v>8331</v>
      </c>
      <c r="R2244" s="9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9" t="s">
        <v>8331</v>
      </c>
      <c r="R2245" s="9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9" t="s">
        <v>8331</v>
      </c>
      <c r="R2246" s="9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9" t="s">
        <v>8331</v>
      </c>
      <c r="R2247" s="9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9" t="s">
        <v>8331</v>
      </c>
      <c r="R2248" s="9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9" t="s">
        <v>8331</v>
      </c>
      <c r="R2249" s="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9" t="s">
        <v>8331</v>
      </c>
      <c r="R2250" s="9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9" t="s">
        <v>8331</v>
      </c>
      <c r="R2251" s="9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9" t="s">
        <v>8331</v>
      </c>
      <c r="R2252" s="9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9" t="s">
        <v>8331</v>
      </c>
      <c r="R2253" s="9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9" t="s">
        <v>8331</v>
      </c>
      <c r="R2254" s="9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9" t="s">
        <v>8331</v>
      </c>
      <c r="R2255" s="9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9" t="s">
        <v>8331</v>
      </c>
      <c r="R2256" s="9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9" t="s">
        <v>8331</v>
      </c>
      <c r="R2257" s="9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9" t="s">
        <v>8331</v>
      </c>
      <c r="R2258" s="9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9" t="s">
        <v>8331</v>
      </c>
      <c r="R2259" s="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9" t="s">
        <v>8331</v>
      </c>
      <c r="R2260" s="9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9" t="s">
        <v>8331</v>
      </c>
      <c r="R2261" s="9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9" t="s">
        <v>8331</v>
      </c>
      <c r="R2262" s="9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9" t="s">
        <v>8331</v>
      </c>
      <c r="R2263" s="9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9" t="s">
        <v>8331</v>
      </c>
      <c r="R2264" s="9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9" t="s">
        <v>8331</v>
      </c>
      <c r="R2265" s="9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9" t="s">
        <v>8331</v>
      </c>
      <c r="R2266" s="9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9" t="s">
        <v>8331</v>
      </c>
      <c r="R2267" s="9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9" t="s">
        <v>8331</v>
      </c>
      <c r="R2268" s="9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9" t="s">
        <v>8331</v>
      </c>
      <c r="R2269" s="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9" t="s">
        <v>8331</v>
      </c>
      <c r="R2270" s="9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9" t="s">
        <v>8331</v>
      </c>
      <c r="R2271" s="9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9" t="s">
        <v>8331</v>
      </c>
      <c r="R2272" s="9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9" t="s">
        <v>8331</v>
      </c>
      <c r="R2273" s="9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9" t="s">
        <v>8331</v>
      </c>
      <c r="R2274" s="9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9" t="s">
        <v>8331</v>
      </c>
      <c r="R2275" s="9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9" t="s">
        <v>8331</v>
      </c>
      <c r="R2276" s="9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9" t="s">
        <v>8331</v>
      </c>
      <c r="R2277" s="9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9" t="s">
        <v>8331</v>
      </c>
      <c r="R2278" s="9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9" t="s">
        <v>8331</v>
      </c>
      <c r="R2279" s="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9" t="s">
        <v>8331</v>
      </c>
      <c r="R2280" s="9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9" t="s">
        <v>8331</v>
      </c>
      <c r="R2281" s="9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9" t="s">
        <v>8331</v>
      </c>
      <c r="R2282" s="9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9" t="s">
        <v>8323</v>
      </c>
      <c r="R2283" s="9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9" t="s">
        <v>8323</v>
      </c>
      <c r="R2284" s="9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9" t="s">
        <v>8323</v>
      </c>
      <c r="R2285" s="9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9" t="s">
        <v>8323</v>
      </c>
      <c r="R2286" s="9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9" t="s">
        <v>8323</v>
      </c>
      <c r="R2287" s="9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9" t="s">
        <v>8323</v>
      </c>
      <c r="R2288" s="9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9" t="s">
        <v>8323</v>
      </c>
      <c r="R2289" s="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9" t="s">
        <v>8323</v>
      </c>
      <c r="R2290" s="9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9" t="s">
        <v>8323</v>
      </c>
      <c r="R2291" s="9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9" t="s">
        <v>8323</v>
      </c>
      <c r="R2292" s="9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9" t="s">
        <v>8323</v>
      </c>
      <c r="R2293" s="9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9" t="s">
        <v>8323</v>
      </c>
      <c r="R2294" s="9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9" t="s">
        <v>8323</v>
      </c>
      <c r="R2295" s="9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9" t="s">
        <v>8323</v>
      </c>
      <c r="R2296" s="9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9" t="s">
        <v>8323</v>
      </c>
      <c r="R2297" s="9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9" t="s">
        <v>8323</v>
      </c>
      <c r="R2298" s="9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9" t="s">
        <v>8323</v>
      </c>
      <c r="R2299" s="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9" t="s">
        <v>8323</v>
      </c>
      <c r="R2300" s="9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9" t="s">
        <v>8323</v>
      </c>
      <c r="R2301" s="9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9" t="s">
        <v>8323</v>
      </c>
      <c r="R2302" s="9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9" t="s">
        <v>8323</v>
      </c>
      <c r="R2303" s="9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9" t="s">
        <v>8323</v>
      </c>
      <c r="R2304" s="9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9" t="s">
        <v>8323</v>
      </c>
      <c r="R2305" s="9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 0)</f>
        <v>101</v>
      </c>
      <c r="P2306">
        <f t="shared" ref="P2306:P2369" si="181">IFERROR(ROUND(E2306/L2306, 2),0)</f>
        <v>53.47</v>
      </c>
      <c r="Q2306" s="9" t="s">
        <v>8323</v>
      </c>
      <c r="R2306" s="9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si="181"/>
        <v>109.11</v>
      </c>
      <c r="Q2307" s="9" t="s">
        <v>8323</v>
      </c>
      <c r="R2307" s="9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9" t="s">
        <v>8323</v>
      </c>
      <c r="R2308" s="9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9" t="s">
        <v>8323</v>
      </c>
      <c r="R2309" s="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9" t="s">
        <v>8323</v>
      </c>
      <c r="R2310" s="9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9" t="s">
        <v>8323</v>
      </c>
      <c r="R2311" s="9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9" t="s">
        <v>8323</v>
      </c>
      <c r="R2312" s="9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9" t="s">
        <v>8323</v>
      </c>
      <c r="R2313" s="9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9" t="s">
        <v>8323</v>
      </c>
      <c r="R2314" s="9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9" t="s">
        <v>8323</v>
      </c>
      <c r="R2315" s="9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9" t="s">
        <v>8323</v>
      </c>
      <c r="R2316" s="9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9" t="s">
        <v>8323</v>
      </c>
      <c r="R2317" s="9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9" t="s">
        <v>8323</v>
      </c>
      <c r="R2318" s="9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9" t="s">
        <v>8323</v>
      </c>
      <c r="R2319" s="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9" t="s">
        <v>8323</v>
      </c>
      <c r="R2320" s="9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9" t="s">
        <v>8323</v>
      </c>
      <c r="R2321" s="9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9" t="s">
        <v>8323</v>
      </c>
      <c r="R2322" s="9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9" t="s">
        <v>8334</v>
      </c>
      <c r="R2323" s="9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9" t="s">
        <v>8334</v>
      </c>
      <c r="R2324" s="9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9" t="s">
        <v>8334</v>
      </c>
      <c r="R2325" s="9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9" t="s">
        <v>8334</v>
      </c>
      <c r="R2326" s="9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9" t="s">
        <v>8334</v>
      </c>
      <c r="R2327" s="9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9" t="s">
        <v>8334</v>
      </c>
      <c r="R2328" s="9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9" t="s">
        <v>8334</v>
      </c>
      <c r="R2329" s="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9" t="s">
        <v>8334</v>
      </c>
      <c r="R2330" s="9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9" t="s">
        <v>8334</v>
      </c>
      <c r="R2331" s="9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9" t="s">
        <v>8334</v>
      </c>
      <c r="R2332" s="9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9" t="s">
        <v>8334</v>
      </c>
      <c r="R2333" s="9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9" t="s">
        <v>8334</v>
      </c>
      <c r="R2334" s="9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9" t="s">
        <v>8334</v>
      </c>
      <c r="R2335" s="9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9" t="s">
        <v>8334</v>
      </c>
      <c r="R2336" s="9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9" t="s">
        <v>8334</v>
      </c>
      <c r="R2337" s="9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9" t="s">
        <v>8334</v>
      </c>
      <c r="R2338" s="9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9" t="s">
        <v>8334</v>
      </c>
      <c r="R2339" s="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9" t="s">
        <v>8334</v>
      </c>
      <c r="R2340" s="9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9" t="s">
        <v>8334</v>
      </c>
      <c r="R2341" s="9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9" t="s">
        <v>8334</v>
      </c>
      <c r="R2342" s="9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9" t="s">
        <v>8317</v>
      </c>
      <c r="R2343" s="9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9" t="s">
        <v>8317</v>
      </c>
      <c r="R2344" s="9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9" t="s">
        <v>8317</v>
      </c>
      <c r="R2345" s="9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9" t="s">
        <v>8317</v>
      </c>
      <c r="R2346" s="9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9" t="s">
        <v>8317</v>
      </c>
      <c r="R2347" s="9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9" t="s">
        <v>8317</v>
      </c>
      <c r="R2348" s="9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9" t="s">
        <v>8317</v>
      </c>
      <c r="R2349" s="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9" t="s">
        <v>8317</v>
      </c>
      <c r="R2350" s="9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9" t="s">
        <v>8317</v>
      </c>
      <c r="R2351" s="9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9" t="s">
        <v>8317</v>
      </c>
      <c r="R2352" s="9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9" t="s">
        <v>8317</v>
      </c>
      <c r="R2353" s="9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9" t="s">
        <v>8317</v>
      </c>
      <c r="R2354" s="9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9" t="s">
        <v>8317</v>
      </c>
      <c r="R2355" s="9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9" t="s">
        <v>8317</v>
      </c>
      <c r="R2356" s="9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9" t="s">
        <v>8317</v>
      </c>
      <c r="R2357" s="9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9" t="s">
        <v>8317</v>
      </c>
      <c r="R2358" s="9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9" t="s">
        <v>8317</v>
      </c>
      <c r="R2359" s="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9" t="s">
        <v>8317</v>
      </c>
      <c r="R2360" s="9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9" t="s">
        <v>8317</v>
      </c>
      <c r="R2361" s="9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9" t="s">
        <v>8317</v>
      </c>
      <c r="R2362" s="9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9" t="s">
        <v>8317</v>
      </c>
      <c r="R2363" s="9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9" t="s">
        <v>8317</v>
      </c>
      <c r="R2364" s="9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9" t="s">
        <v>8317</v>
      </c>
      <c r="R2365" s="9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9" t="s">
        <v>8317</v>
      </c>
      <c r="R2366" s="9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9" t="s">
        <v>8317</v>
      </c>
      <c r="R2367" s="9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9" t="s">
        <v>8317</v>
      </c>
      <c r="R2368" s="9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9" t="s">
        <v>8317</v>
      </c>
      <c r="R2369" s="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 0)</f>
        <v>0</v>
      </c>
      <c r="P2370">
        <f t="shared" ref="P2370:P2433" si="186">IFERROR(ROUND(E2370/L2370, 2),0)</f>
        <v>50</v>
      </c>
      <c r="Q2370" s="9" t="s">
        <v>8317</v>
      </c>
      <c r="R2370" s="9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si="186"/>
        <v>0</v>
      </c>
      <c r="Q2371" s="9" t="s">
        <v>8317</v>
      </c>
      <c r="R2371" s="9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9" t="s">
        <v>8317</v>
      </c>
      <c r="R2372" s="9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9" t="s">
        <v>8317</v>
      </c>
      <c r="R2373" s="9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9" t="s">
        <v>8317</v>
      </c>
      <c r="R2374" s="9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9" t="s">
        <v>8317</v>
      </c>
      <c r="R2375" s="9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9" t="s">
        <v>8317</v>
      </c>
      <c r="R2376" s="9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9" t="s">
        <v>8317</v>
      </c>
      <c r="R2377" s="9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9" t="s">
        <v>8317</v>
      </c>
      <c r="R2378" s="9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9" t="s">
        <v>8317</v>
      </c>
      <c r="R2379" s="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9" t="s">
        <v>8317</v>
      </c>
      <c r="R2380" s="9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9" t="s">
        <v>8317</v>
      </c>
      <c r="R2381" s="9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9" t="s">
        <v>8317</v>
      </c>
      <c r="R2382" s="9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9" t="s">
        <v>8317</v>
      </c>
      <c r="R2383" s="9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9" t="s">
        <v>8317</v>
      </c>
      <c r="R2384" s="9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9" t="s">
        <v>8317</v>
      </c>
      <c r="R2385" s="9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9" t="s">
        <v>8317</v>
      </c>
      <c r="R2386" s="9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9" t="s">
        <v>8317</v>
      </c>
      <c r="R2387" s="9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9" t="s">
        <v>8317</v>
      </c>
      <c r="R2388" s="9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9" t="s">
        <v>8317</v>
      </c>
      <c r="R2389" s="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9" t="s">
        <v>8317</v>
      </c>
      <c r="R2390" s="9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9" t="s">
        <v>8317</v>
      </c>
      <c r="R2391" s="9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9" t="s">
        <v>8317</v>
      </c>
      <c r="R2392" s="9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9" t="s">
        <v>8317</v>
      </c>
      <c r="R2393" s="9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9" t="s">
        <v>8317</v>
      </c>
      <c r="R2394" s="9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9" t="s">
        <v>8317</v>
      </c>
      <c r="R2395" s="9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9" t="s">
        <v>8317</v>
      </c>
      <c r="R2396" s="9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9" t="s">
        <v>8317</v>
      </c>
      <c r="R2397" s="9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9" t="s">
        <v>8317</v>
      </c>
      <c r="R2398" s="9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9" t="s">
        <v>8317</v>
      </c>
      <c r="R2399" s="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9" t="s">
        <v>8317</v>
      </c>
      <c r="R2400" s="9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9" t="s">
        <v>8317</v>
      </c>
      <c r="R2401" s="9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9" t="s">
        <v>8317</v>
      </c>
      <c r="R2402" s="9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9" t="s">
        <v>8334</v>
      </c>
      <c r="R2403" s="9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9" t="s">
        <v>8334</v>
      </c>
      <c r="R2404" s="9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9" t="s">
        <v>8334</v>
      </c>
      <c r="R2405" s="9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9" t="s">
        <v>8334</v>
      </c>
      <c r="R2406" s="9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9" t="s">
        <v>8334</v>
      </c>
      <c r="R2407" s="9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9" t="s">
        <v>8334</v>
      </c>
      <c r="R2408" s="9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9" t="s">
        <v>8334</v>
      </c>
      <c r="R2409" s="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9" t="s">
        <v>8334</v>
      </c>
      <c r="R2410" s="9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9" t="s">
        <v>8334</v>
      </c>
      <c r="R2411" s="9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9" t="s">
        <v>8334</v>
      </c>
      <c r="R2412" s="9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9" t="s">
        <v>8334</v>
      </c>
      <c r="R2413" s="9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9" t="s">
        <v>8334</v>
      </c>
      <c r="R2414" s="9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9" t="s">
        <v>8334</v>
      </c>
      <c r="R2415" s="9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9" t="s">
        <v>8334</v>
      </c>
      <c r="R2416" s="9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9" t="s">
        <v>8334</v>
      </c>
      <c r="R2417" s="9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9" t="s">
        <v>8334</v>
      </c>
      <c r="R2418" s="9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9" t="s">
        <v>8334</v>
      </c>
      <c r="R2419" s="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9" t="s">
        <v>8334</v>
      </c>
      <c r="R2420" s="9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9" t="s">
        <v>8334</v>
      </c>
      <c r="R2421" s="9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9" t="s">
        <v>8334</v>
      </c>
      <c r="R2422" s="9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9" t="s">
        <v>8334</v>
      </c>
      <c r="R2423" s="9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9" t="s">
        <v>8334</v>
      </c>
      <c r="R2424" s="9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9" t="s">
        <v>8334</v>
      </c>
      <c r="R2425" s="9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9" t="s">
        <v>8334</v>
      </c>
      <c r="R2426" s="9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9" t="s">
        <v>8334</v>
      </c>
      <c r="R2427" s="9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9" t="s">
        <v>8334</v>
      </c>
      <c r="R2428" s="9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9" t="s">
        <v>8334</v>
      </c>
      <c r="R2429" s="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9" t="s">
        <v>8334</v>
      </c>
      <c r="R2430" s="9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9" t="s">
        <v>8334</v>
      </c>
      <c r="R2431" s="9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9" t="s">
        <v>8334</v>
      </c>
      <c r="R2432" s="9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9" t="s">
        <v>8334</v>
      </c>
      <c r="R2433" s="9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 0)</f>
        <v>0</v>
      </c>
      <c r="P2434">
        <f t="shared" ref="P2434:P2497" si="191">IFERROR(ROUND(E2434/L2434, 2),0)</f>
        <v>1</v>
      </c>
      <c r="Q2434" s="9" t="s">
        <v>8334</v>
      </c>
      <c r="R2434" s="9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si="191"/>
        <v>0</v>
      </c>
      <c r="Q2435" s="9" t="s">
        <v>8334</v>
      </c>
      <c r="R2435" s="9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9" t="s">
        <v>8334</v>
      </c>
      <c r="R2436" s="9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9" t="s">
        <v>8334</v>
      </c>
      <c r="R2437" s="9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9" t="s">
        <v>8334</v>
      </c>
      <c r="R2438" s="9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9" t="s">
        <v>8334</v>
      </c>
      <c r="R2439" s="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9" t="s">
        <v>8334</v>
      </c>
      <c r="R2440" s="9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9" t="s">
        <v>8334</v>
      </c>
      <c r="R2441" s="9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9" t="s">
        <v>8334</v>
      </c>
      <c r="R2442" s="9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9" t="s">
        <v>8334</v>
      </c>
      <c r="R2443" s="9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9" t="s">
        <v>8334</v>
      </c>
      <c r="R2444" s="9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9" t="s">
        <v>8334</v>
      </c>
      <c r="R2445" s="9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9" t="s">
        <v>8334</v>
      </c>
      <c r="R2446" s="9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9" t="s">
        <v>8334</v>
      </c>
      <c r="R2447" s="9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9" t="s">
        <v>8334</v>
      </c>
      <c r="R2448" s="9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9" t="s">
        <v>8334</v>
      </c>
      <c r="R2449" s="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9" t="s">
        <v>8334</v>
      </c>
      <c r="R2450" s="9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9" t="s">
        <v>8334</v>
      </c>
      <c r="R2451" s="9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9" t="s">
        <v>8334</v>
      </c>
      <c r="R2452" s="9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9" t="s">
        <v>8334</v>
      </c>
      <c r="R2453" s="9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9" t="s">
        <v>8334</v>
      </c>
      <c r="R2454" s="9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9" t="s">
        <v>8334</v>
      </c>
      <c r="R2455" s="9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9" t="s">
        <v>8334</v>
      </c>
      <c r="R2456" s="9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9" t="s">
        <v>8334</v>
      </c>
      <c r="R2457" s="9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9" t="s">
        <v>8334</v>
      </c>
      <c r="R2458" s="9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9" t="s">
        <v>8334</v>
      </c>
      <c r="R2459" s="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9" t="s">
        <v>8334</v>
      </c>
      <c r="R2460" s="9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9" t="s">
        <v>8334</v>
      </c>
      <c r="R2461" s="9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9" t="s">
        <v>8334</v>
      </c>
      <c r="R2462" s="9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9" t="s">
        <v>8323</v>
      </c>
      <c r="R2463" s="9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9" t="s">
        <v>8323</v>
      </c>
      <c r="R2464" s="9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9" t="s">
        <v>8323</v>
      </c>
      <c r="R2465" s="9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9" t="s">
        <v>8323</v>
      </c>
      <c r="R2466" s="9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9" t="s">
        <v>8323</v>
      </c>
      <c r="R2467" s="9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9" t="s">
        <v>8323</v>
      </c>
      <c r="R2468" s="9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9" t="s">
        <v>8323</v>
      </c>
      <c r="R2469" s="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9" t="s">
        <v>8323</v>
      </c>
      <c r="R2470" s="9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9" t="s">
        <v>8323</v>
      </c>
      <c r="R2471" s="9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9" t="s">
        <v>8323</v>
      </c>
      <c r="R2472" s="9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9" t="s">
        <v>8323</v>
      </c>
      <c r="R2473" s="9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9" t="s">
        <v>8323</v>
      </c>
      <c r="R2474" s="9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9" t="s">
        <v>8323</v>
      </c>
      <c r="R2475" s="9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9" t="s">
        <v>8323</v>
      </c>
      <c r="R2476" s="9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9" t="s">
        <v>8323</v>
      </c>
      <c r="R2477" s="9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9" t="s">
        <v>8323</v>
      </c>
      <c r="R2478" s="9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9" t="s">
        <v>8323</v>
      </c>
      <c r="R2479" s="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9" t="s">
        <v>8323</v>
      </c>
      <c r="R2480" s="9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9" t="s">
        <v>8323</v>
      </c>
      <c r="R2481" s="9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9" t="s">
        <v>8323</v>
      </c>
      <c r="R2482" s="9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9" t="s">
        <v>8323</v>
      </c>
      <c r="R2483" s="9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9" t="s">
        <v>8323</v>
      </c>
      <c r="R2484" s="9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9" t="s">
        <v>8323</v>
      </c>
      <c r="R2485" s="9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9" t="s">
        <v>8323</v>
      </c>
      <c r="R2486" s="9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9" t="s">
        <v>8323</v>
      </c>
      <c r="R2487" s="9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9" t="s">
        <v>8323</v>
      </c>
      <c r="R2488" s="9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9" t="s">
        <v>8323</v>
      </c>
      <c r="R2489" s="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9" t="s">
        <v>8323</v>
      </c>
      <c r="R2490" s="9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9" t="s">
        <v>8323</v>
      </c>
      <c r="R2491" s="9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9" t="s">
        <v>8323</v>
      </c>
      <c r="R2492" s="9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9" t="s">
        <v>8323</v>
      </c>
      <c r="R2493" s="9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9" t="s">
        <v>8323</v>
      </c>
      <c r="R2494" s="9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9" t="s">
        <v>8323</v>
      </c>
      <c r="R2495" s="9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9" t="s">
        <v>8323</v>
      </c>
      <c r="R2496" s="9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9" t="s">
        <v>8323</v>
      </c>
      <c r="R2497" s="9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 0)</f>
        <v>100</v>
      </c>
      <c r="P2498">
        <f t="shared" ref="P2498:P2561" si="196">IFERROR(ROUND(E2498/L2498, 2),0)</f>
        <v>600</v>
      </c>
      <c r="Q2498" s="9" t="s">
        <v>8323</v>
      </c>
      <c r="R2498" s="9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si="196"/>
        <v>80.55</v>
      </c>
      <c r="Q2499" s="9" t="s">
        <v>8323</v>
      </c>
      <c r="R2499" s="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9" t="s">
        <v>8323</v>
      </c>
      <c r="R2500" s="9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9" t="s">
        <v>8323</v>
      </c>
      <c r="R2501" s="9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9" t="s">
        <v>8323</v>
      </c>
      <c r="R2502" s="9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9" t="s">
        <v>8334</v>
      </c>
      <c r="R2503" s="9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9" t="s">
        <v>8334</v>
      </c>
      <c r="R2504" s="9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9" t="s">
        <v>8334</v>
      </c>
      <c r="R2505" s="9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9" t="s">
        <v>8334</v>
      </c>
      <c r="R2506" s="9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9" t="s">
        <v>8334</v>
      </c>
      <c r="R2507" s="9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9" t="s">
        <v>8334</v>
      </c>
      <c r="R2508" s="9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9" t="s">
        <v>8334</v>
      </c>
      <c r="R2509" s="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9" t="s">
        <v>8334</v>
      </c>
      <c r="R2510" s="9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9" t="s">
        <v>8334</v>
      </c>
      <c r="R2511" s="9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9" t="s">
        <v>8334</v>
      </c>
      <c r="R2512" s="9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9" t="s">
        <v>8334</v>
      </c>
      <c r="R2513" s="9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9" t="s">
        <v>8334</v>
      </c>
      <c r="R2514" s="9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9" t="s">
        <v>8334</v>
      </c>
      <c r="R2515" s="9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9" t="s">
        <v>8334</v>
      </c>
      <c r="R2516" s="9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9" t="s">
        <v>8334</v>
      </c>
      <c r="R2517" s="9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9" t="s">
        <v>8334</v>
      </c>
      <c r="R2518" s="9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9" t="s">
        <v>8334</v>
      </c>
      <c r="R2519" s="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9" t="s">
        <v>8334</v>
      </c>
      <c r="R2520" s="9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9" t="s">
        <v>8334</v>
      </c>
      <c r="R2521" s="9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9" t="s">
        <v>8334</v>
      </c>
      <c r="R2522" s="9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9" t="s">
        <v>8323</v>
      </c>
      <c r="R2523" s="9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9" t="s">
        <v>8323</v>
      </c>
      <c r="R2524" s="9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9" t="s">
        <v>8323</v>
      </c>
      <c r="R2525" s="9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9" t="s">
        <v>8323</v>
      </c>
      <c r="R2526" s="9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9" t="s">
        <v>8323</v>
      </c>
      <c r="R2527" s="9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9" t="s">
        <v>8323</v>
      </c>
      <c r="R2528" s="9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9" t="s">
        <v>8323</v>
      </c>
      <c r="R2529" s="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9" t="s">
        <v>8323</v>
      </c>
      <c r="R2530" s="9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9" t="s">
        <v>8323</v>
      </c>
      <c r="R2531" s="9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9" t="s">
        <v>8323</v>
      </c>
      <c r="R2532" s="9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9" t="s">
        <v>8323</v>
      </c>
      <c r="R2533" s="9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9" t="s">
        <v>8323</v>
      </c>
      <c r="R2534" s="9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9" t="s">
        <v>8323</v>
      </c>
      <c r="R2535" s="9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9" t="s">
        <v>8323</v>
      </c>
      <c r="R2536" s="9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9" t="s">
        <v>8323</v>
      </c>
      <c r="R2537" s="9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9" t="s">
        <v>8323</v>
      </c>
      <c r="R2538" s="9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9" t="s">
        <v>8323</v>
      </c>
      <c r="R2539" s="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9" t="s">
        <v>8323</v>
      </c>
      <c r="R2540" s="9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9" t="s">
        <v>8323</v>
      </c>
      <c r="R2541" s="9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9" t="s">
        <v>8323</v>
      </c>
      <c r="R2542" s="9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9" t="s">
        <v>8323</v>
      </c>
      <c r="R2543" s="9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9" t="s">
        <v>8323</v>
      </c>
      <c r="R2544" s="9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9" t="s">
        <v>8323</v>
      </c>
      <c r="R2545" s="9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9" t="s">
        <v>8323</v>
      </c>
      <c r="R2546" s="9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9" t="s">
        <v>8323</v>
      </c>
      <c r="R2547" s="9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9" t="s">
        <v>8323</v>
      </c>
      <c r="R2548" s="9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9" t="s">
        <v>8323</v>
      </c>
      <c r="R2549" s="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9" t="s">
        <v>8323</v>
      </c>
      <c r="R2550" s="9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9" t="s">
        <v>8323</v>
      </c>
      <c r="R2551" s="9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9" t="s">
        <v>8323</v>
      </c>
      <c r="R2552" s="9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9" t="s">
        <v>8323</v>
      </c>
      <c r="R2553" s="9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9" t="s">
        <v>8323</v>
      </c>
      <c r="R2554" s="9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9" t="s">
        <v>8323</v>
      </c>
      <c r="R2555" s="9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9" t="s">
        <v>8323</v>
      </c>
      <c r="R2556" s="9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9" t="s">
        <v>8323</v>
      </c>
      <c r="R2557" s="9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9" t="s">
        <v>8323</v>
      </c>
      <c r="R2558" s="9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9" t="s">
        <v>8323</v>
      </c>
      <c r="R2559" s="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9" t="s">
        <v>8323</v>
      </c>
      <c r="R2560" s="9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9" t="s">
        <v>8323</v>
      </c>
      <c r="R2561" s="9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 0)</f>
        <v>100</v>
      </c>
      <c r="P2562">
        <f t="shared" ref="P2562:P2625" si="201">IFERROR(ROUND(E2562/L2562, 2),0)</f>
        <v>143</v>
      </c>
      <c r="Q2562" s="9" t="s">
        <v>8323</v>
      </c>
      <c r="R2562" s="9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si="201"/>
        <v>0</v>
      </c>
      <c r="Q2563" s="9" t="s">
        <v>8334</v>
      </c>
      <c r="R2563" s="9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9" t="s">
        <v>8334</v>
      </c>
      <c r="R2564" s="9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9" t="s">
        <v>8334</v>
      </c>
      <c r="R2565" s="9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9" t="s">
        <v>8334</v>
      </c>
      <c r="R2566" s="9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9" t="s">
        <v>8334</v>
      </c>
      <c r="R2567" s="9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9" t="s">
        <v>8334</v>
      </c>
      <c r="R2568" s="9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9" t="s">
        <v>8334</v>
      </c>
      <c r="R2569" s="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9" t="s">
        <v>8334</v>
      </c>
      <c r="R2570" s="9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9" t="s">
        <v>8334</v>
      </c>
      <c r="R2571" s="9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9" t="s">
        <v>8334</v>
      </c>
      <c r="R2572" s="9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9" t="s">
        <v>8334</v>
      </c>
      <c r="R2573" s="9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9" t="s">
        <v>8334</v>
      </c>
      <c r="R2574" s="9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9" t="s">
        <v>8334</v>
      </c>
      <c r="R2575" s="9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9" t="s">
        <v>8334</v>
      </c>
      <c r="R2576" s="9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9" t="s">
        <v>8334</v>
      </c>
      <c r="R2577" s="9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9" t="s">
        <v>8334</v>
      </c>
      <c r="R2578" s="9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9" t="s">
        <v>8334</v>
      </c>
      <c r="R2579" s="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9" t="s">
        <v>8334</v>
      </c>
      <c r="R2580" s="9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9" t="s">
        <v>8334</v>
      </c>
      <c r="R2581" s="9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9" t="s">
        <v>8334</v>
      </c>
      <c r="R2582" s="9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9" t="s">
        <v>8334</v>
      </c>
      <c r="R2583" s="9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9" t="s">
        <v>8334</v>
      </c>
      <c r="R2584" s="9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9" t="s">
        <v>8334</v>
      </c>
      <c r="R2585" s="9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9" t="s">
        <v>8334</v>
      </c>
      <c r="R2586" s="9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9" t="s">
        <v>8334</v>
      </c>
      <c r="R2587" s="9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9" t="s">
        <v>8334</v>
      </c>
      <c r="R2588" s="9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9" t="s">
        <v>8334</v>
      </c>
      <c r="R2589" s="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9" t="s">
        <v>8334</v>
      </c>
      <c r="R2590" s="9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9" t="s">
        <v>8334</v>
      </c>
      <c r="R2591" s="9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9" t="s">
        <v>8334</v>
      </c>
      <c r="R2592" s="9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9" t="s">
        <v>8334</v>
      </c>
      <c r="R2593" s="9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9" t="s">
        <v>8334</v>
      </c>
      <c r="R2594" s="9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9" t="s">
        <v>8334</v>
      </c>
      <c r="R2595" s="9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9" t="s">
        <v>8334</v>
      </c>
      <c r="R2596" s="9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9" t="s">
        <v>8334</v>
      </c>
      <c r="R2597" s="9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9" t="s">
        <v>8334</v>
      </c>
      <c r="R2598" s="9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9" t="s">
        <v>8334</v>
      </c>
      <c r="R2599" s="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9" t="s">
        <v>8334</v>
      </c>
      <c r="R2600" s="9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9" t="s">
        <v>8334</v>
      </c>
      <c r="R2601" s="9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9" t="s">
        <v>8334</v>
      </c>
      <c r="R2602" s="9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9" t="s">
        <v>8317</v>
      </c>
      <c r="R2603" s="9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9" t="s">
        <v>8317</v>
      </c>
      <c r="R2604" s="9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9" t="s">
        <v>8317</v>
      </c>
      <c r="R2605" s="9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9" t="s">
        <v>8317</v>
      </c>
      <c r="R2606" s="9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9" t="s">
        <v>8317</v>
      </c>
      <c r="R2607" s="9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9" t="s">
        <v>8317</v>
      </c>
      <c r="R2608" s="9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9" t="s">
        <v>8317</v>
      </c>
      <c r="R2609" s="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9" t="s">
        <v>8317</v>
      </c>
      <c r="R2610" s="9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9" t="s">
        <v>8317</v>
      </c>
      <c r="R2611" s="9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9" t="s">
        <v>8317</v>
      </c>
      <c r="R2612" s="9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9" t="s">
        <v>8317</v>
      </c>
      <c r="R2613" s="9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9" t="s">
        <v>8317</v>
      </c>
      <c r="R2614" s="9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9" t="s">
        <v>8317</v>
      </c>
      <c r="R2615" s="9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9" t="s">
        <v>8317</v>
      </c>
      <c r="R2616" s="9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9" t="s">
        <v>8317</v>
      </c>
      <c r="R2617" s="9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9" t="s">
        <v>8317</v>
      </c>
      <c r="R2618" s="9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9" t="s">
        <v>8317</v>
      </c>
      <c r="R2619" s="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9" t="s">
        <v>8317</v>
      </c>
      <c r="R2620" s="9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9" t="s">
        <v>8317</v>
      </c>
      <c r="R2621" s="9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9" t="s">
        <v>8317</v>
      </c>
      <c r="R2622" s="9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9" t="s">
        <v>8317</v>
      </c>
      <c r="R2623" s="9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9" t="s">
        <v>8317</v>
      </c>
      <c r="R2624" s="9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9" t="s">
        <v>8317</v>
      </c>
      <c r="R2625" s="9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 0)</f>
        <v>1379</v>
      </c>
      <c r="P2626">
        <f t="shared" ref="P2626:P2689" si="206">IFERROR(ROUND(E2626/L2626, 2),0)</f>
        <v>31.82</v>
      </c>
      <c r="Q2626" s="9" t="s">
        <v>8317</v>
      </c>
      <c r="R2626" s="9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si="206"/>
        <v>27.58</v>
      </c>
      <c r="Q2627" s="9" t="s">
        <v>8317</v>
      </c>
      <c r="R2627" s="9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9" t="s">
        <v>8317</v>
      </c>
      <c r="R2628" s="9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9" t="s">
        <v>8317</v>
      </c>
      <c r="R2629" s="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9" t="s">
        <v>8317</v>
      </c>
      <c r="R2630" s="9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9" t="s">
        <v>8317</v>
      </c>
      <c r="R2631" s="9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9" t="s">
        <v>8317</v>
      </c>
      <c r="R2632" s="9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9" t="s">
        <v>8317</v>
      </c>
      <c r="R2633" s="9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9" t="s">
        <v>8317</v>
      </c>
      <c r="R2634" s="9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9" t="s">
        <v>8317</v>
      </c>
      <c r="R2635" s="9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9" t="s">
        <v>8317</v>
      </c>
      <c r="R2636" s="9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9" t="s">
        <v>8317</v>
      </c>
      <c r="R2637" s="9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9" t="s">
        <v>8317</v>
      </c>
      <c r="R2638" s="9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9" t="s">
        <v>8317</v>
      </c>
      <c r="R2639" s="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9" t="s">
        <v>8317</v>
      </c>
      <c r="R2640" s="9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9" t="s">
        <v>8317</v>
      </c>
      <c r="R2641" s="9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9" t="s">
        <v>8317</v>
      </c>
      <c r="R2642" s="9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9" t="s">
        <v>8317</v>
      </c>
      <c r="R2643" s="9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9" t="s">
        <v>8317</v>
      </c>
      <c r="R2644" s="9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9" t="s">
        <v>8317</v>
      </c>
      <c r="R2645" s="9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9" t="s">
        <v>8317</v>
      </c>
      <c r="R2646" s="9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9" t="s">
        <v>8317</v>
      </c>
      <c r="R2647" s="9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9" t="s">
        <v>8317</v>
      </c>
      <c r="R2648" s="9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9" t="s">
        <v>8317</v>
      </c>
      <c r="R2649" s="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9" t="s">
        <v>8317</v>
      </c>
      <c r="R2650" s="9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9" t="s">
        <v>8317</v>
      </c>
      <c r="R2651" s="9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9" t="s">
        <v>8317</v>
      </c>
      <c r="R2652" s="9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9" t="s">
        <v>8317</v>
      </c>
      <c r="R2653" s="9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9" t="s">
        <v>8317</v>
      </c>
      <c r="R2654" s="9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9" t="s">
        <v>8317</v>
      </c>
      <c r="R2655" s="9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9" t="s">
        <v>8317</v>
      </c>
      <c r="R2656" s="9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9" t="s">
        <v>8317</v>
      </c>
      <c r="R2657" s="9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9" t="s">
        <v>8317</v>
      </c>
      <c r="R2658" s="9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9" t="s">
        <v>8317</v>
      </c>
      <c r="R2659" s="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9" t="s">
        <v>8317</v>
      </c>
      <c r="R2660" s="9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9" t="s">
        <v>8317</v>
      </c>
      <c r="R2661" s="9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9" t="s">
        <v>8317</v>
      </c>
      <c r="R2662" s="9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9" t="s">
        <v>8317</v>
      </c>
      <c r="R2663" s="9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9" t="s">
        <v>8317</v>
      </c>
      <c r="R2664" s="9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9" t="s">
        <v>8317</v>
      </c>
      <c r="R2665" s="9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9" t="s">
        <v>8317</v>
      </c>
      <c r="R2666" s="9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9" t="s">
        <v>8317</v>
      </c>
      <c r="R2667" s="9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9" t="s">
        <v>8317</v>
      </c>
      <c r="R2668" s="9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9" t="s">
        <v>8317</v>
      </c>
      <c r="R2669" s="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9" t="s">
        <v>8317</v>
      </c>
      <c r="R2670" s="9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9" t="s">
        <v>8317</v>
      </c>
      <c r="R2671" s="9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9" t="s">
        <v>8317</v>
      </c>
      <c r="R2672" s="9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9" t="s">
        <v>8317</v>
      </c>
      <c r="R2673" s="9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9" t="s">
        <v>8317</v>
      </c>
      <c r="R2674" s="9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9" t="s">
        <v>8317</v>
      </c>
      <c r="R2675" s="9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9" t="s">
        <v>8317</v>
      </c>
      <c r="R2676" s="9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9" t="s">
        <v>8317</v>
      </c>
      <c r="R2677" s="9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9" t="s">
        <v>8317</v>
      </c>
      <c r="R2678" s="9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9" t="s">
        <v>8317</v>
      </c>
      <c r="R2679" s="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9" t="s">
        <v>8317</v>
      </c>
      <c r="R2680" s="9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9" t="s">
        <v>8317</v>
      </c>
      <c r="R2681" s="9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9" t="s">
        <v>8317</v>
      </c>
      <c r="R2682" s="9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9" t="s">
        <v>8334</v>
      </c>
      <c r="R2683" s="9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9" t="s">
        <v>8334</v>
      </c>
      <c r="R2684" s="9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9" t="s">
        <v>8334</v>
      </c>
      <c r="R2685" s="9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9" t="s">
        <v>8334</v>
      </c>
      <c r="R2686" s="9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9" t="s">
        <v>8334</v>
      </c>
      <c r="R2687" s="9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9" t="s">
        <v>8334</v>
      </c>
      <c r="R2688" s="9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9" t="s">
        <v>8334</v>
      </c>
      <c r="R2689" s="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 0)</f>
        <v>0</v>
      </c>
      <c r="P2690">
        <f t="shared" ref="P2690:P2753" si="211">IFERROR(ROUND(E2690/L2690, 2),0)</f>
        <v>5.29</v>
      </c>
      <c r="Q2690" s="9" t="s">
        <v>8334</v>
      </c>
      <c r="R2690" s="9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si="211"/>
        <v>1</v>
      </c>
      <c r="Q2691" s="9" t="s">
        <v>8334</v>
      </c>
      <c r="R2691" s="9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9" t="s">
        <v>8334</v>
      </c>
      <c r="R2692" s="9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9" t="s">
        <v>8334</v>
      </c>
      <c r="R2693" s="9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9" t="s">
        <v>8334</v>
      </c>
      <c r="R2694" s="9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9" t="s">
        <v>8334</v>
      </c>
      <c r="R2695" s="9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9" t="s">
        <v>8334</v>
      </c>
      <c r="R2696" s="9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9" t="s">
        <v>8334</v>
      </c>
      <c r="R2697" s="9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9" t="s">
        <v>8334</v>
      </c>
      <c r="R2698" s="9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9" t="s">
        <v>8334</v>
      </c>
      <c r="R2699" s="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9" t="s">
        <v>8334</v>
      </c>
      <c r="R2700" s="9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9" t="s">
        <v>8334</v>
      </c>
      <c r="R2701" s="9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9" t="s">
        <v>8334</v>
      </c>
      <c r="R2702" s="9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9" t="s">
        <v>8315</v>
      </c>
      <c r="R2703" s="9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9" t="s">
        <v>8315</v>
      </c>
      <c r="R2704" s="9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9" t="s">
        <v>8315</v>
      </c>
      <c r="R2705" s="9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9" t="s">
        <v>8315</v>
      </c>
      <c r="R2706" s="9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9" t="s">
        <v>8315</v>
      </c>
      <c r="R2707" s="9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9" t="s">
        <v>8315</v>
      </c>
      <c r="R2708" s="9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9" t="s">
        <v>8315</v>
      </c>
      <c r="R2709" s="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9" t="s">
        <v>8315</v>
      </c>
      <c r="R2710" s="9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9" t="s">
        <v>8315</v>
      </c>
      <c r="R2711" s="9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9" t="s">
        <v>8315</v>
      </c>
      <c r="R2712" s="9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9" t="s">
        <v>8315</v>
      </c>
      <c r="R2713" s="9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9" t="s">
        <v>8315</v>
      </c>
      <c r="R2714" s="9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9" t="s">
        <v>8315</v>
      </c>
      <c r="R2715" s="9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9" t="s">
        <v>8315</v>
      </c>
      <c r="R2716" s="9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9" t="s">
        <v>8315</v>
      </c>
      <c r="R2717" s="9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9" t="s">
        <v>8315</v>
      </c>
      <c r="R2718" s="9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9" t="s">
        <v>8315</v>
      </c>
      <c r="R2719" s="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9" t="s">
        <v>8315</v>
      </c>
      <c r="R2720" s="9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9" t="s">
        <v>8315</v>
      </c>
      <c r="R2721" s="9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9" t="s">
        <v>8315</v>
      </c>
      <c r="R2722" s="9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9" t="s">
        <v>8317</v>
      </c>
      <c r="R2723" s="9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9" t="s">
        <v>8317</v>
      </c>
      <c r="R2724" s="9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9" t="s">
        <v>8317</v>
      </c>
      <c r="R2725" s="9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9" t="s">
        <v>8317</v>
      </c>
      <c r="R2726" s="9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9" t="s">
        <v>8317</v>
      </c>
      <c r="R2727" s="9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9" t="s">
        <v>8317</v>
      </c>
      <c r="R2728" s="9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9" t="s">
        <v>8317</v>
      </c>
      <c r="R2729" s="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9" t="s">
        <v>8317</v>
      </c>
      <c r="R2730" s="9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9" t="s">
        <v>8317</v>
      </c>
      <c r="R2731" s="9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9" t="s">
        <v>8317</v>
      </c>
      <c r="R2732" s="9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9" t="s">
        <v>8317</v>
      </c>
      <c r="R2733" s="9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9" t="s">
        <v>8317</v>
      </c>
      <c r="R2734" s="9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9" t="s">
        <v>8317</v>
      </c>
      <c r="R2735" s="9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9" t="s">
        <v>8317</v>
      </c>
      <c r="R2736" s="9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9" t="s">
        <v>8317</v>
      </c>
      <c r="R2737" s="9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9" t="s">
        <v>8317</v>
      </c>
      <c r="R2738" s="9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9" t="s">
        <v>8317</v>
      </c>
      <c r="R2739" s="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9" t="s">
        <v>8317</v>
      </c>
      <c r="R2740" s="9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9" t="s">
        <v>8317</v>
      </c>
      <c r="R2741" s="9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9" t="s">
        <v>8317</v>
      </c>
      <c r="R2742" s="9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9" t="s">
        <v>8320</v>
      </c>
      <c r="R2743" s="9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9" t="s">
        <v>8320</v>
      </c>
      <c r="R2744" s="9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9" t="s">
        <v>8320</v>
      </c>
      <c r="R2745" s="9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9" t="s">
        <v>8320</v>
      </c>
      <c r="R2746" s="9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9" t="s">
        <v>8320</v>
      </c>
      <c r="R2747" s="9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9" t="s">
        <v>8320</v>
      </c>
      <c r="R2748" s="9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9" t="s">
        <v>8320</v>
      </c>
      <c r="R2749" s="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9" t="s">
        <v>8320</v>
      </c>
      <c r="R2750" s="9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9" t="s">
        <v>8320</v>
      </c>
      <c r="R2751" s="9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9" t="s">
        <v>8320</v>
      </c>
      <c r="R2752" s="9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9" t="s">
        <v>8320</v>
      </c>
      <c r="R2753" s="9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 0)</f>
        <v>11</v>
      </c>
      <c r="P2754">
        <f t="shared" ref="P2754:P2817" si="216">IFERROR(ROUND(E2754/L2754, 2),0)</f>
        <v>39.29</v>
      </c>
      <c r="Q2754" s="9" t="s">
        <v>8320</v>
      </c>
      <c r="R2754" s="9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si="216"/>
        <v>47.5</v>
      </c>
      <c r="Q2755" s="9" t="s">
        <v>8320</v>
      </c>
      <c r="R2755" s="9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9" t="s">
        <v>8320</v>
      </c>
      <c r="R2756" s="9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9" t="s">
        <v>8320</v>
      </c>
      <c r="R2757" s="9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9" t="s">
        <v>8320</v>
      </c>
      <c r="R2758" s="9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9" t="s">
        <v>8320</v>
      </c>
      <c r="R2759" s="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9" t="s">
        <v>8320</v>
      </c>
      <c r="R2760" s="9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9" t="s">
        <v>8320</v>
      </c>
      <c r="R2761" s="9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9" t="s">
        <v>8320</v>
      </c>
      <c r="R2762" s="9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9" t="s">
        <v>8320</v>
      </c>
      <c r="R2763" s="9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9" t="s">
        <v>8320</v>
      </c>
      <c r="R2764" s="9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9" t="s">
        <v>8320</v>
      </c>
      <c r="R2765" s="9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9" t="s">
        <v>8320</v>
      </c>
      <c r="R2766" s="9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9" t="s">
        <v>8320</v>
      </c>
      <c r="R2767" s="9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9" t="s">
        <v>8320</v>
      </c>
      <c r="R2768" s="9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9" t="s">
        <v>8320</v>
      </c>
      <c r="R2769" s="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9" t="s">
        <v>8320</v>
      </c>
      <c r="R2770" s="9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9" t="s">
        <v>8320</v>
      </c>
      <c r="R2771" s="9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9" t="s">
        <v>8320</v>
      </c>
      <c r="R2772" s="9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9" t="s">
        <v>8320</v>
      </c>
      <c r="R2773" s="9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9" t="s">
        <v>8320</v>
      </c>
      <c r="R2774" s="9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9" t="s">
        <v>8320</v>
      </c>
      <c r="R2775" s="9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9" t="s">
        <v>8320</v>
      </c>
      <c r="R2776" s="9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9" t="s">
        <v>8320</v>
      </c>
      <c r="R2777" s="9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9" t="s">
        <v>8320</v>
      </c>
      <c r="R2778" s="9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9" t="s">
        <v>8320</v>
      </c>
      <c r="R2779" s="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9" t="s">
        <v>8320</v>
      </c>
      <c r="R2780" s="9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9" t="s">
        <v>8320</v>
      </c>
      <c r="R2781" s="9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9" t="s">
        <v>8320</v>
      </c>
      <c r="R2782" s="9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9" t="s">
        <v>8315</v>
      </c>
      <c r="R2783" s="9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9" t="s">
        <v>8315</v>
      </c>
      <c r="R2784" s="9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9" t="s">
        <v>8315</v>
      </c>
      <c r="R2785" s="9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9" t="s">
        <v>8315</v>
      </c>
      <c r="R2786" s="9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9" t="s">
        <v>8315</v>
      </c>
      <c r="R2787" s="9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9" t="s">
        <v>8315</v>
      </c>
      <c r="R2788" s="9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9" t="s">
        <v>8315</v>
      </c>
      <c r="R2789" s="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9" t="s">
        <v>8315</v>
      </c>
      <c r="R2790" s="9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9" t="s">
        <v>8315</v>
      </c>
      <c r="R2791" s="9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9" t="s">
        <v>8315</v>
      </c>
      <c r="R2792" s="9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9" t="s">
        <v>8315</v>
      </c>
      <c r="R2793" s="9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9" t="s">
        <v>8315</v>
      </c>
      <c r="R2794" s="9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9" t="s">
        <v>8315</v>
      </c>
      <c r="R2795" s="9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9" t="s">
        <v>8315</v>
      </c>
      <c r="R2796" s="9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9" t="s">
        <v>8315</v>
      </c>
      <c r="R2797" s="9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9" t="s">
        <v>8315</v>
      </c>
      <c r="R2798" s="9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9" t="s">
        <v>8315</v>
      </c>
      <c r="R2799" s="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9" t="s">
        <v>8315</v>
      </c>
      <c r="R2800" s="9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9" t="s">
        <v>8315</v>
      </c>
      <c r="R2801" s="9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9" t="s">
        <v>8315</v>
      </c>
      <c r="R2802" s="9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9" t="s">
        <v>8315</v>
      </c>
      <c r="R2803" s="9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9" t="s">
        <v>8315</v>
      </c>
      <c r="R2804" s="9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9" t="s">
        <v>8315</v>
      </c>
      <c r="R2805" s="9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9" t="s">
        <v>8315</v>
      </c>
      <c r="R2806" s="9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9" t="s">
        <v>8315</v>
      </c>
      <c r="R2807" s="9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9" t="s">
        <v>8315</v>
      </c>
      <c r="R2808" s="9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9" t="s">
        <v>8315</v>
      </c>
      <c r="R2809" s="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9" t="s">
        <v>8315</v>
      </c>
      <c r="R2810" s="9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9" t="s">
        <v>8315</v>
      </c>
      <c r="R2811" s="9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9" t="s">
        <v>8315</v>
      </c>
      <c r="R2812" s="9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9" t="s">
        <v>8315</v>
      </c>
      <c r="R2813" s="9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9" t="s">
        <v>8315</v>
      </c>
      <c r="R2814" s="9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9" t="s">
        <v>8315</v>
      </c>
      <c r="R2815" s="9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9" t="s">
        <v>8315</v>
      </c>
      <c r="R2816" s="9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9" t="s">
        <v>8315</v>
      </c>
      <c r="R2817" s="9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 0)</f>
        <v>142</v>
      </c>
      <c r="P2818">
        <f t="shared" ref="P2818:P2844" si="221">IFERROR(ROUND(E2818/L2818, 2),0)</f>
        <v>25.13</v>
      </c>
      <c r="Q2818" s="9" t="s">
        <v>8315</v>
      </c>
      <c r="R2818" s="9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si="221"/>
        <v>23.64</v>
      </c>
      <c r="Q2819" s="9" t="s">
        <v>8315</v>
      </c>
      <c r="R2819" s="9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9" t="s">
        <v>8315</v>
      </c>
      <c r="R2820" s="9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9" t="s">
        <v>8315</v>
      </c>
      <c r="R2821" s="9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9" t="s">
        <v>8315</v>
      </c>
      <c r="R2822" s="9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9" t="s">
        <v>8315</v>
      </c>
      <c r="R2823" s="9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9" t="s">
        <v>8315</v>
      </c>
      <c r="R2824" s="9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9" t="s">
        <v>8315</v>
      </c>
      <c r="R2825" s="9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9" t="s">
        <v>8315</v>
      </c>
      <c r="R2826" s="9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9" t="s">
        <v>8315</v>
      </c>
      <c r="R2827" s="9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9" t="s">
        <v>8315</v>
      </c>
      <c r="R2828" s="9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9" t="s">
        <v>8315</v>
      </c>
      <c r="R2829" s="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9" t="s">
        <v>8315</v>
      </c>
      <c r="R2830" s="9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9" t="s">
        <v>8315</v>
      </c>
      <c r="R2831" s="9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9" t="s">
        <v>8315</v>
      </c>
      <c r="R2832" s="9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9" t="s">
        <v>8315</v>
      </c>
      <c r="R2833" s="9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9" t="s">
        <v>8315</v>
      </c>
      <c r="R2834" s="9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9" t="s">
        <v>8315</v>
      </c>
      <c r="R2835" s="9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9" t="s">
        <v>8315</v>
      </c>
      <c r="R2836" s="9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9" t="s">
        <v>8315</v>
      </c>
      <c r="R2837" s="9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9" t="s">
        <v>8315</v>
      </c>
      <c r="R2838" s="9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9" t="s">
        <v>8315</v>
      </c>
      <c r="R2839" s="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9" t="s">
        <v>8315</v>
      </c>
      <c r="R2840" s="9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9" t="s">
        <v>8315</v>
      </c>
      <c r="R2841" s="9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9" t="s">
        <v>8315</v>
      </c>
      <c r="R2842" s="9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9" t="s">
        <v>8315</v>
      </c>
      <c r="R2843" s="9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9" t="s">
        <v>8315</v>
      </c>
      <c r="R2844" s="9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ref="P2845:P2908" si="225">IFERROR(ROUND(E2845/L2845, 2),0)</f>
        <v>0</v>
      </c>
      <c r="Q2845" s="9" t="s">
        <v>8315</v>
      </c>
      <c r="R2845" s="9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5"/>
        <v>30</v>
      </c>
      <c r="Q2846" s="9" t="s">
        <v>8315</v>
      </c>
      <c r="R2846" s="9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5"/>
        <v>60.67</v>
      </c>
      <c r="Q2847" s="9" t="s">
        <v>8315</v>
      </c>
      <c r="R2847" s="9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5"/>
        <v>0</v>
      </c>
      <c r="Q2848" s="9" t="s">
        <v>8315</v>
      </c>
      <c r="R2848" s="9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5"/>
        <v>0</v>
      </c>
      <c r="Q2849" s="9" t="s">
        <v>8315</v>
      </c>
      <c r="R2849" s="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5"/>
        <v>23.33</v>
      </c>
      <c r="Q2850" s="9" t="s">
        <v>8315</v>
      </c>
      <c r="R2850" s="9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5"/>
        <v>5</v>
      </c>
      <c r="Q2851" s="9" t="s">
        <v>8315</v>
      </c>
      <c r="R2851" s="9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5"/>
        <v>23.92</v>
      </c>
      <c r="Q2852" s="9" t="s">
        <v>8315</v>
      </c>
      <c r="R2852" s="9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5"/>
        <v>0</v>
      </c>
      <c r="Q2853" s="9" t="s">
        <v>8315</v>
      </c>
      <c r="R2853" s="9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5"/>
        <v>15.83</v>
      </c>
      <c r="Q2854" s="9" t="s">
        <v>8315</v>
      </c>
      <c r="R2854" s="9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5"/>
        <v>0</v>
      </c>
      <c r="Q2855" s="9" t="s">
        <v>8315</v>
      </c>
      <c r="R2855" s="9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5"/>
        <v>29.79</v>
      </c>
      <c r="Q2856" s="9" t="s">
        <v>8315</v>
      </c>
      <c r="R2856" s="9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5"/>
        <v>60</v>
      </c>
      <c r="Q2857" s="9" t="s">
        <v>8315</v>
      </c>
      <c r="R2857" s="9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5"/>
        <v>24.33</v>
      </c>
      <c r="Q2858" s="9" t="s">
        <v>8315</v>
      </c>
      <c r="R2858" s="9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5"/>
        <v>500</v>
      </c>
      <c r="Q2859" s="9" t="s">
        <v>8315</v>
      </c>
      <c r="R2859" s="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5"/>
        <v>0</v>
      </c>
      <c r="Q2860" s="9" t="s">
        <v>8315</v>
      </c>
      <c r="R2860" s="9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5"/>
        <v>35</v>
      </c>
      <c r="Q2861" s="9" t="s">
        <v>8315</v>
      </c>
      <c r="R2861" s="9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5"/>
        <v>29.56</v>
      </c>
      <c r="Q2862" s="9" t="s">
        <v>8315</v>
      </c>
      <c r="R2862" s="9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5"/>
        <v>26.67</v>
      </c>
      <c r="Q2863" s="9" t="s">
        <v>8315</v>
      </c>
      <c r="R2863" s="9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5"/>
        <v>18.329999999999998</v>
      </c>
      <c r="Q2864" s="9" t="s">
        <v>8315</v>
      </c>
      <c r="R2864" s="9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5"/>
        <v>20</v>
      </c>
      <c r="Q2865" s="9" t="s">
        <v>8315</v>
      </c>
      <c r="R2865" s="9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5"/>
        <v>13.33</v>
      </c>
      <c r="Q2866" s="9" t="s">
        <v>8315</v>
      </c>
      <c r="R2866" s="9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5"/>
        <v>0</v>
      </c>
      <c r="Q2867" s="9" t="s">
        <v>8315</v>
      </c>
      <c r="R2867" s="9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5"/>
        <v>22.5</v>
      </c>
      <c r="Q2868" s="9" t="s">
        <v>8315</v>
      </c>
      <c r="R2868" s="9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5"/>
        <v>50.4</v>
      </c>
      <c r="Q2869" s="9" t="s">
        <v>8315</v>
      </c>
      <c r="R2869" s="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5"/>
        <v>105.03</v>
      </c>
      <c r="Q2870" s="9" t="s">
        <v>8315</v>
      </c>
      <c r="R2870" s="9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5"/>
        <v>35.4</v>
      </c>
      <c r="Q2871" s="9" t="s">
        <v>8315</v>
      </c>
      <c r="R2871" s="9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5"/>
        <v>83.33</v>
      </c>
      <c r="Q2872" s="9" t="s">
        <v>8315</v>
      </c>
      <c r="R2872" s="9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5"/>
        <v>35.92</v>
      </c>
      <c r="Q2873" s="9" t="s">
        <v>8315</v>
      </c>
      <c r="R2873" s="9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5"/>
        <v>0</v>
      </c>
      <c r="Q2874" s="9" t="s">
        <v>8315</v>
      </c>
      <c r="R2874" s="9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5"/>
        <v>119.13</v>
      </c>
      <c r="Q2875" s="9" t="s">
        <v>8315</v>
      </c>
      <c r="R2875" s="9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5"/>
        <v>90.33</v>
      </c>
      <c r="Q2876" s="9" t="s">
        <v>8315</v>
      </c>
      <c r="R2876" s="9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5"/>
        <v>2.33</v>
      </c>
      <c r="Q2877" s="9" t="s">
        <v>8315</v>
      </c>
      <c r="R2877" s="9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5"/>
        <v>0</v>
      </c>
      <c r="Q2878" s="9" t="s">
        <v>8315</v>
      </c>
      <c r="R2878" s="9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5"/>
        <v>108.33</v>
      </c>
      <c r="Q2879" s="9" t="s">
        <v>8315</v>
      </c>
      <c r="R2879" s="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5"/>
        <v>15.75</v>
      </c>
      <c r="Q2880" s="9" t="s">
        <v>8315</v>
      </c>
      <c r="R2880" s="9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5"/>
        <v>29</v>
      </c>
      <c r="Q2881" s="9" t="s">
        <v>8315</v>
      </c>
      <c r="R2881" s="9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6">ROUND(E2882/D2882*100, 0)</f>
        <v>23</v>
      </c>
      <c r="P2882">
        <f t="shared" si="225"/>
        <v>96.55</v>
      </c>
      <c r="Q2882" s="9" t="s">
        <v>8315</v>
      </c>
      <c r="R2882" s="9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6"/>
        <v>0</v>
      </c>
      <c r="P2883">
        <f t="shared" si="225"/>
        <v>0</v>
      </c>
      <c r="Q2883" s="9" t="s">
        <v>8315</v>
      </c>
      <c r="R2883" s="9" t="s">
        <v>8316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6"/>
        <v>34</v>
      </c>
      <c r="P2884">
        <f t="shared" si="225"/>
        <v>63</v>
      </c>
      <c r="Q2884" s="9" t="s">
        <v>8315</v>
      </c>
      <c r="R2884" s="9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6"/>
        <v>19</v>
      </c>
      <c r="P2885">
        <f t="shared" si="225"/>
        <v>381.6</v>
      </c>
      <c r="Q2885" s="9" t="s">
        <v>8315</v>
      </c>
      <c r="R2885" s="9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6"/>
        <v>0</v>
      </c>
      <c r="P2886">
        <f t="shared" si="225"/>
        <v>46.25</v>
      </c>
      <c r="Q2886" s="9" t="s">
        <v>8315</v>
      </c>
      <c r="R2886" s="9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6"/>
        <v>33</v>
      </c>
      <c r="P2887">
        <f t="shared" si="225"/>
        <v>26</v>
      </c>
      <c r="Q2887" s="9" t="s">
        <v>8315</v>
      </c>
      <c r="R2887" s="9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6"/>
        <v>5</v>
      </c>
      <c r="P2888">
        <f t="shared" si="225"/>
        <v>10</v>
      </c>
      <c r="Q2888" s="9" t="s">
        <v>8315</v>
      </c>
      <c r="R2888" s="9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6"/>
        <v>0</v>
      </c>
      <c r="P2889">
        <f t="shared" si="225"/>
        <v>5</v>
      </c>
      <c r="Q2889" s="9" t="s">
        <v>8315</v>
      </c>
      <c r="R2889" s="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6"/>
        <v>0</v>
      </c>
      <c r="P2890">
        <f t="shared" si="225"/>
        <v>0</v>
      </c>
      <c r="Q2890" s="9" t="s">
        <v>8315</v>
      </c>
      <c r="R2890" s="9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6"/>
        <v>38</v>
      </c>
      <c r="P2891">
        <f t="shared" si="225"/>
        <v>81.569999999999993</v>
      </c>
      <c r="Q2891" s="9" t="s">
        <v>8315</v>
      </c>
      <c r="R2891" s="9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6"/>
        <v>1</v>
      </c>
      <c r="P2892">
        <f t="shared" si="225"/>
        <v>7</v>
      </c>
      <c r="Q2892" s="9" t="s">
        <v>8315</v>
      </c>
      <c r="R2892" s="9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6"/>
        <v>3</v>
      </c>
      <c r="P2893">
        <f t="shared" si="225"/>
        <v>27.3</v>
      </c>
      <c r="Q2893" s="9" t="s">
        <v>8315</v>
      </c>
      <c r="R2893" s="9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6"/>
        <v>9</v>
      </c>
      <c r="P2894">
        <f t="shared" si="225"/>
        <v>29.41</v>
      </c>
      <c r="Q2894" s="9" t="s">
        <v>8315</v>
      </c>
      <c r="R2894" s="9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6"/>
        <v>1</v>
      </c>
      <c r="P2895">
        <f t="shared" si="225"/>
        <v>12.5</v>
      </c>
      <c r="Q2895" s="9" t="s">
        <v>8315</v>
      </c>
      <c r="R2895" s="9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6"/>
        <v>0</v>
      </c>
      <c r="P2896">
        <f t="shared" si="225"/>
        <v>0</v>
      </c>
      <c r="Q2896" s="9" t="s">
        <v>8315</v>
      </c>
      <c r="R2896" s="9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6"/>
        <v>5</v>
      </c>
      <c r="P2897">
        <f t="shared" si="225"/>
        <v>5.75</v>
      </c>
      <c r="Q2897" s="9" t="s">
        <v>8315</v>
      </c>
      <c r="R2897" s="9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6"/>
        <v>21</v>
      </c>
      <c r="P2898">
        <f t="shared" si="225"/>
        <v>52.08</v>
      </c>
      <c r="Q2898" s="9" t="s">
        <v>8315</v>
      </c>
      <c r="R2898" s="9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6"/>
        <v>5</v>
      </c>
      <c r="P2899">
        <f t="shared" si="225"/>
        <v>183.33</v>
      </c>
      <c r="Q2899" s="9" t="s">
        <v>8315</v>
      </c>
      <c r="R2899" s="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6"/>
        <v>4</v>
      </c>
      <c r="P2900">
        <f t="shared" si="225"/>
        <v>26.33</v>
      </c>
      <c r="Q2900" s="9" t="s">
        <v>8315</v>
      </c>
      <c r="R2900" s="9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6"/>
        <v>0</v>
      </c>
      <c r="P2901">
        <f t="shared" si="225"/>
        <v>0</v>
      </c>
      <c r="Q2901" s="9" t="s">
        <v>8315</v>
      </c>
      <c r="R2901" s="9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6"/>
        <v>62</v>
      </c>
      <c r="P2902">
        <f t="shared" si="225"/>
        <v>486.43</v>
      </c>
      <c r="Q2902" s="9" t="s">
        <v>8315</v>
      </c>
      <c r="R2902" s="9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6"/>
        <v>1</v>
      </c>
      <c r="P2903">
        <f t="shared" si="225"/>
        <v>3</v>
      </c>
      <c r="Q2903" s="9" t="s">
        <v>8315</v>
      </c>
      <c r="R2903" s="9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6"/>
        <v>0</v>
      </c>
      <c r="P2904">
        <f t="shared" si="225"/>
        <v>25</v>
      </c>
      <c r="Q2904" s="9" t="s">
        <v>8315</v>
      </c>
      <c r="R2904" s="9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6"/>
        <v>1</v>
      </c>
      <c r="P2905">
        <f t="shared" si="225"/>
        <v>9.75</v>
      </c>
      <c r="Q2905" s="9" t="s">
        <v>8315</v>
      </c>
      <c r="R2905" s="9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6"/>
        <v>5</v>
      </c>
      <c r="P2906">
        <f t="shared" si="225"/>
        <v>18.75</v>
      </c>
      <c r="Q2906" s="9" t="s">
        <v>8315</v>
      </c>
      <c r="R2906" s="9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6"/>
        <v>18</v>
      </c>
      <c r="P2907">
        <f t="shared" si="225"/>
        <v>36.590000000000003</v>
      </c>
      <c r="Q2907" s="9" t="s">
        <v>8315</v>
      </c>
      <c r="R2907" s="9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6"/>
        <v>9</v>
      </c>
      <c r="P2908">
        <f t="shared" si="225"/>
        <v>80.709999999999994</v>
      </c>
      <c r="Q2908" s="9" t="s">
        <v>8315</v>
      </c>
      <c r="R2908" s="9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6"/>
        <v>0</v>
      </c>
      <c r="P2909">
        <f t="shared" ref="P2909:P2942" si="230">IFERROR(ROUND(E2909/L2909, 2),0)</f>
        <v>1</v>
      </c>
      <c r="Q2909" s="9" t="s">
        <v>8315</v>
      </c>
      <c r="R2909" s="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6"/>
        <v>3</v>
      </c>
      <c r="P2910">
        <f t="shared" si="230"/>
        <v>52.8</v>
      </c>
      <c r="Q2910" s="9" t="s">
        <v>8315</v>
      </c>
      <c r="R2910" s="9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6"/>
        <v>0</v>
      </c>
      <c r="P2911">
        <f t="shared" si="230"/>
        <v>20</v>
      </c>
      <c r="Q2911" s="9" t="s">
        <v>8315</v>
      </c>
      <c r="R2911" s="9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6"/>
        <v>0</v>
      </c>
      <c r="P2912">
        <f t="shared" si="230"/>
        <v>1</v>
      </c>
      <c r="Q2912" s="9" t="s">
        <v>8315</v>
      </c>
      <c r="R2912" s="9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6"/>
        <v>37</v>
      </c>
      <c r="P2913">
        <f t="shared" si="230"/>
        <v>46.93</v>
      </c>
      <c r="Q2913" s="9" t="s">
        <v>8315</v>
      </c>
      <c r="R2913" s="9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6"/>
        <v>14</v>
      </c>
      <c r="P2914">
        <f t="shared" si="230"/>
        <v>78.08</v>
      </c>
      <c r="Q2914" s="9" t="s">
        <v>8315</v>
      </c>
      <c r="R2914" s="9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6"/>
        <v>0</v>
      </c>
      <c r="P2915">
        <f t="shared" si="230"/>
        <v>1</v>
      </c>
      <c r="Q2915" s="9" t="s">
        <v>8315</v>
      </c>
      <c r="R2915" s="9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6"/>
        <v>0</v>
      </c>
      <c r="P2916">
        <f t="shared" si="230"/>
        <v>1</v>
      </c>
      <c r="Q2916" s="9" t="s">
        <v>8315</v>
      </c>
      <c r="R2916" s="9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6"/>
        <v>61</v>
      </c>
      <c r="P2917">
        <f t="shared" si="230"/>
        <v>203.67</v>
      </c>
      <c r="Q2917" s="9" t="s">
        <v>8315</v>
      </c>
      <c r="R2917" s="9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6"/>
        <v>8</v>
      </c>
      <c r="P2918">
        <f t="shared" si="230"/>
        <v>20.71</v>
      </c>
      <c r="Q2918" s="9" t="s">
        <v>8315</v>
      </c>
      <c r="R2918" s="9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6"/>
        <v>22</v>
      </c>
      <c r="P2919">
        <f t="shared" si="230"/>
        <v>48.56</v>
      </c>
      <c r="Q2919" s="9" t="s">
        <v>8315</v>
      </c>
      <c r="R2919" s="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6"/>
        <v>27</v>
      </c>
      <c r="P2920">
        <f t="shared" si="230"/>
        <v>68.099999999999994</v>
      </c>
      <c r="Q2920" s="9" t="s">
        <v>8315</v>
      </c>
      <c r="R2920" s="9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6"/>
        <v>9</v>
      </c>
      <c r="P2921">
        <f t="shared" si="230"/>
        <v>8.5</v>
      </c>
      <c r="Q2921" s="9" t="s">
        <v>8315</v>
      </c>
      <c r="R2921" s="9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6"/>
        <v>27</v>
      </c>
      <c r="P2922">
        <f t="shared" si="230"/>
        <v>51.62</v>
      </c>
      <c r="Q2922" s="9" t="s">
        <v>8315</v>
      </c>
      <c r="R2922" s="9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6"/>
        <v>129</v>
      </c>
      <c r="P2923">
        <f t="shared" si="230"/>
        <v>43</v>
      </c>
      <c r="Q2923" s="9" t="s">
        <v>8315</v>
      </c>
      <c r="R2923" s="9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6"/>
        <v>100</v>
      </c>
      <c r="P2924">
        <f t="shared" si="230"/>
        <v>83.33</v>
      </c>
      <c r="Q2924" s="9" t="s">
        <v>8315</v>
      </c>
      <c r="R2924" s="9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6"/>
        <v>100</v>
      </c>
      <c r="P2925">
        <f t="shared" si="230"/>
        <v>30</v>
      </c>
      <c r="Q2925" s="9" t="s">
        <v>8315</v>
      </c>
      <c r="R2925" s="9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6"/>
        <v>103</v>
      </c>
      <c r="P2926">
        <f t="shared" si="230"/>
        <v>175.51</v>
      </c>
      <c r="Q2926" s="9" t="s">
        <v>8315</v>
      </c>
      <c r="R2926" s="9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6"/>
        <v>102</v>
      </c>
      <c r="P2927">
        <f t="shared" si="230"/>
        <v>231.66</v>
      </c>
      <c r="Q2927" s="9" t="s">
        <v>8315</v>
      </c>
      <c r="R2927" s="9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6"/>
        <v>125</v>
      </c>
      <c r="P2928">
        <f t="shared" si="230"/>
        <v>75</v>
      </c>
      <c r="Q2928" s="9" t="s">
        <v>8315</v>
      </c>
      <c r="R2928" s="9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6"/>
        <v>131</v>
      </c>
      <c r="P2929">
        <f t="shared" si="230"/>
        <v>112.14</v>
      </c>
      <c r="Q2929" s="9" t="s">
        <v>8315</v>
      </c>
      <c r="R2929" s="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6"/>
        <v>100</v>
      </c>
      <c r="P2930">
        <f t="shared" si="230"/>
        <v>41.67</v>
      </c>
      <c r="Q2930" s="9" t="s">
        <v>8315</v>
      </c>
      <c r="R2930" s="9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6"/>
        <v>102</v>
      </c>
      <c r="P2931">
        <f t="shared" si="230"/>
        <v>255.17</v>
      </c>
      <c r="Q2931" s="9" t="s">
        <v>8315</v>
      </c>
      <c r="R2931" s="9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6"/>
        <v>101</v>
      </c>
      <c r="P2932">
        <f t="shared" si="230"/>
        <v>162.77000000000001</v>
      </c>
      <c r="Q2932" s="9" t="s">
        <v>8315</v>
      </c>
      <c r="R2932" s="9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6"/>
        <v>106</v>
      </c>
      <c r="P2933">
        <f t="shared" si="230"/>
        <v>88.33</v>
      </c>
      <c r="Q2933" s="9" t="s">
        <v>8315</v>
      </c>
      <c r="R2933" s="9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6"/>
        <v>105</v>
      </c>
      <c r="P2934">
        <f t="shared" si="230"/>
        <v>85.74</v>
      </c>
      <c r="Q2934" s="9" t="s">
        <v>8315</v>
      </c>
      <c r="R2934" s="9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6"/>
        <v>103</v>
      </c>
      <c r="P2935">
        <f t="shared" si="230"/>
        <v>47.57</v>
      </c>
      <c r="Q2935" s="9" t="s">
        <v>8315</v>
      </c>
      <c r="R2935" s="9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6"/>
        <v>108</v>
      </c>
      <c r="P2936">
        <f t="shared" si="230"/>
        <v>72.97</v>
      </c>
      <c r="Q2936" s="9" t="s">
        <v>8315</v>
      </c>
      <c r="R2936" s="9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6"/>
        <v>101</v>
      </c>
      <c r="P2937">
        <f t="shared" si="230"/>
        <v>90.54</v>
      </c>
      <c r="Q2937" s="9" t="s">
        <v>8315</v>
      </c>
      <c r="R2937" s="9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6"/>
        <v>128</v>
      </c>
      <c r="P2938">
        <f t="shared" si="230"/>
        <v>37.65</v>
      </c>
      <c r="Q2938" s="9" t="s">
        <v>8315</v>
      </c>
      <c r="R2938" s="9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6"/>
        <v>133</v>
      </c>
      <c r="P2939">
        <f t="shared" si="230"/>
        <v>36.36</v>
      </c>
      <c r="Q2939" s="9" t="s">
        <v>8315</v>
      </c>
      <c r="R2939" s="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6"/>
        <v>101</v>
      </c>
      <c r="P2940">
        <f t="shared" si="230"/>
        <v>126.72</v>
      </c>
      <c r="Q2940" s="9" t="s">
        <v>8315</v>
      </c>
      <c r="R2940" s="9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6"/>
        <v>103</v>
      </c>
      <c r="P2941">
        <f t="shared" si="230"/>
        <v>329.2</v>
      </c>
      <c r="Q2941" s="9" t="s">
        <v>8315</v>
      </c>
      <c r="R2941" s="9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6"/>
        <v>107</v>
      </c>
      <c r="P2942">
        <f t="shared" si="230"/>
        <v>81.239999999999995</v>
      </c>
      <c r="Q2942" s="9" t="s">
        <v>8315</v>
      </c>
      <c r="R2942" s="9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6"/>
        <v>0</v>
      </c>
      <c r="P2943">
        <f t="shared" ref="P2943:P2962" si="231">IFERROR(ROUND(E2943/L2943, 2),0)</f>
        <v>1</v>
      </c>
      <c r="Q2943" s="9" t="s">
        <v>8315</v>
      </c>
      <c r="R2943" s="9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6"/>
        <v>20</v>
      </c>
      <c r="P2944">
        <f t="shared" si="231"/>
        <v>202.23</v>
      </c>
      <c r="Q2944" s="9" t="s">
        <v>8315</v>
      </c>
      <c r="R2944" s="9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6"/>
        <v>0</v>
      </c>
      <c r="P2945">
        <f t="shared" si="231"/>
        <v>0</v>
      </c>
      <c r="Q2945" s="9" t="s">
        <v>8315</v>
      </c>
      <c r="R2945" s="9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2">ROUND(E2946/D2946*100, 0)</f>
        <v>1</v>
      </c>
      <c r="P2946">
        <f t="shared" si="231"/>
        <v>100</v>
      </c>
      <c r="Q2946" s="9" t="s">
        <v>8315</v>
      </c>
      <c r="R2946" s="9" t="s">
        <v>8355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2"/>
        <v>0</v>
      </c>
      <c r="P2947">
        <f t="shared" si="231"/>
        <v>0</v>
      </c>
      <c r="Q2947" s="9" t="s">
        <v>8315</v>
      </c>
      <c r="R2947" s="9" t="s">
        <v>8355</v>
      </c>
      <c r="S2947" s="15">
        <f t="shared" ref="S2947:S3010" si="233">(((J2947/60)/60)/24)+DATE(1970,1,1)</f>
        <v>42118.139583333337</v>
      </c>
      <c r="T2947" s="15">
        <f t="shared" ref="T2947:T3010" si="234">(((I2947/60)/60)/24)+DATE(1970,1,1)</f>
        <v>42148.139583333337</v>
      </c>
      <c r="U2947">
        <f t="shared" ref="U2947:U3010" si="235">YEAR(S2947)</f>
        <v>2015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2"/>
        <v>0</v>
      </c>
      <c r="P2948">
        <f t="shared" si="231"/>
        <v>1</v>
      </c>
      <c r="Q2948" s="9" t="s">
        <v>8315</v>
      </c>
      <c r="R2948" s="9" t="s">
        <v>8355</v>
      </c>
      <c r="S2948" s="15">
        <f t="shared" si="233"/>
        <v>42567.531157407408</v>
      </c>
      <c r="T2948" s="15">
        <f t="shared" si="234"/>
        <v>42597.531157407408</v>
      </c>
      <c r="U2948">
        <f t="shared" si="235"/>
        <v>2016</v>
      </c>
    </row>
    <row r="2949" spans="1:21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2"/>
        <v>4</v>
      </c>
      <c r="P2949">
        <f t="shared" si="231"/>
        <v>82.46</v>
      </c>
      <c r="Q2949" s="9" t="s">
        <v>8315</v>
      </c>
      <c r="R2949" s="9" t="s">
        <v>8355</v>
      </c>
      <c r="S2949" s="15">
        <f t="shared" si="233"/>
        <v>42649.562118055561</v>
      </c>
      <c r="T2949" s="15">
        <f t="shared" si="234"/>
        <v>42698.715972222228</v>
      </c>
      <c r="U2949">
        <f t="shared" si="235"/>
        <v>2016</v>
      </c>
    </row>
    <row r="2950" spans="1:21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2"/>
        <v>0</v>
      </c>
      <c r="P2950">
        <f t="shared" si="231"/>
        <v>2.67</v>
      </c>
      <c r="Q2950" s="9" t="s">
        <v>8315</v>
      </c>
      <c r="R2950" s="9" t="s">
        <v>8355</v>
      </c>
      <c r="S2950" s="15">
        <f t="shared" si="233"/>
        <v>42097.649224537032</v>
      </c>
      <c r="T2950" s="15">
        <f t="shared" si="234"/>
        <v>42157.649224537032</v>
      </c>
      <c r="U2950">
        <f t="shared" si="235"/>
        <v>2015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2"/>
        <v>3</v>
      </c>
      <c r="P2951">
        <f t="shared" si="231"/>
        <v>12.5</v>
      </c>
      <c r="Q2951" s="9" t="s">
        <v>8315</v>
      </c>
      <c r="R2951" s="9" t="s">
        <v>8355</v>
      </c>
      <c r="S2951" s="15">
        <f t="shared" si="233"/>
        <v>42297.823113425926</v>
      </c>
      <c r="T2951" s="15">
        <f t="shared" si="234"/>
        <v>42327.864780092597</v>
      </c>
      <c r="U2951">
        <f t="shared" si="235"/>
        <v>2015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2"/>
        <v>0</v>
      </c>
      <c r="P2952">
        <f t="shared" si="231"/>
        <v>0</v>
      </c>
      <c r="Q2952" s="9" t="s">
        <v>8315</v>
      </c>
      <c r="R2952" s="9" t="s">
        <v>8355</v>
      </c>
      <c r="S2952" s="15">
        <f t="shared" si="233"/>
        <v>42362.36518518519</v>
      </c>
      <c r="T2952" s="15">
        <f t="shared" si="234"/>
        <v>42392.36518518519</v>
      </c>
      <c r="U2952">
        <f t="shared" si="235"/>
        <v>2015</v>
      </c>
    </row>
    <row r="2953" spans="1:21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2"/>
        <v>2</v>
      </c>
      <c r="P2953">
        <f t="shared" si="231"/>
        <v>18.899999999999999</v>
      </c>
      <c r="Q2953" s="9" t="s">
        <v>8315</v>
      </c>
      <c r="R2953" s="9" t="s">
        <v>8355</v>
      </c>
      <c r="S2953" s="15">
        <f t="shared" si="233"/>
        <v>41872.802928240737</v>
      </c>
      <c r="T2953" s="15">
        <f t="shared" si="234"/>
        <v>41917.802928240737</v>
      </c>
      <c r="U2953">
        <f t="shared" si="235"/>
        <v>2014</v>
      </c>
    </row>
    <row r="2954" spans="1:21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2"/>
        <v>8</v>
      </c>
      <c r="P2954">
        <f t="shared" si="231"/>
        <v>200.63</v>
      </c>
      <c r="Q2954" s="9" t="s">
        <v>8315</v>
      </c>
      <c r="R2954" s="9" t="s">
        <v>8355</v>
      </c>
      <c r="S2954" s="15">
        <f t="shared" si="233"/>
        <v>42628.690266203703</v>
      </c>
      <c r="T2954" s="15">
        <f t="shared" si="234"/>
        <v>42660.166666666672</v>
      </c>
      <c r="U2954">
        <f t="shared" si="235"/>
        <v>2016</v>
      </c>
    </row>
    <row r="2955" spans="1:21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2"/>
        <v>0</v>
      </c>
      <c r="P2955">
        <f t="shared" si="231"/>
        <v>201.67</v>
      </c>
      <c r="Q2955" s="9" t="s">
        <v>8315</v>
      </c>
      <c r="R2955" s="9" t="s">
        <v>8355</v>
      </c>
      <c r="S2955" s="15">
        <f t="shared" si="233"/>
        <v>42255.791909722218</v>
      </c>
      <c r="T2955" s="15">
        <f t="shared" si="234"/>
        <v>42285.791909722218</v>
      </c>
      <c r="U2955">
        <f t="shared" si="235"/>
        <v>2015</v>
      </c>
    </row>
    <row r="2956" spans="1:21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2"/>
        <v>0</v>
      </c>
      <c r="P2956">
        <f t="shared" si="231"/>
        <v>0</v>
      </c>
      <c r="Q2956" s="9" t="s">
        <v>8315</v>
      </c>
      <c r="R2956" s="9" t="s">
        <v>8355</v>
      </c>
      <c r="S2956" s="15">
        <f t="shared" si="233"/>
        <v>42790.583368055552</v>
      </c>
      <c r="T2956" s="15">
        <f t="shared" si="234"/>
        <v>42810.541701388895</v>
      </c>
      <c r="U2956">
        <f t="shared" si="235"/>
        <v>2017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2"/>
        <v>60</v>
      </c>
      <c r="P2957">
        <f t="shared" si="231"/>
        <v>65</v>
      </c>
      <c r="Q2957" s="9" t="s">
        <v>8315</v>
      </c>
      <c r="R2957" s="9" t="s">
        <v>8355</v>
      </c>
      <c r="S2957" s="15">
        <f t="shared" si="233"/>
        <v>42141.741307870368</v>
      </c>
      <c r="T2957" s="15">
        <f t="shared" si="234"/>
        <v>42171.741307870368</v>
      </c>
      <c r="U2957">
        <f t="shared" si="235"/>
        <v>2015</v>
      </c>
    </row>
    <row r="2958" spans="1:21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2"/>
        <v>17</v>
      </c>
      <c r="P2958">
        <f t="shared" si="231"/>
        <v>66.099999999999994</v>
      </c>
      <c r="Q2958" s="9" t="s">
        <v>8315</v>
      </c>
      <c r="R2958" s="9" t="s">
        <v>8355</v>
      </c>
      <c r="S2958" s="15">
        <f t="shared" si="233"/>
        <v>42464.958912037036</v>
      </c>
      <c r="T2958" s="15">
        <f t="shared" si="234"/>
        <v>42494.958912037036</v>
      </c>
      <c r="U2958">
        <f t="shared" si="235"/>
        <v>2016</v>
      </c>
    </row>
    <row r="2959" spans="1:21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2"/>
        <v>2</v>
      </c>
      <c r="P2959">
        <f t="shared" si="231"/>
        <v>93.33</v>
      </c>
      <c r="Q2959" s="9" t="s">
        <v>8315</v>
      </c>
      <c r="R2959" s="9" t="s">
        <v>8355</v>
      </c>
      <c r="S2959" s="15">
        <f t="shared" si="233"/>
        <v>42031.011249999996</v>
      </c>
      <c r="T2959" s="15">
        <f t="shared" si="234"/>
        <v>42090.969583333332</v>
      </c>
      <c r="U2959">
        <f t="shared" si="235"/>
        <v>2015</v>
      </c>
    </row>
    <row r="2960" spans="1:21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2"/>
        <v>0</v>
      </c>
      <c r="P2960">
        <f t="shared" si="231"/>
        <v>0</v>
      </c>
      <c r="Q2960" s="9" t="s">
        <v>8315</v>
      </c>
      <c r="R2960" s="9" t="s">
        <v>8355</v>
      </c>
      <c r="S2960" s="15">
        <f t="shared" si="233"/>
        <v>42438.779131944444</v>
      </c>
      <c r="T2960" s="15">
        <f t="shared" si="234"/>
        <v>42498.73746527778</v>
      </c>
      <c r="U2960">
        <f t="shared" si="235"/>
        <v>2016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2"/>
        <v>0</v>
      </c>
      <c r="P2961">
        <f t="shared" si="231"/>
        <v>0</v>
      </c>
      <c r="Q2961" s="9" t="s">
        <v>8315</v>
      </c>
      <c r="R2961" s="9" t="s">
        <v>8355</v>
      </c>
      <c r="S2961" s="15">
        <f t="shared" si="233"/>
        <v>42498.008391203708</v>
      </c>
      <c r="T2961" s="15">
        <f t="shared" si="234"/>
        <v>42528.008391203708</v>
      </c>
      <c r="U2961">
        <f t="shared" si="235"/>
        <v>2016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2"/>
        <v>0</v>
      </c>
      <c r="P2962">
        <f t="shared" si="231"/>
        <v>0</v>
      </c>
      <c r="Q2962" s="9" t="s">
        <v>8315</v>
      </c>
      <c r="R2962" s="9" t="s">
        <v>8355</v>
      </c>
      <c r="S2962" s="15">
        <f t="shared" si="233"/>
        <v>41863.757210648146</v>
      </c>
      <c r="T2962" s="15">
        <f t="shared" si="234"/>
        <v>41893.757210648146</v>
      </c>
      <c r="U2962">
        <f t="shared" si="235"/>
        <v>2014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2"/>
        <v>110</v>
      </c>
      <c r="P2963">
        <f t="shared" ref="P2963:P2982" si="236">IFERROR(ROUND(E2963/L2963, 2),0)</f>
        <v>50.75</v>
      </c>
      <c r="Q2963" s="9" t="s">
        <v>8315</v>
      </c>
      <c r="R2963" s="9" t="s">
        <v>8316</v>
      </c>
      <c r="S2963" s="15">
        <f t="shared" si="233"/>
        <v>42061.212488425925</v>
      </c>
      <c r="T2963" s="15">
        <f t="shared" si="234"/>
        <v>42089.166666666672</v>
      </c>
      <c r="U2963">
        <f t="shared" si="235"/>
        <v>2015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2"/>
        <v>122</v>
      </c>
      <c r="P2964">
        <f t="shared" si="236"/>
        <v>60.9</v>
      </c>
      <c r="Q2964" s="9" t="s">
        <v>8315</v>
      </c>
      <c r="R2964" s="9" t="s">
        <v>8316</v>
      </c>
      <c r="S2964" s="15">
        <f t="shared" si="233"/>
        <v>42036.24428240741</v>
      </c>
      <c r="T2964" s="15">
        <f t="shared" si="234"/>
        <v>42064.290972222225</v>
      </c>
      <c r="U2964">
        <f t="shared" si="235"/>
        <v>2015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2"/>
        <v>107</v>
      </c>
      <c r="P2965">
        <f t="shared" si="236"/>
        <v>109.03</v>
      </c>
      <c r="Q2965" s="9" t="s">
        <v>8315</v>
      </c>
      <c r="R2965" s="9" t="s">
        <v>8316</v>
      </c>
      <c r="S2965" s="15">
        <f t="shared" si="233"/>
        <v>42157.470185185186</v>
      </c>
      <c r="T2965" s="15">
        <f t="shared" si="234"/>
        <v>42187.470185185186</v>
      </c>
      <c r="U2965">
        <f t="shared" si="235"/>
        <v>2015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2"/>
        <v>101</v>
      </c>
      <c r="P2966">
        <f t="shared" si="236"/>
        <v>25.69</v>
      </c>
      <c r="Q2966" s="9" t="s">
        <v>8315</v>
      </c>
      <c r="R2966" s="9" t="s">
        <v>8316</v>
      </c>
      <c r="S2966" s="15">
        <f t="shared" si="233"/>
        <v>41827.909942129627</v>
      </c>
      <c r="T2966" s="15">
        <f t="shared" si="234"/>
        <v>41857.897222222222</v>
      </c>
      <c r="U2966">
        <f t="shared" si="235"/>
        <v>2014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2"/>
        <v>109</v>
      </c>
      <c r="P2967">
        <f t="shared" si="236"/>
        <v>41.92</v>
      </c>
      <c r="Q2967" s="9" t="s">
        <v>8315</v>
      </c>
      <c r="R2967" s="9" t="s">
        <v>8316</v>
      </c>
      <c r="S2967" s="15">
        <f t="shared" si="233"/>
        <v>42162.729548611111</v>
      </c>
      <c r="T2967" s="15">
        <f t="shared" si="234"/>
        <v>42192.729548611111</v>
      </c>
      <c r="U2967">
        <f t="shared" si="235"/>
        <v>2015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2"/>
        <v>114</v>
      </c>
      <c r="P2968">
        <f t="shared" si="236"/>
        <v>88.77</v>
      </c>
      <c r="Q2968" s="9" t="s">
        <v>8315</v>
      </c>
      <c r="R2968" s="9" t="s">
        <v>8316</v>
      </c>
      <c r="S2968" s="15">
        <f t="shared" si="233"/>
        <v>42233.738564814819</v>
      </c>
      <c r="T2968" s="15">
        <f t="shared" si="234"/>
        <v>42263.738564814819</v>
      </c>
      <c r="U2968">
        <f t="shared" si="235"/>
        <v>2015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2"/>
        <v>114</v>
      </c>
      <c r="P2969">
        <f t="shared" si="236"/>
        <v>80.23</v>
      </c>
      <c r="Q2969" s="9" t="s">
        <v>8315</v>
      </c>
      <c r="R2969" s="9" t="s">
        <v>8316</v>
      </c>
      <c r="S2969" s="15">
        <f t="shared" si="233"/>
        <v>42042.197824074072</v>
      </c>
      <c r="T2969" s="15">
        <f t="shared" si="234"/>
        <v>42072.156157407408</v>
      </c>
      <c r="U2969">
        <f t="shared" si="235"/>
        <v>2015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2"/>
        <v>106</v>
      </c>
      <c r="P2970">
        <f t="shared" si="236"/>
        <v>78.94</v>
      </c>
      <c r="Q2970" s="9" t="s">
        <v>8315</v>
      </c>
      <c r="R2970" s="9" t="s">
        <v>8316</v>
      </c>
      <c r="S2970" s="15">
        <f t="shared" si="233"/>
        <v>42585.523842592593</v>
      </c>
      <c r="T2970" s="15">
        <f t="shared" si="234"/>
        <v>42599.165972222225</v>
      </c>
      <c r="U2970">
        <f t="shared" si="235"/>
        <v>2016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2"/>
        <v>163</v>
      </c>
      <c r="P2971">
        <f t="shared" si="236"/>
        <v>95.59</v>
      </c>
      <c r="Q2971" s="9" t="s">
        <v>8315</v>
      </c>
      <c r="R2971" s="9" t="s">
        <v>8316</v>
      </c>
      <c r="S2971" s="15">
        <f t="shared" si="233"/>
        <v>42097.786493055552</v>
      </c>
      <c r="T2971" s="15">
        <f t="shared" si="234"/>
        <v>42127.952083333337</v>
      </c>
      <c r="U2971">
        <f t="shared" si="235"/>
        <v>2015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2"/>
        <v>106</v>
      </c>
      <c r="P2972">
        <f t="shared" si="236"/>
        <v>69.89</v>
      </c>
      <c r="Q2972" s="9" t="s">
        <v>8315</v>
      </c>
      <c r="R2972" s="9" t="s">
        <v>8316</v>
      </c>
      <c r="S2972" s="15">
        <f t="shared" si="233"/>
        <v>41808.669571759259</v>
      </c>
      <c r="T2972" s="15">
        <f t="shared" si="234"/>
        <v>41838.669571759259</v>
      </c>
      <c r="U2972">
        <f t="shared" si="235"/>
        <v>2014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2"/>
        <v>100</v>
      </c>
      <c r="P2973">
        <f t="shared" si="236"/>
        <v>74.53</v>
      </c>
      <c r="Q2973" s="9" t="s">
        <v>8315</v>
      </c>
      <c r="R2973" s="9" t="s">
        <v>8316</v>
      </c>
      <c r="S2973" s="15">
        <f t="shared" si="233"/>
        <v>41852.658310185187</v>
      </c>
      <c r="T2973" s="15">
        <f t="shared" si="234"/>
        <v>41882.658310185187</v>
      </c>
      <c r="U2973">
        <f t="shared" si="235"/>
        <v>2014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2"/>
        <v>105</v>
      </c>
      <c r="P2974">
        <f t="shared" si="236"/>
        <v>123.94</v>
      </c>
      <c r="Q2974" s="9" t="s">
        <v>8315</v>
      </c>
      <c r="R2974" s="9" t="s">
        <v>8316</v>
      </c>
      <c r="S2974" s="15">
        <f t="shared" si="233"/>
        <v>42694.110185185185</v>
      </c>
      <c r="T2974" s="15">
        <f t="shared" si="234"/>
        <v>42709.041666666672</v>
      </c>
      <c r="U2974">
        <f t="shared" si="235"/>
        <v>2016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2"/>
        <v>175</v>
      </c>
      <c r="P2975">
        <f t="shared" si="236"/>
        <v>264.85000000000002</v>
      </c>
      <c r="Q2975" s="9" t="s">
        <v>8315</v>
      </c>
      <c r="R2975" s="9" t="s">
        <v>8316</v>
      </c>
      <c r="S2975" s="15">
        <f t="shared" si="233"/>
        <v>42341.818379629629</v>
      </c>
      <c r="T2975" s="15">
        <f t="shared" si="234"/>
        <v>42370.166666666672</v>
      </c>
      <c r="U2975">
        <f t="shared" si="235"/>
        <v>2015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2"/>
        <v>102</v>
      </c>
      <c r="P2976">
        <f t="shared" si="236"/>
        <v>58.62</v>
      </c>
      <c r="Q2976" s="9" t="s">
        <v>8315</v>
      </c>
      <c r="R2976" s="9" t="s">
        <v>8316</v>
      </c>
      <c r="S2976" s="15">
        <f t="shared" si="233"/>
        <v>41880.061006944445</v>
      </c>
      <c r="T2976" s="15">
        <f t="shared" si="234"/>
        <v>41908.065972222219</v>
      </c>
      <c r="U2976">
        <f t="shared" si="235"/>
        <v>2014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2"/>
        <v>100</v>
      </c>
      <c r="P2977">
        <f t="shared" si="236"/>
        <v>70.88</v>
      </c>
      <c r="Q2977" s="9" t="s">
        <v>8315</v>
      </c>
      <c r="R2977" s="9" t="s">
        <v>8316</v>
      </c>
      <c r="S2977" s="15">
        <f t="shared" si="233"/>
        <v>41941.683865740742</v>
      </c>
      <c r="T2977" s="15">
        <f t="shared" si="234"/>
        <v>41970.125</v>
      </c>
      <c r="U2977">
        <f t="shared" si="235"/>
        <v>2014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2"/>
        <v>171</v>
      </c>
      <c r="P2978">
        <f t="shared" si="236"/>
        <v>8.57</v>
      </c>
      <c r="Q2978" s="9" t="s">
        <v>8315</v>
      </c>
      <c r="R2978" s="9" t="s">
        <v>8316</v>
      </c>
      <c r="S2978" s="15">
        <f t="shared" si="233"/>
        <v>42425.730671296296</v>
      </c>
      <c r="T2978" s="15">
        <f t="shared" si="234"/>
        <v>42442.5</v>
      </c>
      <c r="U2978">
        <f t="shared" si="235"/>
        <v>2016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2"/>
        <v>114</v>
      </c>
      <c r="P2979">
        <f t="shared" si="236"/>
        <v>113.57</v>
      </c>
      <c r="Q2979" s="9" t="s">
        <v>8315</v>
      </c>
      <c r="R2979" s="9" t="s">
        <v>8316</v>
      </c>
      <c r="S2979" s="15">
        <f t="shared" si="233"/>
        <v>42026.88118055556</v>
      </c>
      <c r="T2979" s="15">
        <f t="shared" si="234"/>
        <v>42086.093055555553</v>
      </c>
      <c r="U2979">
        <f t="shared" si="235"/>
        <v>2015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2"/>
        <v>129</v>
      </c>
      <c r="P2980">
        <f t="shared" si="236"/>
        <v>60.69</v>
      </c>
      <c r="Q2980" s="9" t="s">
        <v>8315</v>
      </c>
      <c r="R2980" s="9" t="s">
        <v>8316</v>
      </c>
      <c r="S2980" s="15">
        <f t="shared" si="233"/>
        <v>41922.640590277777</v>
      </c>
      <c r="T2980" s="15">
        <f t="shared" si="234"/>
        <v>41932.249305555553</v>
      </c>
      <c r="U2980">
        <f t="shared" si="235"/>
        <v>2014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2"/>
        <v>101</v>
      </c>
      <c r="P2981">
        <f t="shared" si="236"/>
        <v>110.22</v>
      </c>
      <c r="Q2981" s="9" t="s">
        <v>8315</v>
      </c>
      <c r="R2981" s="9" t="s">
        <v>8316</v>
      </c>
      <c r="S2981" s="15">
        <f t="shared" si="233"/>
        <v>41993.824340277773</v>
      </c>
      <c r="T2981" s="15">
        <f t="shared" si="234"/>
        <v>42010.25</v>
      </c>
      <c r="U2981">
        <f t="shared" si="235"/>
        <v>2014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2"/>
        <v>109</v>
      </c>
      <c r="P2982">
        <f t="shared" si="236"/>
        <v>136.46</v>
      </c>
      <c r="Q2982" s="9" t="s">
        <v>8315</v>
      </c>
      <c r="R2982" s="9" t="s">
        <v>8316</v>
      </c>
      <c r="S2982" s="15">
        <f t="shared" si="233"/>
        <v>42219.915856481486</v>
      </c>
      <c r="T2982" s="15">
        <f t="shared" si="234"/>
        <v>42240.083333333328</v>
      </c>
      <c r="U2982">
        <f t="shared" si="235"/>
        <v>2015</v>
      </c>
    </row>
    <row r="2983" spans="1:21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2"/>
        <v>129</v>
      </c>
      <c r="P2983">
        <f t="shared" ref="P2983:P3014" si="237">IFERROR(ROUND(E2983/L2983, 2),0)</f>
        <v>53.16</v>
      </c>
      <c r="Q2983" s="9" t="s">
        <v>8315</v>
      </c>
      <c r="R2983" s="9" t="s">
        <v>8355</v>
      </c>
      <c r="S2983" s="15">
        <f t="shared" si="233"/>
        <v>42225.559675925921</v>
      </c>
      <c r="T2983" s="15">
        <f t="shared" si="234"/>
        <v>42270.559675925921</v>
      </c>
      <c r="U2983">
        <f t="shared" si="235"/>
        <v>2015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2"/>
        <v>102</v>
      </c>
      <c r="P2984">
        <f t="shared" si="237"/>
        <v>86.49</v>
      </c>
      <c r="Q2984" s="9" t="s">
        <v>8315</v>
      </c>
      <c r="R2984" s="9" t="s">
        <v>8355</v>
      </c>
      <c r="S2984" s="15">
        <f t="shared" si="233"/>
        <v>42381.686840277776</v>
      </c>
      <c r="T2984" s="15">
        <f t="shared" si="234"/>
        <v>42411.686840277776</v>
      </c>
      <c r="U2984">
        <f t="shared" si="235"/>
        <v>2016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2"/>
        <v>147</v>
      </c>
      <c r="P2985">
        <f t="shared" si="237"/>
        <v>155.24</v>
      </c>
      <c r="Q2985" s="9" t="s">
        <v>8315</v>
      </c>
      <c r="R2985" s="9" t="s">
        <v>8355</v>
      </c>
      <c r="S2985" s="15">
        <f t="shared" si="233"/>
        <v>41894.632361111115</v>
      </c>
      <c r="T2985" s="15">
        <f t="shared" si="234"/>
        <v>41954.674027777779</v>
      </c>
      <c r="U2985">
        <f t="shared" si="235"/>
        <v>2014</v>
      </c>
    </row>
    <row r="2986" spans="1:21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2"/>
        <v>100</v>
      </c>
      <c r="P2986">
        <f t="shared" si="237"/>
        <v>115.08</v>
      </c>
      <c r="Q2986" s="9" t="s">
        <v>8315</v>
      </c>
      <c r="R2986" s="9" t="s">
        <v>8355</v>
      </c>
      <c r="S2986" s="15">
        <f t="shared" si="233"/>
        <v>42576.278715277775</v>
      </c>
      <c r="T2986" s="15">
        <f t="shared" si="234"/>
        <v>42606.278715277775</v>
      </c>
      <c r="U2986">
        <f t="shared" si="235"/>
        <v>2016</v>
      </c>
    </row>
    <row r="2987" spans="1:21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2"/>
        <v>122</v>
      </c>
      <c r="P2987">
        <f t="shared" si="237"/>
        <v>109.59</v>
      </c>
      <c r="Q2987" s="9" t="s">
        <v>8315</v>
      </c>
      <c r="R2987" s="9" t="s">
        <v>8355</v>
      </c>
      <c r="S2987" s="15">
        <f t="shared" si="233"/>
        <v>42654.973703703698</v>
      </c>
      <c r="T2987" s="15">
        <f t="shared" si="234"/>
        <v>42674.166666666672</v>
      </c>
      <c r="U2987">
        <f t="shared" si="235"/>
        <v>2016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2"/>
        <v>106</v>
      </c>
      <c r="P2988">
        <f t="shared" si="237"/>
        <v>45.21</v>
      </c>
      <c r="Q2988" s="9" t="s">
        <v>8315</v>
      </c>
      <c r="R2988" s="9" t="s">
        <v>8355</v>
      </c>
      <c r="S2988" s="15">
        <f t="shared" si="233"/>
        <v>42431.500069444446</v>
      </c>
      <c r="T2988" s="15">
        <f t="shared" si="234"/>
        <v>42491.458402777775</v>
      </c>
      <c r="U2988">
        <f t="shared" si="235"/>
        <v>2016</v>
      </c>
    </row>
    <row r="2989" spans="1:21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2"/>
        <v>110</v>
      </c>
      <c r="P2989">
        <f t="shared" si="237"/>
        <v>104.15</v>
      </c>
      <c r="Q2989" s="9" t="s">
        <v>8315</v>
      </c>
      <c r="R2989" s="9" t="s">
        <v>8355</v>
      </c>
      <c r="S2989" s="15">
        <f t="shared" si="233"/>
        <v>42627.307303240741</v>
      </c>
      <c r="T2989" s="15">
        <f t="shared" si="234"/>
        <v>42656</v>
      </c>
      <c r="U2989">
        <f t="shared" si="235"/>
        <v>2016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2"/>
        <v>100</v>
      </c>
      <c r="P2990">
        <f t="shared" si="237"/>
        <v>35.71</v>
      </c>
      <c r="Q2990" s="9" t="s">
        <v>8315</v>
      </c>
      <c r="R2990" s="9" t="s">
        <v>8355</v>
      </c>
      <c r="S2990" s="15">
        <f t="shared" si="233"/>
        <v>42511.362048611118</v>
      </c>
      <c r="T2990" s="15">
        <f t="shared" si="234"/>
        <v>42541.362048611118</v>
      </c>
      <c r="U2990">
        <f t="shared" si="235"/>
        <v>2016</v>
      </c>
    </row>
    <row r="2991" spans="1:2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2"/>
        <v>177</v>
      </c>
      <c r="P2991">
        <f t="shared" si="237"/>
        <v>97</v>
      </c>
      <c r="Q2991" s="9" t="s">
        <v>8315</v>
      </c>
      <c r="R2991" s="9" t="s">
        <v>8355</v>
      </c>
      <c r="S2991" s="15">
        <f t="shared" si="233"/>
        <v>42337.02039351852</v>
      </c>
      <c r="T2991" s="15">
        <f t="shared" si="234"/>
        <v>42359.207638888889</v>
      </c>
      <c r="U2991">
        <f t="shared" si="235"/>
        <v>2015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2"/>
        <v>100</v>
      </c>
      <c r="P2992">
        <f t="shared" si="237"/>
        <v>370.37</v>
      </c>
      <c r="Q2992" s="9" t="s">
        <v>8315</v>
      </c>
      <c r="R2992" s="9" t="s">
        <v>8355</v>
      </c>
      <c r="S2992" s="15">
        <f t="shared" si="233"/>
        <v>42341.57430555555</v>
      </c>
      <c r="T2992" s="15">
        <f t="shared" si="234"/>
        <v>42376.57430555555</v>
      </c>
      <c r="U2992">
        <f t="shared" si="235"/>
        <v>2015</v>
      </c>
    </row>
    <row r="2993" spans="1:21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2"/>
        <v>103</v>
      </c>
      <c r="P2993">
        <f t="shared" si="237"/>
        <v>94.41</v>
      </c>
      <c r="Q2993" s="9" t="s">
        <v>8315</v>
      </c>
      <c r="R2993" s="9" t="s">
        <v>8355</v>
      </c>
      <c r="S2993" s="15">
        <f t="shared" si="233"/>
        <v>42740.837152777778</v>
      </c>
      <c r="T2993" s="15">
        <f t="shared" si="234"/>
        <v>42762.837152777778</v>
      </c>
      <c r="U2993">
        <f t="shared" si="235"/>
        <v>2017</v>
      </c>
    </row>
    <row r="2994" spans="1:21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2"/>
        <v>105</v>
      </c>
      <c r="P2994">
        <f t="shared" si="237"/>
        <v>48.98</v>
      </c>
      <c r="Q2994" s="9" t="s">
        <v>8315</v>
      </c>
      <c r="R2994" s="9" t="s">
        <v>8355</v>
      </c>
      <c r="S2994" s="15">
        <f t="shared" si="233"/>
        <v>42622.767476851848</v>
      </c>
      <c r="T2994" s="15">
        <f t="shared" si="234"/>
        <v>42652.767476851848</v>
      </c>
      <c r="U2994">
        <f t="shared" si="235"/>
        <v>2016</v>
      </c>
    </row>
    <row r="2995" spans="1:2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2"/>
        <v>100</v>
      </c>
      <c r="P2995">
        <f t="shared" si="237"/>
        <v>45.59</v>
      </c>
      <c r="Q2995" s="9" t="s">
        <v>8315</v>
      </c>
      <c r="R2995" s="9" t="s">
        <v>8355</v>
      </c>
      <c r="S2995" s="15">
        <f t="shared" si="233"/>
        <v>42390.838738425926</v>
      </c>
      <c r="T2995" s="15">
        <f t="shared" si="234"/>
        <v>42420.838738425926</v>
      </c>
      <c r="U2995">
        <f t="shared" si="235"/>
        <v>2016</v>
      </c>
    </row>
    <row r="2996" spans="1:21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2"/>
        <v>458</v>
      </c>
      <c r="P2996">
        <f t="shared" si="237"/>
        <v>23.28</v>
      </c>
      <c r="Q2996" s="9" t="s">
        <v>8315</v>
      </c>
      <c r="R2996" s="9" t="s">
        <v>8355</v>
      </c>
      <c r="S2996" s="15">
        <f t="shared" si="233"/>
        <v>41885.478842592594</v>
      </c>
      <c r="T2996" s="15">
        <f t="shared" si="234"/>
        <v>41915.478842592594</v>
      </c>
      <c r="U2996">
        <f t="shared" si="235"/>
        <v>2014</v>
      </c>
    </row>
    <row r="2997" spans="1:21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2"/>
        <v>105</v>
      </c>
      <c r="P2997">
        <f t="shared" si="237"/>
        <v>63.23</v>
      </c>
      <c r="Q2997" s="9" t="s">
        <v>8315</v>
      </c>
      <c r="R2997" s="9" t="s">
        <v>8355</v>
      </c>
      <c r="S2997" s="15">
        <f t="shared" si="233"/>
        <v>42724.665173611109</v>
      </c>
      <c r="T2997" s="15">
        <f t="shared" si="234"/>
        <v>42754.665173611109</v>
      </c>
      <c r="U2997">
        <f t="shared" si="235"/>
        <v>2016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2"/>
        <v>172</v>
      </c>
      <c r="P2998">
        <f t="shared" si="237"/>
        <v>153.52000000000001</v>
      </c>
      <c r="Q2998" s="9" t="s">
        <v>8315</v>
      </c>
      <c r="R2998" s="9" t="s">
        <v>8355</v>
      </c>
      <c r="S2998" s="15">
        <f t="shared" si="233"/>
        <v>42090.912500000006</v>
      </c>
      <c r="T2998" s="15">
        <f t="shared" si="234"/>
        <v>42150.912500000006</v>
      </c>
      <c r="U2998">
        <f t="shared" si="235"/>
        <v>2015</v>
      </c>
    </row>
    <row r="2999" spans="1:21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2"/>
        <v>104</v>
      </c>
      <c r="P2999">
        <f t="shared" si="237"/>
        <v>90.2</v>
      </c>
      <c r="Q2999" s="9" t="s">
        <v>8315</v>
      </c>
      <c r="R2999" s="9" t="s">
        <v>8355</v>
      </c>
      <c r="S2999" s="15">
        <f t="shared" si="233"/>
        <v>42775.733715277776</v>
      </c>
      <c r="T2999" s="15">
        <f t="shared" si="234"/>
        <v>42793.207638888889</v>
      </c>
      <c r="U2999">
        <f t="shared" si="235"/>
        <v>2017</v>
      </c>
    </row>
    <row r="3000" spans="1:21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2"/>
        <v>103</v>
      </c>
      <c r="P3000">
        <f t="shared" si="237"/>
        <v>118.97</v>
      </c>
      <c r="Q3000" s="9" t="s">
        <v>8315</v>
      </c>
      <c r="R3000" s="9" t="s">
        <v>8355</v>
      </c>
      <c r="S3000" s="15">
        <f t="shared" si="233"/>
        <v>41778.193622685183</v>
      </c>
      <c r="T3000" s="15">
        <f t="shared" si="234"/>
        <v>41806.184027777781</v>
      </c>
      <c r="U3000">
        <f t="shared" si="235"/>
        <v>2014</v>
      </c>
    </row>
    <row r="3001" spans="1:21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2"/>
        <v>119</v>
      </c>
      <c r="P3001">
        <f t="shared" si="237"/>
        <v>80.25</v>
      </c>
      <c r="Q3001" s="9" t="s">
        <v>8315</v>
      </c>
      <c r="R3001" s="9" t="s">
        <v>8355</v>
      </c>
      <c r="S3001" s="15">
        <f t="shared" si="233"/>
        <v>42780.740277777775</v>
      </c>
      <c r="T3001" s="15">
        <f t="shared" si="234"/>
        <v>42795.083333333328</v>
      </c>
      <c r="U3001">
        <f t="shared" si="235"/>
        <v>2017</v>
      </c>
    </row>
    <row r="3002" spans="1:21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2"/>
        <v>100</v>
      </c>
      <c r="P3002">
        <f t="shared" si="237"/>
        <v>62.5</v>
      </c>
      <c r="Q3002" s="9" t="s">
        <v>8315</v>
      </c>
      <c r="R3002" s="9" t="s">
        <v>8355</v>
      </c>
      <c r="S3002" s="15">
        <f t="shared" si="233"/>
        <v>42752.827199074076</v>
      </c>
      <c r="T3002" s="15">
        <f t="shared" si="234"/>
        <v>42766.75</v>
      </c>
      <c r="U3002">
        <f t="shared" si="235"/>
        <v>2017</v>
      </c>
    </row>
    <row r="3003" spans="1:21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2"/>
        <v>319</v>
      </c>
      <c r="P3003">
        <f t="shared" si="237"/>
        <v>131.38</v>
      </c>
      <c r="Q3003" s="9" t="s">
        <v>8315</v>
      </c>
      <c r="R3003" s="9" t="s">
        <v>8355</v>
      </c>
      <c r="S3003" s="15">
        <f t="shared" si="233"/>
        <v>42534.895625000005</v>
      </c>
      <c r="T3003" s="15">
        <f t="shared" si="234"/>
        <v>42564.895625000005</v>
      </c>
      <c r="U3003">
        <f t="shared" si="235"/>
        <v>2016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2"/>
        <v>109</v>
      </c>
      <c r="P3004">
        <f t="shared" si="237"/>
        <v>73.03</v>
      </c>
      <c r="Q3004" s="9" t="s">
        <v>8315</v>
      </c>
      <c r="R3004" s="9" t="s">
        <v>8355</v>
      </c>
      <c r="S3004" s="15">
        <f t="shared" si="233"/>
        <v>41239.83625</v>
      </c>
      <c r="T3004" s="15">
        <f t="shared" si="234"/>
        <v>41269.83625</v>
      </c>
      <c r="U3004">
        <f t="shared" si="235"/>
        <v>2012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2"/>
        <v>101</v>
      </c>
      <c r="P3005">
        <f t="shared" si="237"/>
        <v>178.53</v>
      </c>
      <c r="Q3005" s="9" t="s">
        <v>8315</v>
      </c>
      <c r="R3005" s="9" t="s">
        <v>8355</v>
      </c>
      <c r="S3005" s="15">
        <f t="shared" si="233"/>
        <v>42398.849259259259</v>
      </c>
      <c r="T3005" s="15">
        <f t="shared" si="234"/>
        <v>42430.249305555553</v>
      </c>
      <c r="U3005">
        <f t="shared" si="235"/>
        <v>2016</v>
      </c>
    </row>
    <row r="3006" spans="1:21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2"/>
        <v>113</v>
      </c>
      <c r="P3006">
        <f t="shared" si="237"/>
        <v>162.91</v>
      </c>
      <c r="Q3006" s="9" t="s">
        <v>8315</v>
      </c>
      <c r="R3006" s="9" t="s">
        <v>8355</v>
      </c>
      <c r="S3006" s="15">
        <f t="shared" si="233"/>
        <v>41928.881064814814</v>
      </c>
      <c r="T3006" s="15">
        <f t="shared" si="234"/>
        <v>41958.922731481478</v>
      </c>
      <c r="U3006">
        <f t="shared" si="235"/>
        <v>2014</v>
      </c>
    </row>
    <row r="3007" spans="1:21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2"/>
        <v>120</v>
      </c>
      <c r="P3007">
        <f t="shared" si="237"/>
        <v>108.24</v>
      </c>
      <c r="Q3007" s="9" t="s">
        <v>8315</v>
      </c>
      <c r="R3007" s="9" t="s">
        <v>8355</v>
      </c>
      <c r="S3007" s="15">
        <f t="shared" si="233"/>
        <v>41888.674826388888</v>
      </c>
      <c r="T3007" s="15">
        <f t="shared" si="234"/>
        <v>41918.674826388888</v>
      </c>
      <c r="U3007">
        <f t="shared" si="235"/>
        <v>2014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2"/>
        <v>108</v>
      </c>
      <c r="P3008">
        <f t="shared" si="237"/>
        <v>88.87</v>
      </c>
      <c r="Q3008" s="9" t="s">
        <v>8315</v>
      </c>
      <c r="R3008" s="9" t="s">
        <v>8355</v>
      </c>
      <c r="S3008" s="15">
        <f t="shared" si="233"/>
        <v>41957.756840277783</v>
      </c>
      <c r="T3008" s="15">
        <f t="shared" si="234"/>
        <v>41987.756840277783</v>
      </c>
      <c r="U3008">
        <f t="shared" si="235"/>
        <v>2014</v>
      </c>
    </row>
    <row r="3009" spans="1:21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2"/>
        <v>180</v>
      </c>
      <c r="P3009">
        <f t="shared" si="237"/>
        <v>54</v>
      </c>
      <c r="Q3009" s="9" t="s">
        <v>8315</v>
      </c>
      <c r="R3009" s="9" t="s">
        <v>8355</v>
      </c>
      <c r="S3009" s="15">
        <f t="shared" si="233"/>
        <v>42098.216238425928</v>
      </c>
      <c r="T3009" s="15">
        <f t="shared" si="234"/>
        <v>42119.216238425928</v>
      </c>
      <c r="U3009">
        <f t="shared" si="235"/>
        <v>2015</v>
      </c>
    </row>
    <row r="3010" spans="1:21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8">ROUND(E3010/D3010*100, 0)</f>
        <v>101</v>
      </c>
      <c r="P3010">
        <f t="shared" si="237"/>
        <v>116.73</v>
      </c>
      <c r="Q3010" s="9" t="s">
        <v>8315</v>
      </c>
      <c r="R3010" s="9" t="s">
        <v>8355</v>
      </c>
      <c r="S3010" s="15">
        <f t="shared" si="233"/>
        <v>42360.212025462963</v>
      </c>
      <c r="T3010" s="15">
        <f t="shared" si="234"/>
        <v>42390.212025462963</v>
      </c>
      <c r="U3010">
        <f t="shared" si="235"/>
        <v>2015</v>
      </c>
    </row>
    <row r="3011" spans="1:21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8"/>
        <v>120</v>
      </c>
      <c r="P3011">
        <f t="shared" si="237"/>
        <v>233.9</v>
      </c>
      <c r="Q3011" s="9" t="s">
        <v>8315</v>
      </c>
      <c r="R3011" s="9" t="s">
        <v>8355</v>
      </c>
      <c r="S3011" s="15">
        <f t="shared" ref="S3011:S3074" si="239">(((J3011/60)/60)/24)+DATE(1970,1,1)</f>
        <v>41939.569907407407</v>
      </c>
      <c r="T3011" s="15">
        <f t="shared" ref="T3011:T3074" si="240">(((I3011/60)/60)/24)+DATE(1970,1,1)</f>
        <v>41969.611574074079</v>
      </c>
      <c r="U3011">
        <f t="shared" ref="U3011:U3074" si="241">YEAR(S3011)</f>
        <v>2014</v>
      </c>
    </row>
    <row r="3012" spans="1:21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8"/>
        <v>158</v>
      </c>
      <c r="P3012">
        <f t="shared" si="237"/>
        <v>158</v>
      </c>
      <c r="Q3012" s="9" t="s">
        <v>8315</v>
      </c>
      <c r="R3012" s="9" t="s">
        <v>8355</v>
      </c>
      <c r="S3012" s="15">
        <f t="shared" si="239"/>
        <v>41996.832395833335</v>
      </c>
      <c r="T3012" s="15">
        <f t="shared" si="240"/>
        <v>42056.832395833335</v>
      </c>
      <c r="U3012">
        <f t="shared" si="241"/>
        <v>2014</v>
      </c>
    </row>
    <row r="3013" spans="1:21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8"/>
        <v>124</v>
      </c>
      <c r="P3013">
        <f t="shared" si="237"/>
        <v>14.84</v>
      </c>
      <c r="Q3013" s="9" t="s">
        <v>8315</v>
      </c>
      <c r="R3013" s="9" t="s">
        <v>8355</v>
      </c>
      <c r="S3013" s="15">
        <f t="shared" si="239"/>
        <v>42334.468935185185</v>
      </c>
      <c r="T3013" s="15">
        <f t="shared" si="240"/>
        <v>42361.957638888889</v>
      </c>
      <c r="U3013">
        <f t="shared" si="241"/>
        <v>2015</v>
      </c>
    </row>
    <row r="3014" spans="1:21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8"/>
        <v>117</v>
      </c>
      <c r="P3014">
        <f t="shared" si="237"/>
        <v>85.18</v>
      </c>
      <c r="Q3014" s="9" t="s">
        <v>8315</v>
      </c>
      <c r="R3014" s="9" t="s">
        <v>8355</v>
      </c>
      <c r="S3014" s="15">
        <f t="shared" si="239"/>
        <v>42024.702893518523</v>
      </c>
      <c r="T3014" s="15">
        <f t="shared" si="240"/>
        <v>42045.702893518523</v>
      </c>
      <c r="U3014">
        <f t="shared" si="241"/>
        <v>2015</v>
      </c>
    </row>
    <row r="3015" spans="1:21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8"/>
        <v>157</v>
      </c>
      <c r="P3015">
        <f t="shared" ref="P3015:P3046" si="242">IFERROR(ROUND(E3015/L3015, 2),0)</f>
        <v>146.69</v>
      </c>
      <c r="Q3015" s="9" t="s">
        <v>8315</v>
      </c>
      <c r="R3015" s="9" t="s">
        <v>8355</v>
      </c>
      <c r="S3015" s="15">
        <f t="shared" si="239"/>
        <v>42146.836215277777</v>
      </c>
      <c r="T3015" s="15">
        <f t="shared" si="240"/>
        <v>42176.836215277777</v>
      </c>
      <c r="U3015">
        <f t="shared" si="241"/>
        <v>2015</v>
      </c>
    </row>
    <row r="3016" spans="1:21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8"/>
        <v>113</v>
      </c>
      <c r="P3016">
        <f t="shared" si="242"/>
        <v>50.76</v>
      </c>
      <c r="Q3016" s="9" t="s">
        <v>8315</v>
      </c>
      <c r="R3016" s="9" t="s">
        <v>8355</v>
      </c>
      <c r="S3016" s="15">
        <f t="shared" si="239"/>
        <v>41920.123611111114</v>
      </c>
      <c r="T3016" s="15">
        <f t="shared" si="240"/>
        <v>41948.208333333336</v>
      </c>
      <c r="U3016">
        <f t="shared" si="241"/>
        <v>2014</v>
      </c>
    </row>
    <row r="3017" spans="1:21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8"/>
        <v>103</v>
      </c>
      <c r="P3017">
        <f t="shared" si="242"/>
        <v>87.7</v>
      </c>
      <c r="Q3017" s="9" t="s">
        <v>8315</v>
      </c>
      <c r="R3017" s="9" t="s">
        <v>8355</v>
      </c>
      <c r="S3017" s="15">
        <f t="shared" si="239"/>
        <v>41785.72729166667</v>
      </c>
      <c r="T3017" s="15">
        <f t="shared" si="240"/>
        <v>41801.166666666664</v>
      </c>
      <c r="U3017">
        <f t="shared" si="241"/>
        <v>2014</v>
      </c>
    </row>
    <row r="3018" spans="1:21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8"/>
        <v>103</v>
      </c>
      <c r="P3018">
        <f t="shared" si="242"/>
        <v>242.28</v>
      </c>
      <c r="Q3018" s="9" t="s">
        <v>8315</v>
      </c>
      <c r="R3018" s="9" t="s">
        <v>8355</v>
      </c>
      <c r="S3018" s="15">
        <f t="shared" si="239"/>
        <v>41778.548055555555</v>
      </c>
      <c r="T3018" s="15">
        <f t="shared" si="240"/>
        <v>41838.548055555555</v>
      </c>
      <c r="U3018">
        <f t="shared" si="241"/>
        <v>2014</v>
      </c>
    </row>
    <row r="3019" spans="1:21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8"/>
        <v>106</v>
      </c>
      <c r="P3019">
        <f t="shared" si="242"/>
        <v>146.44999999999999</v>
      </c>
      <c r="Q3019" s="9" t="s">
        <v>8315</v>
      </c>
      <c r="R3019" s="9" t="s">
        <v>8355</v>
      </c>
      <c r="S3019" s="15">
        <f t="shared" si="239"/>
        <v>41841.850034722222</v>
      </c>
      <c r="T3019" s="15">
        <f t="shared" si="240"/>
        <v>41871.850034722222</v>
      </c>
      <c r="U3019">
        <f t="shared" si="241"/>
        <v>2014</v>
      </c>
    </row>
    <row r="3020" spans="1:21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8"/>
        <v>101</v>
      </c>
      <c r="P3020">
        <f t="shared" si="242"/>
        <v>103.17</v>
      </c>
      <c r="Q3020" s="9" t="s">
        <v>8315</v>
      </c>
      <c r="R3020" s="9" t="s">
        <v>8355</v>
      </c>
      <c r="S3020" s="15">
        <f t="shared" si="239"/>
        <v>42163.29833333334</v>
      </c>
      <c r="T3020" s="15">
        <f t="shared" si="240"/>
        <v>42205.916666666672</v>
      </c>
      <c r="U3020">
        <f t="shared" si="241"/>
        <v>2015</v>
      </c>
    </row>
    <row r="3021" spans="1:21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8"/>
        <v>121</v>
      </c>
      <c r="P3021">
        <f t="shared" si="242"/>
        <v>80.459999999999994</v>
      </c>
      <c r="Q3021" s="9" t="s">
        <v>8315</v>
      </c>
      <c r="R3021" s="9" t="s">
        <v>8355</v>
      </c>
      <c r="S3021" s="15">
        <f t="shared" si="239"/>
        <v>41758.833564814813</v>
      </c>
      <c r="T3021" s="15">
        <f t="shared" si="240"/>
        <v>41786.125</v>
      </c>
      <c r="U3021">
        <f t="shared" si="241"/>
        <v>2014</v>
      </c>
    </row>
    <row r="3022" spans="1:21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8"/>
        <v>101</v>
      </c>
      <c r="P3022">
        <f t="shared" si="242"/>
        <v>234.67</v>
      </c>
      <c r="Q3022" s="9" t="s">
        <v>8315</v>
      </c>
      <c r="R3022" s="9" t="s">
        <v>8355</v>
      </c>
      <c r="S3022" s="15">
        <f t="shared" si="239"/>
        <v>42170.846446759257</v>
      </c>
      <c r="T3022" s="15">
        <f t="shared" si="240"/>
        <v>42230.846446759257</v>
      </c>
      <c r="U3022">
        <f t="shared" si="241"/>
        <v>2015</v>
      </c>
    </row>
    <row r="3023" spans="1:21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8"/>
        <v>116</v>
      </c>
      <c r="P3023">
        <f t="shared" si="242"/>
        <v>50.69</v>
      </c>
      <c r="Q3023" s="9" t="s">
        <v>8315</v>
      </c>
      <c r="R3023" s="9" t="s">
        <v>8355</v>
      </c>
      <c r="S3023" s="15">
        <f t="shared" si="239"/>
        <v>42660.618854166663</v>
      </c>
      <c r="T3023" s="15">
        <f t="shared" si="240"/>
        <v>42696.249305555553</v>
      </c>
      <c r="U3023">
        <f t="shared" si="241"/>
        <v>2016</v>
      </c>
    </row>
    <row r="3024" spans="1:21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8"/>
        <v>101</v>
      </c>
      <c r="P3024">
        <f t="shared" si="242"/>
        <v>162.71</v>
      </c>
      <c r="Q3024" s="9" t="s">
        <v>8315</v>
      </c>
      <c r="R3024" s="9" t="s">
        <v>8355</v>
      </c>
      <c r="S3024" s="15">
        <f t="shared" si="239"/>
        <v>42564.95380787037</v>
      </c>
      <c r="T3024" s="15">
        <f t="shared" si="240"/>
        <v>42609.95380787037</v>
      </c>
      <c r="U3024">
        <f t="shared" si="241"/>
        <v>2016</v>
      </c>
    </row>
    <row r="3025" spans="1:21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8"/>
        <v>103</v>
      </c>
      <c r="P3025">
        <f t="shared" si="242"/>
        <v>120.17</v>
      </c>
      <c r="Q3025" s="9" t="s">
        <v>8315</v>
      </c>
      <c r="R3025" s="9" t="s">
        <v>8355</v>
      </c>
      <c r="S3025" s="15">
        <f t="shared" si="239"/>
        <v>42121.675763888896</v>
      </c>
      <c r="T3025" s="15">
        <f t="shared" si="240"/>
        <v>42166.675763888896</v>
      </c>
      <c r="U3025">
        <f t="shared" si="241"/>
        <v>2015</v>
      </c>
    </row>
    <row r="3026" spans="1:21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8"/>
        <v>246</v>
      </c>
      <c r="P3026">
        <f t="shared" si="242"/>
        <v>67.7</v>
      </c>
      <c r="Q3026" s="9" t="s">
        <v>8315</v>
      </c>
      <c r="R3026" s="9" t="s">
        <v>8355</v>
      </c>
      <c r="S3026" s="15">
        <f t="shared" si="239"/>
        <v>41158.993923611109</v>
      </c>
      <c r="T3026" s="15">
        <f t="shared" si="240"/>
        <v>41188.993923611109</v>
      </c>
      <c r="U3026">
        <f t="shared" si="241"/>
        <v>2012</v>
      </c>
    </row>
    <row r="3027" spans="1:21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8"/>
        <v>302</v>
      </c>
      <c r="P3027">
        <f t="shared" si="242"/>
        <v>52.1</v>
      </c>
      <c r="Q3027" s="9" t="s">
        <v>8315</v>
      </c>
      <c r="R3027" s="9" t="s">
        <v>8355</v>
      </c>
      <c r="S3027" s="15">
        <f t="shared" si="239"/>
        <v>41761.509409722225</v>
      </c>
      <c r="T3027" s="15">
        <f t="shared" si="240"/>
        <v>41789.666666666664</v>
      </c>
      <c r="U3027">
        <f t="shared" si="241"/>
        <v>2014</v>
      </c>
    </row>
    <row r="3028" spans="1:21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8"/>
        <v>143</v>
      </c>
      <c r="P3028">
        <f t="shared" si="242"/>
        <v>51.6</v>
      </c>
      <c r="Q3028" s="9" t="s">
        <v>8315</v>
      </c>
      <c r="R3028" s="9" t="s">
        <v>8355</v>
      </c>
      <c r="S3028" s="15">
        <f t="shared" si="239"/>
        <v>42783.459398148145</v>
      </c>
      <c r="T3028" s="15">
        <f t="shared" si="240"/>
        <v>42797.459398148145</v>
      </c>
      <c r="U3028">
        <f t="shared" si="241"/>
        <v>2017</v>
      </c>
    </row>
    <row r="3029" spans="1:21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8"/>
        <v>131</v>
      </c>
      <c r="P3029">
        <f t="shared" si="242"/>
        <v>164.3</v>
      </c>
      <c r="Q3029" s="9" t="s">
        <v>8315</v>
      </c>
      <c r="R3029" s="9" t="s">
        <v>8355</v>
      </c>
      <c r="S3029" s="15">
        <f t="shared" si="239"/>
        <v>42053.704293981486</v>
      </c>
      <c r="T3029" s="15">
        <f t="shared" si="240"/>
        <v>42083.662627314814</v>
      </c>
      <c r="U3029">
        <f t="shared" si="241"/>
        <v>2015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8"/>
        <v>168</v>
      </c>
      <c r="P3030">
        <f t="shared" si="242"/>
        <v>84.86</v>
      </c>
      <c r="Q3030" s="9" t="s">
        <v>8315</v>
      </c>
      <c r="R3030" s="9" t="s">
        <v>8355</v>
      </c>
      <c r="S3030" s="15">
        <f t="shared" si="239"/>
        <v>42567.264178240745</v>
      </c>
      <c r="T3030" s="15">
        <f t="shared" si="240"/>
        <v>42597.264178240745</v>
      </c>
      <c r="U3030">
        <f t="shared" si="241"/>
        <v>2016</v>
      </c>
    </row>
    <row r="3031" spans="1:21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8"/>
        <v>110</v>
      </c>
      <c r="P3031">
        <f t="shared" si="242"/>
        <v>94.55</v>
      </c>
      <c r="Q3031" s="9" t="s">
        <v>8315</v>
      </c>
      <c r="R3031" s="9" t="s">
        <v>8355</v>
      </c>
      <c r="S3031" s="15">
        <f t="shared" si="239"/>
        <v>41932.708877314813</v>
      </c>
      <c r="T3031" s="15">
        <f t="shared" si="240"/>
        <v>41961.190972222219</v>
      </c>
      <c r="U3031">
        <f t="shared" si="241"/>
        <v>2014</v>
      </c>
    </row>
    <row r="3032" spans="1:21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8"/>
        <v>107</v>
      </c>
      <c r="P3032">
        <f t="shared" si="242"/>
        <v>45.54</v>
      </c>
      <c r="Q3032" s="9" t="s">
        <v>8315</v>
      </c>
      <c r="R3032" s="9" t="s">
        <v>8355</v>
      </c>
      <c r="S3032" s="15">
        <f t="shared" si="239"/>
        <v>42233.747349537036</v>
      </c>
      <c r="T3032" s="15">
        <f t="shared" si="240"/>
        <v>42263.747349537036</v>
      </c>
      <c r="U3032">
        <f t="shared" si="241"/>
        <v>2015</v>
      </c>
    </row>
    <row r="3033" spans="1:21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8"/>
        <v>100</v>
      </c>
      <c r="P3033">
        <f t="shared" si="242"/>
        <v>51.72</v>
      </c>
      <c r="Q3033" s="9" t="s">
        <v>8315</v>
      </c>
      <c r="R3033" s="9" t="s">
        <v>8355</v>
      </c>
      <c r="S3033" s="15">
        <f t="shared" si="239"/>
        <v>42597.882488425923</v>
      </c>
      <c r="T3033" s="15">
        <f t="shared" si="240"/>
        <v>42657.882488425923</v>
      </c>
      <c r="U3033">
        <f t="shared" si="241"/>
        <v>2016</v>
      </c>
    </row>
    <row r="3034" spans="1:21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8"/>
        <v>127</v>
      </c>
      <c r="P3034">
        <f t="shared" si="242"/>
        <v>50.88</v>
      </c>
      <c r="Q3034" s="9" t="s">
        <v>8315</v>
      </c>
      <c r="R3034" s="9" t="s">
        <v>8355</v>
      </c>
      <c r="S3034" s="15">
        <f t="shared" si="239"/>
        <v>42228.044664351852</v>
      </c>
      <c r="T3034" s="15">
        <f t="shared" si="240"/>
        <v>42258.044664351852</v>
      </c>
      <c r="U3034">
        <f t="shared" si="241"/>
        <v>2015</v>
      </c>
    </row>
    <row r="3035" spans="1:21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8"/>
        <v>147</v>
      </c>
      <c r="P3035">
        <f t="shared" si="242"/>
        <v>191.13</v>
      </c>
      <c r="Q3035" s="9" t="s">
        <v>8315</v>
      </c>
      <c r="R3035" s="9" t="s">
        <v>8355</v>
      </c>
      <c r="S3035" s="15">
        <f t="shared" si="239"/>
        <v>42570.110243055555</v>
      </c>
      <c r="T3035" s="15">
        <f t="shared" si="240"/>
        <v>42600.110243055555</v>
      </c>
      <c r="U3035">
        <f t="shared" si="241"/>
        <v>2016</v>
      </c>
    </row>
    <row r="3036" spans="1:21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8"/>
        <v>113</v>
      </c>
      <c r="P3036">
        <f t="shared" si="242"/>
        <v>89.31</v>
      </c>
      <c r="Q3036" s="9" t="s">
        <v>8315</v>
      </c>
      <c r="R3036" s="9" t="s">
        <v>8355</v>
      </c>
      <c r="S3036" s="15">
        <f t="shared" si="239"/>
        <v>42644.535358796296</v>
      </c>
      <c r="T3036" s="15">
        <f t="shared" si="240"/>
        <v>42675.165972222225</v>
      </c>
      <c r="U3036">
        <f t="shared" si="241"/>
        <v>2016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8"/>
        <v>109</v>
      </c>
      <c r="P3037">
        <f t="shared" si="242"/>
        <v>88.59</v>
      </c>
      <c r="Q3037" s="9" t="s">
        <v>8315</v>
      </c>
      <c r="R3037" s="9" t="s">
        <v>8355</v>
      </c>
      <c r="S3037" s="15">
        <f t="shared" si="239"/>
        <v>41368.560289351852</v>
      </c>
      <c r="T3037" s="15">
        <f t="shared" si="240"/>
        <v>41398.560289351852</v>
      </c>
      <c r="U3037">
        <f t="shared" si="241"/>
        <v>2013</v>
      </c>
    </row>
    <row r="3038" spans="1:21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8"/>
        <v>127</v>
      </c>
      <c r="P3038">
        <f t="shared" si="242"/>
        <v>96.3</v>
      </c>
      <c r="Q3038" s="9" t="s">
        <v>8315</v>
      </c>
      <c r="R3038" s="9" t="s">
        <v>8355</v>
      </c>
      <c r="S3038" s="15">
        <f t="shared" si="239"/>
        <v>41466.785231481481</v>
      </c>
      <c r="T3038" s="15">
        <f t="shared" si="240"/>
        <v>41502.499305555553</v>
      </c>
      <c r="U3038">
        <f t="shared" si="241"/>
        <v>2013</v>
      </c>
    </row>
    <row r="3039" spans="1:21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8"/>
        <v>213</v>
      </c>
      <c r="P3039">
        <f t="shared" si="242"/>
        <v>33.31</v>
      </c>
      <c r="Q3039" s="9" t="s">
        <v>8315</v>
      </c>
      <c r="R3039" s="9" t="s">
        <v>8355</v>
      </c>
      <c r="S3039" s="15">
        <f t="shared" si="239"/>
        <v>40378.893206018518</v>
      </c>
      <c r="T3039" s="15">
        <f t="shared" si="240"/>
        <v>40453.207638888889</v>
      </c>
      <c r="U3039">
        <f t="shared" si="241"/>
        <v>2010</v>
      </c>
    </row>
    <row r="3040" spans="1:21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8"/>
        <v>101</v>
      </c>
      <c r="P3040">
        <f t="shared" si="242"/>
        <v>37.22</v>
      </c>
      <c r="Q3040" s="9" t="s">
        <v>8315</v>
      </c>
      <c r="R3040" s="9" t="s">
        <v>8355</v>
      </c>
      <c r="S3040" s="15">
        <f t="shared" si="239"/>
        <v>42373.252280092594</v>
      </c>
      <c r="T3040" s="15">
        <f t="shared" si="240"/>
        <v>42433.252280092594</v>
      </c>
      <c r="U3040">
        <f t="shared" si="241"/>
        <v>2016</v>
      </c>
    </row>
    <row r="3041" spans="1:21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8"/>
        <v>109</v>
      </c>
      <c r="P3041">
        <f t="shared" si="242"/>
        <v>92.13</v>
      </c>
      <c r="Q3041" s="9" t="s">
        <v>8315</v>
      </c>
      <c r="R3041" s="9" t="s">
        <v>8355</v>
      </c>
      <c r="S3041" s="15">
        <f t="shared" si="239"/>
        <v>41610.794421296298</v>
      </c>
      <c r="T3041" s="15">
        <f t="shared" si="240"/>
        <v>41637.332638888889</v>
      </c>
      <c r="U3041">
        <f t="shared" si="241"/>
        <v>2013</v>
      </c>
    </row>
    <row r="3042" spans="1:21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8"/>
        <v>108</v>
      </c>
      <c r="P3042">
        <f t="shared" si="242"/>
        <v>76.790000000000006</v>
      </c>
      <c r="Q3042" s="9" t="s">
        <v>8315</v>
      </c>
      <c r="R3042" s="9" t="s">
        <v>8355</v>
      </c>
      <c r="S3042" s="15">
        <f t="shared" si="239"/>
        <v>42177.791909722218</v>
      </c>
      <c r="T3042" s="15">
        <f t="shared" si="240"/>
        <v>42181.958333333328</v>
      </c>
      <c r="U3042">
        <f t="shared" si="241"/>
        <v>2015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8"/>
        <v>110</v>
      </c>
      <c r="P3043">
        <f t="shared" si="242"/>
        <v>96.53</v>
      </c>
      <c r="Q3043" s="9" t="s">
        <v>8315</v>
      </c>
      <c r="R3043" s="9" t="s">
        <v>8355</v>
      </c>
      <c r="S3043" s="15">
        <f t="shared" si="239"/>
        <v>42359.868611111116</v>
      </c>
      <c r="T3043" s="15">
        <f t="shared" si="240"/>
        <v>42389.868611111116</v>
      </c>
      <c r="U3043">
        <f t="shared" si="241"/>
        <v>2015</v>
      </c>
    </row>
    <row r="3044" spans="1:21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8"/>
        <v>128</v>
      </c>
      <c r="P3044">
        <f t="shared" si="242"/>
        <v>51.89</v>
      </c>
      <c r="Q3044" s="9" t="s">
        <v>8315</v>
      </c>
      <c r="R3044" s="9" t="s">
        <v>8355</v>
      </c>
      <c r="S3044" s="15">
        <f t="shared" si="239"/>
        <v>42253.688043981485</v>
      </c>
      <c r="T3044" s="15">
        <f t="shared" si="240"/>
        <v>42283.688043981485</v>
      </c>
      <c r="U3044">
        <f t="shared" si="241"/>
        <v>2015</v>
      </c>
    </row>
    <row r="3045" spans="1:21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8"/>
        <v>110</v>
      </c>
      <c r="P3045">
        <f t="shared" si="242"/>
        <v>128.91</v>
      </c>
      <c r="Q3045" s="9" t="s">
        <v>8315</v>
      </c>
      <c r="R3045" s="9" t="s">
        <v>8355</v>
      </c>
      <c r="S3045" s="15">
        <f t="shared" si="239"/>
        <v>42083.070590277777</v>
      </c>
      <c r="T3045" s="15">
        <f t="shared" si="240"/>
        <v>42110.118055555555</v>
      </c>
      <c r="U3045">
        <f t="shared" si="241"/>
        <v>2015</v>
      </c>
    </row>
    <row r="3046" spans="1:21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8"/>
        <v>109</v>
      </c>
      <c r="P3046">
        <f t="shared" si="242"/>
        <v>84.11</v>
      </c>
      <c r="Q3046" s="9" t="s">
        <v>8315</v>
      </c>
      <c r="R3046" s="9" t="s">
        <v>8355</v>
      </c>
      <c r="S3046" s="15">
        <f t="shared" si="239"/>
        <v>42387.7268287037</v>
      </c>
      <c r="T3046" s="15">
        <f t="shared" si="240"/>
        <v>42402.7268287037</v>
      </c>
      <c r="U3046">
        <f t="shared" si="241"/>
        <v>2016</v>
      </c>
    </row>
    <row r="3047" spans="1:21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8"/>
        <v>133</v>
      </c>
      <c r="P3047">
        <f t="shared" ref="P3047:P3078" si="243">IFERROR(ROUND(E3047/L3047, 2),0)</f>
        <v>82.94</v>
      </c>
      <c r="Q3047" s="9" t="s">
        <v>8315</v>
      </c>
      <c r="R3047" s="9" t="s">
        <v>8355</v>
      </c>
      <c r="S3047" s="15">
        <f t="shared" si="239"/>
        <v>41843.155729166669</v>
      </c>
      <c r="T3047" s="15">
        <f t="shared" si="240"/>
        <v>41873.155729166669</v>
      </c>
      <c r="U3047">
        <f t="shared" si="241"/>
        <v>2014</v>
      </c>
    </row>
    <row r="3048" spans="1:21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8"/>
        <v>191</v>
      </c>
      <c r="P3048">
        <f t="shared" si="243"/>
        <v>259.95</v>
      </c>
      <c r="Q3048" s="9" t="s">
        <v>8315</v>
      </c>
      <c r="R3048" s="9" t="s">
        <v>8355</v>
      </c>
      <c r="S3048" s="15">
        <f t="shared" si="239"/>
        <v>41862.803078703706</v>
      </c>
      <c r="T3048" s="15">
        <f t="shared" si="240"/>
        <v>41892.202777777777</v>
      </c>
      <c r="U3048">
        <f t="shared" si="241"/>
        <v>2014</v>
      </c>
    </row>
    <row r="3049" spans="1:21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8"/>
        <v>149</v>
      </c>
      <c r="P3049">
        <f t="shared" si="243"/>
        <v>37.25</v>
      </c>
      <c r="Q3049" s="9" t="s">
        <v>8315</v>
      </c>
      <c r="R3049" s="9" t="s">
        <v>8355</v>
      </c>
      <c r="S3049" s="15">
        <f t="shared" si="239"/>
        <v>42443.989050925928</v>
      </c>
      <c r="T3049" s="15">
        <f t="shared" si="240"/>
        <v>42487.552777777775</v>
      </c>
      <c r="U3049">
        <f t="shared" si="241"/>
        <v>2016</v>
      </c>
    </row>
    <row r="3050" spans="1:21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8"/>
        <v>166</v>
      </c>
      <c r="P3050">
        <f t="shared" si="243"/>
        <v>177.02</v>
      </c>
      <c r="Q3050" s="9" t="s">
        <v>8315</v>
      </c>
      <c r="R3050" s="9" t="s">
        <v>8355</v>
      </c>
      <c r="S3050" s="15">
        <f t="shared" si="239"/>
        <v>41975.901180555549</v>
      </c>
      <c r="T3050" s="15">
        <f t="shared" si="240"/>
        <v>42004.890277777777</v>
      </c>
      <c r="U3050">
        <f t="shared" si="241"/>
        <v>2014</v>
      </c>
    </row>
    <row r="3051" spans="1:21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8"/>
        <v>107</v>
      </c>
      <c r="P3051">
        <f t="shared" si="243"/>
        <v>74.069999999999993</v>
      </c>
      <c r="Q3051" s="9" t="s">
        <v>8315</v>
      </c>
      <c r="R3051" s="9" t="s">
        <v>8355</v>
      </c>
      <c r="S3051" s="15">
        <f t="shared" si="239"/>
        <v>42139.014525462961</v>
      </c>
      <c r="T3051" s="15">
        <f t="shared" si="240"/>
        <v>42169.014525462961</v>
      </c>
      <c r="U3051">
        <f t="shared" si="241"/>
        <v>2015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8"/>
        <v>106</v>
      </c>
      <c r="P3052">
        <f t="shared" si="243"/>
        <v>70.67</v>
      </c>
      <c r="Q3052" s="9" t="s">
        <v>8315</v>
      </c>
      <c r="R3052" s="9" t="s">
        <v>8355</v>
      </c>
      <c r="S3052" s="15">
        <f t="shared" si="239"/>
        <v>42465.16851851852</v>
      </c>
      <c r="T3052" s="15">
        <f t="shared" si="240"/>
        <v>42495.16851851852</v>
      </c>
      <c r="U3052">
        <f t="shared" si="241"/>
        <v>2016</v>
      </c>
    </row>
    <row r="3053" spans="1:21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8"/>
        <v>24</v>
      </c>
      <c r="P3053">
        <f t="shared" si="243"/>
        <v>23.63</v>
      </c>
      <c r="Q3053" s="9" t="s">
        <v>8315</v>
      </c>
      <c r="R3053" s="9" t="s">
        <v>8355</v>
      </c>
      <c r="S3053" s="15">
        <f t="shared" si="239"/>
        <v>42744.416030092587</v>
      </c>
      <c r="T3053" s="15">
        <f t="shared" si="240"/>
        <v>42774.416030092587</v>
      </c>
      <c r="U3053">
        <f t="shared" si="241"/>
        <v>2017</v>
      </c>
    </row>
    <row r="3054" spans="1:21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8"/>
        <v>0</v>
      </c>
      <c r="P3054">
        <f t="shared" si="243"/>
        <v>37.5</v>
      </c>
      <c r="Q3054" s="9" t="s">
        <v>8315</v>
      </c>
      <c r="R3054" s="9" t="s">
        <v>8355</v>
      </c>
      <c r="S3054" s="15">
        <f t="shared" si="239"/>
        <v>42122.670069444444</v>
      </c>
      <c r="T3054" s="15">
        <f t="shared" si="240"/>
        <v>42152.665972222225</v>
      </c>
      <c r="U3054">
        <f t="shared" si="241"/>
        <v>2015</v>
      </c>
    </row>
    <row r="3055" spans="1:21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8"/>
        <v>0</v>
      </c>
      <c r="P3055">
        <f t="shared" si="243"/>
        <v>13.33</v>
      </c>
      <c r="Q3055" s="9" t="s">
        <v>8315</v>
      </c>
      <c r="R3055" s="9" t="s">
        <v>8355</v>
      </c>
      <c r="S3055" s="15">
        <f t="shared" si="239"/>
        <v>41862.761724537035</v>
      </c>
      <c r="T3055" s="15">
        <f t="shared" si="240"/>
        <v>41914.165972222225</v>
      </c>
      <c r="U3055">
        <f t="shared" si="241"/>
        <v>2014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8"/>
        <v>0</v>
      </c>
      <c r="P3056">
        <f t="shared" si="243"/>
        <v>0</v>
      </c>
      <c r="Q3056" s="9" t="s">
        <v>8315</v>
      </c>
      <c r="R3056" s="9" t="s">
        <v>8355</v>
      </c>
      <c r="S3056" s="15">
        <f t="shared" si="239"/>
        <v>42027.832800925928</v>
      </c>
      <c r="T3056" s="15">
        <f t="shared" si="240"/>
        <v>42065.044444444444</v>
      </c>
      <c r="U3056">
        <f t="shared" si="241"/>
        <v>2015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8"/>
        <v>0</v>
      </c>
      <c r="P3057">
        <f t="shared" si="243"/>
        <v>1</v>
      </c>
      <c r="Q3057" s="9" t="s">
        <v>8315</v>
      </c>
      <c r="R3057" s="9" t="s">
        <v>8355</v>
      </c>
      <c r="S3057" s="15">
        <f t="shared" si="239"/>
        <v>41953.95821759259</v>
      </c>
      <c r="T3057" s="15">
        <f t="shared" si="240"/>
        <v>42013.95821759259</v>
      </c>
      <c r="U3057">
        <f t="shared" si="241"/>
        <v>2014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8"/>
        <v>0</v>
      </c>
      <c r="P3058">
        <f t="shared" si="243"/>
        <v>0</v>
      </c>
      <c r="Q3058" s="9" t="s">
        <v>8315</v>
      </c>
      <c r="R3058" s="9" t="s">
        <v>8355</v>
      </c>
      <c r="S3058" s="15">
        <f t="shared" si="239"/>
        <v>41851.636388888888</v>
      </c>
      <c r="T3058" s="15">
        <f t="shared" si="240"/>
        <v>41911.636388888888</v>
      </c>
      <c r="U3058">
        <f t="shared" si="241"/>
        <v>2014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8"/>
        <v>0</v>
      </c>
      <c r="P3059">
        <f t="shared" si="243"/>
        <v>0</v>
      </c>
      <c r="Q3059" s="9" t="s">
        <v>8315</v>
      </c>
      <c r="R3059" s="9" t="s">
        <v>8355</v>
      </c>
      <c r="S3059" s="15">
        <f t="shared" si="239"/>
        <v>42433.650590277779</v>
      </c>
      <c r="T3059" s="15">
        <f t="shared" si="240"/>
        <v>42463.608923611115</v>
      </c>
      <c r="U3059">
        <f t="shared" si="241"/>
        <v>2016</v>
      </c>
    </row>
    <row r="3060" spans="1:21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8"/>
        <v>0</v>
      </c>
      <c r="P3060">
        <f t="shared" si="243"/>
        <v>1</v>
      </c>
      <c r="Q3060" s="9" t="s">
        <v>8315</v>
      </c>
      <c r="R3060" s="9" t="s">
        <v>8355</v>
      </c>
      <c r="S3060" s="15">
        <f t="shared" si="239"/>
        <v>42460.374305555553</v>
      </c>
      <c r="T3060" s="15">
        <f t="shared" si="240"/>
        <v>42510.374305555553</v>
      </c>
      <c r="U3060">
        <f t="shared" si="241"/>
        <v>2016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8"/>
        <v>3</v>
      </c>
      <c r="P3061">
        <f t="shared" si="243"/>
        <v>41</v>
      </c>
      <c r="Q3061" s="9" t="s">
        <v>8315</v>
      </c>
      <c r="R3061" s="9" t="s">
        <v>8355</v>
      </c>
      <c r="S3061" s="15">
        <f t="shared" si="239"/>
        <v>41829.935717592591</v>
      </c>
      <c r="T3061" s="15">
        <f t="shared" si="240"/>
        <v>41859.935717592591</v>
      </c>
      <c r="U3061">
        <f t="shared" si="241"/>
        <v>2014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8"/>
        <v>0</v>
      </c>
      <c r="P3062">
        <f t="shared" si="243"/>
        <v>55.83</v>
      </c>
      <c r="Q3062" s="9" t="s">
        <v>8315</v>
      </c>
      <c r="R3062" s="9" t="s">
        <v>8355</v>
      </c>
      <c r="S3062" s="15">
        <f t="shared" si="239"/>
        <v>42245.274699074071</v>
      </c>
      <c r="T3062" s="15">
        <f t="shared" si="240"/>
        <v>42275.274699074071</v>
      </c>
      <c r="U3062">
        <f t="shared" si="241"/>
        <v>2015</v>
      </c>
    </row>
    <row r="3063" spans="1:2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8"/>
        <v>0</v>
      </c>
      <c r="P3063">
        <f t="shared" si="243"/>
        <v>0</v>
      </c>
      <c r="Q3063" s="9" t="s">
        <v>8315</v>
      </c>
      <c r="R3063" s="9" t="s">
        <v>8355</v>
      </c>
      <c r="S3063" s="15">
        <f t="shared" si="239"/>
        <v>41834.784120370372</v>
      </c>
      <c r="T3063" s="15">
        <f t="shared" si="240"/>
        <v>41864.784120370372</v>
      </c>
      <c r="U3063">
        <f t="shared" si="241"/>
        <v>2014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8"/>
        <v>67</v>
      </c>
      <c r="P3064">
        <f t="shared" si="243"/>
        <v>99.76</v>
      </c>
      <c r="Q3064" s="9" t="s">
        <v>8315</v>
      </c>
      <c r="R3064" s="9" t="s">
        <v>8355</v>
      </c>
      <c r="S3064" s="15">
        <f t="shared" si="239"/>
        <v>42248.535787037035</v>
      </c>
      <c r="T3064" s="15">
        <f t="shared" si="240"/>
        <v>42277.75</v>
      </c>
      <c r="U3064">
        <f t="shared" si="241"/>
        <v>2015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8"/>
        <v>20</v>
      </c>
      <c r="P3065">
        <f t="shared" si="243"/>
        <v>25.52</v>
      </c>
      <c r="Q3065" s="9" t="s">
        <v>8315</v>
      </c>
      <c r="R3065" s="9" t="s">
        <v>8355</v>
      </c>
      <c r="S3065" s="15">
        <f t="shared" si="239"/>
        <v>42630.922893518517</v>
      </c>
      <c r="T3065" s="15">
        <f t="shared" si="240"/>
        <v>42665.922893518517</v>
      </c>
      <c r="U3065">
        <f t="shared" si="241"/>
        <v>2016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8"/>
        <v>11</v>
      </c>
      <c r="P3066">
        <f t="shared" si="243"/>
        <v>117.65</v>
      </c>
      <c r="Q3066" s="9" t="s">
        <v>8315</v>
      </c>
      <c r="R3066" s="9" t="s">
        <v>8355</v>
      </c>
      <c r="S3066" s="15">
        <f t="shared" si="239"/>
        <v>42299.130162037036</v>
      </c>
      <c r="T3066" s="15">
        <f t="shared" si="240"/>
        <v>42330.290972222225</v>
      </c>
      <c r="U3066">
        <f t="shared" si="241"/>
        <v>2015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8"/>
        <v>0</v>
      </c>
      <c r="P3067">
        <f t="shared" si="243"/>
        <v>5</v>
      </c>
      <c r="Q3067" s="9" t="s">
        <v>8315</v>
      </c>
      <c r="R3067" s="9" t="s">
        <v>8355</v>
      </c>
      <c r="S3067" s="15">
        <f t="shared" si="239"/>
        <v>41825.055231481485</v>
      </c>
      <c r="T3067" s="15">
        <f t="shared" si="240"/>
        <v>41850.055231481485</v>
      </c>
      <c r="U3067">
        <f t="shared" si="241"/>
        <v>2014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8"/>
        <v>12</v>
      </c>
      <c r="P3068">
        <f t="shared" si="243"/>
        <v>2796.67</v>
      </c>
      <c r="Q3068" s="9" t="s">
        <v>8315</v>
      </c>
      <c r="R3068" s="9" t="s">
        <v>8355</v>
      </c>
      <c r="S3068" s="15">
        <f t="shared" si="239"/>
        <v>42531.228437500002</v>
      </c>
      <c r="T3068" s="15">
        <f t="shared" si="240"/>
        <v>42561.228437500002</v>
      </c>
      <c r="U3068">
        <f t="shared" si="241"/>
        <v>2016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8"/>
        <v>3</v>
      </c>
      <c r="P3069">
        <f t="shared" si="243"/>
        <v>200</v>
      </c>
      <c r="Q3069" s="9" t="s">
        <v>8315</v>
      </c>
      <c r="R3069" s="9" t="s">
        <v>8355</v>
      </c>
      <c r="S3069" s="15">
        <f t="shared" si="239"/>
        <v>42226.938414351855</v>
      </c>
      <c r="T3069" s="15">
        <f t="shared" si="240"/>
        <v>42256.938414351855</v>
      </c>
      <c r="U3069">
        <f t="shared" si="241"/>
        <v>2015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8"/>
        <v>0</v>
      </c>
      <c r="P3070">
        <f t="shared" si="243"/>
        <v>87.5</v>
      </c>
      <c r="Q3070" s="9" t="s">
        <v>8315</v>
      </c>
      <c r="R3070" s="9" t="s">
        <v>8355</v>
      </c>
      <c r="S3070" s="15">
        <f t="shared" si="239"/>
        <v>42263.691574074073</v>
      </c>
      <c r="T3070" s="15">
        <f t="shared" si="240"/>
        <v>42293.691574074073</v>
      </c>
      <c r="U3070">
        <f t="shared" si="241"/>
        <v>2015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8"/>
        <v>14</v>
      </c>
      <c r="P3071">
        <f t="shared" si="243"/>
        <v>20.14</v>
      </c>
      <c r="Q3071" s="9" t="s">
        <v>8315</v>
      </c>
      <c r="R3071" s="9" t="s">
        <v>8355</v>
      </c>
      <c r="S3071" s="15">
        <f t="shared" si="239"/>
        <v>41957.833726851852</v>
      </c>
      <c r="T3071" s="15">
        <f t="shared" si="240"/>
        <v>41987.833726851852</v>
      </c>
      <c r="U3071">
        <f t="shared" si="241"/>
        <v>2014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8"/>
        <v>3</v>
      </c>
      <c r="P3072">
        <f t="shared" si="243"/>
        <v>20.88</v>
      </c>
      <c r="Q3072" s="9" t="s">
        <v>8315</v>
      </c>
      <c r="R3072" s="9" t="s">
        <v>8355</v>
      </c>
      <c r="S3072" s="15">
        <f t="shared" si="239"/>
        <v>42690.733437499999</v>
      </c>
      <c r="T3072" s="15">
        <f t="shared" si="240"/>
        <v>42711.733437499999</v>
      </c>
      <c r="U3072">
        <f t="shared" si="241"/>
        <v>2016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8"/>
        <v>60</v>
      </c>
      <c r="P3073">
        <f t="shared" si="243"/>
        <v>61.31</v>
      </c>
      <c r="Q3073" s="9" t="s">
        <v>8315</v>
      </c>
      <c r="R3073" s="9" t="s">
        <v>8355</v>
      </c>
      <c r="S3073" s="15">
        <f t="shared" si="239"/>
        <v>42097.732418981483</v>
      </c>
      <c r="T3073" s="15">
        <f t="shared" si="240"/>
        <v>42115.249305555553</v>
      </c>
      <c r="U3073">
        <f t="shared" si="241"/>
        <v>2015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4">ROUND(E3074/D3074*100, 0)</f>
        <v>0</v>
      </c>
      <c r="P3074">
        <f t="shared" si="243"/>
        <v>1</v>
      </c>
      <c r="Q3074" s="9" t="s">
        <v>8315</v>
      </c>
      <c r="R3074" s="9" t="s">
        <v>8355</v>
      </c>
      <c r="S3074" s="15">
        <f t="shared" si="239"/>
        <v>42658.690532407403</v>
      </c>
      <c r="T3074" s="15">
        <f t="shared" si="240"/>
        <v>42673.073611111111</v>
      </c>
      <c r="U3074">
        <f t="shared" si="241"/>
        <v>2016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4"/>
        <v>0</v>
      </c>
      <c r="P3075">
        <f t="shared" si="243"/>
        <v>92.14</v>
      </c>
      <c r="Q3075" s="9" t="s">
        <v>8315</v>
      </c>
      <c r="R3075" s="9" t="s">
        <v>8355</v>
      </c>
      <c r="S3075" s="15">
        <f t="shared" ref="S3075:S3138" si="245">(((J3075/60)/60)/24)+DATE(1970,1,1)</f>
        <v>42111.684027777781</v>
      </c>
      <c r="T3075" s="15">
        <f t="shared" ref="T3075:T3138" si="246">(((I3075/60)/60)/24)+DATE(1970,1,1)</f>
        <v>42169.804861111115</v>
      </c>
      <c r="U3075">
        <f t="shared" ref="U3075:U3138" si="247">YEAR(S3075)</f>
        <v>2015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4"/>
        <v>0</v>
      </c>
      <c r="P3076">
        <f t="shared" si="243"/>
        <v>7.33</v>
      </c>
      <c r="Q3076" s="9" t="s">
        <v>8315</v>
      </c>
      <c r="R3076" s="9" t="s">
        <v>8355</v>
      </c>
      <c r="S3076" s="15">
        <f t="shared" si="245"/>
        <v>42409.571284722217</v>
      </c>
      <c r="T3076" s="15">
        <f t="shared" si="246"/>
        <v>42439.571284722217</v>
      </c>
      <c r="U3076">
        <f t="shared" si="247"/>
        <v>2016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4"/>
        <v>9</v>
      </c>
      <c r="P3077">
        <f t="shared" si="243"/>
        <v>64.8</v>
      </c>
      <c r="Q3077" s="9" t="s">
        <v>8315</v>
      </c>
      <c r="R3077" s="9" t="s">
        <v>8355</v>
      </c>
      <c r="S3077" s="15">
        <f t="shared" si="245"/>
        <v>42551.102314814809</v>
      </c>
      <c r="T3077" s="15">
        <f t="shared" si="246"/>
        <v>42601.102314814809</v>
      </c>
      <c r="U3077">
        <f t="shared" si="247"/>
        <v>2016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4"/>
        <v>15</v>
      </c>
      <c r="P3078">
        <f t="shared" si="243"/>
        <v>30.12</v>
      </c>
      <c r="Q3078" s="9" t="s">
        <v>8315</v>
      </c>
      <c r="R3078" s="9" t="s">
        <v>8355</v>
      </c>
      <c r="S3078" s="15">
        <f t="shared" si="245"/>
        <v>42226.651886574073</v>
      </c>
      <c r="T3078" s="15">
        <f t="shared" si="246"/>
        <v>42286.651886574073</v>
      </c>
      <c r="U3078">
        <f t="shared" si="247"/>
        <v>2015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4"/>
        <v>0</v>
      </c>
      <c r="P3079">
        <f t="shared" ref="P3079:P3110" si="248">IFERROR(ROUND(E3079/L3079, 2),0)</f>
        <v>52.5</v>
      </c>
      <c r="Q3079" s="9" t="s">
        <v>8315</v>
      </c>
      <c r="R3079" s="9" t="s">
        <v>8355</v>
      </c>
      <c r="S3079" s="15">
        <f t="shared" si="245"/>
        <v>42766.956921296296</v>
      </c>
      <c r="T3079" s="15">
        <f t="shared" si="246"/>
        <v>42796.956921296296</v>
      </c>
      <c r="U3079">
        <f t="shared" si="247"/>
        <v>2017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4"/>
        <v>0</v>
      </c>
      <c r="P3080">
        <f t="shared" si="248"/>
        <v>23.67</v>
      </c>
      <c r="Q3080" s="9" t="s">
        <v>8315</v>
      </c>
      <c r="R3080" s="9" t="s">
        <v>8355</v>
      </c>
      <c r="S3080" s="15">
        <f t="shared" si="245"/>
        <v>42031.138831018514</v>
      </c>
      <c r="T3080" s="15">
        <f t="shared" si="246"/>
        <v>42061.138831018514</v>
      </c>
      <c r="U3080">
        <f t="shared" si="247"/>
        <v>2015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4"/>
        <v>1</v>
      </c>
      <c r="P3081">
        <f t="shared" si="248"/>
        <v>415.78</v>
      </c>
      <c r="Q3081" s="9" t="s">
        <v>8315</v>
      </c>
      <c r="R3081" s="9" t="s">
        <v>8355</v>
      </c>
      <c r="S3081" s="15">
        <f t="shared" si="245"/>
        <v>42055.713368055556</v>
      </c>
      <c r="T3081" s="15">
        <f t="shared" si="246"/>
        <v>42085.671701388885</v>
      </c>
      <c r="U3081">
        <f t="shared" si="247"/>
        <v>2015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4"/>
        <v>0</v>
      </c>
      <c r="P3082">
        <f t="shared" si="248"/>
        <v>53.71</v>
      </c>
      <c r="Q3082" s="9" t="s">
        <v>8315</v>
      </c>
      <c r="R3082" s="9" t="s">
        <v>8355</v>
      </c>
      <c r="S3082" s="15">
        <f t="shared" si="245"/>
        <v>41940.028287037036</v>
      </c>
      <c r="T3082" s="15">
        <f t="shared" si="246"/>
        <v>42000.0699537037</v>
      </c>
      <c r="U3082">
        <f t="shared" si="247"/>
        <v>2014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4"/>
        <v>0</v>
      </c>
      <c r="P3083">
        <f t="shared" si="248"/>
        <v>420.6</v>
      </c>
      <c r="Q3083" s="9" t="s">
        <v>8315</v>
      </c>
      <c r="R3083" s="9" t="s">
        <v>8355</v>
      </c>
      <c r="S3083" s="15">
        <f t="shared" si="245"/>
        <v>42237.181608796294</v>
      </c>
      <c r="T3083" s="15">
        <f t="shared" si="246"/>
        <v>42267.181608796294</v>
      </c>
      <c r="U3083">
        <f t="shared" si="247"/>
        <v>2015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4"/>
        <v>0</v>
      </c>
      <c r="P3084">
        <f t="shared" si="248"/>
        <v>0</v>
      </c>
      <c r="Q3084" s="9" t="s">
        <v>8315</v>
      </c>
      <c r="R3084" s="9" t="s">
        <v>8355</v>
      </c>
      <c r="S3084" s="15">
        <f t="shared" si="245"/>
        <v>42293.922986111109</v>
      </c>
      <c r="T3084" s="15">
        <f t="shared" si="246"/>
        <v>42323.96465277778</v>
      </c>
      <c r="U3084">
        <f t="shared" si="247"/>
        <v>2015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4"/>
        <v>0</v>
      </c>
      <c r="P3085">
        <f t="shared" si="248"/>
        <v>18.670000000000002</v>
      </c>
      <c r="Q3085" s="9" t="s">
        <v>8315</v>
      </c>
      <c r="R3085" s="9" t="s">
        <v>8355</v>
      </c>
      <c r="S3085" s="15">
        <f t="shared" si="245"/>
        <v>41853.563402777778</v>
      </c>
      <c r="T3085" s="15">
        <f t="shared" si="246"/>
        <v>41883.208333333336</v>
      </c>
      <c r="U3085">
        <f t="shared" si="247"/>
        <v>2014</v>
      </c>
    </row>
    <row r="3086" spans="1:21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4"/>
        <v>12</v>
      </c>
      <c r="P3086">
        <f t="shared" si="248"/>
        <v>78.33</v>
      </c>
      <c r="Q3086" s="9" t="s">
        <v>8315</v>
      </c>
      <c r="R3086" s="9" t="s">
        <v>8355</v>
      </c>
      <c r="S3086" s="15">
        <f t="shared" si="245"/>
        <v>42100.723738425921</v>
      </c>
      <c r="T3086" s="15">
        <f t="shared" si="246"/>
        <v>42129.783333333333</v>
      </c>
      <c r="U3086">
        <f t="shared" si="247"/>
        <v>2015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4"/>
        <v>2</v>
      </c>
      <c r="P3087">
        <f t="shared" si="248"/>
        <v>67.78</v>
      </c>
      <c r="Q3087" s="9" t="s">
        <v>8315</v>
      </c>
      <c r="R3087" s="9" t="s">
        <v>8355</v>
      </c>
      <c r="S3087" s="15">
        <f t="shared" si="245"/>
        <v>42246.883784722217</v>
      </c>
      <c r="T3087" s="15">
        <f t="shared" si="246"/>
        <v>42276.883784722217</v>
      </c>
      <c r="U3087">
        <f t="shared" si="247"/>
        <v>2015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4"/>
        <v>0</v>
      </c>
      <c r="P3088">
        <f t="shared" si="248"/>
        <v>16.670000000000002</v>
      </c>
      <c r="Q3088" s="9" t="s">
        <v>8315</v>
      </c>
      <c r="R3088" s="9" t="s">
        <v>8355</v>
      </c>
      <c r="S3088" s="15">
        <f t="shared" si="245"/>
        <v>42173.67082175926</v>
      </c>
      <c r="T3088" s="15">
        <f t="shared" si="246"/>
        <v>42233.67082175926</v>
      </c>
      <c r="U3088">
        <f t="shared" si="247"/>
        <v>2015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4"/>
        <v>1</v>
      </c>
      <c r="P3089">
        <f t="shared" si="248"/>
        <v>62.5</v>
      </c>
      <c r="Q3089" s="9" t="s">
        <v>8315</v>
      </c>
      <c r="R3089" s="9" t="s">
        <v>8355</v>
      </c>
      <c r="S3089" s="15">
        <f t="shared" si="245"/>
        <v>42665.150347222225</v>
      </c>
      <c r="T3089" s="15">
        <f t="shared" si="246"/>
        <v>42725.192013888889</v>
      </c>
      <c r="U3089">
        <f t="shared" si="247"/>
        <v>2016</v>
      </c>
    </row>
    <row r="3090" spans="1:21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4"/>
        <v>0</v>
      </c>
      <c r="P3090">
        <f t="shared" si="248"/>
        <v>42</v>
      </c>
      <c r="Q3090" s="9" t="s">
        <v>8315</v>
      </c>
      <c r="R3090" s="9" t="s">
        <v>8355</v>
      </c>
      <c r="S3090" s="15">
        <f t="shared" si="245"/>
        <v>41981.57230324074</v>
      </c>
      <c r="T3090" s="15">
        <f t="shared" si="246"/>
        <v>42012.570138888885</v>
      </c>
      <c r="U3090">
        <f t="shared" si="247"/>
        <v>2014</v>
      </c>
    </row>
    <row r="3091" spans="1:21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4"/>
        <v>23</v>
      </c>
      <c r="P3091">
        <f t="shared" si="248"/>
        <v>130.09</v>
      </c>
      <c r="Q3091" s="9" t="s">
        <v>8315</v>
      </c>
      <c r="R3091" s="9" t="s">
        <v>8355</v>
      </c>
      <c r="S3091" s="15">
        <f t="shared" si="245"/>
        <v>42528.542627314819</v>
      </c>
      <c r="T3091" s="15">
        <f t="shared" si="246"/>
        <v>42560.082638888889</v>
      </c>
      <c r="U3091">
        <f t="shared" si="247"/>
        <v>2016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4"/>
        <v>5</v>
      </c>
      <c r="P3092">
        <f t="shared" si="248"/>
        <v>1270.22</v>
      </c>
      <c r="Q3092" s="9" t="s">
        <v>8315</v>
      </c>
      <c r="R3092" s="9" t="s">
        <v>8355</v>
      </c>
      <c r="S3092" s="15">
        <f t="shared" si="245"/>
        <v>42065.818807870368</v>
      </c>
      <c r="T3092" s="15">
        <f t="shared" si="246"/>
        <v>42125.777141203704</v>
      </c>
      <c r="U3092">
        <f t="shared" si="247"/>
        <v>2015</v>
      </c>
    </row>
    <row r="3093" spans="1:21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4"/>
        <v>16</v>
      </c>
      <c r="P3093">
        <f t="shared" si="248"/>
        <v>88.44</v>
      </c>
      <c r="Q3093" s="9" t="s">
        <v>8315</v>
      </c>
      <c r="R3093" s="9" t="s">
        <v>8355</v>
      </c>
      <c r="S3093" s="15">
        <f t="shared" si="245"/>
        <v>42566.948414351849</v>
      </c>
      <c r="T3093" s="15">
        <f t="shared" si="246"/>
        <v>42596.948414351849</v>
      </c>
      <c r="U3093">
        <f t="shared" si="247"/>
        <v>2016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4"/>
        <v>1</v>
      </c>
      <c r="P3094">
        <f t="shared" si="248"/>
        <v>56.34</v>
      </c>
      <c r="Q3094" s="9" t="s">
        <v>8315</v>
      </c>
      <c r="R3094" s="9" t="s">
        <v>8355</v>
      </c>
      <c r="S3094" s="15">
        <f t="shared" si="245"/>
        <v>42255.619351851856</v>
      </c>
      <c r="T3094" s="15">
        <f t="shared" si="246"/>
        <v>42292.916666666672</v>
      </c>
      <c r="U3094">
        <f t="shared" si="247"/>
        <v>2015</v>
      </c>
    </row>
    <row r="3095" spans="1:21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4"/>
        <v>23</v>
      </c>
      <c r="P3095">
        <f t="shared" si="248"/>
        <v>53.53</v>
      </c>
      <c r="Q3095" s="9" t="s">
        <v>8315</v>
      </c>
      <c r="R3095" s="9" t="s">
        <v>8355</v>
      </c>
      <c r="S3095" s="15">
        <f t="shared" si="245"/>
        <v>41760.909039351849</v>
      </c>
      <c r="T3095" s="15">
        <f t="shared" si="246"/>
        <v>41791.165972222225</v>
      </c>
      <c r="U3095">
        <f t="shared" si="247"/>
        <v>2014</v>
      </c>
    </row>
    <row r="3096" spans="1:21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4"/>
        <v>0</v>
      </c>
      <c r="P3096">
        <f t="shared" si="248"/>
        <v>25</v>
      </c>
      <c r="Q3096" s="9" t="s">
        <v>8315</v>
      </c>
      <c r="R3096" s="9" t="s">
        <v>8355</v>
      </c>
      <c r="S3096" s="15">
        <f t="shared" si="245"/>
        <v>42207.795787037037</v>
      </c>
      <c r="T3096" s="15">
        <f t="shared" si="246"/>
        <v>42267.795787037037</v>
      </c>
      <c r="U3096">
        <f t="shared" si="247"/>
        <v>2015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4"/>
        <v>0</v>
      </c>
      <c r="P3097">
        <f t="shared" si="248"/>
        <v>50</v>
      </c>
      <c r="Q3097" s="9" t="s">
        <v>8315</v>
      </c>
      <c r="R3097" s="9" t="s">
        <v>8355</v>
      </c>
      <c r="S3097" s="15">
        <f t="shared" si="245"/>
        <v>42523.025231481486</v>
      </c>
      <c r="T3097" s="15">
        <f t="shared" si="246"/>
        <v>42583.025231481486</v>
      </c>
      <c r="U3097">
        <f t="shared" si="247"/>
        <v>2016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4"/>
        <v>4</v>
      </c>
      <c r="P3098">
        <f t="shared" si="248"/>
        <v>56.79</v>
      </c>
      <c r="Q3098" s="9" t="s">
        <v>8315</v>
      </c>
      <c r="R3098" s="9" t="s">
        <v>8355</v>
      </c>
      <c r="S3098" s="15">
        <f t="shared" si="245"/>
        <v>42114.825532407413</v>
      </c>
      <c r="T3098" s="15">
        <f t="shared" si="246"/>
        <v>42144.825532407413</v>
      </c>
      <c r="U3098">
        <f t="shared" si="247"/>
        <v>2015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4"/>
        <v>17</v>
      </c>
      <c r="P3099">
        <f t="shared" si="248"/>
        <v>40.83</v>
      </c>
      <c r="Q3099" s="9" t="s">
        <v>8315</v>
      </c>
      <c r="R3099" s="9" t="s">
        <v>8355</v>
      </c>
      <c r="S3099" s="15">
        <f t="shared" si="245"/>
        <v>42629.503483796296</v>
      </c>
      <c r="T3099" s="15">
        <f t="shared" si="246"/>
        <v>42650.583333333328</v>
      </c>
      <c r="U3099">
        <f t="shared" si="247"/>
        <v>2016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4"/>
        <v>4</v>
      </c>
      <c r="P3100">
        <f t="shared" si="248"/>
        <v>65.11</v>
      </c>
      <c r="Q3100" s="9" t="s">
        <v>8315</v>
      </c>
      <c r="R3100" s="9" t="s">
        <v>8355</v>
      </c>
      <c r="S3100" s="15">
        <f t="shared" si="245"/>
        <v>42359.792233796295</v>
      </c>
      <c r="T3100" s="15">
        <f t="shared" si="246"/>
        <v>42408.01180555555</v>
      </c>
      <c r="U3100">
        <f t="shared" si="247"/>
        <v>2015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4"/>
        <v>14</v>
      </c>
      <c r="P3101">
        <f t="shared" si="248"/>
        <v>55.6</v>
      </c>
      <c r="Q3101" s="9" t="s">
        <v>8315</v>
      </c>
      <c r="R3101" s="9" t="s">
        <v>8355</v>
      </c>
      <c r="S3101" s="15">
        <f t="shared" si="245"/>
        <v>42382.189710648148</v>
      </c>
      <c r="T3101" s="15">
        <f t="shared" si="246"/>
        <v>42412.189710648148</v>
      </c>
      <c r="U3101">
        <f t="shared" si="247"/>
        <v>2016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4"/>
        <v>15</v>
      </c>
      <c r="P3102">
        <f t="shared" si="248"/>
        <v>140.54</v>
      </c>
      <c r="Q3102" s="9" t="s">
        <v>8315</v>
      </c>
      <c r="R3102" s="9" t="s">
        <v>8355</v>
      </c>
      <c r="S3102" s="15">
        <f t="shared" si="245"/>
        <v>41902.622395833336</v>
      </c>
      <c r="T3102" s="15">
        <f t="shared" si="246"/>
        <v>41932.622395833336</v>
      </c>
      <c r="U3102">
        <f t="shared" si="247"/>
        <v>2014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4"/>
        <v>12</v>
      </c>
      <c r="P3103">
        <f t="shared" si="248"/>
        <v>25</v>
      </c>
      <c r="Q3103" s="9" t="s">
        <v>8315</v>
      </c>
      <c r="R3103" s="9" t="s">
        <v>8355</v>
      </c>
      <c r="S3103" s="15">
        <f t="shared" si="245"/>
        <v>42171.383530092593</v>
      </c>
      <c r="T3103" s="15">
        <f t="shared" si="246"/>
        <v>42201.330555555556</v>
      </c>
      <c r="U3103">
        <f t="shared" si="247"/>
        <v>2015</v>
      </c>
    </row>
    <row r="3104" spans="1:21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4"/>
        <v>39</v>
      </c>
      <c r="P3104">
        <f t="shared" si="248"/>
        <v>69.53</v>
      </c>
      <c r="Q3104" s="9" t="s">
        <v>8315</v>
      </c>
      <c r="R3104" s="9" t="s">
        <v>8355</v>
      </c>
      <c r="S3104" s="15">
        <f t="shared" si="245"/>
        <v>42555.340486111112</v>
      </c>
      <c r="T3104" s="15">
        <f t="shared" si="246"/>
        <v>42605.340486111112</v>
      </c>
      <c r="U3104">
        <f t="shared" si="247"/>
        <v>2016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4"/>
        <v>0</v>
      </c>
      <c r="P3105">
        <f t="shared" si="248"/>
        <v>5.5</v>
      </c>
      <c r="Q3105" s="9" t="s">
        <v>8315</v>
      </c>
      <c r="R3105" s="9" t="s">
        <v>8355</v>
      </c>
      <c r="S3105" s="15">
        <f t="shared" si="245"/>
        <v>42107.156319444446</v>
      </c>
      <c r="T3105" s="15">
        <f t="shared" si="246"/>
        <v>42167.156319444446</v>
      </c>
      <c r="U3105">
        <f t="shared" si="247"/>
        <v>2015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4"/>
        <v>30</v>
      </c>
      <c r="P3106">
        <f t="shared" si="248"/>
        <v>237</v>
      </c>
      <c r="Q3106" s="9" t="s">
        <v>8315</v>
      </c>
      <c r="R3106" s="9" t="s">
        <v>8355</v>
      </c>
      <c r="S3106" s="15">
        <f t="shared" si="245"/>
        <v>42006.908692129626</v>
      </c>
      <c r="T3106" s="15">
        <f t="shared" si="246"/>
        <v>42038.083333333328</v>
      </c>
      <c r="U3106">
        <f t="shared" si="247"/>
        <v>2015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4"/>
        <v>42</v>
      </c>
      <c r="P3107">
        <f t="shared" si="248"/>
        <v>79.87</v>
      </c>
      <c r="Q3107" s="9" t="s">
        <v>8315</v>
      </c>
      <c r="R3107" s="9" t="s">
        <v>8355</v>
      </c>
      <c r="S3107" s="15">
        <f t="shared" si="245"/>
        <v>41876.718935185185</v>
      </c>
      <c r="T3107" s="15">
        <f t="shared" si="246"/>
        <v>41931.208333333336</v>
      </c>
      <c r="U3107">
        <f t="shared" si="247"/>
        <v>2014</v>
      </c>
    </row>
    <row r="3108" spans="1:21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4"/>
        <v>4</v>
      </c>
      <c r="P3108">
        <f t="shared" si="248"/>
        <v>10.25</v>
      </c>
      <c r="Q3108" s="9" t="s">
        <v>8315</v>
      </c>
      <c r="R3108" s="9" t="s">
        <v>8355</v>
      </c>
      <c r="S3108" s="15">
        <f t="shared" si="245"/>
        <v>42241.429120370376</v>
      </c>
      <c r="T3108" s="15">
        <f t="shared" si="246"/>
        <v>42263.916666666672</v>
      </c>
      <c r="U3108">
        <f t="shared" si="247"/>
        <v>2015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4"/>
        <v>20</v>
      </c>
      <c r="P3109">
        <f t="shared" si="248"/>
        <v>272.58999999999997</v>
      </c>
      <c r="Q3109" s="9" t="s">
        <v>8315</v>
      </c>
      <c r="R3109" s="9" t="s">
        <v>8355</v>
      </c>
      <c r="S3109" s="15">
        <f t="shared" si="245"/>
        <v>42128.814247685179</v>
      </c>
      <c r="T3109" s="15">
        <f t="shared" si="246"/>
        <v>42135.814247685179</v>
      </c>
      <c r="U3109">
        <f t="shared" si="247"/>
        <v>2015</v>
      </c>
    </row>
    <row r="3110" spans="1:2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4"/>
        <v>0</v>
      </c>
      <c r="P3110">
        <f t="shared" si="248"/>
        <v>13</v>
      </c>
      <c r="Q3110" s="9" t="s">
        <v>8315</v>
      </c>
      <c r="R3110" s="9" t="s">
        <v>8355</v>
      </c>
      <c r="S3110" s="15">
        <f t="shared" si="245"/>
        <v>42062.680486111116</v>
      </c>
      <c r="T3110" s="15">
        <f t="shared" si="246"/>
        <v>42122.638819444444</v>
      </c>
      <c r="U3110">
        <f t="shared" si="247"/>
        <v>2015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4"/>
        <v>25</v>
      </c>
      <c r="P3111">
        <f t="shared" ref="P3111:P3129" si="249">IFERROR(ROUND(E3111/L3111, 2),0)</f>
        <v>58.18</v>
      </c>
      <c r="Q3111" s="9" t="s">
        <v>8315</v>
      </c>
      <c r="R3111" s="9" t="s">
        <v>8355</v>
      </c>
      <c r="S3111" s="15">
        <f t="shared" si="245"/>
        <v>41844.125115740739</v>
      </c>
      <c r="T3111" s="15">
        <f t="shared" si="246"/>
        <v>41879.125115740739</v>
      </c>
      <c r="U3111">
        <f t="shared" si="247"/>
        <v>2014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4"/>
        <v>0</v>
      </c>
      <c r="P3112">
        <f t="shared" si="249"/>
        <v>10</v>
      </c>
      <c r="Q3112" s="9" t="s">
        <v>8315</v>
      </c>
      <c r="R3112" s="9" t="s">
        <v>8355</v>
      </c>
      <c r="S3112" s="15">
        <f t="shared" si="245"/>
        <v>42745.031469907408</v>
      </c>
      <c r="T3112" s="15">
        <f t="shared" si="246"/>
        <v>42785.031469907408</v>
      </c>
      <c r="U3112">
        <f t="shared" si="247"/>
        <v>2017</v>
      </c>
    </row>
    <row r="3113" spans="1:21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4"/>
        <v>27</v>
      </c>
      <c r="P3113">
        <f t="shared" si="249"/>
        <v>70.11</v>
      </c>
      <c r="Q3113" s="9" t="s">
        <v>8315</v>
      </c>
      <c r="R3113" s="9" t="s">
        <v>8355</v>
      </c>
      <c r="S3113" s="15">
        <f t="shared" si="245"/>
        <v>41885.595138888886</v>
      </c>
      <c r="T3113" s="15">
        <f t="shared" si="246"/>
        <v>41916.595138888886</v>
      </c>
      <c r="U3113">
        <f t="shared" si="247"/>
        <v>2014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4"/>
        <v>5</v>
      </c>
      <c r="P3114">
        <f t="shared" si="249"/>
        <v>57.89</v>
      </c>
      <c r="Q3114" s="9" t="s">
        <v>8315</v>
      </c>
      <c r="R3114" s="9" t="s">
        <v>8355</v>
      </c>
      <c r="S3114" s="15">
        <f t="shared" si="245"/>
        <v>42615.121921296297</v>
      </c>
      <c r="T3114" s="15">
        <f t="shared" si="246"/>
        <v>42675.121921296297</v>
      </c>
      <c r="U3114">
        <f t="shared" si="247"/>
        <v>2016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4"/>
        <v>4</v>
      </c>
      <c r="P3115">
        <f t="shared" si="249"/>
        <v>125.27</v>
      </c>
      <c r="Q3115" s="9" t="s">
        <v>8315</v>
      </c>
      <c r="R3115" s="9" t="s">
        <v>8355</v>
      </c>
      <c r="S3115" s="15">
        <f t="shared" si="245"/>
        <v>42081.731273148151</v>
      </c>
      <c r="T3115" s="15">
        <f t="shared" si="246"/>
        <v>42111.731273148151</v>
      </c>
      <c r="U3115">
        <f t="shared" si="247"/>
        <v>2015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4"/>
        <v>0</v>
      </c>
      <c r="P3116">
        <f t="shared" si="249"/>
        <v>0</v>
      </c>
      <c r="Q3116" s="9" t="s">
        <v>8315</v>
      </c>
      <c r="R3116" s="9" t="s">
        <v>8355</v>
      </c>
      <c r="S3116" s="15">
        <f t="shared" si="245"/>
        <v>41843.632523148146</v>
      </c>
      <c r="T3116" s="15">
        <f t="shared" si="246"/>
        <v>41903.632523148146</v>
      </c>
      <c r="U3116">
        <f t="shared" si="247"/>
        <v>2014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4"/>
        <v>3</v>
      </c>
      <c r="P3117">
        <f t="shared" si="249"/>
        <v>300</v>
      </c>
      <c r="Q3117" s="9" t="s">
        <v>8315</v>
      </c>
      <c r="R3117" s="9" t="s">
        <v>8355</v>
      </c>
      <c r="S3117" s="15">
        <f t="shared" si="245"/>
        <v>42496.447071759263</v>
      </c>
      <c r="T3117" s="15">
        <f t="shared" si="246"/>
        <v>42526.447071759263</v>
      </c>
      <c r="U3117">
        <f t="shared" si="247"/>
        <v>2016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4"/>
        <v>57</v>
      </c>
      <c r="P3118">
        <f t="shared" si="249"/>
        <v>43</v>
      </c>
      <c r="Q3118" s="9" t="s">
        <v>8315</v>
      </c>
      <c r="R3118" s="9" t="s">
        <v>8355</v>
      </c>
      <c r="S3118" s="15">
        <f t="shared" si="245"/>
        <v>42081.515335648146</v>
      </c>
      <c r="T3118" s="15">
        <f t="shared" si="246"/>
        <v>42095.515335648146</v>
      </c>
      <c r="U3118">
        <f t="shared" si="247"/>
        <v>2015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4"/>
        <v>0</v>
      </c>
      <c r="P3119">
        <f t="shared" si="249"/>
        <v>1</v>
      </c>
      <c r="Q3119" s="9" t="s">
        <v>8315</v>
      </c>
      <c r="R3119" s="9" t="s">
        <v>8355</v>
      </c>
      <c r="S3119" s="15">
        <f t="shared" si="245"/>
        <v>42509.374537037031</v>
      </c>
      <c r="T3119" s="15">
        <f t="shared" si="246"/>
        <v>42517.55</v>
      </c>
      <c r="U3119">
        <f t="shared" si="247"/>
        <v>2016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4"/>
        <v>0</v>
      </c>
      <c r="P3120">
        <f t="shared" si="249"/>
        <v>775</v>
      </c>
      <c r="Q3120" s="9" t="s">
        <v>8315</v>
      </c>
      <c r="R3120" s="9" t="s">
        <v>8355</v>
      </c>
      <c r="S3120" s="15">
        <f t="shared" si="245"/>
        <v>42534.649571759262</v>
      </c>
      <c r="T3120" s="15">
        <f t="shared" si="246"/>
        <v>42553.649571759262</v>
      </c>
      <c r="U3120">
        <f t="shared" si="247"/>
        <v>2016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4"/>
        <v>0</v>
      </c>
      <c r="P3121">
        <f t="shared" si="249"/>
        <v>5</v>
      </c>
      <c r="Q3121" s="9" t="s">
        <v>8315</v>
      </c>
      <c r="R3121" s="9" t="s">
        <v>8355</v>
      </c>
      <c r="S3121" s="15">
        <f t="shared" si="245"/>
        <v>42060.04550925926</v>
      </c>
      <c r="T3121" s="15">
        <f t="shared" si="246"/>
        <v>42090.003842592589</v>
      </c>
      <c r="U3121">
        <f t="shared" si="247"/>
        <v>2015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4"/>
        <v>0</v>
      </c>
      <c r="P3122">
        <f t="shared" si="249"/>
        <v>12.8</v>
      </c>
      <c r="Q3122" s="9" t="s">
        <v>8315</v>
      </c>
      <c r="R3122" s="9" t="s">
        <v>8355</v>
      </c>
      <c r="S3122" s="15">
        <f t="shared" si="245"/>
        <v>42435.942083333335</v>
      </c>
      <c r="T3122" s="15">
        <f t="shared" si="246"/>
        <v>42495.900416666671</v>
      </c>
      <c r="U3122">
        <f t="shared" si="247"/>
        <v>2016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4"/>
        <v>1</v>
      </c>
      <c r="P3123">
        <f t="shared" si="249"/>
        <v>10</v>
      </c>
      <c r="Q3123" s="9" t="s">
        <v>8315</v>
      </c>
      <c r="R3123" s="9" t="s">
        <v>8355</v>
      </c>
      <c r="S3123" s="15">
        <f t="shared" si="245"/>
        <v>41848.679803240739</v>
      </c>
      <c r="T3123" s="15">
        <f t="shared" si="246"/>
        <v>41908.679803240739</v>
      </c>
      <c r="U3123">
        <f t="shared" si="247"/>
        <v>2014</v>
      </c>
    </row>
    <row r="3124" spans="1:2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4"/>
        <v>58</v>
      </c>
      <c r="P3124">
        <f t="shared" si="249"/>
        <v>58</v>
      </c>
      <c r="Q3124" s="9" t="s">
        <v>8315</v>
      </c>
      <c r="R3124" s="9" t="s">
        <v>8355</v>
      </c>
      <c r="S3124" s="15">
        <f t="shared" si="245"/>
        <v>42678.932083333333</v>
      </c>
      <c r="T3124" s="15">
        <f t="shared" si="246"/>
        <v>42683.973750000005</v>
      </c>
      <c r="U3124">
        <f t="shared" si="247"/>
        <v>2016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4"/>
        <v>68</v>
      </c>
      <c r="P3125">
        <f t="shared" si="249"/>
        <v>244.8</v>
      </c>
      <c r="Q3125" s="9" t="s">
        <v>8315</v>
      </c>
      <c r="R3125" s="9" t="s">
        <v>8355</v>
      </c>
      <c r="S3125" s="15">
        <f t="shared" si="245"/>
        <v>42530.993032407408</v>
      </c>
      <c r="T3125" s="15">
        <f t="shared" si="246"/>
        <v>42560.993032407408</v>
      </c>
      <c r="U3125">
        <f t="shared" si="247"/>
        <v>2016</v>
      </c>
    </row>
    <row r="3126" spans="1:21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4"/>
        <v>0</v>
      </c>
      <c r="P3126">
        <f t="shared" si="249"/>
        <v>6.5</v>
      </c>
      <c r="Q3126" s="9" t="s">
        <v>8315</v>
      </c>
      <c r="R3126" s="9" t="s">
        <v>8355</v>
      </c>
      <c r="S3126" s="15">
        <f t="shared" si="245"/>
        <v>41977.780104166668</v>
      </c>
      <c r="T3126" s="15">
        <f t="shared" si="246"/>
        <v>42037.780104166668</v>
      </c>
      <c r="U3126">
        <f t="shared" si="247"/>
        <v>2014</v>
      </c>
    </row>
    <row r="3127" spans="1:2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4"/>
        <v>0</v>
      </c>
      <c r="P3127">
        <f t="shared" si="249"/>
        <v>0</v>
      </c>
      <c r="Q3127" s="9" t="s">
        <v>8315</v>
      </c>
      <c r="R3127" s="9" t="s">
        <v>8355</v>
      </c>
      <c r="S3127" s="15">
        <f t="shared" si="245"/>
        <v>42346.20685185185</v>
      </c>
      <c r="T3127" s="15">
        <f t="shared" si="246"/>
        <v>42376.20685185185</v>
      </c>
      <c r="U3127">
        <f t="shared" si="247"/>
        <v>2015</v>
      </c>
    </row>
    <row r="3128" spans="1:21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4"/>
        <v>4</v>
      </c>
      <c r="P3128">
        <f t="shared" si="249"/>
        <v>61.18</v>
      </c>
      <c r="Q3128" s="9" t="s">
        <v>8315</v>
      </c>
      <c r="R3128" s="9" t="s">
        <v>8355</v>
      </c>
      <c r="S3128" s="15">
        <f t="shared" si="245"/>
        <v>42427.01807870371</v>
      </c>
      <c r="T3128" s="15">
        <f t="shared" si="246"/>
        <v>42456.976412037038</v>
      </c>
      <c r="U3128">
        <f t="shared" si="247"/>
        <v>2016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4"/>
        <v>0</v>
      </c>
      <c r="P3129">
        <f t="shared" si="249"/>
        <v>0</v>
      </c>
      <c r="Q3129" s="9" t="s">
        <v>8315</v>
      </c>
      <c r="R3129" s="9" t="s">
        <v>8355</v>
      </c>
      <c r="S3129" s="15">
        <f t="shared" si="245"/>
        <v>42034.856817129628</v>
      </c>
      <c r="T3129" s="15">
        <f t="shared" si="246"/>
        <v>42064.856817129628</v>
      </c>
      <c r="U3129">
        <f t="shared" si="247"/>
        <v>2015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4"/>
        <v>109</v>
      </c>
      <c r="P3130">
        <f t="shared" ref="P3130:P3193" si="250">IFERROR(ROUND(E3130/L3130, 2),0)</f>
        <v>139.24</v>
      </c>
      <c r="Q3130" s="9" t="s">
        <v>8315</v>
      </c>
      <c r="R3130" s="9" t="s">
        <v>8316</v>
      </c>
      <c r="S3130" s="15">
        <f t="shared" si="245"/>
        <v>42780.825706018513</v>
      </c>
      <c r="T3130" s="15">
        <f t="shared" si="246"/>
        <v>42810.784039351856</v>
      </c>
      <c r="U3130">
        <f t="shared" si="247"/>
        <v>2017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4"/>
        <v>1</v>
      </c>
      <c r="P3131">
        <f t="shared" si="250"/>
        <v>10</v>
      </c>
      <c r="Q3131" s="9" t="s">
        <v>8315</v>
      </c>
      <c r="R3131" s="9" t="s">
        <v>8316</v>
      </c>
      <c r="S3131" s="15">
        <f t="shared" si="245"/>
        <v>42803.842812499999</v>
      </c>
      <c r="T3131" s="15">
        <f t="shared" si="246"/>
        <v>42843.801145833335</v>
      </c>
      <c r="U3131">
        <f t="shared" si="247"/>
        <v>2017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4"/>
        <v>4</v>
      </c>
      <c r="P3132">
        <f t="shared" si="250"/>
        <v>93.75</v>
      </c>
      <c r="Q3132" s="9" t="s">
        <v>8315</v>
      </c>
      <c r="R3132" s="9" t="s">
        <v>8316</v>
      </c>
      <c r="S3132" s="15">
        <f t="shared" si="245"/>
        <v>42808.640231481477</v>
      </c>
      <c r="T3132" s="15">
        <f t="shared" si="246"/>
        <v>42839.207638888889</v>
      </c>
      <c r="U3132">
        <f t="shared" si="247"/>
        <v>2017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4"/>
        <v>16</v>
      </c>
      <c r="P3133">
        <f t="shared" si="250"/>
        <v>53.75</v>
      </c>
      <c r="Q3133" s="9" t="s">
        <v>8315</v>
      </c>
      <c r="R3133" s="9" t="s">
        <v>8316</v>
      </c>
      <c r="S3133" s="15">
        <f t="shared" si="245"/>
        <v>42803.579224537039</v>
      </c>
      <c r="T3133" s="15">
        <f t="shared" si="246"/>
        <v>42833.537557870368</v>
      </c>
      <c r="U3133">
        <f t="shared" si="247"/>
        <v>2017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4"/>
        <v>0</v>
      </c>
      <c r="P3134">
        <f t="shared" si="250"/>
        <v>10</v>
      </c>
      <c r="Q3134" s="9" t="s">
        <v>8315</v>
      </c>
      <c r="R3134" s="9" t="s">
        <v>8316</v>
      </c>
      <c r="S3134" s="15">
        <f t="shared" si="245"/>
        <v>42786.350231481483</v>
      </c>
      <c r="T3134" s="15">
        <f t="shared" si="246"/>
        <v>42846.308564814812</v>
      </c>
      <c r="U3134">
        <f t="shared" si="247"/>
        <v>2017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4"/>
        <v>108</v>
      </c>
      <c r="P3135">
        <f t="shared" si="250"/>
        <v>33.75</v>
      </c>
      <c r="Q3135" s="9" t="s">
        <v>8315</v>
      </c>
      <c r="R3135" s="9" t="s">
        <v>8316</v>
      </c>
      <c r="S3135" s="15">
        <f t="shared" si="245"/>
        <v>42788.565208333333</v>
      </c>
      <c r="T3135" s="15">
        <f t="shared" si="246"/>
        <v>42818.523541666669</v>
      </c>
      <c r="U3135">
        <f t="shared" si="247"/>
        <v>2017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4"/>
        <v>23</v>
      </c>
      <c r="P3136">
        <f t="shared" si="250"/>
        <v>18.75</v>
      </c>
      <c r="Q3136" s="9" t="s">
        <v>8315</v>
      </c>
      <c r="R3136" s="9" t="s">
        <v>8316</v>
      </c>
      <c r="S3136" s="15">
        <f t="shared" si="245"/>
        <v>42800.720127314817</v>
      </c>
      <c r="T3136" s="15">
        <f t="shared" si="246"/>
        <v>42821.678460648152</v>
      </c>
      <c r="U3136">
        <f t="shared" si="247"/>
        <v>2017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4"/>
        <v>21</v>
      </c>
      <c r="P3137">
        <f t="shared" si="250"/>
        <v>23.14</v>
      </c>
      <c r="Q3137" s="9" t="s">
        <v>8315</v>
      </c>
      <c r="R3137" s="9" t="s">
        <v>8316</v>
      </c>
      <c r="S3137" s="15">
        <f t="shared" si="245"/>
        <v>42807.151863425926</v>
      </c>
      <c r="T3137" s="15">
        <f t="shared" si="246"/>
        <v>42829.151863425926</v>
      </c>
      <c r="U3137">
        <f t="shared" si="247"/>
        <v>2017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51">ROUND(E3138/D3138*100, 0)</f>
        <v>128</v>
      </c>
      <c r="P3138">
        <f t="shared" si="250"/>
        <v>29.05</v>
      </c>
      <c r="Q3138" s="9" t="s">
        <v>8315</v>
      </c>
      <c r="R3138" s="9" t="s">
        <v>8316</v>
      </c>
      <c r="S3138" s="15">
        <f t="shared" si="245"/>
        <v>42789.462430555555</v>
      </c>
      <c r="T3138" s="15">
        <f t="shared" si="246"/>
        <v>42825.957638888889</v>
      </c>
      <c r="U3138">
        <f t="shared" si="247"/>
        <v>2017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51"/>
        <v>3</v>
      </c>
      <c r="P3139">
        <f t="shared" si="250"/>
        <v>50</v>
      </c>
      <c r="Q3139" s="9" t="s">
        <v>8315</v>
      </c>
      <c r="R3139" s="9" t="s">
        <v>8316</v>
      </c>
      <c r="S3139" s="15">
        <f t="shared" ref="S3139:S3202" si="252">(((J3139/60)/60)/24)+DATE(1970,1,1)</f>
        <v>42807.885057870371</v>
      </c>
      <c r="T3139" s="15">
        <f t="shared" ref="T3139:T3202" si="253">(((I3139/60)/60)/24)+DATE(1970,1,1)</f>
        <v>42858.8</v>
      </c>
      <c r="U3139">
        <f t="shared" ref="U3139:U3202" si="254">YEAR(S3139)</f>
        <v>2017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51"/>
        <v>0</v>
      </c>
      <c r="P3140">
        <f t="shared" si="250"/>
        <v>0</v>
      </c>
      <c r="Q3140" s="9" t="s">
        <v>8315</v>
      </c>
      <c r="R3140" s="9" t="s">
        <v>8316</v>
      </c>
      <c r="S3140" s="15">
        <f t="shared" si="252"/>
        <v>42809.645914351851</v>
      </c>
      <c r="T3140" s="15">
        <f t="shared" si="253"/>
        <v>42828.645914351851</v>
      </c>
      <c r="U3140">
        <f t="shared" si="254"/>
        <v>2017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51"/>
        <v>5</v>
      </c>
      <c r="P3141">
        <f t="shared" si="250"/>
        <v>450</v>
      </c>
      <c r="Q3141" s="9" t="s">
        <v>8315</v>
      </c>
      <c r="R3141" s="9" t="s">
        <v>8316</v>
      </c>
      <c r="S3141" s="15">
        <f t="shared" si="252"/>
        <v>42785.270370370374</v>
      </c>
      <c r="T3141" s="15">
        <f t="shared" si="253"/>
        <v>42819.189583333333</v>
      </c>
      <c r="U3141">
        <f t="shared" si="254"/>
        <v>2017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51"/>
        <v>1</v>
      </c>
      <c r="P3142">
        <f t="shared" si="250"/>
        <v>24</v>
      </c>
      <c r="Q3142" s="9" t="s">
        <v>8315</v>
      </c>
      <c r="R3142" s="9" t="s">
        <v>8316</v>
      </c>
      <c r="S3142" s="15">
        <f t="shared" si="252"/>
        <v>42802.718784722223</v>
      </c>
      <c r="T3142" s="15">
        <f t="shared" si="253"/>
        <v>42832.677118055552</v>
      </c>
      <c r="U3142">
        <f t="shared" si="254"/>
        <v>2017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51"/>
        <v>52</v>
      </c>
      <c r="P3143">
        <f t="shared" si="250"/>
        <v>32.25</v>
      </c>
      <c r="Q3143" s="9" t="s">
        <v>8315</v>
      </c>
      <c r="R3143" s="9" t="s">
        <v>8316</v>
      </c>
      <c r="S3143" s="15">
        <f t="shared" si="252"/>
        <v>42800.753333333334</v>
      </c>
      <c r="T3143" s="15">
        <f t="shared" si="253"/>
        <v>42841.833333333328</v>
      </c>
      <c r="U3143">
        <f t="shared" si="254"/>
        <v>2017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51"/>
        <v>2</v>
      </c>
      <c r="P3144">
        <f t="shared" si="250"/>
        <v>15</v>
      </c>
      <c r="Q3144" s="9" t="s">
        <v>8315</v>
      </c>
      <c r="R3144" s="9" t="s">
        <v>8316</v>
      </c>
      <c r="S3144" s="15">
        <f t="shared" si="252"/>
        <v>42783.513182870374</v>
      </c>
      <c r="T3144" s="15">
        <f t="shared" si="253"/>
        <v>42813.471516203703</v>
      </c>
      <c r="U3144">
        <f t="shared" si="254"/>
        <v>2017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51"/>
        <v>0</v>
      </c>
      <c r="P3145">
        <f t="shared" si="250"/>
        <v>0</v>
      </c>
      <c r="Q3145" s="9" t="s">
        <v>8315</v>
      </c>
      <c r="R3145" s="9" t="s">
        <v>8316</v>
      </c>
      <c r="S3145" s="15">
        <f t="shared" si="252"/>
        <v>42808.358287037037</v>
      </c>
      <c r="T3145" s="15">
        <f t="shared" si="253"/>
        <v>42834.358287037037</v>
      </c>
      <c r="U3145">
        <f t="shared" si="254"/>
        <v>2017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51"/>
        <v>75</v>
      </c>
      <c r="P3146">
        <f t="shared" si="250"/>
        <v>251.33</v>
      </c>
      <c r="Q3146" s="9" t="s">
        <v>8315</v>
      </c>
      <c r="R3146" s="9" t="s">
        <v>8316</v>
      </c>
      <c r="S3146" s="15">
        <f t="shared" si="252"/>
        <v>42796.538275462968</v>
      </c>
      <c r="T3146" s="15">
        <f t="shared" si="253"/>
        <v>42813.25</v>
      </c>
      <c r="U3146">
        <f t="shared" si="254"/>
        <v>2017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51"/>
        <v>0</v>
      </c>
      <c r="P3147">
        <f t="shared" si="250"/>
        <v>0</v>
      </c>
      <c r="Q3147" s="9" t="s">
        <v>8315</v>
      </c>
      <c r="R3147" s="9" t="s">
        <v>8316</v>
      </c>
      <c r="S3147" s="15">
        <f t="shared" si="252"/>
        <v>42762.040902777779</v>
      </c>
      <c r="T3147" s="15">
        <f t="shared" si="253"/>
        <v>42821.999236111107</v>
      </c>
      <c r="U3147">
        <f t="shared" si="254"/>
        <v>2017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51"/>
        <v>11</v>
      </c>
      <c r="P3148">
        <f t="shared" si="250"/>
        <v>437.5</v>
      </c>
      <c r="Q3148" s="9" t="s">
        <v>8315</v>
      </c>
      <c r="R3148" s="9" t="s">
        <v>8316</v>
      </c>
      <c r="S3148" s="15">
        <f t="shared" si="252"/>
        <v>42796.682476851856</v>
      </c>
      <c r="T3148" s="15">
        <f t="shared" si="253"/>
        <v>42841.640810185185</v>
      </c>
      <c r="U3148">
        <f t="shared" si="254"/>
        <v>2017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51"/>
        <v>118</v>
      </c>
      <c r="P3149">
        <f t="shared" si="250"/>
        <v>110.35</v>
      </c>
      <c r="Q3149" s="9" t="s">
        <v>8315</v>
      </c>
      <c r="R3149" s="9" t="s">
        <v>8316</v>
      </c>
      <c r="S3149" s="15">
        <f t="shared" si="252"/>
        <v>41909.969386574077</v>
      </c>
      <c r="T3149" s="15">
        <f t="shared" si="253"/>
        <v>41950.011053240742</v>
      </c>
      <c r="U3149">
        <f t="shared" si="254"/>
        <v>2014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51"/>
        <v>131</v>
      </c>
      <c r="P3150">
        <f t="shared" si="250"/>
        <v>41.42</v>
      </c>
      <c r="Q3150" s="9" t="s">
        <v>8315</v>
      </c>
      <c r="R3150" s="9" t="s">
        <v>8316</v>
      </c>
      <c r="S3150" s="15">
        <f t="shared" si="252"/>
        <v>41891.665324074071</v>
      </c>
      <c r="T3150" s="15">
        <f t="shared" si="253"/>
        <v>41913.166666666664</v>
      </c>
      <c r="U3150">
        <f t="shared" si="254"/>
        <v>2014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51"/>
        <v>104</v>
      </c>
      <c r="P3151">
        <f t="shared" si="250"/>
        <v>52</v>
      </c>
      <c r="Q3151" s="9" t="s">
        <v>8315</v>
      </c>
      <c r="R3151" s="9" t="s">
        <v>8316</v>
      </c>
      <c r="S3151" s="15">
        <f t="shared" si="252"/>
        <v>41226.017361111109</v>
      </c>
      <c r="T3151" s="15">
        <f t="shared" si="253"/>
        <v>41250.083333333336</v>
      </c>
      <c r="U3151">
        <f t="shared" si="254"/>
        <v>2012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51"/>
        <v>101</v>
      </c>
      <c r="P3152">
        <f t="shared" si="250"/>
        <v>33.99</v>
      </c>
      <c r="Q3152" s="9" t="s">
        <v>8315</v>
      </c>
      <c r="R3152" s="9" t="s">
        <v>8316</v>
      </c>
      <c r="S3152" s="15">
        <f t="shared" si="252"/>
        <v>40478.263923611114</v>
      </c>
      <c r="T3152" s="15">
        <f t="shared" si="253"/>
        <v>40568.166666666664</v>
      </c>
      <c r="U3152">
        <f t="shared" si="254"/>
        <v>2010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51"/>
        <v>100</v>
      </c>
      <c r="P3153">
        <f t="shared" si="250"/>
        <v>103.35</v>
      </c>
      <c r="Q3153" s="9" t="s">
        <v>8315</v>
      </c>
      <c r="R3153" s="9" t="s">
        <v>8316</v>
      </c>
      <c r="S3153" s="15">
        <f t="shared" si="252"/>
        <v>41862.83997685185</v>
      </c>
      <c r="T3153" s="15">
        <f t="shared" si="253"/>
        <v>41892.83997685185</v>
      </c>
      <c r="U3153">
        <f t="shared" si="254"/>
        <v>2014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51"/>
        <v>106</v>
      </c>
      <c r="P3154">
        <f t="shared" si="250"/>
        <v>34.79</v>
      </c>
      <c r="Q3154" s="9" t="s">
        <v>8315</v>
      </c>
      <c r="R3154" s="9" t="s">
        <v>8316</v>
      </c>
      <c r="S3154" s="15">
        <f t="shared" si="252"/>
        <v>41550.867673611108</v>
      </c>
      <c r="T3154" s="15">
        <f t="shared" si="253"/>
        <v>41580.867673611108</v>
      </c>
      <c r="U3154">
        <f t="shared" si="254"/>
        <v>2013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51"/>
        <v>336</v>
      </c>
      <c r="P3155">
        <f t="shared" si="250"/>
        <v>41.77</v>
      </c>
      <c r="Q3155" s="9" t="s">
        <v>8315</v>
      </c>
      <c r="R3155" s="9" t="s">
        <v>8316</v>
      </c>
      <c r="S3155" s="15">
        <f t="shared" si="252"/>
        <v>40633.154363425929</v>
      </c>
      <c r="T3155" s="15">
        <f t="shared" si="253"/>
        <v>40664.207638888889</v>
      </c>
      <c r="U3155">
        <f t="shared" si="254"/>
        <v>2011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51"/>
        <v>113</v>
      </c>
      <c r="P3156">
        <f t="shared" si="250"/>
        <v>64.27</v>
      </c>
      <c r="Q3156" s="9" t="s">
        <v>8315</v>
      </c>
      <c r="R3156" s="9" t="s">
        <v>8316</v>
      </c>
      <c r="S3156" s="15">
        <f t="shared" si="252"/>
        <v>40970.875671296293</v>
      </c>
      <c r="T3156" s="15">
        <f t="shared" si="253"/>
        <v>41000.834004629629</v>
      </c>
      <c r="U3156">
        <f t="shared" si="254"/>
        <v>2012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51"/>
        <v>189</v>
      </c>
      <c r="P3157">
        <f t="shared" si="250"/>
        <v>31.21</v>
      </c>
      <c r="Q3157" s="9" t="s">
        <v>8315</v>
      </c>
      <c r="R3157" s="9" t="s">
        <v>8316</v>
      </c>
      <c r="S3157" s="15">
        <f t="shared" si="252"/>
        <v>41233.499131944445</v>
      </c>
      <c r="T3157" s="15">
        <f t="shared" si="253"/>
        <v>41263.499131944445</v>
      </c>
      <c r="U3157">
        <f t="shared" si="254"/>
        <v>2012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51"/>
        <v>102</v>
      </c>
      <c r="P3158">
        <f t="shared" si="250"/>
        <v>62.92</v>
      </c>
      <c r="Q3158" s="9" t="s">
        <v>8315</v>
      </c>
      <c r="R3158" s="9" t="s">
        <v>8316</v>
      </c>
      <c r="S3158" s="15">
        <f t="shared" si="252"/>
        <v>41026.953055555554</v>
      </c>
      <c r="T3158" s="15">
        <f t="shared" si="253"/>
        <v>41061.953055555554</v>
      </c>
      <c r="U3158">
        <f t="shared" si="254"/>
        <v>2012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51"/>
        <v>101</v>
      </c>
      <c r="P3159">
        <f t="shared" si="250"/>
        <v>98.54</v>
      </c>
      <c r="Q3159" s="9" t="s">
        <v>8315</v>
      </c>
      <c r="R3159" s="9" t="s">
        <v>8316</v>
      </c>
      <c r="S3159" s="15">
        <f t="shared" si="252"/>
        <v>41829.788252314815</v>
      </c>
      <c r="T3159" s="15">
        <f t="shared" si="253"/>
        <v>41839.208333333336</v>
      </c>
      <c r="U3159">
        <f t="shared" si="254"/>
        <v>2014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51"/>
        <v>114</v>
      </c>
      <c r="P3160">
        <f t="shared" si="250"/>
        <v>82.61</v>
      </c>
      <c r="Q3160" s="9" t="s">
        <v>8315</v>
      </c>
      <c r="R3160" s="9" t="s">
        <v>8316</v>
      </c>
      <c r="S3160" s="15">
        <f t="shared" si="252"/>
        <v>41447.839722222219</v>
      </c>
      <c r="T3160" s="15">
        <f t="shared" si="253"/>
        <v>41477.839722222219</v>
      </c>
      <c r="U3160">
        <f t="shared" si="254"/>
        <v>2013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51"/>
        <v>133</v>
      </c>
      <c r="P3161">
        <f t="shared" si="250"/>
        <v>38.5</v>
      </c>
      <c r="Q3161" s="9" t="s">
        <v>8315</v>
      </c>
      <c r="R3161" s="9" t="s">
        <v>8316</v>
      </c>
      <c r="S3161" s="15">
        <f t="shared" si="252"/>
        <v>40884.066678240742</v>
      </c>
      <c r="T3161" s="15">
        <f t="shared" si="253"/>
        <v>40926.958333333336</v>
      </c>
      <c r="U3161">
        <f t="shared" si="254"/>
        <v>2011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51"/>
        <v>102</v>
      </c>
      <c r="P3162">
        <f t="shared" si="250"/>
        <v>80.16</v>
      </c>
      <c r="Q3162" s="9" t="s">
        <v>8315</v>
      </c>
      <c r="R3162" s="9" t="s">
        <v>8316</v>
      </c>
      <c r="S3162" s="15">
        <f t="shared" si="252"/>
        <v>41841.26489583333</v>
      </c>
      <c r="T3162" s="15">
        <f t="shared" si="253"/>
        <v>41864.207638888889</v>
      </c>
      <c r="U3162">
        <f t="shared" si="254"/>
        <v>2014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51"/>
        <v>105</v>
      </c>
      <c r="P3163">
        <f t="shared" si="250"/>
        <v>28.41</v>
      </c>
      <c r="Q3163" s="9" t="s">
        <v>8315</v>
      </c>
      <c r="R3163" s="9" t="s">
        <v>8316</v>
      </c>
      <c r="S3163" s="15">
        <f t="shared" si="252"/>
        <v>41897.536134259259</v>
      </c>
      <c r="T3163" s="15">
        <f t="shared" si="253"/>
        <v>41927.536134259259</v>
      </c>
      <c r="U3163">
        <f t="shared" si="254"/>
        <v>2014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51"/>
        <v>127</v>
      </c>
      <c r="P3164">
        <f t="shared" si="250"/>
        <v>80.73</v>
      </c>
      <c r="Q3164" s="9" t="s">
        <v>8315</v>
      </c>
      <c r="R3164" s="9" t="s">
        <v>8316</v>
      </c>
      <c r="S3164" s="15">
        <f t="shared" si="252"/>
        <v>41799.685902777775</v>
      </c>
      <c r="T3164" s="15">
        <f t="shared" si="253"/>
        <v>41827.083333333336</v>
      </c>
      <c r="U3164">
        <f t="shared" si="254"/>
        <v>2014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51"/>
        <v>111</v>
      </c>
      <c r="P3165">
        <f t="shared" si="250"/>
        <v>200.69</v>
      </c>
      <c r="Q3165" s="9" t="s">
        <v>8315</v>
      </c>
      <c r="R3165" s="9" t="s">
        <v>8316</v>
      </c>
      <c r="S3165" s="15">
        <f t="shared" si="252"/>
        <v>41775.753761574073</v>
      </c>
      <c r="T3165" s="15">
        <f t="shared" si="253"/>
        <v>41805.753761574073</v>
      </c>
      <c r="U3165">
        <f t="shared" si="254"/>
        <v>2014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51"/>
        <v>107</v>
      </c>
      <c r="P3166">
        <f t="shared" si="250"/>
        <v>37.590000000000003</v>
      </c>
      <c r="Q3166" s="9" t="s">
        <v>8315</v>
      </c>
      <c r="R3166" s="9" t="s">
        <v>8316</v>
      </c>
      <c r="S3166" s="15">
        <f t="shared" si="252"/>
        <v>41766.80572916667</v>
      </c>
      <c r="T3166" s="15">
        <f t="shared" si="253"/>
        <v>41799.80572916667</v>
      </c>
      <c r="U3166">
        <f t="shared" si="254"/>
        <v>2014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51"/>
        <v>163</v>
      </c>
      <c r="P3167">
        <f t="shared" si="250"/>
        <v>58.1</v>
      </c>
      <c r="Q3167" s="9" t="s">
        <v>8315</v>
      </c>
      <c r="R3167" s="9" t="s">
        <v>8316</v>
      </c>
      <c r="S3167" s="15">
        <f t="shared" si="252"/>
        <v>40644.159259259257</v>
      </c>
      <c r="T3167" s="15">
        <f t="shared" si="253"/>
        <v>40666.165972222225</v>
      </c>
      <c r="U3167">
        <f t="shared" si="254"/>
        <v>2011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51"/>
        <v>160</v>
      </c>
      <c r="P3168">
        <f t="shared" si="250"/>
        <v>60.3</v>
      </c>
      <c r="Q3168" s="9" t="s">
        <v>8315</v>
      </c>
      <c r="R3168" s="9" t="s">
        <v>8316</v>
      </c>
      <c r="S3168" s="15">
        <f t="shared" si="252"/>
        <v>41940.69158564815</v>
      </c>
      <c r="T3168" s="15">
        <f t="shared" si="253"/>
        <v>41969.332638888889</v>
      </c>
      <c r="U3168">
        <f t="shared" si="254"/>
        <v>2014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51"/>
        <v>116</v>
      </c>
      <c r="P3169">
        <f t="shared" si="250"/>
        <v>63.36</v>
      </c>
      <c r="Q3169" s="9" t="s">
        <v>8315</v>
      </c>
      <c r="R3169" s="9" t="s">
        <v>8316</v>
      </c>
      <c r="S3169" s="15">
        <f t="shared" si="252"/>
        <v>41839.175706018519</v>
      </c>
      <c r="T3169" s="15">
        <f t="shared" si="253"/>
        <v>41853.175706018519</v>
      </c>
      <c r="U3169">
        <f t="shared" si="254"/>
        <v>2014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51"/>
        <v>124</v>
      </c>
      <c r="P3170">
        <f t="shared" si="250"/>
        <v>50.9</v>
      </c>
      <c r="Q3170" s="9" t="s">
        <v>8315</v>
      </c>
      <c r="R3170" s="9" t="s">
        <v>8316</v>
      </c>
      <c r="S3170" s="15">
        <f t="shared" si="252"/>
        <v>41772.105937500004</v>
      </c>
      <c r="T3170" s="15">
        <f t="shared" si="253"/>
        <v>41803.916666666664</v>
      </c>
      <c r="U3170">
        <f t="shared" si="254"/>
        <v>2014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51"/>
        <v>103</v>
      </c>
      <c r="P3171">
        <f t="shared" si="250"/>
        <v>100.5</v>
      </c>
      <c r="Q3171" s="9" t="s">
        <v>8315</v>
      </c>
      <c r="R3171" s="9" t="s">
        <v>8316</v>
      </c>
      <c r="S3171" s="15">
        <f t="shared" si="252"/>
        <v>41591.737974537034</v>
      </c>
      <c r="T3171" s="15">
        <f t="shared" si="253"/>
        <v>41621.207638888889</v>
      </c>
      <c r="U3171">
        <f t="shared" si="254"/>
        <v>2013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51"/>
        <v>112</v>
      </c>
      <c r="P3172">
        <f t="shared" si="250"/>
        <v>31.62</v>
      </c>
      <c r="Q3172" s="9" t="s">
        <v>8315</v>
      </c>
      <c r="R3172" s="9" t="s">
        <v>8316</v>
      </c>
      <c r="S3172" s="15">
        <f t="shared" si="252"/>
        <v>41789.080370370371</v>
      </c>
      <c r="T3172" s="15">
        <f t="shared" si="253"/>
        <v>41822.166666666664</v>
      </c>
      <c r="U3172">
        <f t="shared" si="254"/>
        <v>2014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51"/>
        <v>109</v>
      </c>
      <c r="P3173">
        <f t="shared" si="250"/>
        <v>65.099999999999994</v>
      </c>
      <c r="Q3173" s="9" t="s">
        <v>8315</v>
      </c>
      <c r="R3173" s="9" t="s">
        <v>8316</v>
      </c>
      <c r="S3173" s="15">
        <f t="shared" si="252"/>
        <v>42466.608310185184</v>
      </c>
      <c r="T3173" s="15">
        <f t="shared" si="253"/>
        <v>42496.608310185184</v>
      </c>
      <c r="U3173">
        <f t="shared" si="254"/>
        <v>2016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51"/>
        <v>115</v>
      </c>
      <c r="P3174">
        <f t="shared" si="250"/>
        <v>79.31</v>
      </c>
      <c r="Q3174" s="9" t="s">
        <v>8315</v>
      </c>
      <c r="R3174" s="9" t="s">
        <v>8316</v>
      </c>
      <c r="S3174" s="15">
        <f t="shared" si="252"/>
        <v>40923.729953703703</v>
      </c>
      <c r="T3174" s="15">
        <f t="shared" si="253"/>
        <v>40953.729953703703</v>
      </c>
      <c r="U3174">
        <f t="shared" si="254"/>
        <v>2012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51"/>
        <v>103</v>
      </c>
      <c r="P3175">
        <f t="shared" si="250"/>
        <v>139.19</v>
      </c>
      <c r="Q3175" s="9" t="s">
        <v>8315</v>
      </c>
      <c r="R3175" s="9" t="s">
        <v>8316</v>
      </c>
      <c r="S3175" s="15">
        <f t="shared" si="252"/>
        <v>41878.878379629627</v>
      </c>
      <c r="T3175" s="15">
        <f t="shared" si="253"/>
        <v>41908.878379629627</v>
      </c>
      <c r="U3175">
        <f t="shared" si="254"/>
        <v>2014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51"/>
        <v>101</v>
      </c>
      <c r="P3176">
        <f t="shared" si="250"/>
        <v>131.91</v>
      </c>
      <c r="Q3176" s="9" t="s">
        <v>8315</v>
      </c>
      <c r="R3176" s="9" t="s">
        <v>8316</v>
      </c>
      <c r="S3176" s="15">
        <f t="shared" si="252"/>
        <v>41862.864675925928</v>
      </c>
      <c r="T3176" s="15">
        <f t="shared" si="253"/>
        <v>41876.864675925928</v>
      </c>
      <c r="U3176">
        <f t="shared" si="254"/>
        <v>2014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51"/>
        <v>110</v>
      </c>
      <c r="P3177">
        <f t="shared" si="250"/>
        <v>91.3</v>
      </c>
      <c r="Q3177" s="9" t="s">
        <v>8315</v>
      </c>
      <c r="R3177" s="9" t="s">
        <v>8316</v>
      </c>
      <c r="S3177" s="15">
        <f t="shared" si="252"/>
        <v>40531.886886574073</v>
      </c>
      <c r="T3177" s="15">
        <f t="shared" si="253"/>
        <v>40591.886886574073</v>
      </c>
      <c r="U3177">
        <f t="shared" si="254"/>
        <v>2010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51"/>
        <v>115</v>
      </c>
      <c r="P3178">
        <f t="shared" si="250"/>
        <v>39.67</v>
      </c>
      <c r="Q3178" s="9" t="s">
        <v>8315</v>
      </c>
      <c r="R3178" s="9" t="s">
        <v>8316</v>
      </c>
      <c r="S3178" s="15">
        <f t="shared" si="252"/>
        <v>41477.930914351848</v>
      </c>
      <c r="T3178" s="15">
        <f t="shared" si="253"/>
        <v>41504.625</v>
      </c>
      <c r="U3178">
        <f t="shared" si="254"/>
        <v>2013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51"/>
        <v>117</v>
      </c>
      <c r="P3179">
        <f t="shared" si="250"/>
        <v>57.55</v>
      </c>
      <c r="Q3179" s="9" t="s">
        <v>8315</v>
      </c>
      <c r="R3179" s="9" t="s">
        <v>8316</v>
      </c>
      <c r="S3179" s="15">
        <f t="shared" si="252"/>
        <v>41781.666770833333</v>
      </c>
      <c r="T3179" s="15">
        <f t="shared" si="253"/>
        <v>41811.666770833333</v>
      </c>
      <c r="U3179">
        <f t="shared" si="254"/>
        <v>2014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51"/>
        <v>172</v>
      </c>
      <c r="P3180">
        <f t="shared" si="250"/>
        <v>33.03</v>
      </c>
      <c r="Q3180" s="9" t="s">
        <v>8315</v>
      </c>
      <c r="R3180" s="9" t="s">
        <v>8316</v>
      </c>
      <c r="S3180" s="15">
        <f t="shared" si="252"/>
        <v>41806.605034722219</v>
      </c>
      <c r="T3180" s="15">
        <f t="shared" si="253"/>
        <v>41836.605034722219</v>
      </c>
      <c r="U3180">
        <f t="shared" si="254"/>
        <v>2014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51"/>
        <v>114</v>
      </c>
      <c r="P3181">
        <f t="shared" si="250"/>
        <v>77.34</v>
      </c>
      <c r="Q3181" s="9" t="s">
        <v>8315</v>
      </c>
      <c r="R3181" s="9" t="s">
        <v>8316</v>
      </c>
      <c r="S3181" s="15">
        <f t="shared" si="252"/>
        <v>41375.702210648145</v>
      </c>
      <c r="T3181" s="15">
        <f t="shared" si="253"/>
        <v>41400.702210648145</v>
      </c>
      <c r="U3181">
        <f t="shared" si="254"/>
        <v>2013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51"/>
        <v>120</v>
      </c>
      <c r="P3182">
        <f t="shared" si="250"/>
        <v>31.93</v>
      </c>
      <c r="Q3182" s="9" t="s">
        <v>8315</v>
      </c>
      <c r="R3182" s="9" t="s">
        <v>8316</v>
      </c>
      <c r="S3182" s="15">
        <f t="shared" si="252"/>
        <v>41780.412604166668</v>
      </c>
      <c r="T3182" s="15">
        <f t="shared" si="253"/>
        <v>41810.412604166668</v>
      </c>
      <c r="U3182">
        <f t="shared" si="254"/>
        <v>2014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51"/>
        <v>109</v>
      </c>
      <c r="P3183">
        <f t="shared" si="250"/>
        <v>36.33</v>
      </c>
      <c r="Q3183" s="9" t="s">
        <v>8315</v>
      </c>
      <c r="R3183" s="9" t="s">
        <v>8316</v>
      </c>
      <c r="S3183" s="15">
        <f t="shared" si="252"/>
        <v>41779.310034722221</v>
      </c>
      <c r="T3183" s="15">
        <f t="shared" si="253"/>
        <v>41805.666666666664</v>
      </c>
      <c r="U3183">
        <f t="shared" si="254"/>
        <v>2014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51"/>
        <v>101</v>
      </c>
      <c r="P3184">
        <f t="shared" si="250"/>
        <v>46.77</v>
      </c>
      <c r="Q3184" s="9" t="s">
        <v>8315</v>
      </c>
      <c r="R3184" s="9" t="s">
        <v>8316</v>
      </c>
      <c r="S3184" s="15">
        <f t="shared" si="252"/>
        <v>40883.949317129627</v>
      </c>
      <c r="T3184" s="15">
        <f t="shared" si="253"/>
        <v>40939.708333333336</v>
      </c>
      <c r="U3184">
        <f t="shared" si="254"/>
        <v>2011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51"/>
        <v>109</v>
      </c>
      <c r="P3185">
        <f t="shared" si="250"/>
        <v>40.07</v>
      </c>
      <c r="Q3185" s="9" t="s">
        <v>8315</v>
      </c>
      <c r="R3185" s="9" t="s">
        <v>8316</v>
      </c>
      <c r="S3185" s="15">
        <f t="shared" si="252"/>
        <v>41491.79478009259</v>
      </c>
      <c r="T3185" s="15">
        <f t="shared" si="253"/>
        <v>41509.79478009259</v>
      </c>
      <c r="U3185">
        <f t="shared" si="254"/>
        <v>2013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51"/>
        <v>107</v>
      </c>
      <c r="P3186">
        <f t="shared" si="250"/>
        <v>100.22</v>
      </c>
      <c r="Q3186" s="9" t="s">
        <v>8315</v>
      </c>
      <c r="R3186" s="9" t="s">
        <v>8316</v>
      </c>
      <c r="S3186" s="15">
        <f t="shared" si="252"/>
        <v>41791.993414351848</v>
      </c>
      <c r="T3186" s="15">
        <f t="shared" si="253"/>
        <v>41821.993414351848</v>
      </c>
      <c r="U3186">
        <f t="shared" si="254"/>
        <v>2014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51"/>
        <v>100</v>
      </c>
      <c r="P3187">
        <f t="shared" si="250"/>
        <v>41.67</v>
      </c>
      <c r="Q3187" s="9" t="s">
        <v>8315</v>
      </c>
      <c r="R3187" s="9" t="s">
        <v>8316</v>
      </c>
      <c r="S3187" s="15">
        <f t="shared" si="252"/>
        <v>41829.977326388893</v>
      </c>
      <c r="T3187" s="15">
        <f t="shared" si="253"/>
        <v>41836.977326388893</v>
      </c>
      <c r="U3187">
        <f t="shared" si="254"/>
        <v>2014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51"/>
        <v>102</v>
      </c>
      <c r="P3188">
        <f t="shared" si="250"/>
        <v>46.71</v>
      </c>
      <c r="Q3188" s="9" t="s">
        <v>8315</v>
      </c>
      <c r="R3188" s="9" t="s">
        <v>8316</v>
      </c>
      <c r="S3188" s="15">
        <f t="shared" si="252"/>
        <v>41868.924050925925</v>
      </c>
      <c r="T3188" s="15">
        <f t="shared" si="253"/>
        <v>41898.875</v>
      </c>
      <c r="U3188">
        <f t="shared" si="254"/>
        <v>2014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51"/>
        <v>116</v>
      </c>
      <c r="P3189">
        <f t="shared" si="250"/>
        <v>71.489999999999995</v>
      </c>
      <c r="Q3189" s="9" t="s">
        <v>8315</v>
      </c>
      <c r="R3189" s="9" t="s">
        <v>8316</v>
      </c>
      <c r="S3189" s="15">
        <f t="shared" si="252"/>
        <v>41835.666354166664</v>
      </c>
      <c r="T3189" s="15">
        <f t="shared" si="253"/>
        <v>41855.666354166664</v>
      </c>
      <c r="U3189">
        <f t="shared" si="254"/>
        <v>2014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51"/>
        <v>65</v>
      </c>
      <c r="P3190">
        <f t="shared" si="250"/>
        <v>14.44</v>
      </c>
      <c r="Q3190" s="9" t="s">
        <v>8315</v>
      </c>
      <c r="R3190" s="9" t="s">
        <v>8357</v>
      </c>
      <c r="S3190" s="15">
        <f t="shared" si="252"/>
        <v>42144.415532407409</v>
      </c>
      <c r="T3190" s="15">
        <f t="shared" si="253"/>
        <v>42165.415532407409</v>
      </c>
      <c r="U3190">
        <f t="shared" si="254"/>
        <v>2015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51"/>
        <v>12</v>
      </c>
      <c r="P3191">
        <f t="shared" si="250"/>
        <v>356.84</v>
      </c>
      <c r="Q3191" s="9" t="s">
        <v>8315</v>
      </c>
      <c r="R3191" s="9" t="s">
        <v>8357</v>
      </c>
      <c r="S3191" s="15">
        <f t="shared" si="252"/>
        <v>42118.346435185187</v>
      </c>
      <c r="T3191" s="15">
        <f t="shared" si="253"/>
        <v>42148.346435185187</v>
      </c>
      <c r="U3191">
        <f t="shared" si="254"/>
        <v>2015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51"/>
        <v>0</v>
      </c>
      <c r="P3192">
        <f t="shared" si="250"/>
        <v>0</v>
      </c>
      <c r="Q3192" s="9" t="s">
        <v>8315</v>
      </c>
      <c r="R3192" s="9" t="s">
        <v>8357</v>
      </c>
      <c r="S3192" s="15">
        <f t="shared" si="252"/>
        <v>42683.151331018518</v>
      </c>
      <c r="T3192" s="15">
        <f t="shared" si="253"/>
        <v>42713.192997685182</v>
      </c>
      <c r="U3192">
        <f t="shared" si="254"/>
        <v>2016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51"/>
        <v>4</v>
      </c>
      <c r="P3193">
        <f t="shared" si="250"/>
        <v>37.75</v>
      </c>
      <c r="Q3193" s="9" t="s">
        <v>8315</v>
      </c>
      <c r="R3193" s="9" t="s">
        <v>8357</v>
      </c>
      <c r="S3193" s="15">
        <f t="shared" si="252"/>
        <v>42538.755428240736</v>
      </c>
      <c r="T3193" s="15">
        <f t="shared" si="253"/>
        <v>42598.755428240736</v>
      </c>
      <c r="U3193">
        <f t="shared" si="254"/>
        <v>2016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51"/>
        <v>1</v>
      </c>
      <c r="P3194">
        <f t="shared" ref="P3194:P3257" si="255">IFERROR(ROUND(E3194/L3194, 2),0)</f>
        <v>12.75</v>
      </c>
      <c r="Q3194" s="9" t="s">
        <v>8315</v>
      </c>
      <c r="R3194" s="9" t="s">
        <v>8357</v>
      </c>
      <c r="S3194" s="15">
        <f t="shared" si="252"/>
        <v>42018.94049768518</v>
      </c>
      <c r="T3194" s="15">
        <f t="shared" si="253"/>
        <v>42063.916666666672</v>
      </c>
      <c r="U3194">
        <f t="shared" si="254"/>
        <v>2015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51"/>
        <v>12</v>
      </c>
      <c r="P3195">
        <f t="shared" si="255"/>
        <v>24.46</v>
      </c>
      <c r="Q3195" s="9" t="s">
        <v>8315</v>
      </c>
      <c r="R3195" s="9" t="s">
        <v>8357</v>
      </c>
      <c r="S3195" s="15">
        <f t="shared" si="252"/>
        <v>42010.968240740738</v>
      </c>
      <c r="T3195" s="15">
        <f t="shared" si="253"/>
        <v>42055.968240740738</v>
      </c>
      <c r="U3195">
        <f t="shared" si="254"/>
        <v>2015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51"/>
        <v>0</v>
      </c>
      <c r="P3196">
        <f t="shared" si="255"/>
        <v>0</v>
      </c>
      <c r="Q3196" s="9" t="s">
        <v>8315</v>
      </c>
      <c r="R3196" s="9" t="s">
        <v>8357</v>
      </c>
      <c r="S3196" s="15">
        <f t="shared" si="252"/>
        <v>42182.062476851846</v>
      </c>
      <c r="T3196" s="15">
        <f t="shared" si="253"/>
        <v>42212.062476851846</v>
      </c>
      <c r="U3196">
        <f t="shared" si="254"/>
        <v>2015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51"/>
        <v>59</v>
      </c>
      <c r="P3197">
        <f t="shared" si="255"/>
        <v>53.08</v>
      </c>
      <c r="Q3197" s="9" t="s">
        <v>8315</v>
      </c>
      <c r="R3197" s="9" t="s">
        <v>8357</v>
      </c>
      <c r="S3197" s="15">
        <f t="shared" si="252"/>
        <v>42017.594236111108</v>
      </c>
      <c r="T3197" s="15">
        <f t="shared" si="253"/>
        <v>42047.594236111108</v>
      </c>
      <c r="U3197">
        <f t="shared" si="254"/>
        <v>2015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51"/>
        <v>0</v>
      </c>
      <c r="P3198">
        <f t="shared" si="255"/>
        <v>300</v>
      </c>
      <c r="Q3198" s="9" t="s">
        <v>8315</v>
      </c>
      <c r="R3198" s="9" t="s">
        <v>8357</v>
      </c>
      <c r="S3198" s="15">
        <f t="shared" si="252"/>
        <v>42157.598090277781</v>
      </c>
      <c r="T3198" s="15">
        <f t="shared" si="253"/>
        <v>42217.583333333328</v>
      </c>
      <c r="U3198">
        <f t="shared" si="254"/>
        <v>2015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51"/>
        <v>11</v>
      </c>
      <c r="P3199">
        <f t="shared" si="255"/>
        <v>286.25</v>
      </c>
      <c r="Q3199" s="9" t="s">
        <v>8315</v>
      </c>
      <c r="R3199" s="9" t="s">
        <v>8357</v>
      </c>
      <c r="S3199" s="15">
        <f t="shared" si="252"/>
        <v>42009.493263888886</v>
      </c>
      <c r="T3199" s="15">
        <f t="shared" si="253"/>
        <v>42039.493263888886</v>
      </c>
      <c r="U3199">
        <f t="shared" si="254"/>
        <v>2015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51"/>
        <v>0</v>
      </c>
      <c r="P3200">
        <f t="shared" si="255"/>
        <v>36.67</v>
      </c>
      <c r="Q3200" s="9" t="s">
        <v>8315</v>
      </c>
      <c r="R3200" s="9" t="s">
        <v>8357</v>
      </c>
      <c r="S3200" s="15">
        <f t="shared" si="252"/>
        <v>42013.424502314811</v>
      </c>
      <c r="T3200" s="15">
        <f t="shared" si="253"/>
        <v>42051.424502314811</v>
      </c>
      <c r="U3200">
        <f t="shared" si="254"/>
        <v>2015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51"/>
        <v>52</v>
      </c>
      <c r="P3201">
        <f t="shared" si="255"/>
        <v>49.21</v>
      </c>
      <c r="Q3201" s="9" t="s">
        <v>8315</v>
      </c>
      <c r="R3201" s="9" t="s">
        <v>8357</v>
      </c>
      <c r="S3201" s="15">
        <f t="shared" si="252"/>
        <v>41858.761782407404</v>
      </c>
      <c r="T3201" s="15">
        <f t="shared" si="253"/>
        <v>41888.875</v>
      </c>
      <c r="U3201">
        <f t="shared" si="254"/>
        <v>2014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6">ROUND(E3202/D3202*100, 0)</f>
        <v>0</v>
      </c>
      <c r="P3202">
        <f t="shared" si="255"/>
        <v>1</v>
      </c>
      <c r="Q3202" s="9" t="s">
        <v>8315</v>
      </c>
      <c r="R3202" s="9" t="s">
        <v>8357</v>
      </c>
      <c r="S3202" s="15">
        <f t="shared" si="252"/>
        <v>42460.320613425924</v>
      </c>
      <c r="T3202" s="15">
        <f t="shared" si="253"/>
        <v>42490.231944444444</v>
      </c>
      <c r="U3202">
        <f t="shared" si="254"/>
        <v>2016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6"/>
        <v>1</v>
      </c>
      <c r="P3203">
        <f t="shared" si="255"/>
        <v>12.5</v>
      </c>
      <c r="Q3203" s="9" t="s">
        <v>8315</v>
      </c>
      <c r="R3203" s="9" t="s">
        <v>8357</v>
      </c>
      <c r="S3203" s="15">
        <f t="shared" ref="S3203:S3266" si="257">(((J3203/60)/60)/24)+DATE(1970,1,1)</f>
        <v>41861.767094907409</v>
      </c>
      <c r="T3203" s="15">
        <f t="shared" ref="T3203:T3266" si="258">(((I3203/60)/60)/24)+DATE(1970,1,1)</f>
        <v>41882.767094907409</v>
      </c>
      <c r="U3203">
        <f t="shared" ref="U3203:U3266" si="259">YEAR(S3203)</f>
        <v>2014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6"/>
        <v>55</v>
      </c>
      <c r="P3204">
        <f t="shared" si="255"/>
        <v>109.04</v>
      </c>
      <c r="Q3204" s="9" t="s">
        <v>8315</v>
      </c>
      <c r="R3204" s="9" t="s">
        <v>8357</v>
      </c>
      <c r="S3204" s="15">
        <f t="shared" si="257"/>
        <v>42293.853541666671</v>
      </c>
      <c r="T3204" s="15">
        <f t="shared" si="258"/>
        <v>42352.249305555553</v>
      </c>
      <c r="U3204">
        <f t="shared" si="259"/>
        <v>2015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6"/>
        <v>25</v>
      </c>
      <c r="P3205">
        <f t="shared" si="255"/>
        <v>41.67</v>
      </c>
      <c r="Q3205" s="9" t="s">
        <v>8315</v>
      </c>
      <c r="R3205" s="9" t="s">
        <v>8357</v>
      </c>
      <c r="S3205" s="15">
        <f t="shared" si="257"/>
        <v>42242.988680555558</v>
      </c>
      <c r="T3205" s="15">
        <f t="shared" si="258"/>
        <v>42272.988680555558</v>
      </c>
      <c r="U3205">
        <f t="shared" si="259"/>
        <v>2015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6"/>
        <v>0</v>
      </c>
      <c r="P3206">
        <f t="shared" si="255"/>
        <v>0</v>
      </c>
      <c r="Q3206" s="9" t="s">
        <v>8315</v>
      </c>
      <c r="R3206" s="9" t="s">
        <v>8357</v>
      </c>
      <c r="S3206" s="15">
        <f t="shared" si="257"/>
        <v>42172.686099537037</v>
      </c>
      <c r="T3206" s="15">
        <f t="shared" si="258"/>
        <v>42202.676388888889</v>
      </c>
      <c r="U3206">
        <f t="shared" si="259"/>
        <v>2015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6"/>
        <v>3</v>
      </c>
      <c r="P3207">
        <f t="shared" si="255"/>
        <v>22.75</v>
      </c>
      <c r="Q3207" s="9" t="s">
        <v>8315</v>
      </c>
      <c r="R3207" s="9" t="s">
        <v>8357</v>
      </c>
      <c r="S3207" s="15">
        <f t="shared" si="257"/>
        <v>42095.374675925923</v>
      </c>
      <c r="T3207" s="15">
        <f t="shared" si="258"/>
        <v>42125.374675925923</v>
      </c>
      <c r="U3207">
        <f t="shared" si="259"/>
        <v>2015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6"/>
        <v>0</v>
      </c>
      <c r="P3208">
        <f t="shared" si="255"/>
        <v>0</v>
      </c>
      <c r="Q3208" s="9" t="s">
        <v>8315</v>
      </c>
      <c r="R3208" s="9" t="s">
        <v>8357</v>
      </c>
      <c r="S3208" s="15">
        <f t="shared" si="257"/>
        <v>42236.276053240741</v>
      </c>
      <c r="T3208" s="15">
        <f t="shared" si="258"/>
        <v>42266.276053240741</v>
      </c>
      <c r="U3208">
        <f t="shared" si="259"/>
        <v>2015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6"/>
        <v>46</v>
      </c>
      <c r="P3209">
        <f t="shared" si="255"/>
        <v>70.83</v>
      </c>
      <c r="Q3209" s="9" t="s">
        <v>8315</v>
      </c>
      <c r="R3209" s="9" t="s">
        <v>8357</v>
      </c>
      <c r="S3209" s="15">
        <f t="shared" si="257"/>
        <v>42057.277858796297</v>
      </c>
      <c r="T3209" s="15">
        <f t="shared" si="258"/>
        <v>42117.236192129625</v>
      </c>
      <c r="U3209">
        <f t="shared" si="259"/>
        <v>2015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6"/>
        <v>104</v>
      </c>
      <c r="P3210">
        <f t="shared" si="255"/>
        <v>63.11</v>
      </c>
      <c r="Q3210" s="9" t="s">
        <v>8315</v>
      </c>
      <c r="R3210" s="9" t="s">
        <v>8316</v>
      </c>
      <c r="S3210" s="15">
        <f t="shared" si="257"/>
        <v>41827.605057870373</v>
      </c>
      <c r="T3210" s="15">
        <f t="shared" si="258"/>
        <v>41848.605057870373</v>
      </c>
      <c r="U3210">
        <f t="shared" si="259"/>
        <v>2014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6"/>
        <v>119</v>
      </c>
      <c r="P3211">
        <f t="shared" si="255"/>
        <v>50.16</v>
      </c>
      <c r="Q3211" s="9" t="s">
        <v>8315</v>
      </c>
      <c r="R3211" s="9" t="s">
        <v>8316</v>
      </c>
      <c r="S3211" s="15">
        <f t="shared" si="257"/>
        <v>41778.637245370373</v>
      </c>
      <c r="T3211" s="15">
        <f t="shared" si="258"/>
        <v>41810.958333333336</v>
      </c>
      <c r="U3211">
        <f t="shared" si="259"/>
        <v>2014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6"/>
        <v>126</v>
      </c>
      <c r="P3212">
        <f t="shared" si="255"/>
        <v>62.88</v>
      </c>
      <c r="Q3212" s="9" t="s">
        <v>8315</v>
      </c>
      <c r="R3212" s="9" t="s">
        <v>8316</v>
      </c>
      <c r="S3212" s="15">
        <f t="shared" si="257"/>
        <v>41013.936562499999</v>
      </c>
      <c r="T3212" s="15">
        <f t="shared" si="258"/>
        <v>41061.165972222225</v>
      </c>
      <c r="U3212">
        <f t="shared" si="259"/>
        <v>2012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6"/>
        <v>120</v>
      </c>
      <c r="P3213">
        <f t="shared" si="255"/>
        <v>85.53</v>
      </c>
      <c r="Q3213" s="9" t="s">
        <v>8315</v>
      </c>
      <c r="R3213" s="9" t="s">
        <v>8316</v>
      </c>
      <c r="S3213" s="15">
        <f t="shared" si="257"/>
        <v>41834.586574074077</v>
      </c>
      <c r="T3213" s="15">
        <f t="shared" si="258"/>
        <v>41866.083333333336</v>
      </c>
      <c r="U3213">
        <f t="shared" si="259"/>
        <v>2014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6"/>
        <v>126</v>
      </c>
      <c r="P3214">
        <f t="shared" si="255"/>
        <v>53.72</v>
      </c>
      <c r="Q3214" s="9" t="s">
        <v>8315</v>
      </c>
      <c r="R3214" s="9" t="s">
        <v>8316</v>
      </c>
      <c r="S3214" s="15">
        <f t="shared" si="257"/>
        <v>41829.795729166668</v>
      </c>
      <c r="T3214" s="15">
        <f t="shared" si="258"/>
        <v>41859.795729166668</v>
      </c>
      <c r="U3214">
        <f t="shared" si="259"/>
        <v>2014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6"/>
        <v>100</v>
      </c>
      <c r="P3215">
        <f t="shared" si="255"/>
        <v>127.81</v>
      </c>
      <c r="Q3215" s="9" t="s">
        <v>8315</v>
      </c>
      <c r="R3215" s="9" t="s">
        <v>8316</v>
      </c>
      <c r="S3215" s="15">
        <f t="shared" si="257"/>
        <v>42171.763414351852</v>
      </c>
      <c r="T3215" s="15">
        <f t="shared" si="258"/>
        <v>42211.763414351852</v>
      </c>
      <c r="U3215">
        <f t="shared" si="259"/>
        <v>2015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6"/>
        <v>102</v>
      </c>
      <c r="P3216">
        <f t="shared" si="255"/>
        <v>106.57</v>
      </c>
      <c r="Q3216" s="9" t="s">
        <v>8315</v>
      </c>
      <c r="R3216" s="9" t="s">
        <v>8316</v>
      </c>
      <c r="S3216" s="15">
        <f t="shared" si="257"/>
        <v>42337.792511574073</v>
      </c>
      <c r="T3216" s="15">
        <f t="shared" si="258"/>
        <v>42374.996527777781</v>
      </c>
      <c r="U3216">
        <f t="shared" si="259"/>
        <v>2015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6"/>
        <v>100</v>
      </c>
      <c r="P3217">
        <f t="shared" si="255"/>
        <v>262.11</v>
      </c>
      <c r="Q3217" s="9" t="s">
        <v>8315</v>
      </c>
      <c r="R3217" s="9" t="s">
        <v>8316</v>
      </c>
      <c r="S3217" s="15">
        <f t="shared" si="257"/>
        <v>42219.665173611109</v>
      </c>
      <c r="T3217" s="15">
        <f t="shared" si="258"/>
        <v>42257.165972222225</v>
      </c>
      <c r="U3217">
        <f t="shared" si="259"/>
        <v>2015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6"/>
        <v>100</v>
      </c>
      <c r="P3218">
        <f t="shared" si="255"/>
        <v>57.17</v>
      </c>
      <c r="Q3218" s="9" t="s">
        <v>8315</v>
      </c>
      <c r="R3218" s="9" t="s">
        <v>8316</v>
      </c>
      <c r="S3218" s="15">
        <f t="shared" si="257"/>
        <v>42165.462627314817</v>
      </c>
      <c r="T3218" s="15">
        <f t="shared" si="258"/>
        <v>42196.604166666672</v>
      </c>
      <c r="U3218">
        <f t="shared" si="259"/>
        <v>2015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6"/>
        <v>116</v>
      </c>
      <c r="P3219">
        <f t="shared" si="255"/>
        <v>50.2</v>
      </c>
      <c r="Q3219" s="9" t="s">
        <v>8315</v>
      </c>
      <c r="R3219" s="9" t="s">
        <v>8316</v>
      </c>
      <c r="S3219" s="15">
        <f t="shared" si="257"/>
        <v>42648.546111111107</v>
      </c>
      <c r="T3219" s="15">
        <f t="shared" si="258"/>
        <v>42678.546111111107</v>
      </c>
      <c r="U3219">
        <f t="shared" si="259"/>
        <v>2016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6"/>
        <v>102</v>
      </c>
      <c r="P3220">
        <f t="shared" si="255"/>
        <v>66.59</v>
      </c>
      <c r="Q3220" s="9" t="s">
        <v>8315</v>
      </c>
      <c r="R3220" s="9" t="s">
        <v>8316</v>
      </c>
      <c r="S3220" s="15">
        <f t="shared" si="257"/>
        <v>41971.002152777779</v>
      </c>
      <c r="T3220" s="15">
        <f t="shared" si="258"/>
        <v>42004</v>
      </c>
      <c r="U3220">
        <f t="shared" si="259"/>
        <v>2014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6"/>
        <v>100</v>
      </c>
      <c r="P3221">
        <f t="shared" si="255"/>
        <v>168.25</v>
      </c>
      <c r="Q3221" s="9" t="s">
        <v>8315</v>
      </c>
      <c r="R3221" s="9" t="s">
        <v>8316</v>
      </c>
      <c r="S3221" s="15">
        <f t="shared" si="257"/>
        <v>42050.983182870375</v>
      </c>
      <c r="T3221" s="15">
        <f t="shared" si="258"/>
        <v>42085.941516203704</v>
      </c>
      <c r="U3221">
        <f t="shared" si="259"/>
        <v>2015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6"/>
        <v>101</v>
      </c>
      <c r="P3222">
        <f t="shared" si="255"/>
        <v>256.37</v>
      </c>
      <c r="Q3222" s="9" t="s">
        <v>8315</v>
      </c>
      <c r="R3222" s="9" t="s">
        <v>8316</v>
      </c>
      <c r="S3222" s="15">
        <f t="shared" si="257"/>
        <v>42772.833379629628</v>
      </c>
      <c r="T3222" s="15">
        <f t="shared" si="258"/>
        <v>42806.875</v>
      </c>
      <c r="U3222">
        <f t="shared" si="259"/>
        <v>2017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6"/>
        <v>103</v>
      </c>
      <c r="P3223">
        <f t="shared" si="255"/>
        <v>36.61</v>
      </c>
      <c r="Q3223" s="9" t="s">
        <v>8315</v>
      </c>
      <c r="R3223" s="9" t="s">
        <v>8316</v>
      </c>
      <c r="S3223" s="15">
        <f t="shared" si="257"/>
        <v>42155.696793981479</v>
      </c>
      <c r="T3223" s="15">
        <f t="shared" si="258"/>
        <v>42190.696793981479</v>
      </c>
      <c r="U3223">
        <f t="shared" si="259"/>
        <v>2015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6"/>
        <v>125</v>
      </c>
      <c r="P3224">
        <f t="shared" si="255"/>
        <v>37.14</v>
      </c>
      <c r="Q3224" s="9" t="s">
        <v>8315</v>
      </c>
      <c r="R3224" s="9" t="s">
        <v>8316</v>
      </c>
      <c r="S3224" s="15">
        <f t="shared" si="257"/>
        <v>42270.582141203704</v>
      </c>
      <c r="T3224" s="15">
        <f t="shared" si="258"/>
        <v>42301.895138888889</v>
      </c>
      <c r="U3224">
        <f t="shared" si="259"/>
        <v>2015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6"/>
        <v>110</v>
      </c>
      <c r="P3225">
        <f t="shared" si="255"/>
        <v>45.88</v>
      </c>
      <c r="Q3225" s="9" t="s">
        <v>8315</v>
      </c>
      <c r="R3225" s="9" t="s">
        <v>8316</v>
      </c>
      <c r="S3225" s="15">
        <f t="shared" si="257"/>
        <v>42206.835370370376</v>
      </c>
      <c r="T3225" s="15">
        <f t="shared" si="258"/>
        <v>42236.835370370376</v>
      </c>
      <c r="U3225">
        <f t="shared" si="259"/>
        <v>2015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6"/>
        <v>102</v>
      </c>
      <c r="P3226">
        <f t="shared" si="255"/>
        <v>141.71</v>
      </c>
      <c r="Q3226" s="9" t="s">
        <v>8315</v>
      </c>
      <c r="R3226" s="9" t="s">
        <v>8316</v>
      </c>
      <c r="S3226" s="15">
        <f t="shared" si="257"/>
        <v>42697.850844907407</v>
      </c>
      <c r="T3226" s="15">
        <f t="shared" si="258"/>
        <v>42745.208333333328</v>
      </c>
      <c r="U3226">
        <f t="shared" si="259"/>
        <v>2016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6"/>
        <v>102</v>
      </c>
      <c r="P3227">
        <f t="shared" si="255"/>
        <v>52.49</v>
      </c>
      <c r="Q3227" s="9" t="s">
        <v>8315</v>
      </c>
      <c r="R3227" s="9" t="s">
        <v>8316</v>
      </c>
      <c r="S3227" s="15">
        <f t="shared" si="257"/>
        <v>42503.559467592597</v>
      </c>
      <c r="T3227" s="15">
        <f t="shared" si="258"/>
        <v>42524.875</v>
      </c>
      <c r="U3227">
        <f t="shared" si="259"/>
        <v>2016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6"/>
        <v>104</v>
      </c>
      <c r="P3228">
        <f t="shared" si="255"/>
        <v>59.52</v>
      </c>
      <c r="Q3228" s="9" t="s">
        <v>8315</v>
      </c>
      <c r="R3228" s="9" t="s">
        <v>8316</v>
      </c>
      <c r="S3228" s="15">
        <f t="shared" si="257"/>
        <v>42277.583472222221</v>
      </c>
      <c r="T3228" s="15">
        <f t="shared" si="258"/>
        <v>42307.583472222221</v>
      </c>
      <c r="U3228">
        <f t="shared" si="259"/>
        <v>2015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6"/>
        <v>125</v>
      </c>
      <c r="P3229">
        <f t="shared" si="255"/>
        <v>50</v>
      </c>
      <c r="Q3229" s="9" t="s">
        <v>8315</v>
      </c>
      <c r="R3229" s="9" t="s">
        <v>8316</v>
      </c>
      <c r="S3229" s="15">
        <f t="shared" si="257"/>
        <v>42722.882361111115</v>
      </c>
      <c r="T3229" s="15">
        <f t="shared" si="258"/>
        <v>42752.882361111115</v>
      </c>
      <c r="U3229">
        <f t="shared" si="259"/>
        <v>2016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6"/>
        <v>102</v>
      </c>
      <c r="P3230">
        <f t="shared" si="255"/>
        <v>193.62</v>
      </c>
      <c r="Q3230" s="9" t="s">
        <v>8315</v>
      </c>
      <c r="R3230" s="9" t="s">
        <v>8316</v>
      </c>
      <c r="S3230" s="15">
        <f t="shared" si="257"/>
        <v>42323.70930555556</v>
      </c>
      <c r="T3230" s="15">
        <f t="shared" si="258"/>
        <v>42355.207638888889</v>
      </c>
      <c r="U3230">
        <f t="shared" si="259"/>
        <v>2015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6"/>
        <v>108</v>
      </c>
      <c r="P3231">
        <f t="shared" si="255"/>
        <v>106.8</v>
      </c>
      <c r="Q3231" s="9" t="s">
        <v>8315</v>
      </c>
      <c r="R3231" s="9" t="s">
        <v>8316</v>
      </c>
      <c r="S3231" s="15">
        <f t="shared" si="257"/>
        <v>41933.291643518518</v>
      </c>
      <c r="T3231" s="15">
        <f t="shared" si="258"/>
        <v>41963.333310185189</v>
      </c>
      <c r="U3231">
        <f t="shared" si="259"/>
        <v>2014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6"/>
        <v>110</v>
      </c>
      <c r="P3232">
        <f t="shared" si="255"/>
        <v>77.22</v>
      </c>
      <c r="Q3232" s="9" t="s">
        <v>8315</v>
      </c>
      <c r="R3232" s="9" t="s">
        <v>8316</v>
      </c>
      <c r="S3232" s="15">
        <f t="shared" si="257"/>
        <v>41898.168125000004</v>
      </c>
      <c r="T3232" s="15">
        <f t="shared" si="258"/>
        <v>41913.165972222225</v>
      </c>
      <c r="U3232">
        <f t="shared" si="259"/>
        <v>2014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6"/>
        <v>161</v>
      </c>
      <c r="P3233">
        <f t="shared" si="255"/>
        <v>57.5</v>
      </c>
      <c r="Q3233" s="9" t="s">
        <v>8315</v>
      </c>
      <c r="R3233" s="9" t="s">
        <v>8316</v>
      </c>
      <c r="S3233" s="15">
        <f t="shared" si="257"/>
        <v>42446.943831018521</v>
      </c>
      <c r="T3233" s="15">
        <f t="shared" si="258"/>
        <v>42476.943831018521</v>
      </c>
      <c r="U3233">
        <f t="shared" si="259"/>
        <v>2016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6"/>
        <v>131</v>
      </c>
      <c r="P3234">
        <f t="shared" si="255"/>
        <v>50.46</v>
      </c>
      <c r="Q3234" s="9" t="s">
        <v>8315</v>
      </c>
      <c r="R3234" s="9" t="s">
        <v>8316</v>
      </c>
      <c r="S3234" s="15">
        <f t="shared" si="257"/>
        <v>42463.81385416667</v>
      </c>
      <c r="T3234" s="15">
        <f t="shared" si="258"/>
        <v>42494.165972222225</v>
      </c>
      <c r="U3234">
        <f t="shared" si="259"/>
        <v>2016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6"/>
        <v>119</v>
      </c>
      <c r="P3235">
        <f t="shared" si="255"/>
        <v>97.38</v>
      </c>
      <c r="Q3235" s="9" t="s">
        <v>8315</v>
      </c>
      <c r="R3235" s="9" t="s">
        <v>8316</v>
      </c>
      <c r="S3235" s="15">
        <f t="shared" si="257"/>
        <v>42766.805034722223</v>
      </c>
      <c r="T3235" s="15">
        <f t="shared" si="258"/>
        <v>42796.805034722223</v>
      </c>
      <c r="U3235">
        <f t="shared" si="259"/>
        <v>2017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6"/>
        <v>100</v>
      </c>
      <c r="P3236">
        <f t="shared" si="255"/>
        <v>34.92</v>
      </c>
      <c r="Q3236" s="9" t="s">
        <v>8315</v>
      </c>
      <c r="R3236" s="9" t="s">
        <v>8316</v>
      </c>
      <c r="S3236" s="15">
        <f t="shared" si="257"/>
        <v>42734.789444444439</v>
      </c>
      <c r="T3236" s="15">
        <f t="shared" si="258"/>
        <v>42767.979861111111</v>
      </c>
      <c r="U3236">
        <f t="shared" si="259"/>
        <v>2016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6"/>
        <v>103</v>
      </c>
      <c r="P3237">
        <f t="shared" si="255"/>
        <v>85.53</v>
      </c>
      <c r="Q3237" s="9" t="s">
        <v>8315</v>
      </c>
      <c r="R3237" s="9" t="s">
        <v>8316</v>
      </c>
      <c r="S3237" s="15">
        <f t="shared" si="257"/>
        <v>42522.347812499997</v>
      </c>
      <c r="T3237" s="15">
        <f t="shared" si="258"/>
        <v>42552.347812499997</v>
      </c>
      <c r="U3237">
        <f t="shared" si="259"/>
        <v>2016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6"/>
        <v>101</v>
      </c>
      <c r="P3238">
        <f t="shared" si="255"/>
        <v>182.91</v>
      </c>
      <c r="Q3238" s="9" t="s">
        <v>8315</v>
      </c>
      <c r="R3238" s="9" t="s">
        <v>8316</v>
      </c>
      <c r="S3238" s="15">
        <f t="shared" si="257"/>
        <v>42702.917048611111</v>
      </c>
      <c r="T3238" s="15">
        <f t="shared" si="258"/>
        <v>42732.917048611111</v>
      </c>
      <c r="U3238">
        <f t="shared" si="259"/>
        <v>2016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6"/>
        <v>101</v>
      </c>
      <c r="P3239">
        <f t="shared" si="255"/>
        <v>131.13999999999999</v>
      </c>
      <c r="Q3239" s="9" t="s">
        <v>8315</v>
      </c>
      <c r="R3239" s="9" t="s">
        <v>8316</v>
      </c>
      <c r="S3239" s="15">
        <f t="shared" si="257"/>
        <v>42252.474351851852</v>
      </c>
      <c r="T3239" s="15">
        <f t="shared" si="258"/>
        <v>42276.165972222225</v>
      </c>
      <c r="U3239">
        <f t="shared" si="259"/>
        <v>2015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6"/>
        <v>112</v>
      </c>
      <c r="P3240">
        <f t="shared" si="255"/>
        <v>39.81</v>
      </c>
      <c r="Q3240" s="9" t="s">
        <v>8315</v>
      </c>
      <c r="R3240" s="9" t="s">
        <v>8316</v>
      </c>
      <c r="S3240" s="15">
        <f t="shared" si="257"/>
        <v>42156.510393518518</v>
      </c>
      <c r="T3240" s="15">
        <f t="shared" si="258"/>
        <v>42186.510393518518</v>
      </c>
      <c r="U3240">
        <f t="shared" si="259"/>
        <v>2015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6"/>
        <v>106</v>
      </c>
      <c r="P3241">
        <f t="shared" si="255"/>
        <v>59.7</v>
      </c>
      <c r="Q3241" s="9" t="s">
        <v>8315</v>
      </c>
      <c r="R3241" s="9" t="s">
        <v>8316</v>
      </c>
      <c r="S3241" s="15">
        <f t="shared" si="257"/>
        <v>42278.089039351849</v>
      </c>
      <c r="T3241" s="15">
        <f t="shared" si="258"/>
        <v>42302.999305555553</v>
      </c>
      <c r="U3241">
        <f t="shared" si="259"/>
        <v>2015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6"/>
        <v>101</v>
      </c>
      <c r="P3242">
        <f t="shared" si="255"/>
        <v>88.74</v>
      </c>
      <c r="Q3242" s="9" t="s">
        <v>8315</v>
      </c>
      <c r="R3242" s="9" t="s">
        <v>8316</v>
      </c>
      <c r="S3242" s="15">
        <f t="shared" si="257"/>
        <v>42754.693842592591</v>
      </c>
      <c r="T3242" s="15">
        <f t="shared" si="258"/>
        <v>42782.958333333328</v>
      </c>
      <c r="U3242">
        <f t="shared" si="259"/>
        <v>2017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6"/>
        <v>115</v>
      </c>
      <c r="P3243">
        <f t="shared" si="255"/>
        <v>58.69</v>
      </c>
      <c r="Q3243" s="9" t="s">
        <v>8315</v>
      </c>
      <c r="R3243" s="9" t="s">
        <v>8316</v>
      </c>
      <c r="S3243" s="15">
        <f t="shared" si="257"/>
        <v>41893.324884259258</v>
      </c>
      <c r="T3243" s="15">
        <f t="shared" si="258"/>
        <v>41926.290972222225</v>
      </c>
      <c r="U3243">
        <f t="shared" si="259"/>
        <v>2014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6"/>
        <v>127</v>
      </c>
      <c r="P3244">
        <f t="shared" si="255"/>
        <v>69.569999999999993</v>
      </c>
      <c r="Q3244" s="9" t="s">
        <v>8315</v>
      </c>
      <c r="R3244" s="9" t="s">
        <v>8316</v>
      </c>
      <c r="S3244" s="15">
        <f t="shared" si="257"/>
        <v>41871.755694444444</v>
      </c>
      <c r="T3244" s="15">
        <f t="shared" si="258"/>
        <v>41901.755694444444</v>
      </c>
      <c r="U3244">
        <f t="shared" si="259"/>
        <v>2014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6"/>
        <v>103</v>
      </c>
      <c r="P3245">
        <f t="shared" si="255"/>
        <v>115.87</v>
      </c>
      <c r="Q3245" s="9" t="s">
        <v>8315</v>
      </c>
      <c r="R3245" s="9" t="s">
        <v>8316</v>
      </c>
      <c r="S3245" s="15">
        <f t="shared" si="257"/>
        <v>42262.096782407403</v>
      </c>
      <c r="T3245" s="15">
        <f t="shared" si="258"/>
        <v>42286</v>
      </c>
      <c r="U3245">
        <f t="shared" si="259"/>
        <v>2015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6"/>
        <v>103</v>
      </c>
      <c r="P3246">
        <f t="shared" si="255"/>
        <v>23.87</v>
      </c>
      <c r="Q3246" s="9" t="s">
        <v>8315</v>
      </c>
      <c r="R3246" s="9" t="s">
        <v>8316</v>
      </c>
      <c r="S3246" s="15">
        <f t="shared" si="257"/>
        <v>42675.694236111114</v>
      </c>
      <c r="T3246" s="15">
        <f t="shared" si="258"/>
        <v>42705.735902777778</v>
      </c>
      <c r="U3246">
        <f t="shared" si="259"/>
        <v>2016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6"/>
        <v>104</v>
      </c>
      <c r="P3247">
        <f t="shared" si="255"/>
        <v>81.13</v>
      </c>
      <c r="Q3247" s="9" t="s">
        <v>8315</v>
      </c>
      <c r="R3247" s="9" t="s">
        <v>8316</v>
      </c>
      <c r="S3247" s="15">
        <f t="shared" si="257"/>
        <v>42135.60020833333</v>
      </c>
      <c r="T3247" s="15">
        <f t="shared" si="258"/>
        <v>42167.083333333328</v>
      </c>
      <c r="U3247">
        <f t="shared" si="259"/>
        <v>2015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6"/>
        <v>111</v>
      </c>
      <c r="P3248">
        <f t="shared" si="255"/>
        <v>57.63</v>
      </c>
      <c r="Q3248" s="9" t="s">
        <v>8315</v>
      </c>
      <c r="R3248" s="9" t="s">
        <v>8316</v>
      </c>
      <c r="S3248" s="15">
        <f t="shared" si="257"/>
        <v>42230.472222222219</v>
      </c>
      <c r="T3248" s="15">
        <f t="shared" si="258"/>
        <v>42259.165972222225</v>
      </c>
      <c r="U3248">
        <f t="shared" si="259"/>
        <v>2015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6"/>
        <v>106</v>
      </c>
      <c r="P3249">
        <f t="shared" si="255"/>
        <v>46.43</v>
      </c>
      <c r="Q3249" s="9" t="s">
        <v>8315</v>
      </c>
      <c r="R3249" s="9" t="s">
        <v>8316</v>
      </c>
      <c r="S3249" s="15">
        <f t="shared" si="257"/>
        <v>42167.434166666666</v>
      </c>
      <c r="T3249" s="15">
        <f t="shared" si="258"/>
        <v>42197.434166666666</v>
      </c>
      <c r="U3249">
        <f t="shared" si="259"/>
        <v>2015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6"/>
        <v>101</v>
      </c>
      <c r="P3250">
        <f t="shared" si="255"/>
        <v>60.48</v>
      </c>
      <c r="Q3250" s="9" t="s">
        <v>8315</v>
      </c>
      <c r="R3250" s="9" t="s">
        <v>8316</v>
      </c>
      <c r="S3250" s="15">
        <f t="shared" si="257"/>
        <v>42068.888391203705</v>
      </c>
      <c r="T3250" s="15">
        <f t="shared" si="258"/>
        <v>42098.846724537041</v>
      </c>
      <c r="U3250">
        <f t="shared" si="259"/>
        <v>2015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6"/>
        <v>105</v>
      </c>
      <c r="P3251">
        <f t="shared" si="255"/>
        <v>65.58</v>
      </c>
      <c r="Q3251" s="9" t="s">
        <v>8315</v>
      </c>
      <c r="R3251" s="9" t="s">
        <v>8316</v>
      </c>
      <c r="S3251" s="15">
        <f t="shared" si="257"/>
        <v>42145.746689814812</v>
      </c>
      <c r="T3251" s="15">
        <f t="shared" si="258"/>
        <v>42175.746689814812</v>
      </c>
      <c r="U3251">
        <f t="shared" si="259"/>
        <v>2015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6"/>
        <v>102</v>
      </c>
      <c r="P3252">
        <f t="shared" si="255"/>
        <v>119.19</v>
      </c>
      <c r="Q3252" s="9" t="s">
        <v>8315</v>
      </c>
      <c r="R3252" s="9" t="s">
        <v>8316</v>
      </c>
      <c r="S3252" s="15">
        <f t="shared" si="257"/>
        <v>41918.742175925923</v>
      </c>
      <c r="T3252" s="15">
        <f t="shared" si="258"/>
        <v>41948.783842592595</v>
      </c>
      <c r="U3252">
        <f t="shared" si="259"/>
        <v>2014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6"/>
        <v>111</v>
      </c>
      <c r="P3253">
        <f t="shared" si="255"/>
        <v>83.05</v>
      </c>
      <c r="Q3253" s="9" t="s">
        <v>8315</v>
      </c>
      <c r="R3253" s="9" t="s">
        <v>8316</v>
      </c>
      <c r="S3253" s="15">
        <f t="shared" si="257"/>
        <v>42146.731087962966</v>
      </c>
      <c r="T3253" s="15">
        <f t="shared" si="258"/>
        <v>42176.731087962966</v>
      </c>
      <c r="U3253">
        <f t="shared" si="259"/>
        <v>2015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6"/>
        <v>128</v>
      </c>
      <c r="P3254">
        <f t="shared" si="255"/>
        <v>57.52</v>
      </c>
      <c r="Q3254" s="9" t="s">
        <v>8315</v>
      </c>
      <c r="R3254" s="9" t="s">
        <v>8316</v>
      </c>
      <c r="S3254" s="15">
        <f t="shared" si="257"/>
        <v>42590.472685185188</v>
      </c>
      <c r="T3254" s="15">
        <f t="shared" si="258"/>
        <v>42620.472685185188</v>
      </c>
      <c r="U3254">
        <f t="shared" si="259"/>
        <v>2016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6"/>
        <v>102</v>
      </c>
      <c r="P3255">
        <f t="shared" si="255"/>
        <v>177.09</v>
      </c>
      <c r="Q3255" s="9" t="s">
        <v>8315</v>
      </c>
      <c r="R3255" s="9" t="s">
        <v>8316</v>
      </c>
      <c r="S3255" s="15">
        <f t="shared" si="257"/>
        <v>42602.576712962968</v>
      </c>
      <c r="T3255" s="15">
        <f t="shared" si="258"/>
        <v>42621.15625</v>
      </c>
      <c r="U3255">
        <f t="shared" si="259"/>
        <v>2016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6"/>
        <v>101</v>
      </c>
      <c r="P3256">
        <f t="shared" si="255"/>
        <v>70.77</v>
      </c>
      <c r="Q3256" s="9" t="s">
        <v>8315</v>
      </c>
      <c r="R3256" s="9" t="s">
        <v>8316</v>
      </c>
      <c r="S3256" s="15">
        <f t="shared" si="257"/>
        <v>42059.085752314815</v>
      </c>
      <c r="T3256" s="15">
        <f t="shared" si="258"/>
        <v>42089.044085648144</v>
      </c>
      <c r="U3256">
        <f t="shared" si="259"/>
        <v>2015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6"/>
        <v>175</v>
      </c>
      <c r="P3257">
        <f t="shared" si="255"/>
        <v>29.17</v>
      </c>
      <c r="Q3257" s="9" t="s">
        <v>8315</v>
      </c>
      <c r="R3257" s="9" t="s">
        <v>8316</v>
      </c>
      <c r="S3257" s="15">
        <f t="shared" si="257"/>
        <v>41889.768229166664</v>
      </c>
      <c r="T3257" s="15">
        <f t="shared" si="258"/>
        <v>41919.768229166664</v>
      </c>
      <c r="U3257">
        <f t="shared" si="259"/>
        <v>2014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6"/>
        <v>128</v>
      </c>
      <c r="P3258">
        <f t="shared" ref="P3258:P3321" si="260">IFERROR(ROUND(E3258/L3258, 2),0)</f>
        <v>72.760000000000005</v>
      </c>
      <c r="Q3258" s="9" t="s">
        <v>8315</v>
      </c>
      <c r="R3258" s="9" t="s">
        <v>8316</v>
      </c>
      <c r="S3258" s="15">
        <f t="shared" si="257"/>
        <v>42144.573807870373</v>
      </c>
      <c r="T3258" s="15">
        <f t="shared" si="258"/>
        <v>42166.165972222225</v>
      </c>
      <c r="U3258">
        <f t="shared" si="259"/>
        <v>2015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6"/>
        <v>106</v>
      </c>
      <c r="P3259">
        <f t="shared" si="260"/>
        <v>51.85</v>
      </c>
      <c r="Q3259" s="9" t="s">
        <v>8315</v>
      </c>
      <c r="R3259" s="9" t="s">
        <v>8316</v>
      </c>
      <c r="S3259" s="15">
        <f t="shared" si="257"/>
        <v>42758.559629629628</v>
      </c>
      <c r="T3259" s="15">
        <f t="shared" si="258"/>
        <v>42788.559629629628</v>
      </c>
      <c r="U3259">
        <f t="shared" si="259"/>
        <v>2017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6"/>
        <v>105</v>
      </c>
      <c r="P3260">
        <f t="shared" si="260"/>
        <v>98.2</v>
      </c>
      <c r="Q3260" s="9" t="s">
        <v>8315</v>
      </c>
      <c r="R3260" s="9" t="s">
        <v>8316</v>
      </c>
      <c r="S3260" s="15">
        <f t="shared" si="257"/>
        <v>41982.887280092589</v>
      </c>
      <c r="T3260" s="15">
        <f t="shared" si="258"/>
        <v>42012.887280092589</v>
      </c>
      <c r="U3260">
        <f t="shared" si="259"/>
        <v>2014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6"/>
        <v>106</v>
      </c>
      <c r="P3261">
        <f t="shared" si="260"/>
        <v>251.74</v>
      </c>
      <c r="Q3261" s="9" t="s">
        <v>8315</v>
      </c>
      <c r="R3261" s="9" t="s">
        <v>8316</v>
      </c>
      <c r="S3261" s="15">
        <f t="shared" si="257"/>
        <v>42614.760937500003</v>
      </c>
      <c r="T3261" s="15">
        <f t="shared" si="258"/>
        <v>42644.165972222225</v>
      </c>
      <c r="U3261">
        <f t="shared" si="259"/>
        <v>2016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6"/>
        <v>109</v>
      </c>
      <c r="P3262">
        <f t="shared" si="260"/>
        <v>74.819999999999993</v>
      </c>
      <c r="Q3262" s="9" t="s">
        <v>8315</v>
      </c>
      <c r="R3262" s="9" t="s">
        <v>8316</v>
      </c>
      <c r="S3262" s="15">
        <f t="shared" si="257"/>
        <v>42303.672662037032</v>
      </c>
      <c r="T3262" s="15">
        <f t="shared" si="258"/>
        <v>42338.714328703703</v>
      </c>
      <c r="U3262">
        <f t="shared" si="259"/>
        <v>2015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6"/>
        <v>100</v>
      </c>
      <c r="P3263">
        <f t="shared" si="260"/>
        <v>67.650000000000006</v>
      </c>
      <c r="Q3263" s="9" t="s">
        <v>8315</v>
      </c>
      <c r="R3263" s="9" t="s">
        <v>8316</v>
      </c>
      <c r="S3263" s="15">
        <f t="shared" si="257"/>
        <v>42171.725416666668</v>
      </c>
      <c r="T3263" s="15">
        <f t="shared" si="258"/>
        <v>42201.725416666668</v>
      </c>
      <c r="U3263">
        <f t="shared" si="259"/>
        <v>2015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6"/>
        <v>103</v>
      </c>
      <c r="P3264">
        <f t="shared" si="260"/>
        <v>93.81</v>
      </c>
      <c r="Q3264" s="9" t="s">
        <v>8315</v>
      </c>
      <c r="R3264" s="9" t="s">
        <v>8316</v>
      </c>
      <c r="S3264" s="15">
        <f t="shared" si="257"/>
        <v>41964.315532407403</v>
      </c>
      <c r="T3264" s="15">
        <f t="shared" si="258"/>
        <v>41995.166666666672</v>
      </c>
      <c r="U3264">
        <f t="shared" si="259"/>
        <v>2014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6"/>
        <v>112</v>
      </c>
      <c r="P3265">
        <f t="shared" si="260"/>
        <v>41.24</v>
      </c>
      <c r="Q3265" s="9" t="s">
        <v>8315</v>
      </c>
      <c r="R3265" s="9" t="s">
        <v>8316</v>
      </c>
      <c r="S3265" s="15">
        <f t="shared" si="257"/>
        <v>42284.516064814816</v>
      </c>
      <c r="T3265" s="15">
        <f t="shared" si="258"/>
        <v>42307.875</v>
      </c>
      <c r="U3265">
        <f t="shared" si="259"/>
        <v>2015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61">ROUND(E3266/D3266*100, 0)</f>
        <v>103</v>
      </c>
      <c r="P3266">
        <f t="shared" si="260"/>
        <v>52.55</v>
      </c>
      <c r="Q3266" s="9" t="s">
        <v>8315</v>
      </c>
      <c r="R3266" s="9" t="s">
        <v>8316</v>
      </c>
      <c r="S3266" s="15">
        <f t="shared" si="257"/>
        <v>42016.800208333334</v>
      </c>
      <c r="T3266" s="15">
        <f t="shared" si="258"/>
        <v>42032.916666666672</v>
      </c>
      <c r="U3266">
        <f t="shared" si="259"/>
        <v>2015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61"/>
        <v>164</v>
      </c>
      <c r="P3267">
        <f t="shared" si="260"/>
        <v>70.290000000000006</v>
      </c>
      <c r="Q3267" s="9" t="s">
        <v>8315</v>
      </c>
      <c r="R3267" s="9" t="s">
        <v>8316</v>
      </c>
      <c r="S3267" s="15">
        <f t="shared" ref="S3267:S3330" si="262">(((J3267/60)/60)/24)+DATE(1970,1,1)</f>
        <v>42311.711979166663</v>
      </c>
      <c r="T3267" s="15">
        <f t="shared" ref="T3267:T3330" si="263">(((I3267/60)/60)/24)+DATE(1970,1,1)</f>
        <v>42341.708333333328</v>
      </c>
      <c r="U3267">
        <f t="shared" ref="U3267:U3330" si="264">YEAR(S3267)</f>
        <v>2015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61"/>
        <v>131</v>
      </c>
      <c r="P3268">
        <f t="shared" si="260"/>
        <v>48.33</v>
      </c>
      <c r="Q3268" s="9" t="s">
        <v>8315</v>
      </c>
      <c r="R3268" s="9" t="s">
        <v>8316</v>
      </c>
      <c r="S3268" s="15">
        <f t="shared" si="262"/>
        <v>42136.536134259266</v>
      </c>
      <c r="T3268" s="15">
        <f t="shared" si="263"/>
        <v>42167.875</v>
      </c>
      <c r="U3268">
        <f t="shared" si="264"/>
        <v>2015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61"/>
        <v>102</v>
      </c>
      <c r="P3269">
        <f t="shared" si="260"/>
        <v>53.18</v>
      </c>
      <c r="Q3269" s="9" t="s">
        <v>8315</v>
      </c>
      <c r="R3269" s="9" t="s">
        <v>8316</v>
      </c>
      <c r="S3269" s="15">
        <f t="shared" si="262"/>
        <v>42172.757638888885</v>
      </c>
      <c r="T3269" s="15">
        <f t="shared" si="263"/>
        <v>42202.757638888885</v>
      </c>
      <c r="U3269">
        <f t="shared" si="264"/>
        <v>2015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61"/>
        <v>128</v>
      </c>
      <c r="P3270">
        <f t="shared" si="260"/>
        <v>60.95</v>
      </c>
      <c r="Q3270" s="9" t="s">
        <v>8315</v>
      </c>
      <c r="R3270" s="9" t="s">
        <v>8316</v>
      </c>
      <c r="S3270" s="15">
        <f t="shared" si="262"/>
        <v>42590.90425925926</v>
      </c>
      <c r="T3270" s="15">
        <f t="shared" si="263"/>
        <v>42606.90425925926</v>
      </c>
      <c r="U3270">
        <f t="shared" si="264"/>
        <v>2016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61"/>
        <v>102</v>
      </c>
      <c r="P3271">
        <f t="shared" si="260"/>
        <v>116</v>
      </c>
      <c r="Q3271" s="9" t="s">
        <v>8315</v>
      </c>
      <c r="R3271" s="9" t="s">
        <v>8316</v>
      </c>
      <c r="S3271" s="15">
        <f t="shared" si="262"/>
        <v>42137.395798611105</v>
      </c>
      <c r="T3271" s="15">
        <f t="shared" si="263"/>
        <v>42171.458333333328</v>
      </c>
      <c r="U3271">
        <f t="shared" si="264"/>
        <v>2015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61"/>
        <v>102</v>
      </c>
      <c r="P3272">
        <f t="shared" si="260"/>
        <v>61</v>
      </c>
      <c r="Q3272" s="9" t="s">
        <v>8315</v>
      </c>
      <c r="R3272" s="9" t="s">
        <v>8316</v>
      </c>
      <c r="S3272" s="15">
        <f t="shared" si="262"/>
        <v>42167.533159722225</v>
      </c>
      <c r="T3272" s="15">
        <f t="shared" si="263"/>
        <v>42197.533159722225</v>
      </c>
      <c r="U3272">
        <f t="shared" si="264"/>
        <v>2015</v>
      </c>
    </row>
    <row r="3273" spans="1:2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61"/>
        <v>130</v>
      </c>
      <c r="P3273">
        <f t="shared" si="260"/>
        <v>38.24</v>
      </c>
      <c r="Q3273" s="9" t="s">
        <v>8315</v>
      </c>
      <c r="R3273" s="9" t="s">
        <v>8316</v>
      </c>
      <c r="S3273" s="15">
        <f t="shared" si="262"/>
        <v>41915.437210648146</v>
      </c>
      <c r="T3273" s="15">
        <f t="shared" si="263"/>
        <v>41945.478877314818</v>
      </c>
      <c r="U3273">
        <f t="shared" si="264"/>
        <v>2014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61"/>
        <v>154</v>
      </c>
      <c r="P3274">
        <f t="shared" si="260"/>
        <v>106.5</v>
      </c>
      <c r="Q3274" s="9" t="s">
        <v>8315</v>
      </c>
      <c r="R3274" s="9" t="s">
        <v>8316</v>
      </c>
      <c r="S3274" s="15">
        <f t="shared" si="262"/>
        <v>42284.500104166669</v>
      </c>
      <c r="T3274" s="15">
        <f t="shared" si="263"/>
        <v>42314.541770833333</v>
      </c>
      <c r="U3274">
        <f t="shared" si="264"/>
        <v>2015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61"/>
        <v>107</v>
      </c>
      <c r="P3275">
        <f t="shared" si="260"/>
        <v>204.57</v>
      </c>
      <c r="Q3275" s="9" t="s">
        <v>8315</v>
      </c>
      <c r="R3275" s="9" t="s">
        <v>8316</v>
      </c>
      <c r="S3275" s="15">
        <f t="shared" si="262"/>
        <v>42611.801412037035</v>
      </c>
      <c r="T3275" s="15">
        <f t="shared" si="263"/>
        <v>42627.791666666672</v>
      </c>
      <c r="U3275">
        <f t="shared" si="264"/>
        <v>2016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61"/>
        <v>101</v>
      </c>
      <c r="P3276">
        <f t="shared" si="260"/>
        <v>54.91</v>
      </c>
      <c r="Q3276" s="9" t="s">
        <v>8315</v>
      </c>
      <c r="R3276" s="9" t="s">
        <v>8316</v>
      </c>
      <c r="S3276" s="15">
        <f t="shared" si="262"/>
        <v>42400.704537037032</v>
      </c>
      <c r="T3276" s="15">
        <f t="shared" si="263"/>
        <v>42444.875</v>
      </c>
      <c r="U3276">
        <f t="shared" si="264"/>
        <v>2016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61"/>
        <v>100</v>
      </c>
      <c r="P3277">
        <f t="shared" si="260"/>
        <v>150.41999999999999</v>
      </c>
      <c r="Q3277" s="9" t="s">
        <v>8315</v>
      </c>
      <c r="R3277" s="9" t="s">
        <v>8316</v>
      </c>
      <c r="S3277" s="15">
        <f t="shared" si="262"/>
        <v>42017.88045138889</v>
      </c>
      <c r="T3277" s="15">
        <f t="shared" si="263"/>
        <v>42044.1875</v>
      </c>
      <c r="U3277">
        <f t="shared" si="264"/>
        <v>2015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61"/>
        <v>117</v>
      </c>
      <c r="P3278">
        <f t="shared" si="260"/>
        <v>52.58</v>
      </c>
      <c r="Q3278" s="9" t="s">
        <v>8315</v>
      </c>
      <c r="R3278" s="9" t="s">
        <v>8316</v>
      </c>
      <c r="S3278" s="15">
        <f t="shared" si="262"/>
        <v>42426.949988425928</v>
      </c>
      <c r="T3278" s="15">
        <f t="shared" si="263"/>
        <v>42461.165972222225</v>
      </c>
      <c r="U3278">
        <f t="shared" si="264"/>
        <v>2016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61"/>
        <v>109</v>
      </c>
      <c r="P3279">
        <f t="shared" si="260"/>
        <v>54.3</v>
      </c>
      <c r="Q3279" s="9" t="s">
        <v>8315</v>
      </c>
      <c r="R3279" s="9" t="s">
        <v>8316</v>
      </c>
      <c r="S3279" s="15">
        <f t="shared" si="262"/>
        <v>41931.682939814818</v>
      </c>
      <c r="T3279" s="15">
        <f t="shared" si="263"/>
        <v>41961.724606481483</v>
      </c>
      <c r="U3279">
        <f t="shared" si="264"/>
        <v>2014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61"/>
        <v>103</v>
      </c>
      <c r="P3280">
        <f t="shared" si="260"/>
        <v>76.03</v>
      </c>
      <c r="Q3280" s="9" t="s">
        <v>8315</v>
      </c>
      <c r="R3280" s="9" t="s">
        <v>8316</v>
      </c>
      <c r="S3280" s="15">
        <f t="shared" si="262"/>
        <v>42124.848414351851</v>
      </c>
      <c r="T3280" s="15">
        <f t="shared" si="263"/>
        <v>42154.848414351851</v>
      </c>
      <c r="U3280">
        <f t="shared" si="264"/>
        <v>2015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61"/>
        <v>114</v>
      </c>
      <c r="P3281">
        <f t="shared" si="260"/>
        <v>105.21</v>
      </c>
      <c r="Q3281" s="9" t="s">
        <v>8315</v>
      </c>
      <c r="R3281" s="9" t="s">
        <v>8316</v>
      </c>
      <c r="S3281" s="15">
        <f t="shared" si="262"/>
        <v>42431.102534722217</v>
      </c>
      <c r="T3281" s="15">
        <f t="shared" si="263"/>
        <v>42461.06086805556</v>
      </c>
      <c r="U3281">
        <f t="shared" si="264"/>
        <v>2016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61"/>
        <v>103</v>
      </c>
      <c r="P3282">
        <f t="shared" si="260"/>
        <v>68.67</v>
      </c>
      <c r="Q3282" s="9" t="s">
        <v>8315</v>
      </c>
      <c r="R3282" s="9" t="s">
        <v>8316</v>
      </c>
      <c r="S3282" s="15">
        <f t="shared" si="262"/>
        <v>42121.756921296299</v>
      </c>
      <c r="T3282" s="15">
        <f t="shared" si="263"/>
        <v>42156.208333333328</v>
      </c>
      <c r="U3282">
        <f t="shared" si="264"/>
        <v>2015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61"/>
        <v>122</v>
      </c>
      <c r="P3283">
        <f t="shared" si="260"/>
        <v>129.36000000000001</v>
      </c>
      <c r="Q3283" s="9" t="s">
        <v>8315</v>
      </c>
      <c r="R3283" s="9" t="s">
        <v>8316</v>
      </c>
      <c r="S3283" s="15">
        <f t="shared" si="262"/>
        <v>42219.019733796296</v>
      </c>
      <c r="T3283" s="15">
        <f t="shared" si="263"/>
        <v>42249.019733796296</v>
      </c>
      <c r="U3283">
        <f t="shared" si="264"/>
        <v>2015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61"/>
        <v>103</v>
      </c>
      <c r="P3284">
        <f t="shared" si="260"/>
        <v>134.26</v>
      </c>
      <c r="Q3284" s="9" t="s">
        <v>8315</v>
      </c>
      <c r="R3284" s="9" t="s">
        <v>8316</v>
      </c>
      <c r="S3284" s="15">
        <f t="shared" si="262"/>
        <v>42445.19430555556</v>
      </c>
      <c r="T3284" s="15">
        <f t="shared" si="263"/>
        <v>42489.19430555556</v>
      </c>
      <c r="U3284">
        <f t="shared" si="264"/>
        <v>2016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61"/>
        <v>105</v>
      </c>
      <c r="P3285">
        <f t="shared" si="260"/>
        <v>17.829999999999998</v>
      </c>
      <c r="Q3285" s="9" t="s">
        <v>8315</v>
      </c>
      <c r="R3285" s="9" t="s">
        <v>8316</v>
      </c>
      <c r="S3285" s="15">
        <f t="shared" si="262"/>
        <v>42379.74418981481</v>
      </c>
      <c r="T3285" s="15">
        <f t="shared" si="263"/>
        <v>42410.875</v>
      </c>
      <c r="U3285">
        <f t="shared" si="264"/>
        <v>2016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61"/>
        <v>102</v>
      </c>
      <c r="P3286">
        <f t="shared" si="260"/>
        <v>203.2</v>
      </c>
      <c r="Q3286" s="9" t="s">
        <v>8315</v>
      </c>
      <c r="R3286" s="9" t="s">
        <v>8316</v>
      </c>
      <c r="S3286" s="15">
        <f t="shared" si="262"/>
        <v>42380.884872685187</v>
      </c>
      <c r="T3286" s="15">
        <f t="shared" si="263"/>
        <v>42398.249305555553</v>
      </c>
      <c r="U3286">
        <f t="shared" si="264"/>
        <v>2016</v>
      </c>
    </row>
    <row r="3287" spans="1:2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61"/>
        <v>112</v>
      </c>
      <c r="P3287">
        <f t="shared" si="260"/>
        <v>69.19</v>
      </c>
      <c r="Q3287" s="9" t="s">
        <v>8315</v>
      </c>
      <c r="R3287" s="9" t="s">
        <v>8316</v>
      </c>
      <c r="S3287" s="15">
        <f t="shared" si="262"/>
        <v>42762.942430555559</v>
      </c>
      <c r="T3287" s="15">
        <f t="shared" si="263"/>
        <v>42794.208333333328</v>
      </c>
      <c r="U3287">
        <f t="shared" si="264"/>
        <v>2017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61"/>
        <v>102</v>
      </c>
      <c r="P3288">
        <f t="shared" si="260"/>
        <v>125.12</v>
      </c>
      <c r="Q3288" s="9" t="s">
        <v>8315</v>
      </c>
      <c r="R3288" s="9" t="s">
        <v>8316</v>
      </c>
      <c r="S3288" s="15">
        <f t="shared" si="262"/>
        <v>42567.840069444443</v>
      </c>
      <c r="T3288" s="15">
        <f t="shared" si="263"/>
        <v>42597.840069444443</v>
      </c>
      <c r="U3288">
        <f t="shared" si="264"/>
        <v>2016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61"/>
        <v>100</v>
      </c>
      <c r="P3289">
        <f t="shared" si="260"/>
        <v>73.53</v>
      </c>
      <c r="Q3289" s="9" t="s">
        <v>8315</v>
      </c>
      <c r="R3289" s="9" t="s">
        <v>8316</v>
      </c>
      <c r="S3289" s="15">
        <f t="shared" si="262"/>
        <v>42311.750324074077</v>
      </c>
      <c r="T3289" s="15">
        <f t="shared" si="263"/>
        <v>42336.750324074077</v>
      </c>
      <c r="U3289">
        <f t="shared" si="264"/>
        <v>2015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61"/>
        <v>100</v>
      </c>
      <c r="P3290">
        <f t="shared" si="260"/>
        <v>48.44</v>
      </c>
      <c r="Q3290" s="9" t="s">
        <v>8315</v>
      </c>
      <c r="R3290" s="9" t="s">
        <v>8316</v>
      </c>
      <c r="S3290" s="15">
        <f t="shared" si="262"/>
        <v>42505.774479166663</v>
      </c>
      <c r="T3290" s="15">
        <f t="shared" si="263"/>
        <v>42541.958333333328</v>
      </c>
      <c r="U3290">
        <f t="shared" si="264"/>
        <v>2016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61"/>
        <v>133</v>
      </c>
      <c r="P3291">
        <f t="shared" si="260"/>
        <v>26.61</v>
      </c>
      <c r="Q3291" s="9" t="s">
        <v>8315</v>
      </c>
      <c r="R3291" s="9" t="s">
        <v>8316</v>
      </c>
      <c r="S3291" s="15">
        <f t="shared" si="262"/>
        <v>42758.368078703701</v>
      </c>
      <c r="T3291" s="15">
        <f t="shared" si="263"/>
        <v>42786.368078703701</v>
      </c>
      <c r="U3291">
        <f t="shared" si="264"/>
        <v>2017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61"/>
        <v>121</v>
      </c>
      <c r="P3292">
        <f t="shared" si="260"/>
        <v>33.67</v>
      </c>
      <c r="Q3292" s="9" t="s">
        <v>8315</v>
      </c>
      <c r="R3292" s="9" t="s">
        <v>8316</v>
      </c>
      <c r="S3292" s="15">
        <f t="shared" si="262"/>
        <v>42775.51494212963</v>
      </c>
      <c r="T3292" s="15">
        <f t="shared" si="263"/>
        <v>42805.51494212963</v>
      </c>
      <c r="U3292">
        <f t="shared" si="264"/>
        <v>2017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61"/>
        <v>114</v>
      </c>
      <c r="P3293">
        <f t="shared" si="260"/>
        <v>40.71</v>
      </c>
      <c r="Q3293" s="9" t="s">
        <v>8315</v>
      </c>
      <c r="R3293" s="9" t="s">
        <v>8316</v>
      </c>
      <c r="S3293" s="15">
        <f t="shared" si="262"/>
        <v>42232.702546296292</v>
      </c>
      <c r="T3293" s="15">
        <f t="shared" si="263"/>
        <v>42264.165972222225</v>
      </c>
      <c r="U3293">
        <f t="shared" si="264"/>
        <v>2015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61"/>
        <v>286</v>
      </c>
      <c r="P3294">
        <f t="shared" si="260"/>
        <v>19.27</v>
      </c>
      <c r="Q3294" s="9" t="s">
        <v>8315</v>
      </c>
      <c r="R3294" s="9" t="s">
        <v>8316</v>
      </c>
      <c r="S3294" s="15">
        <f t="shared" si="262"/>
        <v>42282.770231481481</v>
      </c>
      <c r="T3294" s="15">
        <f t="shared" si="263"/>
        <v>42342.811898148153</v>
      </c>
      <c r="U3294">
        <f t="shared" si="264"/>
        <v>2015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61"/>
        <v>170</v>
      </c>
      <c r="P3295">
        <f t="shared" si="260"/>
        <v>84.29</v>
      </c>
      <c r="Q3295" s="9" t="s">
        <v>8315</v>
      </c>
      <c r="R3295" s="9" t="s">
        <v>8316</v>
      </c>
      <c r="S3295" s="15">
        <f t="shared" si="262"/>
        <v>42768.425370370373</v>
      </c>
      <c r="T3295" s="15">
        <f t="shared" si="263"/>
        <v>42798.425370370373</v>
      </c>
      <c r="U3295">
        <f t="shared" si="264"/>
        <v>2017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61"/>
        <v>118</v>
      </c>
      <c r="P3296">
        <f t="shared" si="260"/>
        <v>29.58</v>
      </c>
      <c r="Q3296" s="9" t="s">
        <v>8315</v>
      </c>
      <c r="R3296" s="9" t="s">
        <v>8316</v>
      </c>
      <c r="S3296" s="15">
        <f t="shared" si="262"/>
        <v>42141.541134259256</v>
      </c>
      <c r="T3296" s="15">
        <f t="shared" si="263"/>
        <v>42171.541134259256</v>
      </c>
      <c r="U3296">
        <f t="shared" si="264"/>
        <v>2015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61"/>
        <v>103</v>
      </c>
      <c r="P3297">
        <f t="shared" si="260"/>
        <v>26.67</v>
      </c>
      <c r="Q3297" s="9" t="s">
        <v>8315</v>
      </c>
      <c r="R3297" s="9" t="s">
        <v>8316</v>
      </c>
      <c r="S3297" s="15">
        <f t="shared" si="262"/>
        <v>42609.442465277782</v>
      </c>
      <c r="T3297" s="15">
        <f t="shared" si="263"/>
        <v>42639.442465277782</v>
      </c>
      <c r="U3297">
        <f t="shared" si="264"/>
        <v>2016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61"/>
        <v>144</v>
      </c>
      <c r="P3298">
        <f t="shared" si="260"/>
        <v>45.98</v>
      </c>
      <c r="Q3298" s="9" t="s">
        <v>8315</v>
      </c>
      <c r="R3298" s="9" t="s">
        <v>8316</v>
      </c>
      <c r="S3298" s="15">
        <f t="shared" si="262"/>
        <v>42309.756620370375</v>
      </c>
      <c r="T3298" s="15">
        <f t="shared" si="263"/>
        <v>42330.916666666672</v>
      </c>
      <c r="U3298">
        <f t="shared" si="264"/>
        <v>2015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61"/>
        <v>100</v>
      </c>
      <c r="P3299">
        <f t="shared" si="260"/>
        <v>125.09</v>
      </c>
      <c r="Q3299" s="9" t="s">
        <v>8315</v>
      </c>
      <c r="R3299" s="9" t="s">
        <v>8316</v>
      </c>
      <c r="S3299" s="15">
        <f t="shared" si="262"/>
        <v>42193.771481481483</v>
      </c>
      <c r="T3299" s="15">
        <f t="shared" si="263"/>
        <v>42212.957638888889</v>
      </c>
      <c r="U3299">
        <f t="shared" si="264"/>
        <v>2015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61"/>
        <v>102</v>
      </c>
      <c r="P3300">
        <f t="shared" si="260"/>
        <v>141.29</v>
      </c>
      <c r="Q3300" s="9" t="s">
        <v>8315</v>
      </c>
      <c r="R3300" s="9" t="s">
        <v>8316</v>
      </c>
      <c r="S3300" s="15">
        <f t="shared" si="262"/>
        <v>42239.957962962959</v>
      </c>
      <c r="T3300" s="15">
        <f t="shared" si="263"/>
        <v>42260</v>
      </c>
      <c r="U3300">
        <f t="shared" si="264"/>
        <v>2015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61"/>
        <v>116</v>
      </c>
      <c r="P3301">
        <f t="shared" si="260"/>
        <v>55.33</v>
      </c>
      <c r="Q3301" s="9" t="s">
        <v>8315</v>
      </c>
      <c r="R3301" s="9" t="s">
        <v>8316</v>
      </c>
      <c r="S3301" s="15">
        <f t="shared" si="262"/>
        <v>42261.917395833334</v>
      </c>
      <c r="T3301" s="15">
        <f t="shared" si="263"/>
        <v>42291.917395833334</v>
      </c>
      <c r="U3301">
        <f t="shared" si="264"/>
        <v>2015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61"/>
        <v>136</v>
      </c>
      <c r="P3302">
        <f t="shared" si="260"/>
        <v>46.42</v>
      </c>
      <c r="Q3302" s="9" t="s">
        <v>8315</v>
      </c>
      <c r="R3302" s="9" t="s">
        <v>8316</v>
      </c>
      <c r="S3302" s="15">
        <f t="shared" si="262"/>
        <v>42102.743773148148</v>
      </c>
      <c r="T3302" s="15">
        <f t="shared" si="263"/>
        <v>42123.743773148148</v>
      </c>
      <c r="U3302">
        <f t="shared" si="264"/>
        <v>2015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61"/>
        <v>133</v>
      </c>
      <c r="P3303">
        <f t="shared" si="260"/>
        <v>57.2</v>
      </c>
      <c r="Q3303" s="9" t="s">
        <v>8315</v>
      </c>
      <c r="R3303" s="9" t="s">
        <v>8316</v>
      </c>
      <c r="S3303" s="15">
        <f t="shared" si="262"/>
        <v>42538.73583333334</v>
      </c>
      <c r="T3303" s="15">
        <f t="shared" si="263"/>
        <v>42583.290972222225</v>
      </c>
      <c r="U3303">
        <f t="shared" si="264"/>
        <v>2016</v>
      </c>
    </row>
    <row r="3304" spans="1:2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61"/>
        <v>103</v>
      </c>
      <c r="P3304">
        <f t="shared" si="260"/>
        <v>173.7</v>
      </c>
      <c r="Q3304" s="9" t="s">
        <v>8315</v>
      </c>
      <c r="R3304" s="9" t="s">
        <v>8316</v>
      </c>
      <c r="S3304" s="15">
        <f t="shared" si="262"/>
        <v>42681.35157407407</v>
      </c>
      <c r="T3304" s="15">
        <f t="shared" si="263"/>
        <v>42711.35157407407</v>
      </c>
      <c r="U3304">
        <f t="shared" si="264"/>
        <v>2016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61"/>
        <v>116</v>
      </c>
      <c r="P3305">
        <f t="shared" si="260"/>
        <v>59.6</v>
      </c>
      <c r="Q3305" s="9" t="s">
        <v>8315</v>
      </c>
      <c r="R3305" s="9" t="s">
        <v>8316</v>
      </c>
      <c r="S3305" s="15">
        <f t="shared" si="262"/>
        <v>42056.65143518518</v>
      </c>
      <c r="T3305" s="15">
        <f t="shared" si="263"/>
        <v>42091.609768518523</v>
      </c>
      <c r="U3305">
        <f t="shared" si="264"/>
        <v>2015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61"/>
        <v>105</v>
      </c>
      <c r="P3306">
        <f t="shared" si="260"/>
        <v>89.59</v>
      </c>
      <c r="Q3306" s="9" t="s">
        <v>8315</v>
      </c>
      <c r="R3306" s="9" t="s">
        <v>8316</v>
      </c>
      <c r="S3306" s="15">
        <f t="shared" si="262"/>
        <v>42696.624444444446</v>
      </c>
      <c r="T3306" s="15">
        <f t="shared" si="263"/>
        <v>42726.624444444446</v>
      </c>
      <c r="U3306">
        <f t="shared" si="264"/>
        <v>2016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61"/>
        <v>102</v>
      </c>
      <c r="P3307">
        <f t="shared" si="260"/>
        <v>204.05</v>
      </c>
      <c r="Q3307" s="9" t="s">
        <v>8315</v>
      </c>
      <c r="R3307" s="9" t="s">
        <v>8316</v>
      </c>
      <c r="S3307" s="15">
        <f t="shared" si="262"/>
        <v>42186.855879629627</v>
      </c>
      <c r="T3307" s="15">
        <f t="shared" si="263"/>
        <v>42216.855879629627</v>
      </c>
      <c r="U3307">
        <f t="shared" si="264"/>
        <v>2015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61"/>
        <v>175</v>
      </c>
      <c r="P3308">
        <f t="shared" si="260"/>
        <v>48.7</v>
      </c>
      <c r="Q3308" s="9" t="s">
        <v>8315</v>
      </c>
      <c r="R3308" s="9" t="s">
        <v>8316</v>
      </c>
      <c r="S3308" s="15">
        <f t="shared" si="262"/>
        <v>42493.219236111108</v>
      </c>
      <c r="T3308" s="15">
        <f t="shared" si="263"/>
        <v>42531.125</v>
      </c>
      <c r="U3308">
        <f t="shared" si="264"/>
        <v>2016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61"/>
        <v>107</v>
      </c>
      <c r="P3309">
        <f t="shared" si="260"/>
        <v>53.34</v>
      </c>
      <c r="Q3309" s="9" t="s">
        <v>8315</v>
      </c>
      <c r="R3309" s="9" t="s">
        <v>8316</v>
      </c>
      <c r="S3309" s="15">
        <f t="shared" si="262"/>
        <v>42475.057164351849</v>
      </c>
      <c r="T3309" s="15">
        <f t="shared" si="263"/>
        <v>42505.057164351849</v>
      </c>
      <c r="U3309">
        <f t="shared" si="264"/>
        <v>2016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61"/>
        <v>122</v>
      </c>
      <c r="P3310">
        <f t="shared" si="260"/>
        <v>75.09</v>
      </c>
      <c r="Q3310" s="9" t="s">
        <v>8315</v>
      </c>
      <c r="R3310" s="9" t="s">
        <v>8316</v>
      </c>
      <c r="S3310" s="15">
        <f t="shared" si="262"/>
        <v>42452.876909722225</v>
      </c>
      <c r="T3310" s="15">
        <f t="shared" si="263"/>
        <v>42473.876909722225</v>
      </c>
      <c r="U3310">
        <f t="shared" si="264"/>
        <v>2016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61"/>
        <v>159</v>
      </c>
      <c r="P3311">
        <f t="shared" si="260"/>
        <v>18</v>
      </c>
      <c r="Q3311" s="9" t="s">
        <v>8315</v>
      </c>
      <c r="R3311" s="9" t="s">
        <v>8316</v>
      </c>
      <c r="S3311" s="15">
        <f t="shared" si="262"/>
        <v>42628.650208333333</v>
      </c>
      <c r="T3311" s="15">
        <f t="shared" si="263"/>
        <v>42659.650208333333</v>
      </c>
      <c r="U3311">
        <f t="shared" si="264"/>
        <v>2016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61"/>
        <v>100</v>
      </c>
      <c r="P3312">
        <f t="shared" si="260"/>
        <v>209.84</v>
      </c>
      <c r="Q3312" s="9" t="s">
        <v>8315</v>
      </c>
      <c r="R3312" s="9" t="s">
        <v>8316</v>
      </c>
      <c r="S3312" s="15">
        <f t="shared" si="262"/>
        <v>42253.928530092591</v>
      </c>
      <c r="T3312" s="15">
        <f t="shared" si="263"/>
        <v>42283.928530092591</v>
      </c>
      <c r="U3312">
        <f t="shared" si="264"/>
        <v>2015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61"/>
        <v>110</v>
      </c>
      <c r="P3313">
        <f t="shared" si="260"/>
        <v>61.02</v>
      </c>
      <c r="Q3313" s="9" t="s">
        <v>8315</v>
      </c>
      <c r="R3313" s="9" t="s">
        <v>8316</v>
      </c>
      <c r="S3313" s="15">
        <f t="shared" si="262"/>
        <v>42264.29178240741</v>
      </c>
      <c r="T3313" s="15">
        <f t="shared" si="263"/>
        <v>42294.29178240741</v>
      </c>
      <c r="U3313">
        <f t="shared" si="264"/>
        <v>2015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61"/>
        <v>100</v>
      </c>
      <c r="P3314">
        <f t="shared" si="260"/>
        <v>61</v>
      </c>
      <c r="Q3314" s="9" t="s">
        <v>8315</v>
      </c>
      <c r="R3314" s="9" t="s">
        <v>8316</v>
      </c>
      <c r="S3314" s="15">
        <f t="shared" si="262"/>
        <v>42664.809560185182</v>
      </c>
      <c r="T3314" s="15">
        <f t="shared" si="263"/>
        <v>42685.916666666672</v>
      </c>
      <c r="U3314">
        <f t="shared" si="264"/>
        <v>2016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61"/>
        <v>116</v>
      </c>
      <c r="P3315">
        <f t="shared" si="260"/>
        <v>80.03</v>
      </c>
      <c r="Q3315" s="9" t="s">
        <v>8315</v>
      </c>
      <c r="R3315" s="9" t="s">
        <v>8316</v>
      </c>
      <c r="S3315" s="15">
        <f t="shared" si="262"/>
        <v>42382.244409722218</v>
      </c>
      <c r="T3315" s="15">
        <f t="shared" si="263"/>
        <v>42396.041666666672</v>
      </c>
      <c r="U3315">
        <f t="shared" si="264"/>
        <v>2016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61"/>
        <v>211</v>
      </c>
      <c r="P3316">
        <f t="shared" si="260"/>
        <v>29.07</v>
      </c>
      <c r="Q3316" s="9" t="s">
        <v>8315</v>
      </c>
      <c r="R3316" s="9" t="s">
        <v>8316</v>
      </c>
      <c r="S3316" s="15">
        <f t="shared" si="262"/>
        <v>42105.267488425925</v>
      </c>
      <c r="T3316" s="15">
        <f t="shared" si="263"/>
        <v>42132.836805555555</v>
      </c>
      <c r="U3316">
        <f t="shared" si="264"/>
        <v>2015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61"/>
        <v>110</v>
      </c>
      <c r="P3317">
        <f t="shared" si="260"/>
        <v>49.44</v>
      </c>
      <c r="Q3317" s="9" t="s">
        <v>8315</v>
      </c>
      <c r="R3317" s="9" t="s">
        <v>8316</v>
      </c>
      <c r="S3317" s="15">
        <f t="shared" si="262"/>
        <v>42466.303715277783</v>
      </c>
      <c r="T3317" s="15">
        <f t="shared" si="263"/>
        <v>42496.303715277783</v>
      </c>
      <c r="U3317">
        <f t="shared" si="264"/>
        <v>2016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61"/>
        <v>100</v>
      </c>
      <c r="P3318">
        <f t="shared" si="260"/>
        <v>93.98</v>
      </c>
      <c r="Q3318" s="9" t="s">
        <v>8315</v>
      </c>
      <c r="R3318" s="9" t="s">
        <v>8316</v>
      </c>
      <c r="S3318" s="15">
        <f t="shared" si="262"/>
        <v>41826.871238425927</v>
      </c>
      <c r="T3318" s="15">
        <f t="shared" si="263"/>
        <v>41859.57916666667</v>
      </c>
      <c r="U3318">
        <f t="shared" si="264"/>
        <v>2014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61"/>
        <v>106</v>
      </c>
      <c r="P3319">
        <f t="shared" si="260"/>
        <v>61.94</v>
      </c>
      <c r="Q3319" s="9" t="s">
        <v>8315</v>
      </c>
      <c r="R3319" s="9" t="s">
        <v>8316</v>
      </c>
      <c r="S3319" s="15">
        <f t="shared" si="262"/>
        <v>42499.039629629624</v>
      </c>
      <c r="T3319" s="15">
        <f t="shared" si="263"/>
        <v>42529.039629629624</v>
      </c>
      <c r="U3319">
        <f t="shared" si="264"/>
        <v>2016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61"/>
        <v>126</v>
      </c>
      <c r="P3320">
        <f t="shared" si="260"/>
        <v>78.5</v>
      </c>
      <c r="Q3320" s="9" t="s">
        <v>8315</v>
      </c>
      <c r="R3320" s="9" t="s">
        <v>8316</v>
      </c>
      <c r="S3320" s="15">
        <f t="shared" si="262"/>
        <v>42431.302002314813</v>
      </c>
      <c r="T3320" s="15">
        <f t="shared" si="263"/>
        <v>42471.104166666672</v>
      </c>
      <c r="U3320">
        <f t="shared" si="264"/>
        <v>2016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61"/>
        <v>108</v>
      </c>
      <c r="P3321">
        <f t="shared" si="260"/>
        <v>33.75</v>
      </c>
      <c r="Q3321" s="9" t="s">
        <v>8315</v>
      </c>
      <c r="R3321" s="9" t="s">
        <v>8316</v>
      </c>
      <c r="S3321" s="15">
        <f t="shared" si="262"/>
        <v>41990.585486111115</v>
      </c>
      <c r="T3321" s="15">
        <f t="shared" si="263"/>
        <v>42035.585486111115</v>
      </c>
      <c r="U3321">
        <f t="shared" si="264"/>
        <v>2014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61"/>
        <v>101</v>
      </c>
      <c r="P3322">
        <f t="shared" ref="P3322:P3385" si="265">IFERROR(ROUND(E3322/L3322, 2),0)</f>
        <v>66.45</v>
      </c>
      <c r="Q3322" s="9" t="s">
        <v>8315</v>
      </c>
      <c r="R3322" s="9" t="s">
        <v>8316</v>
      </c>
      <c r="S3322" s="15">
        <f t="shared" si="262"/>
        <v>42513.045798611114</v>
      </c>
      <c r="T3322" s="15">
        <f t="shared" si="263"/>
        <v>42543.045798611114</v>
      </c>
      <c r="U3322">
        <f t="shared" si="264"/>
        <v>2016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61"/>
        <v>107</v>
      </c>
      <c r="P3323">
        <f t="shared" si="265"/>
        <v>35.799999999999997</v>
      </c>
      <c r="Q3323" s="9" t="s">
        <v>8315</v>
      </c>
      <c r="R3323" s="9" t="s">
        <v>8316</v>
      </c>
      <c r="S3323" s="15">
        <f t="shared" si="262"/>
        <v>41914.100289351853</v>
      </c>
      <c r="T3323" s="15">
        <f t="shared" si="263"/>
        <v>41928.165972222225</v>
      </c>
      <c r="U3323">
        <f t="shared" si="264"/>
        <v>2014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61"/>
        <v>102</v>
      </c>
      <c r="P3324">
        <f t="shared" si="265"/>
        <v>145.65</v>
      </c>
      <c r="Q3324" s="9" t="s">
        <v>8315</v>
      </c>
      <c r="R3324" s="9" t="s">
        <v>8316</v>
      </c>
      <c r="S3324" s="15">
        <f t="shared" si="262"/>
        <v>42521.010370370372</v>
      </c>
      <c r="T3324" s="15">
        <f t="shared" si="263"/>
        <v>42543.163194444445</v>
      </c>
      <c r="U3324">
        <f t="shared" si="264"/>
        <v>2016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61"/>
        <v>126</v>
      </c>
      <c r="P3325">
        <f t="shared" si="265"/>
        <v>25.69</v>
      </c>
      <c r="Q3325" s="9" t="s">
        <v>8315</v>
      </c>
      <c r="R3325" s="9" t="s">
        <v>8316</v>
      </c>
      <c r="S3325" s="15">
        <f t="shared" si="262"/>
        <v>42608.36583333333</v>
      </c>
      <c r="T3325" s="15">
        <f t="shared" si="263"/>
        <v>42638.36583333333</v>
      </c>
      <c r="U3325">
        <f t="shared" si="264"/>
        <v>2016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61"/>
        <v>102</v>
      </c>
      <c r="P3326">
        <f t="shared" si="265"/>
        <v>152.5</v>
      </c>
      <c r="Q3326" s="9" t="s">
        <v>8315</v>
      </c>
      <c r="R3326" s="9" t="s">
        <v>8316</v>
      </c>
      <c r="S3326" s="15">
        <f t="shared" si="262"/>
        <v>42512.58321759259</v>
      </c>
      <c r="T3326" s="15">
        <f t="shared" si="263"/>
        <v>42526.58321759259</v>
      </c>
      <c r="U3326">
        <f t="shared" si="264"/>
        <v>2016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61"/>
        <v>113</v>
      </c>
      <c r="P3327">
        <f t="shared" si="265"/>
        <v>30</v>
      </c>
      <c r="Q3327" s="9" t="s">
        <v>8315</v>
      </c>
      <c r="R3327" s="9" t="s">
        <v>8316</v>
      </c>
      <c r="S3327" s="15">
        <f t="shared" si="262"/>
        <v>42064.785613425927</v>
      </c>
      <c r="T3327" s="15">
        <f t="shared" si="263"/>
        <v>42099.743946759263</v>
      </c>
      <c r="U3327">
        <f t="shared" si="264"/>
        <v>2015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61"/>
        <v>101</v>
      </c>
      <c r="P3328">
        <f t="shared" si="265"/>
        <v>142.28</v>
      </c>
      <c r="Q3328" s="9" t="s">
        <v>8315</v>
      </c>
      <c r="R3328" s="9" t="s">
        <v>8316</v>
      </c>
      <c r="S3328" s="15">
        <f t="shared" si="262"/>
        <v>42041.714178240742</v>
      </c>
      <c r="T3328" s="15">
        <f t="shared" si="263"/>
        <v>42071.67251157407</v>
      </c>
      <c r="U3328">
        <f t="shared" si="264"/>
        <v>2015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61"/>
        <v>101</v>
      </c>
      <c r="P3329">
        <f t="shared" si="265"/>
        <v>24.55</v>
      </c>
      <c r="Q3329" s="9" t="s">
        <v>8315</v>
      </c>
      <c r="R3329" s="9" t="s">
        <v>8316</v>
      </c>
      <c r="S3329" s="15">
        <f t="shared" si="262"/>
        <v>42468.374606481477</v>
      </c>
      <c r="T3329" s="15">
        <f t="shared" si="263"/>
        <v>42498.374606481477</v>
      </c>
      <c r="U3329">
        <f t="shared" si="264"/>
        <v>2016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6">ROUND(E3330/D3330*100, 0)</f>
        <v>146</v>
      </c>
      <c r="P3330">
        <f t="shared" si="265"/>
        <v>292.77999999999997</v>
      </c>
      <c r="Q3330" s="9" t="s">
        <v>8315</v>
      </c>
      <c r="R3330" s="9" t="s">
        <v>8316</v>
      </c>
      <c r="S3330" s="15">
        <f t="shared" si="262"/>
        <v>41822.57503472222</v>
      </c>
      <c r="T3330" s="15">
        <f t="shared" si="263"/>
        <v>41825.041666666664</v>
      </c>
      <c r="U3330">
        <f t="shared" si="264"/>
        <v>2014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6"/>
        <v>117</v>
      </c>
      <c r="P3331">
        <f t="shared" si="265"/>
        <v>44.92</v>
      </c>
      <c r="Q3331" s="9" t="s">
        <v>8315</v>
      </c>
      <c r="R3331" s="9" t="s">
        <v>8316</v>
      </c>
      <c r="S3331" s="15">
        <f t="shared" ref="S3331:S3394" si="267">(((J3331/60)/60)/24)+DATE(1970,1,1)</f>
        <v>41837.323009259257</v>
      </c>
      <c r="T3331" s="15">
        <f t="shared" ref="T3331:T3394" si="268">(((I3331/60)/60)/24)+DATE(1970,1,1)</f>
        <v>41847.958333333336</v>
      </c>
      <c r="U3331">
        <f t="shared" ref="U3331:U3394" si="269">YEAR(S3331)</f>
        <v>2014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6"/>
        <v>106</v>
      </c>
      <c r="P3332">
        <f t="shared" si="265"/>
        <v>23.1</v>
      </c>
      <c r="Q3332" s="9" t="s">
        <v>8315</v>
      </c>
      <c r="R3332" s="9" t="s">
        <v>8316</v>
      </c>
      <c r="S3332" s="15">
        <f t="shared" si="267"/>
        <v>42065.887361111112</v>
      </c>
      <c r="T3332" s="15">
        <f t="shared" si="268"/>
        <v>42095.845694444448</v>
      </c>
      <c r="U3332">
        <f t="shared" si="269"/>
        <v>2015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6"/>
        <v>105</v>
      </c>
      <c r="P3333">
        <f t="shared" si="265"/>
        <v>80.400000000000006</v>
      </c>
      <c r="Q3333" s="9" t="s">
        <v>8315</v>
      </c>
      <c r="R3333" s="9" t="s">
        <v>8316</v>
      </c>
      <c r="S3333" s="15">
        <f t="shared" si="267"/>
        <v>42248.697754629626</v>
      </c>
      <c r="T3333" s="15">
        <f t="shared" si="268"/>
        <v>42283.697754629626</v>
      </c>
      <c r="U3333">
        <f t="shared" si="269"/>
        <v>2015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6"/>
        <v>100</v>
      </c>
      <c r="P3334">
        <f t="shared" si="265"/>
        <v>72.290000000000006</v>
      </c>
      <c r="Q3334" s="9" t="s">
        <v>8315</v>
      </c>
      <c r="R3334" s="9" t="s">
        <v>8316</v>
      </c>
      <c r="S3334" s="15">
        <f t="shared" si="267"/>
        <v>41809.860300925924</v>
      </c>
      <c r="T3334" s="15">
        <f t="shared" si="268"/>
        <v>41839.860300925924</v>
      </c>
      <c r="U3334">
        <f t="shared" si="269"/>
        <v>2014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6"/>
        <v>105</v>
      </c>
      <c r="P3335">
        <f t="shared" si="265"/>
        <v>32.97</v>
      </c>
      <c r="Q3335" s="9" t="s">
        <v>8315</v>
      </c>
      <c r="R3335" s="9" t="s">
        <v>8316</v>
      </c>
      <c r="S3335" s="15">
        <f t="shared" si="267"/>
        <v>42148.676851851851</v>
      </c>
      <c r="T3335" s="15">
        <f t="shared" si="268"/>
        <v>42170.676851851851</v>
      </c>
      <c r="U3335">
        <f t="shared" si="269"/>
        <v>2015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6"/>
        <v>139</v>
      </c>
      <c r="P3336">
        <f t="shared" si="265"/>
        <v>116.65</v>
      </c>
      <c r="Q3336" s="9" t="s">
        <v>8315</v>
      </c>
      <c r="R3336" s="9" t="s">
        <v>8316</v>
      </c>
      <c r="S3336" s="15">
        <f t="shared" si="267"/>
        <v>42185.521087962959</v>
      </c>
      <c r="T3336" s="15">
        <f t="shared" si="268"/>
        <v>42215.521087962959</v>
      </c>
      <c r="U3336">
        <f t="shared" si="269"/>
        <v>2015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6"/>
        <v>100</v>
      </c>
      <c r="P3337">
        <f t="shared" si="265"/>
        <v>79.62</v>
      </c>
      <c r="Q3337" s="9" t="s">
        <v>8315</v>
      </c>
      <c r="R3337" s="9" t="s">
        <v>8316</v>
      </c>
      <c r="S3337" s="15">
        <f t="shared" si="267"/>
        <v>41827.674143518518</v>
      </c>
      <c r="T3337" s="15">
        <f t="shared" si="268"/>
        <v>41854.958333333336</v>
      </c>
      <c r="U3337">
        <f t="shared" si="269"/>
        <v>2014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6"/>
        <v>100</v>
      </c>
      <c r="P3338">
        <f t="shared" si="265"/>
        <v>27.78</v>
      </c>
      <c r="Q3338" s="9" t="s">
        <v>8315</v>
      </c>
      <c r="R3338" s="9" t="s">
        <v>8316</v>
      </c>
      <c r="S3338" s="15">
        <f t="shared" si="267"/>
        <v>42437.398680555561</v>
      </c>
      <c r="T3338" s="15">
        <f t="shared" si="268"/>
        <v>42465.35701388889</v>
      </c>
      <c r="U3338">
        <f t="shared" si="269"/>
        <v>2016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6"/>
        <v>110</v>
      </c>
      <c r="P3339">
        <f t="shared" si="265"/>
        <v>81.03</v>
      </c>
      <c r="Q3339" s="9" t="s">
        <v>8315</v>
      </c>
      <c r="R3339" s="9" t="s">
        <v>8316</v>
      </c>
      <c r="S3339" s="15">
        <f t="shared" si="267"/>
        <v>41901.282025462962</v>
      </c>
      <c r="T3339" s="15">
        <f t="shared" si="268"/>
        <v>41922.875</v>
      </c>
      <c r="U3339">
        <f t="shared" si="269"/>
        <v>2014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6"/>
        <v>102</v>
      </c>
      <c r="P3340">
        <f t="shared" si="265"/>
        <v>136.85</v>
      </c>
      <c r="Q3340" s="9" t="s">
        <v>8315</v>
      </c>
      <c r="R3340" s="9" t="s">
        <v>8316</v>
      </c>
      <c r="S3340" s="15">
        <f t="shared" si="267"/>
        <v>42769.574999999997</v>
      </c>
      <c r="T3340" s="15">
        <f t="shared" si="268"/>
        <v>42790.574999999997</v>
      </c>
      <c r="U3340">
        <f t="shared" si="269"/>
        <v>2017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6"/>
        <v>104</v>
      </c>
      <c r="P3341">
        <f t="shared" si="265"/>
        <v>177.62</v>
      </c>
      <c r="Q3341" s="9" t="s">
        <v>8315</v>
      </c>
      <c r="R3341" s="9" t="s">
        <v>8316</v>
      </c>
      <c r="S3341" s="15">
        <f t="shared" si="267"/>
        <v>42549.665717592594</v>
      </c>
      <c r="T3341" s="15">
        <f t="shared" si="268"/>
        <v>42579.665717592594</v>
      </c>
      <c r="U3341">
        <f t="shared" si="269"/>
        <v>2016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6"/>
        <v>138</v>
      </c>
      <c r="P3342">
        <f t="shared" si="265"/>
        <v>109.08</v>
      </c>
      <c r="Q3342" s="9" t="s">
        <v>8315</v>
      </c>
      <c r="R3342" s="9" t="s">
        <v>8316</v>
      </c>
      <c r="S3342" s="15">
        <f t="shared" si="267"/>
        <v>42685.974004629628</v>
      </c>
      <c r="T3342" s="15">
        <f t="shared" si="268"/>
        <v>42710.974004629628</v>
      </c>
      <c r="U3342">
        <f t="shared" si="269"/>
        <v>2016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6"/>
        <v>100</v>
      </c>
      <c r="P3343">
        <f t="shared" si="265"/>
        <v>119.64</v>
      </c>
      <c r="Q3343" s="9" t="s">
        <v>8315</v>
      </c>
      <c r="R3343" s="9" t="s">
        <v>8316</v>
      </c>
      <c r="S3343" s="15">
        <f t="shared" si="267"/>
        <v>42510.798854166671</v>
      </c>
      <c r="T3343" s="15">
        <f t="shared" si="268"/>
        <v>42533.708333333328</v>
      </c>
      <c r="U3343">
        <f t="shared" si="269"/>
        <v>2016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6"/>
        <v>102</v>
      </c>
      <c r="P3344">
        <f t="shared" si="265"/>
        <v>78.209999999999994</v>
      </c>
      <c r="Q3344" s="9" t="s">
        <v>8315</v>
      </c>
      <c r="R3344" s="9" t="s">
        <v>8316</v>
      </c>
      <c r="S3344" s="15">
        <f t="shared" si="267"/>
        <v>42062.296412037031</v>
      </c>
      <c r="T3344" s="15">
        <f t="shared" si="268"/>
        <v>42095.207638888889</v>
      </c>
      <c r="U3344">
        <f t="shared" si="269"/>
        <v>2015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6"/>
        <v>171</v>
      </c>
      <c r="P3345">
        <f t="shared" si="265"/>
        <v>52.17</v>
      </c>
      <c r="Q3345" s="9" t="s">
        <v>8315</v>
      </c>
      <c r="R3345" s="9" t="s">
        <v>8316</v>
      </c>
      <c r="S3345" s="15">
        <f t="shared" si="267"/>
        <v>42452.916481481487</v>
      </c>
      <c r="T3345" s="15">
        <f t="shared" si="268"/>
        <v>42473.554166666669</v>
      </c>
      <c r="U3345">
        <f t="shared" si="269"/>
        <v>2016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6"/>
        <v>101</v>
      </c>
      <c r="P3346">
        <f t="shared" si="265"/>
        <v>114.13</v>
      </c>
      <c r="Q3346" s="9" t="s">
        <v>8315</v>
      </c>
      <c r="R3346" s="9" t="s">
        <v>8316</v>
      </c>
      <c r="S3346" s="15">
        <f t="shared" si="267"/>
        <v>41851.200150462959</v>
      </c>
      <c r="T3346" s="15">
        <f t="shared" si="268"/>
        <v>41881.200150462959</v>
      </c>
      <c r="U3346">
        <f t="shared" si="269"/>
        <v>2014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6"/>
        <v>130</v>
      </c>
      <c r="P3347">
        <f t="shared" si="265"/>
        <v>50</v>
      </c>
      <c r="Q3347" s="9" t="s">
        <v>8315</v>
      </c>
      <c r="R3347" s="9" t="s">
        <v>8316</v>
      </c>
      <c r="S3347" s="15">
        <f t="shared" si="267"/>
        <v>42053.106111111112</v>
      </c>
      <c r="T3347" s="15">
        <f t="shared" si="268"/>
        <v>42112.025694444441</v>
      </c>
      <c r="U3347">
        <f t="shared" si="269"/>
        <v>2015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6"/>
        <v>110</v>
      </c>
      <c r="P3348">
        <f t="shared" si="265"/>
        <v>91.67</v>
      </c>
      <c r="Q3348" s="9" t="s">
        <v>8315</v>
      </c>
      <c r="R3348" s="9" t="s">
        <v>8316</v>
      </c>
      <c r="S3348" s="15">
        <f t="shared" si="267"/>
        <v>42054.024421296301</v>
      </c>
      <c r="T3348" s="15">
        <f t="shared" si="268"/>
        <v>42061.024421296301</v>
      </c>
      <c r="U3348">
        <f t="shared" si="269"/>
        <v>2015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6"/>
        <v>119</v>
      </c>
      <c r="P3349">
        <f t="shared" si="265"/>
        <v>108.59</v>
      </c>
      <c r="Q3349" s="9" t="s">
        <v>8315</v>
      </c>
      <c r="R3349" s="9" t="s">
        <v>8316</v>
      </c>
      <c r="S3349" s="15">
        <f t="shared" si="267"/>
        <v>42484.551550925928</v>
      </c>
      <c r="T3349" s="15">
        <f t="shared" si="268"/>
        <v>42498.875</v>
      </c>
      <c r="U3349">
        <f t="shared" si="269"/>
        <v>2016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6"/>
        <v>100</v>
      </c>
      <c r="P3350">
        <f t="shared" si="265"/>
        <v>69.819999999999993</v>
      </c>
      <c r="Q3350" s="9" t="s">
        <v>8315</v>
      </c>
      <c r="R3350" s="9" t="s">
        <v>8316</v>
      </c>
      <c r="S3350" s="15">
        <f t="shared" si="267"/>
        <v>42466.558796296296</v>
      </c>
      <c r="T3350" s="15">
        <f t="shared" si="268"/>
        <v>42490.165972222225</v>
      </c>
      <c r="U3350">
        <f t="shared" si="269"/>
        <v>2016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6"/>
        <v>153</v>
      </c>
      <c r="P3351">
        <f t="shared" si="265"/>
        <v>109.57</v>
      </c>
      <c r="Q3351" s="9" t="s">
        <v>8315</v>
      </c>
      <c r="R3351" s="9" t="s">
        <v>8316</v>
      </c>
      <c r="S3351" s="15">
        <f t="shared" si="267"/>
        <v>42513.110787037032</v>
      </c>
      <c r="T3351" s="15">
        <f t="shared" si="268"/>
        <v>42534.708333333328</v>
      </c>
      <c r="U3351">
        <f t="shared" si="269"/>
        <v>2016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6"/>
        <v>104</v>
      </c>
      <c r="P3352">
        <f t="shared" si="265"/>
        <v>71.67</v>
      </c>
      <c r="Q3352" s="9" t="s">
        <v>8315</v>
      </c>
      <c r="R3352" s="9" t="s">
        <v>8316</v>
      </c>
      <c r="S3352" s="15">
        <f t="shared" si="267"/>
        <v>42302.701516203699</v>
      </c>
      <c r="T3352" s="15">
        <f t="shared" si="268"/>
        <v>42337.958333333328</v>
      </c>
      <c r="U3352">
        <f t="shared" si="269"/>
        <v>2015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6"/>
        <v>101</v>
      </c>
      <c r="P3353">
        <f t="shared" si="265"/>
        <v>93.61</v>
      </c>
      <c r="Q3353" s="9" t="s">
        <v>8315</v>
      </c>
      <c r="R3353" s="9" t="s">
        <v>8316</v>
      </c>
      <c r="S3353" s="15">
        <f t="shared" si="267"/>
        <v>41806.395428240743</v>
      </c>
      <c r="T3353" s="15">
        <f t="shared" si="268"/>
        <v>41843.458333333336</v>
      </c>
      <c r="U3353">
        <f t="shared" si="269"/>
        <v>2014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6"/>
        <v>108</v>
      </c>
      <c r="P3354">
        <f t="shared" si="265"/>
        <v>76.8</v>
      </c>
      <c r="Q3354" s="9" t="s">
        <v>8315</v>
      </c>
      <c r="R3354" s="9" t="s">
        <v>8316</v>
      </c>
      <c r="S3354" s="15">
        <f t="shared" si="267"/>
        <v>42495.992800925931</v>
      </c>
      <c r="T3354" s="15">
        <f t="shared" si="268"/>
        <v>42552.958333333328</v>
      </c>
      <c r="U3354">
        <f t="shared" si="269"/>
        <v>2016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6"/>
        <v>315</v>
      </c>
      <c r="P3355">
        <f t="shared" si="265"/>
        <v>35.799999999999997</v>
      </c>
      <c r="Q3355" s="9" t="s">
        <v>8315</v>
      </c>
      <c r="R3355" s="9" t="s">
        <v>8316</v>
      </c>
      <c r="S3355" s="15">
        <f t="shared" si="267"/>
        <v>42479.432291666672</v>
      </c>
      <c r="T3355" s="15">
        <f t="shared" si="268"/>
        <v>42492.958333333328</v>
      </c>
      <c r="U3355">
        <f t="shared" si="269"/>
        <v>2016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6"/>
        <v>102</v>
      </c>
      <c r="P3356">
        <f t="shared" si="265"/>
        <v>55.6</v>
      </c>
      <c r="Q3356" s="9" t="s">
        <v>8315</v>
      </c>
      <c r="R3356" s="9" t="s">
        <v>8316</v>
      </c>
      <c r="S3356" s="15">
        <f t="shared" si="267"/>
        <v>42270.7269212963</v>
      </c>
      <c r="T3356" s="15">
        <f t="shared" si="268"/>
        <v>42306.167361111111</v>
      </c>
      <c r="U3356">
        <f t="shared" si="269"/>
        <v>2015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6"/>
        <v>126</v>
      </c>
      <c r="P3357">
        <f t="shared" si="265"/>
        <v>147.33000000000001</v>
      </c>
      <c r="Q3357" s="9" t="s">
        <v>8315</v>
      </c>
      <c r="R3357" s="9" t="s">
        <v>8316</v>
      </c>
      <c r="S3357" s="15">
        <f t="shared" si="267"/>
        <v>42489.619525462964</v>
      </c>
      <c r="T3357" s="15">
        <f t="shared" si="268"/>
        <v>42500.470138888893</v>
      </c>
      <c r="U3357">
        <f t="shared" si="269"/>
        <v>2016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6"/>
        <v>101</v>
      </c>
      <c r="P3358">
        <f t="shared" si="265"/>
        <v>56.33</v>
      </c>
      <c r="Q3358" s="9" t="s">
        <v>8315</v>
      </c>
      <c r="R3358" s="9" t="s">
        <v>8316</v>
      </c>
      <c r="S3358" s="15">
        <f t="shared" si="267"/>
        <v>42536.815648148149</v>
      </c>
      <c r="T3358" s="15">
        <f t="shared" si="268"/>
        <v>42566.815648148149</v>
      </c>
      <c r="U3358">
        <f t="shared" si="269"/>
        <v>2016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6"/>
        <v>101</v>
      </c>
      <c r="P3359">
        <f t="shared" si="265"/>
        <v>96.19</v>
      </c>
      <c r="Q3359" s="9" t="s">
        <v>8315</v>
      </c>
      <c r="R3359" s="9" t="s">
        <v>8316</v>
      </c>
      <c r="S3359" s="15">
        <f t="shared" si="267"/>
        <v>41822.417939814812</v>
      </c>
      <c r="T3359" s="15">
        <f t="shared" si="268"/>
        <v>41852.417939814812</v>
      </c>
      <c r="U3359">
        <f t="shared" si="269"/>
        <v>2014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6"/>
        <v>103</v>
      </c>
      <c r="P3360">
        <f t="shared" si="265"/>
        <v>63.57</v>
      </c>
      <c r="Q3360" s="9" t="s">
        <v>8315</v>
      </c>
      <c r="R3360" s="9" t="s">
        <v>8316</v>
      </c>
      <c r="S3360" s="15">
        <f t="shared" si="267"/>
        <v>41932.311099537037</v>
      </c>
      <c r="T3360" s="15">
        <f t="shared" si="268"/>
        <v>41962.352766203709</v>
      </c>
      <c r="U3360">
        <f t="shared" si="269"/>
        <v>2014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6"/>
        <v>106</v>
      </c>
      <c r="P3361">
        <f t="shared" si="265"/>
        <v>184.78</v>
      </c>
      <c r="Q3361" s="9" t="s">
        <v>8315</v>
      </c>
      <c r="R3361" s="9" t="s">
        <v>8316</v>
      </c>
      <c r="S3361" s="15">
        <f t="shared" si="267"/>
        <v>42746.057106481487</v>
      </c>
      <c r="T3361" s="15">
        <f t="shared" si="268"/>
        <v>42791.057106481487</v>
      </c>
      <c r="U3361">
        <f t="shared" si="269"/>
        <v>2017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6"/>
        <v>101</v>
      </c>
      <c r="P3362">
        <f t="shared" si="265"/>
        <v>126.72</v>
      </c>
      <c r="Q3362" s="9" t="s">
        <v>8315</v>
      </c>
      <c r="R3362" s="9" t="s">
        <v>8316</v>
      </c>
      <c r="S3362" s="15">
        <f t="shared" si="267"/>
        <v>42697.082673611112</v>
      </c>
      <c r="T3362" s="15">
        <f t="shared" si="268"/>
        <v>42718.665972222225</v>
      </c>
      <c r="U3362">
        <f t="shared" si="269"/>
        <v>2016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6"/>
        <v>113</v>
      </c>
      <c r="P3363">
        <f t="shared" si="265"/>
        <v>83.43</v>
      </c>
      <c r="Q3363" s="9" t="s">
        <v>8315</v>
      </c>
      <c r="R3363" s="9" t="s">
        <v>8316</v>
      </c>
      <c r="S3363" s="15">
        <f t="shared" si="267"/>
        <v>41866.025347222225</v>
      </c>
      <c r="T3363" s="15">
        <f t="shared" si="268"/>
        <v>41883.665972222225</v>
      </c>
      <c r="U3363">
        <f t="shared" si="269"/>
        <v>2014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6"/>
        <v>218</v>
      </c>
      <c r="P3364">
        <f t="shared" si="265"/>
        <v>54.5</v>
      </c>
      <c r="Q3364" s="9" t="s">
        <v>8315</v>
      </c>
      <c r="R3364" s="9" t="s">
        <v>8316</v>
      </c>
      <c r="S3364" s="15">
        <f t="shared" si="267"/>
        <v>42056.091631944444</v>
      </c>
      <c r="T3364" s="15">
        <f t="shared" si="268"/>
        <v>42070.204861111109</v>
      </c>
      <c r="U3364">
        <f t="shared" si="269"/>
        <v>2015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6"/>
        <v>101</v>
      </c>
      <c r="P3365">
        <f t="shared" si="265"/>
        <v>302.31</v>
      </c>
      <c r="Q3365" s="9" t="s">
        <v>8315</v>
      </c>
      <c r="R3365" s="9" t="s">
        <v>8316</v>
      </c>
      <c r="S3365" s="15">
        <f t="shared" si="267"/>
        <v>41851.771354166667</v>
      </c>
      <c r="T3365" s="15">
        <f t="shared" si="268"/>
        <v>41870.666666666664</v>
      </c>
      <c r="U3365">
        <f t="shared" si="269"/>
        <v>2014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6"/>
        <v>106</v>
      </c>
      <c r="P3366">
        <f t="shared" si="265"/>
        <v>44.14</v>
      </c>
      <c r="Q3366" s="9" t="s">
        <v>8315</v>
      </c>
      <c r="R3366" s="9" t="s">
        <v>8316</v>
      </c>
      <c r="S3366" s="15">
        <f t="shared" si="267"/>
        <v>42422.977418981478</v>
      </c>
      <c r="T3366" s="15">
        <f t="shared" si="268"/>
        <v>42444.875</v>
      </c>
      <c r="U3366">
        <f t="shared" si="269"/>
        <v>2016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6"/>
        <v>104</v>
      </c>
      <c r="P3367">
        <f t="shared" si="265"/>
        <v>866.67</v>
      </c>
      <c r="Q3367" s="9" t="s">
        <v>8315</v>
      </c>
      <c r="R3367" s="9" t="s">
        <v>8316</v>
      </c>
      <c r="S3367" s="15">
        <f t="shared" si="267"/>
        <v>42321.101759259262</v>
      </c>
      <c r="T3367" s="15">
        <f t="shared" si="268"/>
        <v>42351.101759259262</v>
      </c>
      <c r="U3367">
        <f t="shared" si="269"/>
        <v>2015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6"/>
        <v>221</v>
      </c>
      <c r="P3368">
        <f t="shared" si="265"/>
        <v>61.39</v>
      </c>
      <c r="Q3368" s="9" t="s">
        <v>8315</v>
      </c>
      <c r="R3368" s="9" t="s">
        <v>8316</v>
      </c>
      <c r="S3368" s="15">
        <f t="shared" si="267"/>
        <v>42107.067557870367</v>
      </c>
      <c r="T3368" s="15">
        <f t="shared" si="268"/>
        <v>42137.067557870367</v>
      </c>
      <c r="U3368">
        <f t="shared" si="269"/>
        <v>2015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6"/>
        <v>119</v>
      </c>
      <c r="P3369">
        <f t="shared" si="265"/>
        <v>29.67</v>
      </c>
      <c r="Q3369" s="9" t="s">
        <v>8315</v>
      </c>
      <c r="R3369" s="9" t="s">
        <v>8316</v>
      </c>
      <c r="S3369" s="15">
        <f t="shared" si="267"/>
        <v>42192.933958333335</v>
      </c>
      <c r="T3369" s="15">
        <f t="shared" si="268"/>
        <v>42217.933958333335</v>
      </c>
      <c r="U3369">
        <f t="shared" si="269"/>
        <v>2015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6"/>
        <v>105</v>
      </c>
      <c r="P3370">
        <f t="shared" si="265"/>
        <v>45.48</v>
      </c>
      <c r="Q3370" s="9" t="s">
        <v>8315</v>
      </c>
      <c r="R3370" s="9" t="s">
        <v>8316</v>
      </c>
      <c r="S3370" s="15">
        <f t="shared" si="267"/>
        <v>41969.199756944443</v>
      </c>
      <c r="T3370" s="15">
        <f t="shared" si="268"/>
        <v>42005.208333333328</v>
      </c>
      <c r="U3370">
        <f t="shared" si="269"/>
        <v>2014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6"/>
        <v>104</v>
      </c>
      <c r="P3371">
        <f t="shared" si="265"/>
        <v>96.2</v>
      </c>
      <c r="Q3371" s="9" t="s">
        <v>8315</v>
      </c>
      <c r="R3371" s="9" t="s">
        <v>8316</v>
      </c>
      <c r="S3371" s="15">
        <f t="shared" si="267"/>
        <v>42690.041435185187</v>
      </c>
      <c r="T3371" s="15">
        <f t="shared" si="268"/>
        <v>42750.041435185187</v>
      </c>
      <c r="U3371">
        <f t="shared" si="269"/>
        <v>2016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6"/>
        <v>118</v>
      </c>
      <c r="P3372">
        <f t="shared" si="265"/>
        <v>67.92</v>
      </c>
      <c r="Q3372" s="9" t="s">
        <v>8315</v>
      </c>
      <c r="R3372" s="9" t="s">
        <v>8316</v>
      </c>
      <c r="S3372" s="15">
        <f t="shared" si="267"/>
        <v>42690.334317129629</v>
      </c>
      <c r="T3372" s="15">
        <f t="shared" si="268"/>
        <v>42721.333333333328</v>
      </c>
      <c r="U3372">
        <f t="shared" si="269"/>
        <v>2016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6"/>
        <v>139</v>
      </c>
      <c r="P3373">
        <f t="shared" si="265"/>
        <v>30.78</v>
      </c>
      <c r="Q3373" s="9" t="s">
        <v>8315</v>
      </c>
      <c r="R3373" s="9" t="s">
        <v>8316</v>
      </c>
      <c r="S3373" s="15">
        <f t="shared" si="267"/>
        <v>42312.874594907407</v>
      </c>
      <c r="T3373" s="15">
        <f t="shared" si="268"/>
        <v>42340.874594907407</v>
      </c>
      <c r="U3373">
        <f t="shared" si="269"/>
        <v>2015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6"/>
        <v>104</v>
      </c>
      <c r="P3374">
        <f t="shared" si="265"/>
        <v>38.33</v>
      </c>
      <c r="Q3374" s="9" t="s">
        <v>8315</v>
      </c>
      <c r="R3374" s="9" t="s">
        <v>8316</v>
      </c>
      <c r="S3374" s="15">
        <f t="shared" si="267"/>
        <v>41855.548101851848</v>
      </c>
      <c r="T3374" s="15">
        <f t="shared" si="268"/>
        <v>41876.207638888889</v>
      </c>
      <c r="U3374">
        <f t="shared" si="269"/>
        <v>2014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6"/>
        <v>100</v>
      </c>
      <c r="P3375">
        <f t="shared" si="265"/>
        <v>66.83</v>
      </c>
      <c r="Q3375" s="9" t="s">
        <v>8315</v>
      </c>
      <c r="R3375" s="9" t="s">
        <v>8316</v>
      </c>
      <c r="S3375" s="15">
        <f t="shared" si="267"/>
        <v>42179.854629629626</v>
      </c>
      <c r="T3375" s="15">
        <f t="shared" si="268"/>
        <v>42203.666666666672</v>
      </c>
      <c r="U3375">
        <f t="shared" si="269"/>
        <v>2015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6"/>
        <v>107</v>
      </c>
      <c r="P3376">
        <f t="shared" si="265"/>
        <v>71.73</v>
      </c>
      <c r="Q3376" s="9" t="s">
        <v>8315</v>
      </c>
      <c r="R3376" s="9" t="s">
        <v>8316</v>
      </c>
      <c r="S3376" s="15">
        <f t="shared" si="267"/>
        <v>42275.731666666667</v>
      </c>
      <c r="T3376" s="15">
        <f t="shared" si="268"/>
        <v>42305.731666666667</v>
      </c>
      <c r="U3376">
        <f t="shared" si="269"/>
        <v>2015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6"/>
        <v>100</v>
      </c>
      <c r="P3377">
        <f t="shared" si="265"/>
        <v>176.47</v>
      </c>
      <c r="Q3377" s="9" t="s">
        <v>8315</v>
      </c>
      <c r="R3377" s="9" t="s">
        <v>8316</v>
      </c>
      <c r="S3377" s="15">
        <f t="shared" si="267"/>
        <v>41765.610798611109</v>
      </c>
      <c r="T3377" s="15">
        <f t="shared" si="268"/>
        <v>41777.610798611109</v>
      </c>
      <c r="U3377">
        <f t="shared" si="269"/>
        <v>2014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6"/>
        <v>100</v>
      </c>
      <c r="P3378">
        <f t="shared" si="265"/>
        <v>421.11</v>
      </c>
      <c r="Q3378" s="9" t="s">
        <v>8315</v>
      </c>
      <c r="R3378" s="9" t="s">
        <v>8316</v>
      </c>
      <c r="S3378" s="15">
        <f t="shared" si="267"/>
        <v>42059.701319444444</v>
      </c>
      <c r="T3378" s="15">
        <f t="shared" si="268"/>
        <v>42119.659652777773</v>
      </c>
      <c r="U3378">
        <f t="shared" si="269"/>
        <v>2015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6"/>
        <v>101</v>
      </c>
      <c r="P3379">
        <f t="shared" si="265"/>
        <v>104.99</v>
      </c>
      <c r="Q3379" s="9" t="s">
        <v>8315</v>
      </c>
      <c r="R3379" s="9" t="s">
        <v>8316</v>
      </c>
      <c r="S3379" s="15">
        <f t="shared" si="267"/>
        <v>42053.732627314821</v>
      </c>
      <c r="T3379" s="15">
        <f t="shared" si="268"/>
        <v>42083.705555555556</v>
      </c>
      <c r="U3379">
        <f t="shared" si="269"/>
        <v>2015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6"/>
        <v>108</v>
      </c>
      <c r="P3380">
        <f t="shared" si="265"/>
        <v>28.19</v>
      </c>
      <c r="Q3380" s="9" t="s">
        <v>8315</v>
      </c>
      <c r="R3380" s="9" t="s">
        <v>8316</v>
      </c>
      <c r="S3380" s="15">
        <f t="shared" si="267"/>
        <v>41858.355393518519</v>
      </c>
      <c r="T3380" s="15">
        <f t="shared" si="268"/>
        <v>41882.547222222223</v>
      </c>
      <c r="U3380">
        <f t="shared" si="269"/>
        <v>2014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6"/>
        <v>104</v>
      </c>
      <c r="P3381">
        <f t="shared" si="265"/>
        <v>54.55</v>
      </c>
      <c r="Q3381" s="9" t="s">
        <v>8315</v>
      </c>
      <c r="R3381" s="9" t="s">
        <v>8316</v>
      </c>
      <c r="S3381" s="15">
        <f t="shared" si="267"/>
        <v>42225.513888888891</v>
      </c>
      <c r="T3381" s="15">
        <f t="shared" si="268"/>
        <v>42242.958333333328</v>
      </c>
      <c r="U3381">
        <f t="shared" si="269"/>
        <v>2015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6"/>
        <v>104</v>
      </c>
      <c r="P3382">
        <f t="shared" si="265"/>
        <v>111.89</v>
      </c>
      <c r="Q3382" s="9" t="s">
        <v>8315</v>
      </c>
      <c r="R3382" s="9" t="s">
        <v>8316</v>
      </c>
      <c r="S3382" s="15">
        <f t="shared" si="267"/>
        <v>41937.95344907407</v>
      </c>
      <c r="T3382" s="15">
        <f t="shared" si="268"/>
        <v>41972.995115740734</v>
      </c>
      <c r="U3382">
        <f t="shared" si="269"/>
        <v>2014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6"/>
        <v>102</v>
      </c>
      <c r="P3383">
        <f t="shared" si="265"/>
        <v>85.21</v>
      </c>
      <c r="Q3383" s="9" t="s">
        <v>8315</v>
      </c>
      <c r="R3383" s="9" t="s">
        <v>8316</v>
      </c>
      <c r="S3383" s="15">
        <f t="shared" si="267"/>
        <v>42044.184988425928</v>
      </c>
      <c r="T3383" s="15">
        <f t="shared" si="268"/>
        <v>42074.143321759257</v>
      </c>
      <c r="U3383">
        <f t="shared" si="269"/>
        <v>2015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6"/>
        <v>101</v>
      </c>
      <c r="P3384">
        <f t="shared" si="265"/>
        <v>76.650000000000006</v>
      </c>
      <c r="Q3384" s="9" t="s">
        <v>8315</v>
      </c>
      <c r="R3384" s="9" t="s">
        <v>8316</v>
      </c>
      <c r="S3384" s="15">
        <f t="shared" si="267"/>
        <v>42559.431203703702</v>
      </c>
      <c r="T3384" s="15">
        <f t="shared" si="268"/>
        <v>42583.957638888889</v>
      </c>
      <c r="U3384">
        <f t="shared" si="269"/>
        <v>2016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6"/>
        <v>112</v>
      </c>
      <c r="P3385">
        <f t="shared" si="265"/>
        <v>65.17</v>
      </c>
      <c r="Q3385" s="9" t="s">
        <v>8315</v>
      </c>
      <c r="R3385" s="9" t="s">
        <v>8316</v>
      </c>
      <c r="S3385" s="15">
        <f t="shared" si="267"/>
        <v>42524.782638888893</v>
      </c>
      <c r="T3385" s="15">
        <f t="shared" si="268"/>
        <v>42544.782638888893</v>
      </c>
      <c r="U3385">
        <f t="shared" si="269"/>
        <v>2016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6"/>
        <v>100</v>
      </c>
      <c r="P3386">
        <f t="shared" ref="P3386:P3449" si="270">IFERROR(ROUND(E3386/L3386, 2),0)</f>
        <v>93.76</v>
      </c>
      <c r="Q3386" s="9" t="s">
        <v>8315</v>
      </c>
      <c r="R3386" s="9" t="s">
        <v>8316</v>
      </c>
      <c r="S3386" s="15">
        <f t="shared" si="267"/>
        <v>42292.087592592594</v>
      </c>
      <c r="T3386" s="15">
        <f t="shared" si="268"/>
        <v>42329.125</v>
      </c>
      <c r="U3386">
        <f t="shared" si="269"/>
        <v>2015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6"/>
        <v>100</v>
      </c>
      <c r="P3387">
        <f t="shared" si="270"/>
        <v>133.33000000000001</v>
      </c>
      <c r="Q3387" s="9" t="s">
        <v>8315</v>
      </c>
      <c r="R3387" s="9" t="s">
        <v>8316</v>
      </c>
      <c r="S3387" s="15">
        <f t="shared" si="267"/>
        <v>41953.8675</v>
      </c>
      <c r="T3387" s="15">
        <f t="shared" si="268"/>
        <v>41983.8675</v>
      </c>
      <c r="U3387">
        <f t="shared" si="269"/>
        <v>2014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6"/>
        <v>105</v>
      </c>
      <c r="P3388">
        <f t="shared" si="270"/>
        <v>51.22</v>
      </c>
      <c r="Q3388" s="9" t="s">
        <v>8315</v>
      </c>
      <c r="R3388" s="9" t="s">
        <v>8316</v>
      </c>
      <c r="S3388" s="15">
        <f t="shared" si="267"/>
        <v>41946.644745370373</v>
      </c>
      <c r="T3388" s="15">
        <f t="shared" si="268"/>
        <v>41976.644745370373</v>
      </c>
      <c r="U3388">
        <f t="shared" si="269"/>
        <v>2014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6"/>
        <v>117</v>
      </c>
      <c r="P3389">
        <f t="shared" si="270"/>
        <v>100.17</v>
      </c>
      <c r="Q3389" s="9" t="s">
        <v>8315</v>
      </c>
      <c r="R3389" s="9" t="s">
        <v>8316</v>
      </c>
      <c r="S3389" s="15">
        <f t="shared" si="267"/>
        <v>41947.762592592589</v>
      </c>
      <c r="T3389" s="15">
        <f t="shared" si="268"/>
        <v>41987.762592592597</v>
      </c>
      <c r="U3389">
        <f t="shared" si="269"/>
        <v>2014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6"/>
        <v>104</v>
      </c>
      <c r="P3390">
        <f t="shared" si="270"/>
        <v>34.6</v>
      </c>
      <c r="Q3390" s="9" t="s">
        <v>8315</v>
      </c>
      <c r="R3390" s="9" t="s">
        <v>8316</v>
      </c>
      <c r="S3390" s="15">
        <f t="shared" si="267"/>
        <v>42143.461122685185</v>
      </c>
      <c r="T3390" s="15">
        <f t="shared" si="268"/>
        <v>42173.461122685185</v>
      </c>
      <c r="U3390">
        <f t="shared" si="269"/>
        <v>2015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6"/>
        <v>115</v>
      </c>
      <c r="P3391">
        <f t="shared" si="270"/>
        <v>184.68</v>
      </c>
      <c r="Q3391" s="9" t="s">
        <v>8315</v>
      </c>
      <c r="R3391" s="9" t="s">
        <v>8316</v>
      </c>
      <c r="S3391" s="15">
        <f t="shared" si="267"/>
        <v>42494.563449074078</v>
      </c>
      <c r="T3391" s="15">
        <f t="shared" si="268"/>
        <v>42524.563449074078</v>
      </c>
      <c r="U3391">
        <f t="shared" si="269"/>
        <v>2016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6"/>
        <v>102</v>
      </c>
      <c r="P3392">
        <f t="shared" si="270"/>
        <v>69.819999999999993</v>
      </c>
      <c r="Q3392" s="9" t="s">
        <v>8315</v>
      </c>
      <c r="R3392" s="9" t="s">
        <v>8316</v>
      </c>
      <c r="S3392" s="15">
        <f t="shared" si="267"/>
        <v>41815.774826388886</v>
      </c>
      <c r="T3392" s="15">
        <f t="shared" si="268"/>
        <v>41830.774826388886</v>
      </c>
      <c r="U3392">
        <f t="shared" si="269"/>
        <v>2014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6"/>
        <v>223</v>
      </c>
      <c r="P3393">
        <f t="shared" si="270"/>
        <v>61.94</v>
      </c>
      <c r="Q3393" s="9" t="s">
        <v>8315</v>
      </c>
      <c r="R3393" s="9" t="s">
        <v>8316</v>
      </c>
      <c r="S3393" s="15">
        <f t="shared" si="267"/>
        <v>41830.545694444445</v>
      </c>
      <c r="T3393" s="15">
        <f t="shared" si="268"/>
        <v>41859.936111111114</v>
      </c>
      <c r="U3393">
        <f t="shared" si="269"/>
        <v>2014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71">ROUND(E3394/D3394*100, 0)</f>
        <v>100</v>
      </c>
      <c r="P3394">
        <f t="shared" si="270"/>
        <v>41.67</v>
      </c>
      <c r="Q3394" s="9" t="s">
        <v>8315</v>
      </c>
      <c r="R3394" s="9" t="s">
        <v>8316</v>
      </c>
      <c r="S3394" s="15">
        <f t="shared" si="267"/>
        <v>42446.845543981486</v>
      </c>
      <c r="T3394" s="15">
        <f t="shared" si="268"/>
        <v>42496.845543981486</v>
      </c>
      <c r="U3394">
        <f t="shared" si="269"/>
        <v>2016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71"/>
        <v>106</v>
      </c>
      <c r="P3395">
        <f t="shared" si="270"/>
        <v>36.07</v>
      </c>
      <c r="Q3395" s="9" t="s">
        <v>8315</v>
      </c>
      <c r="R3395" s="9" t="s">
        <v>8316</v>
      </c>
      <c r="S3395" s="15">
        <f t="shared" ref="S3395:S3458" si="272">(((J3395/60)/60)/24)+DATE(1970,1,1)</f>
        <v>41923.921643518523</v>
      </c>
      <c r="T3395" s="15">
        <f t="shared" ref="T3395:T3458" si="273">(((I3395/60)/60)/24)+DATE(1970,1,1)</f>
        <v>41949.031944444447</v>
      </c>
      <c r="U3395">
        <f t="shared" ref="U3395:U3458" si="274">YEAR(S3395)</f>
        <v>2014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71"/>
        <v>142</v>
      </c>
      <c r="P3396">
        <f t="shared" si="270"/>
        <v>29</v>
      </c>
      <c r="Q3396" s="9" t="s">
        <v>8315</v>
      </c>
      <c r="R3396" s="9" t="s">
        <v>8316</v>
      </c>
      <c r="S3396" s="15">
        <f t="shared" si="272"/>
        <v>41817.59542824074</v>
      </c>
      <c r="T3396" s="15">
        <f t="shared" si="273"/>
        <v>41847.59542824074</v>
      </c>
      <c r="U3396">
        <f t="shared" si="274"/>
        <v>2014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71"/>
        <v>184</v>
      </c>
      <c r="P3397">
        <f t="shared" si="270"/>
        <v>24.21</v>
      </c>
      <c r="Q3397" s="9" t="s">
        <v>8315</v>
      </c>
      <c r="R3397" s="9" t="s">
        <v>8316</v>
      </c>
      <c r="S3397" s="15">
        <f t="shared" si="272"/>
        <v>42140.712314814817</v>
      </c>
      <c r="T3397" s="15">
        <f t="shared" si="273"/>
        <v>42154.756944444445</v>
      </c>
      <c r="U3397">
        <f t="shared" si="274"/>
        <v>2015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71"/>
        <v>104</v>
      </c>
      <c r="P3398">
        <f t="shared" si="270"/>
        <v>55.89</v>
      </c>
      <c r="Q3398" s="9" t="s">
        <v>8315</v>
      </c>
      <c r="R3398" s="9" t="s">
        <v>8316</v>
      </c>
      <c r="S3398" s="15">
        <f t="shared" si="272"/>
        <v>41764.44663194444</v>
      </c>
      <c r="T3398" s="15">
        <f t="shared" si="273"/>
        <v>41791.165972222225</v>
      </c>
      <c r="U3398">
        <f t="shared" si="274"/>
        <v>2014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71"/>
        <v>112</v>
      </c>
      <c r="P3399">
        <f t="shared" si="270"/>
        <v>11.67</v>
      </c>
      <c r="Q3399" s="9" t="s">
        <v>8315</v>
      </c>
      <c r="R3399" s="9" t="s">
        <v>8316</v>
      </c>
      <c r="S3399" s="15">
        <f t="shared" si="272"/>
        <v>42378.478344907402</v>
      </c>
      <c r="T3399" s="15">
        <f t="shared" si="273"/>
        <v>42418.916666666672</v>
      </c>
      <c r="U3399">
        <f t="shared" si="274"/>
        <v>2016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71"/>
        <v>111</v>
      </c>
      <c r="P3400">
        <f t="shared" si="270"/>
        <v>68.349999999999994</v>
      </c>
      <c r="Q3400" s="9" t="s">
        <v>8315</v>
      </c>
      <c r="R3400" s="9" t="s">
        <v>8316</v>
      </c>
      <c r="S3400" s="15">
        <f t="shared" si="272"/>
        <v>41941.75203703704</v>
      </c>
      <c r="T3400" s="15">
        <f t="shared" si="273"/>
        <v>41964.708333333328</v>
      </c>
      <c r="U3400">
        <f t="shared" si="274"/>
        <v>2014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71"/>
        <v>104</v>
      </c>
      <c r="P3401">
        <f t="shared" si="270"/>
        <v>27.07</v>
      </c>
      <c r="Q3401" s="9" t="s">
        <v>8315</v>
      </c>
      <c r="R3401" s="9" t="s">
        <v>8316</v>
      </c>
      <c r="S3401" s="15">
        <f t="shared" si="272"/>
        <v>42026.920428240745</v>
      </c>
      <c r="T3401" s="15">
        <f t="shared" si="273"/>
        <v>42056.920428240745</v>
      </c>
      <c r="U3401">
        <f t="shared" si="274"/>
        <v>2015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71"/>
        <v>100</v>
      </c>
      <c r="P3402">
        <f t="shared" si="270"/>
        <v>118.13</v>
      </c>
      <c r="Q3402" s="9" t="s">
        <v>8315</v>
      </c>
      <c r="R3402" s="9" t="s">
        <v>8316</v>
      </c>
      <c r="S3402" s="15">
        <f t="shared" si="272"/>
        <v>41834.953865740739</v>
      </c>
      <c r="T3402" s="15">
        <f t="shared" si="273"/>
        <v>41879.953865740739</v>
      </c>
      <c r="U3402">
        <f t="shared" si="274"/>
        <v>2014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71"/>
        <v>102</v>
      </c>
      <c r="P3403">
        <f t="shared" si="270"/>
        <v>44.76</v>
      </c>
      <c r="Q3403" s="9" t="s">
        <v>8315</v>
      </c>
      <c r="R3403" s="9" t="s">
        <v>8316</v>
      </c>
      <c r="S3403" s="15">
        <f t="shared" si="272"/>
        <v>42193.723912037036</v>
      </c>
      <c r="T3403" s="15">
        <f t="shared" si="273"/>
        <v>42223.723912037036</v>
      </c>
      <c r="U3403">
        <f t="shared" si="274"/>
        <v>2015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71"/>
        <v>110</v>
      </c>
      <c r="P3404">
        <f t="shared" si="270"/>
        <v>99.79</v>
      </c>
      <c r="Q3404" s="9" t="s">
        <v>8315</v>
      </c>
      <c r="R3404" s="9" t="s">
        <v>8316</v>
      </c>
      <c r="S3404" s="15">
        <f t="shared" si="272"/>
        <v>42290.61855324074</v>
      </c>
      <c r="T3404" s="15">
        <f t="shared" si="273"/>
        <v>42320.104861111111</v>
      </c>
      <c r="U3404">
        <f t="shared" si="274"/>
        <v>2015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71"/>
        <v>100</v>
      </c>
      <c r="P3405">
        <f t="shared" si="270"/>
        <v>117.65</v>
      </c>
      <c r="Q3405" s="9" t="s">
        <v>8315</v>
      </c>
      <c r="R3405" s="9" t="s">
        <v>8316</v>
      </c>
      <c r="S3405" s="15">
        <f t="shared" si="272"/>
        <v>42150.462083333332</v>
      </c>
      <c r="T3405" s="15">
        <f t="shared" si="273"/>
        <v>42180.462083333332</v>
      </c>
      <c r="U3405">
        <f t="shared" si="274"/>
        <v>2015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71"/>
        <v>122</v>
      </c>
      <c r="P3406">
        <f t="shared" si="270"/>
        <v>203.33</v>
      </c>
      <c r="Q3406" s="9" t="s">
        <v>8315</v>
      </c>
      <c r="R3406" s="9" t="s">
        <v>8316</v>
      </c>
      <c r="S3406" s="15">
        <f t="shared" si="272"/>
        <v>42152.503495370373</v>
      </c>
      <c r="T3406" s="15">
        <f t="shared" si="273"/>
        <v>42172.503495370373</v>
      </c>
      <c r="U3406">
        <f t="shared" si="274"/>
        <v>2015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71"/>
        <v>138</v>
      </c>
      <c r="P3407">
        <f t="shared" si="270"/>
        <v>28.32</v>
      </c>
      <c r="Q3407" s="9" t="s">
        <v>8315</v>
      </c>
      <c r="R3407" s="9" t="s">
        <v>8316</v>
      </c>
      <c r="S3407" s="15">
        <f t="shared" si="272"/>
        <v>42410.017199074078</v>
      </c>
      <c r="T3407" s="15">
        <f t="shared" si="273"/>
        <v>42430.999305555553</v>
      </c>
      <c r="U3407">
        <f t="shared" si="274"/>
        <v>2016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71"/>
        <v>100</v>
      </c>
      <c r="P3408">
        <f t="shared" si="270"/>
        <v>110.23</v>
      </c>
      <c r="Q3408" s="9" t="s">
        <v>8315</v>
      </c>
      <c r="R3408" s="9" t="s">
        <v>8316</v>
      </c>
      <c r="S3408" s="15">
        <f t="shared" si="272"/>
        <v>41791.492777777778</v>
      </c>
      <c r="T3408" s="15">
        <f t="shared" si="273"/>
        <v>41836.492777777778</v>
      </c>
      <c r="U3408">
        <f t="shared" si="274"/>
        <v>2014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71"/>
        <v>107</v>
      </c>
      <c r="P3409">
        <f t="shared" si="270"/>
        <v>31.97</v>
      </c>
      <c r="Q3409" s="9" t="s">
        <v>8315</v>
      </c>
      <c r="R3409" s="9" t="s">
        <v>8316</v>
      </c>
      <c r="S3409" s="15">
        <f t="shared" si="272"/>
        <v>41796.422326388885</v>
      </c>
      <c r="T3409" s="15">
        <f t="shared" si="273"/>
        <v>41826.422326388885</v>
      </c>
      <c r="U3409">
        <f t="shared" si="274"/>
        <v>2014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71"/>
        <v>211</v>
      </c>
      <c r="P3410">
        <f t="shared" si="270"/>
        <v>58.61</v>
      </c>
      <c r="Q3410" s="9" t="s">
        <v>8315</v>
      </c>
      <c r="R3410" s="9" t="s">
        <v>8316</v>
      </c>
      <c r="S3410" s="15">
        <f t="shared" si="272"/>
        <v>41808.991944444446</v>
      </c>
      <c r="T3410" s="15">
        <f t="shared" si="273"/>
        <v>41838.991944444446</v>
      </c>
      <c r="U3410">
        <f t="shared" si="274"/>
        <v>2014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71"/>
        <v>124</v>
      </c>
      <c r="P3411">
        <f t="shared" si="270"/>
        <v>29.43</v>
      </c>
      <c r="Q3411" s="9" t="s">
        <v>8315</v>
      </c>
      <c r="R3411" s="9" t="s">
        <v>8316</v>
      </c>
      <c r="S3411" s="15">
        <f t="shared" si="272"/>
        <v>42544.814328703709</v>
      </c>
      <c r="T3411" s="15">
        <f t="shared" si="273"/>
        <v>42582.873611111107</v>
      </c>
      <c r="U3411">
        <f t="shared" si="274"/>
        <v>2016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71"/>
        <v>109</v>
      </c>
      <c r="P3412">
        <f t="shared" si="270"/>
        <v>81.38</v>
      </c>
      <c r="Q3412" s="9" t="s">
        <v>8315</v>
      </c>
      <c r="R3412" s="9" t="s">
        <v>8316</v>
      </c>
      <c r="S3412" s="15">
        <f t="shared" si="272"/>
        <v>42500.041550925926</v>
      </c>
      <c r="T3412" s="15">
        <f t="shared" si="273"/>
        <v>42527.291666666672</v>
      </c>
      <c r="U3412">
        <f t="shared" si="274"/>
        <v>2016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71"/>
        <v>104</v>
      </c>
      <c r="P3413">
        <f t="shared" si="270"/>
        <v>199.17</v>
      </c>
      <c r="Q3413" s="9" t="s">
        <v>8315</v>
      </c>
      <c r="R3413" s="9" t="s">
        <v>8316</v>
      </c>
      <c r="S3413" s="15">
        <f t="shared" si="272"/>
        <v>42265.022824074069</v>
      </c>
      <c r="T3413" s="15">
        <f t="shared" si="273"/>
        <v>42285.022824074069</v>
      </c>
      <c r="U3413">
        <f t="shared" si="274"/>
        <v>2015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71"/>
        <v>100</v>
      </c>
      <c r="P3414">
        <f t="shared" si="270"/>
        <v>115.38</v>
      </c>
      <c r="Q3414" s="9" t="s">
        <v>8315</v>
      </c>
      <c r="R3414" s="9" t="s">
        <v>8316</v>
      </c>
      <c r="S3414" s="15">
        <f t="shared" si="272"/>
        <v>41879.959050925929</v>
      </c>
      <c r="T3414" s="15">
        <f t="shared" si="273"/>
        <v>41909.959050925929</v>
      </c>
      <c r="U3414">
        <f t="shared" si="274"/>
        <v>2014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71"/>
        <v>130</v>
      </c>
      <c r="P3415">
        <f t="shared" si="270"/>
        <v>46.43</v>
      </c>
      <c r="Q3415" s="9" t="s">
        <v>8315</v>
      </c>
      <c r="R3415" s="9" t="s">
        <v>8316</v>
      </c>
      <c r="S3415" s="15">
        <f t="shared" si="272"/>
        <v>42053.733078703706</v>
      </c>
      <c r="T3415" s="15">
        <f t="shared" si="273"/>
        <v>42063.207638888889</v>
      </c>
      <c r="U3415">
        <f t="shared" si="274"/>
        <v>2015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71"/>
        <v>104</v>
      </c>
      <c r="P3416">
        <f t="shared" si="270"/>
        <v>70.569999999999993</v>
      </c>
      <c r="Q3416" s="9" t="s">
        <v>8315</v>
      </c>
      <c r="R3416" s="9" t="s">
        <v>8316</v>
      </c>
      <c r="S3416" s="15">
        <f t="shared" si="272"/>
        <v>42675.832465277781</v>
      </c>
      <c r="T3416" s="15">
        <f t="shared" si="273"/>
        <v>42705.332638888889</v>
      </c>
      <c r="U3416">
        <f t="shared" si="274"/>
        <v>2016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71"/>
        <v>100</v>
      </c>
      <c r="P3417">
        <f t="shared" si="270"/>
        <v>22.22</v>
      </c>
      <c r="Q3417" s="9" t="s">
        <v>8315</v>
      </c>
      <c r="R3417" s="9" t="s">
        <v>8316</v>
      </c>
      <c r="S3417" s="15">
        <f t="shared" si="272"/>
        <v>42467.144166666665</v>
      </c>
      <c r="T3417" s="15">
        <f t="shared" si="273"/>
        <v>42477.979166666672</v>
      </c>
      <c r="U3417">
        <f t="shared" si="274"/>
        <v>2016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71"/>
        <v>120</v>
      </c>
      <c r="P3418">
        <f t="shared" si="270"/>
        <v>159.47</v>
      </c>
      <c r="Q3418" s="9" t="s">
        <v>8315</v>
      </c>
      <c r="R3418" s="9" t="s">
        <v>8316</v>
      </c>
      <c r="S3418" s="15">
        <f t="shared" si="272"/>
        <v>42089.412557870368</v>
      </c>
      <c r="T3418" s="15">
        <f t="shared" si="273"/>
        <v>42117.770833333328</v>
      </c>
      <c r="U3418">
        <f t="shared" si="274"/>
        <v>2015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71"/>
        <v>100</v>
      </c>
      <c r="P3419">
        <f t="shared" si="270"/>
        <v>37.78</v>
      </c>
      <c r="Q3419" s="9" t="s">
        <v>8315</v>
      </c>
      <c r="R3419" s="9" t="s">
        <v>8316</v>
      </c>
      <c r="S3419" s="15">
        <f t="shared" si="272"/>
        <v>41894.91375</v>
      </c>
      <c r="T3419" s="15">
        <f t="shared" si="273"/>
        <v>41938.029861111114</v>
      </c>
      <c r="U3419">
        <f t="shared" si="274"/>
        <v>2014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71"/>
        <v>101</v>
      </c>
      <c r="P3420">
        <f t="shared" si="270"/>
        <v>72.05</v>
      </c>
      <c r="Q3420" s="9" t="s">
        <v>8315</v>
      </c>
      <c r="R3420" s="9" t="s">
        <v>8316</v>
      </c>
      <c r="S3420" s="15">
        <f t="shared" si="272"/>
        <v>41752.83457175926</v>
      </c>
      <c r="T3420" s="15">
        <f t="shared" si="273"/>
        <v>41782.83457175926</v>
      </c>
      <c r="U3420">
        <f t="shared" si="274"/>
        <v>2014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71"/>
        <v>107</v>
      </c>
      <c r="P3421">
        <f t="shared" si="270"/>
        <v>63.7</v>
      </c>
      <c r="Q3421" s="9" t="s">
        <v>8315</v>
      </c>
      <c r="R3421" s="9" t="s">
        <v>8316</v>
      </c>
      <c r="S3421" s="15">
        <f t="shared" si="272"/>
        <v>42448.821585648147</v>
      </c>
      <c r="T3421" s="15">
        <f t="shared" si="273"/>
        <v>42466.895833333328</v>
      </c>
      <c r="U3421">
        <f t="shared" si="274"/>
        <v>2016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71"/>
        <v>138</v>
      </c>
      <c r="P3422">
        <f t="shared" si="270"/>
        <v>28.41</v>
      </c>
      <c r="Q3422" s="9" t="s">
        <v>8315</v>
      </c>
      <c r="R3422" s="9" t="s">
        <v>8316</v>
      </c>
      <c r="S3422" s="15">
        <f t="shared" si="272"/>
        <v>42405.090300925927</v>
      </c>
      <c r="T3422" s="15">
        <f t="shared" si="273"/>
        <v>42414</v>
      </c>
      <c r="U3422">
        <f t="shared" si="274"/>
        <v>2016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71"/>
        <v>101</v>
      </c>
      <c r="P3423">
        <f t="shared" si="270"/>
        <v>103.21</v>
      </c>
      <c r="Q3423" s="9" t="s">
        <v>8315</v>
      </c>
      <c r="R3423" s="9" t="s">
        <v>8316</v>
      </c>
      <c r="S3423" s="15">
        <f t="shared" si="272"/>
        <v>42037.791238425925</v>
      </c>
      <c r="T3423" s="15">
        <f t="shared" si="273"/>
        <v>42067.791238425925</v>
      </c>
      <c r="U3423">
        <f t="shared" si="274"/>
        <v>2015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71"/>
        <v>109</v>
      </c>
      <c r="P3424">
        <f t="shared" si="270"/>
        <v>71.150000000000006</v>
      </c>
      <c r="Q3424" s="9" t="s">
        <v>8315</v>
      </c>
      <c r="R3424" s="9" t="s">
        <v>8316</v>
      </c>
      <c r="S3424" s="15">
        <f t="shared" si="272"/>
        <v>42323.562222222223</v>
      </c>
      <c r="T3424" s="15">
        <f t="shared" si="273"/>
        <v>42352</v>
      </c>
      <c r="U3424">
        <f t="shared" si="274"/>
        <v>2015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71"/>
        <v>140</v>
      </c>
      <c r="P3425">
        <f t="shared" si="270"/>
        <v>35</v>
      </c>
      <c r="Q3425" s="9" t="s">
        <v>8315</v>
      </c>
      <c r="R3425" s="9" t="s">
        <v>8316</v>
      </c>
      <c r="S3425" s="15">
        <f t="shared" si="272"/>
        <v>42088.911354166667</v>
      </c>
      <c r="T3425" s="15">
        <f t="shared" si="273"/>
        <v>42118.911354166667</v>
      </c>
      <c r="U3425">
        <f t="shared" si="274"/>
        <v>2015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71"/>
        <v>104</v>
      </c>
      <c r="P3426">
        <f t="shared" si="270"/>
        <v>81.78</v>
      </c>
      <c r="Q3426" s="9" t="s">
        <v>8315</v>
      </c>
      <c r="R3426" s="9" t="s">
        <v>8316</v>
      </c>
      <c r="S3426" s="15">
        <f t="shared" si="272"/>
        <v>42018.676898148144</v>
      </c>
      <c r="T3426" s="15">
        <f t="shared" si="273"/>
        <v>42040.290972222225</v>
      </c>
      <c r="U3426">
        <f t="shared" si="274"/>
        <v>2015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71"/>
        <v>103</v>
      </c>
      <c r="P3427">
        <f t="shared" si="270"/>
        <v>297.02999999999997</v>
      </c>
      <c r="Q3427" s="9" t="s">
        <v>8315</v>
      </c>
      <c r="R3427" s="9" t="s">
        <v>8316</v>
      </c>
      <c r="S3427" s="15">
        <f t="shared" si="272"/>
        <v>41884.617314814815</v>
      </c>
      <c r="T3427" s="15">
        <f t="shared" si="273"/>
        <v>41916.617314814815</v>
      </c>
      <c r="U3427">
        <f t="shared" si="274"/>
        <v>2014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71"/>
        <v>108</v>
      </c>
      <c r="P3428">
        <f t="shared" si="270"/>
        <v>46.61</v>
      </c>
      <c r="Q3428" s="9" t="s">
        <v>8315</v>
      </c>
      <c r="R3428" s="9" t="s">
        <v>8316</v>
      </c>
      <c r="S3428" s="15">
        <f t="shared" si="272"/>
        <v>41884.056747685187</v>
      </c>
      <c r="T3428" s="15">
        <f t="shared" si="273"/>
        <v>41903.083333333336</v>
      </c>
      <c r="U3428">
        <f t="shared" si="274"/>
        <v>2014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71"/>
        <v>100</v>
      </c>
      <c r="P3429">
        <f t="shared" si="270"/>
        <v>51.72</v>
      </c>
      <c r="Q3429" s="9" t="s">
        <v>8315</v>
      </c>
      <c r="R3429" s="9" t="s">
        <v>8316</v>
      </c>
      <c r="S3429" s="15">
        <f t="shared" si="272"/>
        <v>41792.645277777774</v>
      </c>
      <c r="T3429" s="15">
        <f t="shared" si="273"/>
        <v>41822.645277777774</v>
      </c>
      <c r="U3429">
        <f t="shared" si="274"/>
        <v>2014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71"/>
        <v>103</v>
      </c>
      <c r="P3430">
        <f t="shared" si="270"/>
        <v>40.29</v>
      </c>
      <c r="Q3430" s="9" t="s">
        <v>8315</v>
      </c>
      <c r="R3430" s="9" t="s">
        <v>8316</v>
      </c>
      <c r="S3430" s="15">
        <f t="shared" si="272"/>
        <v>42038.720451388886</v>
      </c>
      <c r="T3430" s="15">
        <f t="shared" si="273"/>
        <v>42063.708333333328</v>
      </c>
      <c r="U3430">
        <f t="shared" si="274"/>
        <v>2015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71"/>
        <v>130</v>
      </c>
      <c r="P3431">
        <f t="shared" si="270"/>
        <v>16.25</v>
      </c>
      <c r="Q3431" s="9" t="s">
        <v>8315</v>
      </c>
      <c r="R3431" s="9" t="s">
        <v>8316</v>
      </c>
      <c r="S3431" s="15">
        <f t="shared" si="272"/>
        <v>42662.021539351852</v>
      </c>
      <c r="T3431" s="15">
        <f t="shared" si="273"/>
        <v>42676.021539351852</v>
      </c>
      <c r="U3431">
        <f t="shared" si="274"/>
        <v>2016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71"/>
        <v>109</v>
      </c>
      <c r="P3432">
        <f t="shared" si="270"/>
        <v>30.15</v>
      </c>
      <c r="Q3432" s="9" t="s">
        <v>8315</v>
      </c>
      <c r="R3432" s="9" t="s">
        <v>8316</v>
      </c>
      <c r="S3432" s="15">
        <f t="shared" si="272"/>
        <v>41820.945613425924</v>
      </c>
      <c r="T3432" s="15">
        <f t="shared" si="273"/>
        <v>41850.945613425924</v>
      </c>
      <c r="U3432">
        <f t="shared" si="274"/>
        <v>2014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71"/>
        <v>100</v>
      </c>
      <c r="P3433">
        <f t="shared" si="270"/>
        <v>95.24</v>
      </c>
      <c r="Q3433" s="9" t="s">
        <v>8315</v>
      </c>
      <c r="R3433" s="9" t="s">
        <v>8316</v>
      </c>
      <c r="S3433" s="15">
        <f t="shared" si="272"/>
        <v>41839.730937500004</v>
      </c>
      <c r="T3433" s="15">
        <f t="shared" si="273"/>
        <v>41869.730937500004</v>
      </c>
      <c r="U3433">
        <f t="shared" si="274"/>
        <v>2014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71"/>
        <v>110</v>
      </c>
      <c r="P3434">
        <f t="shared" si="270"/>
        <v>52.21</v>
      </c>
      <c r="Q3434" s="9" t="s">
        <v>8315</v>
      </c>
      <c r="R3434" s="9" t="s">
        <v>8316</v>
      </c>
      <c r="S3434" s="15">
        <f t="shared" si="272"/>
        <v>42380.581180555557</v>
      </c>
      <c r="T3434" s="15">
        <f t="shared" si="273"/>
        <v>42405.916666666672</v>
      </c>
      <c r="U3434">
        <f t="shared" si="274"/>
        <v>2016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71"/>
        <v>100</v>
      </c>
      <c r="P3435">
        <f t="shared" si="270"/>
        <v>134.15</v>
      </c>
      <c r="Q3435" s="9" t="s">
        <v>8315</v>
      </c>
      <c r="R3435" s="9" t="s">
        <v>8316</v>
      </c>
      <c r="S3435" s="15">
        <f t="shared" si="272"/>
        <v>41776.063136574077</v>
      </c>
      <c r="T3435" s="15">
        <f t="shared" si="273"/>
        <v>41807.125</v>
      </c>
      <c r="U3435">
        <f t="shared" si="274"/>
        <v>2014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71"/>
        <v>106</v>
      </c>
      <c r="P3436">
        <f t="shared" si="270"/>
        <v>62.83</v>
      </c>
      <c r="Q3436" s="9" t="s">
        <v>8315</v>
      </c>
      <c r="R3436" s="9" t="s">
        <v>8316</v>
      </c>
      <c r="S3436" s="15">
        <f t="shared" si="272"/>
        <v>41800.380428240744</v>
      </c>
      <c r="T3436" s="15">
        <f t="shared" si="273"/>
        <v>41830.380428240744</v>
      </c>
      <c r="U3436">
        <f t="shared" si="274"/>
        <v>2014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71"/>
        <v>112</v>
      </c>
      <c r="P3437">
        <f t="shared" si="270"/>
        <v>58.95</v>
      </c>
      <c r="Q3437" s="9" t="s">
        <v>8315</v>
      </c>
      <c r="R3437" s="9" t="s">
        <v>8316</v>
      </c>
      <c r="S3437" s="15">
        <f t="shared" si="272"/>
        <v>42572.61681712963</v>
      </c>
      <c r="T3437" s="15">
        <f t="shared" si="273"/>
        <v>42589.125</v>
      </c>
      <c r="U3437">
        <f t="shared" si="274"/>
        <v>2016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71"/>
        <v>106</v>
      </c>
      <c r="P3438">
        <f t="shared" si="270"/>
        <v>143.11000000000001</v>
      </c>
      <c r="Q3438" s="9" t="s">
        <v>8315</v>
      </c>
      <c r="R3438" s="9" t="s">
        <v>8316</v>
      </c>
      <c r="S3438" s="15">
        <f t="shared" si="272"/>
        <v>41851.541585648149</v>
      </c>
      <c r="T3438" s="15">
        <f t="shared" si="273"/>
        <v>41872.686111111114</v>
      </c>
      <c r="U3438">
        <f t="shared" si="274"/>
        <v>2014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71"/>
        <v>101</v>
      </c>
      <c r="P3439">
        <f t="shared" si="270"/>
        <v>84.17</v>
      </c>
      <c r="Q3439" s="9" t="s">
        <v>8315</v>
      </c>
      <c r="R3439" s="9" t="s">
        <v>8316</v>
      </c>
      <c r="S3439" s="15">
        <f t="shared" si="272"/>
        <v>42205.710879629631</v>
      </c>
      <c r="T3439" s="15">
        <f t="shared" si="273"/>
        <v>42235.710879629631</v>
      </c>
      <c r="U3439">
        <f t="shared" si="274"/>
        <v>2015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71"/>
        <v>104</v>
      </c>
      <c r="P3440">
        <f t="shared" si="270"/>
        <v>186.07</v>
      </c>
      <c r="Q3440" s="9" t="s">
        <v>8315</v>
      </c>
      <c r="R3440" s="9" t="s">
        <v>8316</v>
      </c>
      <c r="S3440" s="15">
        <f t="shared" si="272"/>
        <v>42100.927858796291</v>
      </c>
      <c r="T3440" s="15">
        <f t="shared" si="273"/>
        <v>42126.875</v>
      </c>
      <c r="U3440">
        <f t="shared" si="274"/>
        <v>2015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71"/>
        <v>135</v>
      </c>
      <c r="P3441">
        <f t="shared" si="270"/>
        <v>89.79</v>
      </c>
      <c r="Q3441" s="9" t="s">
        <v>8315</v>
      </c>
      <c r="R3441" s="9" t="s">
        <v>8316</v>
      </c>
      <c r="S3441" s="15">
        <f t="shared" si="272"/>
        <v>42374.911226851851</v>
      </c>
      <c r="T3441" s="15">
        <f t="shared" si="273"/>
        <v>42388.207638888889</v>
      </c>
      <c r="U3441">
        <f t="shared" si="274"/>
        <v>2016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71"/>
        <v>105</v>
      </c>
      <c r="P3442">
        <f t="shared" si="270"/>
        <v>64.16</v>
      </c>
      <c r="Q3442" s="9" t="s">
        <v>8315</v>
      </c>
      <c r="R3442" s="9" t="s">
        <v>8316</v>
      </c>
      <c r="S3442" s="15">
        <f t="shared" si="272"/>
        <v>41809.12300925926</v>
      </c>
      <c r="T3442" s="15">
        <f t="shared" si="273"/>
        <v>41831.677083333336</v>
      </c>
      <c r="U3442">
        <f t="shared" si="274"/>
        <v>2014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71"/>
        <v>103</v>
      </c>
      <c r="P3443">
        <f t="shared" si="270"/>
        <v>59.65</v>
      </c>
      <c r="Q3443" s="9" t="s">
        <v>8315</v>
      </c>
      <c r="R3443" s="9" t="s">
        <v>8316</v>
      </c>
      <c r="S3443" s="15">
        <f t="shared" si="272"/>
        <v>42294.429641203707</v>
      </c>
      <c r="T3443" s="15">
        <f t="shared" si="273"/>
        <v>42321.845138888893</v>
      </c>
      <c r="U3443">
        <f t="shared" si="274"/>
        <v>2015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71"/>
        <v>100</v>
      </c>
      <c r="P3444">
        <f t="shared" si="270"/>
        <v>31.25</v>
      </c>
      <c r="Q3444" s="9" t="s">
        <v>8315</v>
      </c>
      <c r="R3444" s="9" t="s">
        <v>8316</v>
      </c>
      <c r="S3444" s="15">
        <f t="shared" si="272"/>
        <v>42124.841111111105</v>
      </c>
      <c r="T3444" s="15">
        <f t="shared" si="273"/>
        <v>42154.841111111105</v>
      </c>
      <c r="U3444">
        <f t="shared" si="274"/>
        <v>2015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71"/>
        <v>186</v>
      </c>
      <c r="P3445">
        <f t="shared" si="270"/>
        <v>41.22</v>
      </c>
      <c r="Q3445" s="9" t="s">
        <v>8315</v>
      </c>
      <c r="R3445" s="9" t="s">
        <v>8316</v>
      </c>
      <c r="S3445" s="15">
        <f t="shared" si="272"/>
        <v>41861.524837962963</v>
      </c>
      <c r="T3445" s="15">
        <f t="shared" si="273"/>
        <v>41891.524837962963</v>
      </c>
      <c r="U3445">
        <f t="shared" si="274"/>
        <v>2014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71"/>
        <v>289</v>
      </c>
      <c r="P3446">
        <f t="shared" si="270"/>
        <v>43.35</v>
      </c>
      <c r="Q3446" s="9" t="s">
        <v>8315</v>
      </c>
      <c r="R3446" s="9" t="s">
        <v>8316</v>
      </c>
      <c r="S3446" s="15">
        <f t="shared" si="272"/>
        <v>42521.291504629626</v>
      </c>
      <c r="T3446" s="15">
        <f t="shared" si="273"/>
        <v>42529.582638888889</v>
      </c>
      <c r="U3446">
        <f t="shared" si="274"/>
        <v>2016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71"/>
        <v>100</v>
      </c>
      <c r="P3447">
        <f t="shared" si="270"/>
        <v>64.52</v>
      </c>
      <c r="Q3447" s="9" t="s">
        <v>8315</v>
      </c>
      <c r="R3447" s="9" t="s">
        <v>8316</v>
      </c>
      <c r="S3447" s="15">
        <f t="shared" si="272"/>
        <v>42272.530509259261</v>
      </c>
      <c r="T3447" s="15">
        <f t="shared" si="273"/>
        <v>42300.530509259261</v>
      </c>
      <c r="U3447">
        <f t="shared" si="274"/>
        <v>2015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71"/>
        <v>108</v>
      </c>
      <c r="P3448">
        <f t="shared" si="270"/>
        <v>43.28</v>
      </c>
      <c r="Q3448" s="9" t="s">
        <v>8315</v>
      </c>
      <c r="R3448" s="9" t="s">
        <v>8316</v>
      </c>
      <c r="S3448" s="15">
        <f t="shared" si="272"/>
        <v>42016.832465277781</v>
      </c>
      <c r="T3448" s="15">
        <f t="shared" si="273"/>
        <v>42040.513888888891</v>
      </c>
      <c r="U3448">
        <f t="shared" si="274"/>
        <v>2015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71"/>
        <v>108</v>
      </c>
      <c r="P3449">
        <f t="shared" si="270"/>
        <v>77</v>
      </c>
      <c r="Q3449" s="9" t="s">
        <v>8315</v>
      </c>
      <c r="R3449" s="9" t="s">
        <v>8316</v>
      </c>
      <c r="S3449" s="15">
        <f t="shared" si="272"/>
        <v>42402.889027777783</v>
      </c>
      <c r="T3449" s="15">
        <f t="shared" si="273"/>
        <v>42447.847361111111</v>
      </c>
      <c r="U3449">
        <f t="shared" si="274"/>
        <v>2016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71"/>
        <v>110</v>
      </c>
      <c r="P3450">
        <f t="shared" ref="P3450:P3513" si="275">IFERROR(ROUND(E3450/L3450, 2),0)</f>
        <v>51.22</v>
      </c>
      <c r="Q3450" s="9" t="s">
        <v>8315</v>
      </c>
      <c r="R3450" s="9" t="s">
        <v>8316</v>
      </c>
      <c r="S3450" s="15">
        <f t="shared" si="272"/>
        <v>41960.119085648148</v>
      </c>
      <c r="T3450" s="15">
        <f t="shared" si="273"/>
        <v>41990.119085648148</v>
      </c>
      <c r="U3450">
        <f t="shared" si="274"/>
        <v>2014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71"/>
        <v>171</v>
      </c>
      <c r="P3451">
        <f t="shared" si="275"/>
        <v>68.25</v>
      </c>
      <c r="Q3451" s="9" t="s">
        <v>8315</v>
      </c>
      <c r="R3451" s="9" t="s">
        <v>8316</v>
      </c>
      <c r="S3451" s="15">
        <f t="shared" si="272"/>
        <v>42532.052523148144</v>
      </c>
      <c r="T3451" s="15">
        <f t="shared" si="273"/>
        <v>42560.166666666672</v>
      </c>
      <c r="U3451">
        <f t="shared" si="274"/>
        <v>2016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71"/>
        <v>152</v>
      </c>
      <c r="P3452">
        <f t="shared" si="275"/>
        <v>19.489999999999998</v>
      </c>
      <c r="Q3452" s="9" t="s">
        <v>8315</v>
      </c>
      <c r="R3452" s="9" t="s">
        <v>8316</v>
      </c>
      <c r="S3452" s="15">
        <f t="shared" si="272"/>
        <v>42036.704525462963</v>
      </c>
      <c r="T3452" s="15">
        <f t="shared" si="273"/>
        <v>42096.662858796291</v>
      </c>
      <c r="U3452">
        <f t="shared" si="274"/>
        <v>2015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71"/>
        <v>101</v>
      </c>
      <c r="P3453">
        <f t="shared" si="275"/>
        <v>41.13</v>
      </c>
      <c r="Q3453" s="9" t="s">
        <v>8315</v>
      </c>
      <c r="R3453" s="9" t="s">
        <v>8316</v>
      </c>
      <c r="S3453" s="15">
        <f t="shared" si="272"/>
        <v>42088.723692129628</v>
      </c>
      <c r="T3453" s="15">
        <f t="shared" si="273"/>
        <v>42115.723692129628</v>
      </c>
      <c r="U3453">
        <f t="shared" si="274"/>
        <v>2015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71"/>
        <v>153</v>
      </c>
      <c r="P3454">
        <f t="shared" si="275"/>
        <v>41.41</v>
      </c>
      <c r="Q3454" s="9" t="s">
        <v>8315</v>
      </c>
      <c r="R3454" s="9" t="s">
        <v>8316</v>
      </c>
      <c r="S3454" s="15">
        <f t="shared" si="272"/>
        <v>41820.639189814814</v>
      </c>
      <c r="T3454" s="15">
        <f t="shared" si="273"/>
        <v>41843.165972222225</v>
      </c>
      <c r="U3454">
        <f t="shared" si="274"/>
        <v>2014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71"/>
        <v>128</v>
      </c>
      <c r="P3455">
        <f t="shared" si="275"/>
        <v>27.5</v>
      </c>
      <c r="Q3455" s="9" t="s">
        <v>8315</v>
      </c>
      <c r="R3455" s="9" t="s">
        <v>8316</v>
      </c>
      <c r="S3455" s="15">
        <f t="shared" si="272"/>
        <v>42535.97865740741</v>
      </c>
      <c r="T3455" s="15">
        <f t="shared" si="273"/>
        <v>42595.97865740741</v>
      </c>
      <c r="U3455">
        <f t="shared" si="274"/>
        <v>2016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71"/>
        <v>101</v>
      </c>
      <c r="P3456">
        <f t="shared" si="275"/>
        <v>33.57</v>
      </c>
      <c r="Q3456" s="9" t="s">
        <v>8315</v>
      </c>
      <c r="R3456" s="9" t="s">
        <v>8316</v>
      </c>
      <c r="S3456" s="15">
        <f t="shared" si="272"/>
        <v>41821.698599537034</v>
      </c>
      <c r="T3456" s="15">
        <f t="shared" si="273"/>
        <v>41851.698599537034</v>
      </c>
      <c r="U3456">
        <f t="shared" si="274"/>
        <v>2014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71"/>
        <v>101</v>
      </c>
      <c r="P3457">
        <f t="shared" si="275"/>
        <v>145.87</v>
      </c>
      <c r="Q3457" s="9" t="s">
        <v>8315</v>
      </c>
      <c r="R3457" s="9" t="s">
        <v>8316</v>
      </c>
      <c r="S3457" s="15">
        <f t="shared" si="272"/>
        <v>42626.7503125</v>
      </c>
      <c r="T3457" s="15">
        <f t="shared" si="273"/>
        <v>42656.7503125</v>
      </c>
      <c r="U3457">
        <f t="shared" si="274"/>
        <v>2016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6">ROUND(E3458/D3458*100, 0)</f>
        <v>191</v>
      </c>
      <c r="P3458">
        <f t="shared" si="275"/>
        <v>358.69</v>
      </c>
      <c r="Q3458" s="9" t="s">
        <v>8315</v>
      </c>
      <c r="R3458" s="9" t="s">
        <v>8316</v>
      </c>
      <c r="S3458" s="15">
        <f t="shared" si="272"/>
        <v>41821.205636574072</v>
      </c>
      <c r="T3458" s="15">
        <f t="shared" si="273"/>
        <v>41852.290972222225</v>
      </c>
      <c r="U3458">
        <f t="shared" si="274"/>
        <v>2014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6"/>
        <v>140</v>
      </c>
      <c r="P3459">
        <f t="shared" si="275"/>
        <v>50.98</v>
      </c>
      <c r="Q3459" s="9" t="s">
        <v>8315</v>
      </c>
      <c r="R3459" s="9" t="s">
        <v>8316</v>
      </c>
      <c r="S3459" s="15">
        <f t="shared" ref="S3459:S3522" si="277">(((J3459/60)/60)/24)+DATE(1970,1,1)</f>
        <v>42016.706678240742</v>
      </c>
      <c r="T3459" s="15">
        <f t="shared" ref="T3459:T3522" si="278">(((I3459/60)/60)/24)+DATE(1970,1,1)</f>
        <v>42047.249305555553</v>
      </c>
      <c r="U3459">
        <f t="shared" ref="U3459:U3522" si="279">YEAR(S3459)</f>
        <v>2015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6"/>
        <v>124</v>
      </c>
      <c r="P3460">
        <f t="shared" si="275"/>
        <v>45.04</v>
      </c>
      <c r="Q3460" s="9" t="s">
        <v>8315</v>
      </c>
      <c r="R3460" s="9" t="s">
        <v>8316</v>
      </c>
      <c r="S3460" s="15">
        <f t="shared" si="277"/>
        <v>42011.202581018515</v>
      </c>
      <c r="T3460" s="15">
        <f t="shared" si="278"/>
        <v>42038.185416666667</v>
      </c>
      <c r="U3460">
        <f t="shared" si="279"/>
        <v>2015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6"/>
        <v>126</v>
      </c>
      <c r="P3461">
        <f t="shared" si="275"/>
        <v>17.53</v>
      </c>
      <c r="Q3461" s="9" t="s">
        <v>8315</v>
      </c>
      <c r="R3461" s="9" t="s">
        <v>8316</v>
      </c>
      <c r="S3461" s="15">
        <f t="shared" si="277"/>
        <v>42480.479861111111</v>
      </c>
      <c r="T3461" s="15">
        <f t="shared" si="278"/>
        <v>42510.479861111111</v>
      </c>
      <c r="U3461">
        <f t="shared" si="279"/>
        <v>2016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6"/>
        <v>190</v>
      </c>
      <c r="P3462">
        <f t="shared" si="275"/>
        <v>50</v>
      </c>
      <c r="Q3462" s="9" t="s">
        <v>8315</v>
      </c>
      <c r="R3462" s="9" t="s">
        <v>8316</v>
      </c>
      <c r="S3462" s="15">
        <f t="shared" si="277"/>
        <v>41852.527222222219</v>
      </c>
      <c r="T3462" s="15">
        <f t="shared" si="278"/>
        <v>41866.527222222219</v>
      </c>
      <c r="U3462">
        <f t="shared" si="279"/>
        <v>2014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6"/>
        <v>139</v>
      </c>
      <c r="P3463">
        <f t="shared" si="275"/>
        <v>57.92</v>
      </c>
      <c r="Q3463" s="9" t="s">
        <v>8315</v>
      </c>
      <c r="R3463" s="9" t="s">
        <v>8316</v>
      </c>
      <c r="S3463" s="15">
        <f t="shared" si="277"/>
        <v>42643.632858796293</v>
      </c>
      <c r="T3463" s="15">
        <f t="shared" si="278"/>
        <v>42672.125</v>
      </c>
      <c r="U3463">
        <f t="shared" si="279"/>
        <v>2016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6"/>
        <v>202</v>
      </c>
      <c r="P3464">
        <f t="shared" si="275"/>
        <v>29.71</v>
      </c>
      <c r="Q3464" s="9" t="s">
        <v>8315</v>
      </c>
      <c r="R3464" s="9" t="s">
        <v>8316</v>
      </c>
      <c r="S3464" s="15">
        <f t="shared" si="277"/>
        <v>42179.898472222223</v>
      </c>
      <c r="T3464" s="15">
        <f t="shared" si="278"/>
        <v>42195.75</v>
      </c>
      <c r="U3464">
        <f t="shared" si="279"/>
        <v>2015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6"/>
        <v>103</v>
      </c>
      <c r="P3465">
        <f t="shared" si="275"/>
        <v>90.68</v>
      </c>
      <c r="Q3465" s="9" t="s">
        <v>8315</v>
      </c>
      <c r="R3465" s="9" t="s">
        <v>8316</v>
      </c>
      <c r="S3465" s="15">
        <f t="shared" si="277"/>
        <v>42612.918807870374</v>
      </c>
      <c r="T3465" s="15">
        <f t="shared" si="278"/>
        <v>42654.165972222225</v>
      </c>
      <c r="U3465">
        <f t="shared" si="279"/>
        <v>2016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6"/>
        <v>102</v>
      </c>
      <c r="P3466">
        <f t="shared" si="275"/>
        <v>55.01</v>
      </c>
      <c r="Q3466" s="9" t="s">
        <v>8315</v>
      </c>
      <c r="R3466" s="9" t="s">
        <v>8316</v>
      </c>
      <c r="S3466" s="15">
        <f t="shared" si="277"/>
        <v>42575.130057870367</v>
      </c>
      <c r="T3466" s="15">
        <f t="shared" si="278"/>
        <v>42605.130057870367</v>
      </c>
      <c r="U3466">
        <f t="shared" si="279"/>
        <v>2016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6"/>
        <v>103</v>
      </c>
      <c r="P3467">
        <f t="shared" si="275"/>
        <v>57.22</v>
      </c>
      <c r="Q3467" s="9" t="s">
        <v>8315</v>
      </c>
      <c r="R3467" s="9" t="s">
        <v>8316</v>
      </c>
      <c r="S3467" s="15">
        <f t="shared" si="277"/>
        <v>42200.625833333332</v>
      </c>
      <c r="T3467" s="15">
        <f t="shared" si="278"/>
        <v>42225.666666666672</v>
      </c>
      <c r="U3467">
        <f t="shared" si="279"/>
        <v>2015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6"/>
        <v>127</v>
      </c>
      <c r="P3468">
        <f t="shared" si="275"/>
        <v>72.95</v>
      </c>
      <c r="Q3468" s="9" t="s">
        <v>8315</v>
      </c>
      <c r="R3468" s="9" t="s">
        <v>8316</v>
      </c>
      <c r="S3468" s="15">
        <f t="shared" si="277"/>
        <v>42420.019097222219</v>
      </c>
      <c r="T3468" s="15">
        <f t="shared" si="278"/>
        <v>42479.977430555555</v>
      </c>
      <c r="U3468">
        <f t="shared" si="279"/>
        <v>2016</v>
      </c>
    </row>
    <row r="3469" spans="1:2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6"/>
        <v>101</v>
      </c>
      <c r="P3469">
        <f>IFERROR(ROUND(E3469/L3469, 2),0)</f>
        <v>64.47</v>
      </c>
      <c r="Q3469" s="9" t="s">
        <v>8315</v>
      </c>
      <c r="R3469" s="9" t="s">
        <v>8316</v>
      </c>
      <c r="S3469" s="15">
        <f t="shared" si="277"/>
        <v>42053.671666666662</v>
      </c>
      <c r="T3469" s="15">
        <f t="shared" si="278"/>
        <v>42083.630000000005</v>
      </c>
      <c r="U3469">
        <f t="shared" si="279"/>
        <v>2015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6"/>
        <v>122</v>
      </c>
      <c r="P3470">
        <f t="shared" si="275"/>
        <v>716.35</v>
      </c>
      <c r="Q3470" s="9" t="s">
        <v>8315</v>
      </c>
      <c r="R3470" s="9" t="s">
        <v>8316</v>
      </c>
      <c r="S3470" s="15">
        <f t="shared" si="277"/>
        <v>42605.765381944439</v>
      </c>
      <c r="T3470" s="15">
        <f t="shared" si="278"/>
        <v>42634.125</v>
      </c>
      <c r="U3470">
        <f t="shared" si="279"/>
        <v>2016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6"/>
        <v>113</v>
      </c>
      <c r="P3471">
        <f t="shared" si="275"/>
        <v>50.4</v>
      </c>
      <c r="Q3471" s="9" t="s">
        <v>8315</v>
      </c>
      <c r="R3471" s="9" t="s">
        <v>8316</v>
      </c>
      <c r="S3471" s="15">
        <f t="shared" si="277"/>
        <v>42458.641724537039</v>
      </c>
      <c r="T3471" s="15">
        <f t="shared" si="278"/>
        <v>42488.641724537039</v>
      </c>
      <c r="U3471">
        <f t="shared" si="279"/>
        <v>2016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6"/>
        <v>150</v>
      </c>
      <c r="P3472">
        <f t="shared" si="275"/>
        <v>41.67</v>
      </c>
      <c r="Q3472" s="9" t="s">
        <v>8315</v>
      </c>
      <c r="R3472" s="9" t="s">
        <v>8316</v>
      </c>
      <c r="S3472" s="15">
        <f t="shared" si="277"/>
        <v>42529.022013888884</v>
      </c>
      <c r="T3472" s="15">
        <f t="shared" si="278"/>
        <v>42566.901388888888</v>
      </c>
      <c r="U3472">
        <f t="shared" si="279"/>
        <v>2016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6"/>
        <v>215</v>
      </c>
      <c r="P3473">
        <f t="shared" si="275"/>
        <v>35.770000000000003</v>
      </c>
      <c r="Q3473" s="9" t="s">
        <v>8315</v>
      </c>
      <c r="R3473" s="9" t="s">
        <v>8316</v>
      </c>
      <c r="S3473" s="15">
        <f t="shared" si="277"/>
        <v>41841.820486111108</v>
      </c>
      <c r="T3473" s="15">
        <f t="shared" si="278"/>
        <v>41882.833333333336</v>
      </c>
      <c r="U3473">
        <f t="shared" si="279"/>
        <v>2014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6"/>
        <v>102</v>
      </c>
      <c r="P3474">
        <f t="shared" si="275"/>
        <v>88.74</v>
      </c>
      <c r="Q3474" s="9" t="s">
        <v>8315</v>
      </c>
      <c r="R3474" s="9" t="s">
        <v>8316</v>
      </c>
      <c r="S3474" s="15">
        <f t="shared" si="277"/>
        <v>41928.170497685183</v>
      </c>
      <c r="T3474" s="15">
        <f t="shared" si="278"/>
        <v>41949.249305555553</v>
      </c>
      <c r="U3474">
        <f t="shared" si="279"/>
        <v>2014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6"/>
        <v>100</v>
      </c>
      <c r="P3475">
        <f t="shared" si="275"/>
        <v>148.47999999999999</v>
      </c>
      <c r="Q3475" s="9" t="s">
        <v>8315</v>
      </c>
      <c r="R3475" s="9" t="s">
        <v>8316</v>
      </c>
      <c r="S3475" s="15">
        <f t="shared" si="277"/>
        <v>42062.834444444445</v>
      </c>
      <c r="T3475" s="15">
        <f t="shared" si="278"/>
        <v>42083.852083333331</v>
      </c>
      <c r="U3475">
        <f t="shared" si="279"/>
        <v>2015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6"/>
        <v>101</v>
      </c>
      <c r="P3476">
        <f t="shared" si="275"/>
        <v>51.79</v>
      </c>
      <c r="Q3476" s="9" t="s">
        <v>8315</v>
      </c>
      <c r="R3476" s="9" t="s">
        <v>8316</v>
      </c>
      <c r="S3476" s="15">
        <f t="shared" si="277"/>
        <v>42541.501516203702</v>
      </c>
      <c r="T3476" s="15">
        <f t="shared" si="278"/>
        <v>42571.501516203702</v>
      </c>
      <c r="U3476">
        <f t="shared" si="279"/>
        <v>2016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6"/>
        <v>113</v>
      </c>
      <c r="P3477">
        <f t="shared" si="275"/>
        <v>20</v>
      </c>
      <c r="Q3477" s="9" t="s">
        <v>8315</v>
      </c>
      <c r="R3477" s="9" t="s">
        <v>8316</v>
      </c>
      <c r="S3477" s="15">
        <f t="shared" si="277"/>
        <v>41918.880833333329</v>
      </c>
      <c r="T3477" s="15">
        <f t="shared" si="278"/>
        <v>41946</v>
      </c>
      <c r="U3477">
        <f t="shared" si="279"/>
        <v>2014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6"/>
        <v>104</v>
      </c>
      <c r="P3478">
        <f t="shared" si="275"/>
        <v>52</v>
      </c>
      <c r="Q3478" s="9" t="s">
        <v>8315</v>
      </c>
      <c r="R3478" s="9" t="s">
        <v>8316</v>
      </c>
      <c r="S3478" s="15">
        <f t="shared" si="277"/>
        <v>41921.279976851853</v>
      </c>
      <c r="T3478" s="15">
        <f t="shared" si="278"/>
        <v>41939.125</v>
      </c>
      <c r="U3478">
        <f t="shared" si="279"/>
        <v>2014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6"/>
        <v>115</v>
      </c>
      <c r="P3479">
        <f t="shared" si="275"/>
        <v>53.23</v>
      </c>
      <c r="Q3479" s="9" t="s">
        <v>8315</v>
      </c>
      <c r="R3479" s="9" t="s">
        <v>8316</v>
      </c>
      <c r="S3479" s="15">
        <f t="shared" si="277"/>
        <v>42128.736608796295</v>
      </c>
      <c r="T3479" s="15">
        <f t="shared" si="278"/>
        <v>42141.125</v>
      </c>
      <c r="U3479">
        <f t="shared" si="279"/>
        <v>2015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6"/>
        <v>113</v>
      </c>
      <c r="P3480">
        <f t="shared" si="275"/>
        <v>39.6</v>
      </c>
      <c r="Q3480" s="9" t="s">
        <v>8315</v>
      </c>
      <c r="R3480" s="9" t="s">
        <v>8316</v>
      </c>
      <c r="S3480" s="15">
        <f t="shared" si="277"/>
        <v>42053.916921296302</v>
      </c>
      <c r="T3480" s="15">
        <f t="shared" si="278"/>
        <v>42079.875</v>
      </c>
      <c r="U3480">
        <f t="shared" si="279"/>
        <v>2015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6"/>
        <v>128</v>
      </c>
      <c r="P3481">
        <f t="shared" si="275"/>
        <v>34.25</v>
      </c>
      <c r="Q3481" s="9" t="s">
        <v>8315</v>
      </c>
      <c r="R3481" s="9" t="s">
        <v>8316</v>
      </c>
      <c r="S3481" s="15">
        <f t="shared" si="277"/>
        <v>41781.855092592588</v>
      </c>
      <c r="T3481" s="15">
        <f t="shared" si="278"/>
        <v>41811.855092592588</v>
      </c>
      <c r="U3481">
        <f t="shared" si="279"/>
        <v>2014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6"/>
        <v>143</v>
      </c>
      <c r="P3482">
        <f t="shared" si="275"/>
        <v>164.62</v>
      </c>
      <c r="Q3482" s="9" t="s">
        <v>8315</v>
      </c>
      <c r="R3482" s="9" t="s">
        <v>8316</v>
      </c>
      <c r="S3482" s="15">
        <f t="shared" si="277"/>
        <v>42171.317442129628</v>
      </c>
      <c r="T3482" s="15">
        <f t="shared" si="278"/>
        <v>42195.875</v>
      </c>
      <c r="U3482">
        <f t="shared" si="279"/>
        <v>2015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6"/>
        <v>119</v>
      </c>
      <c r="P3483">
        <f t="shared" si="275"/>
        <v>125.05</v>
      </c>
      <c r="Q3483" s="9" t="s">
        <v>8315</v>
      </c>
      <c r="R3483" s="9" t="s">
        <v>8316</v>
      </c>
      <c r="S3483" s="15">
        <f t="shared" si="277"/>
        <v>41989.24754629629</v>
      </c>
      <c r="T3483" s="15">
        <f t="shared" si="278"/>
        <v>42006.24754629629</v>
      </c>
      <c r="U3483">
        <f t="shared" si="279"/>
        <v>2014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6"/>
        <v>138</v>
      </c>
      <c r="P3484">
        <f t="shared" si="275"/>
        <v>51.88</v>
      </c>
      <c r="Q3484" s="9" t="s">
        <v>8315</v>
      </c>
      <c r="R3484" s="9" t="s">
        <v>8316</v>
      </c>
      <c r="S3484" s="15">
        <f t="shared" si="277"/>
        <v>41796.771597222221</v>
      </c>
      <c r="T3484" s="15">
        <f t="shared" si="278"/>
        <v>41826.771597222221</v>
      </c>
      <c r="U3484">
        <f t="shared" si="279"/>
        <v>2014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6"/>
        <v>160</v>
      </c>
      <c r="P3485">
        <f t="shared" si="275"/>
        <v>40.29</v>
      </c>
      <c r="Q3485" s="9" t="s">
        <v>8315</v>
      </c>
      <c r="R3485" s="9" t="s">
        <v>8316</v>
      </c>
      <c r="S3485" s="15">
        <f t="shared" si="277"/>
        <v>41793.668761574074</v>
      </c>
      <c r="T3485" s="15">
        <f t="shared" si="278"/>
        <v>41823.668761574074</v>
      </c>
      <c r="U3485">
        <f t="shared" si="279"/>
        <v>2014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6"/>
        <v>114</v>
      </c>
      <c r="P3486">
        <f t="shared" si="275"/>
        <v>64.91</v>
      </c>
      <c r="Q3486" s="9" t="s">
        <v>8315</v>
      </c>
      <c r="R3486" s="9" t="s">
        <v>8316</v>
      </c>
      <c r="S3486" s="15">
        <f t="shared" si="277"/>
        <v>42506.760405092587</v>
      </c>
      <c r="T3486" s="15">
        <f t="shared" si="278"/>
        <v>42536.760405092587</v>
      </c>
      <c r="U3486">
        <f t="shared" si="279"/>
        <v>2016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6"/>
        <v>101</v>
      </c>
      <c r="P3487">
        <f t="shared" si="275"/>
        <v>55.33</v>
      </c>
      <c r="Q3487" s="9" t="s">
        <v>8315</v>
      </c>
      <c r="R3487" s="9" t="s">
        <v>8316</v>
      </c>
      <c r="S3487" s="15">
        <f t="shared" si="277"/>
        <v>42372.693055555559</v>
      </c>
      <c r="T3487" s="15">
        <f t="shared" si="278"/>
        <v>42402.693055555559</v>
      </c>
      <c r="U3487">
        <f t="shared" si="279"/>
        <v>2016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6"/>
        <v>155</v>
      </c>
      <c r="P3488">
        <f t="shared" si="275"/>
        <v>83.14</v>
      </c>
      <c r="Q3488" s="9" t="s">
        <v>8315</v>
      </c>
      <c r="R3488" s="9" t="s">
        <v>8316</v>
      </c>
      <c r="S3488" s="15">
        <f t="shared" si="277"/>
        <v>42126.87501157407</v>
      </c>
      <c r="T3488" s="15">
        <f t="shared" si="278"/>
        <v>42158.290972222225</v>
      </c>
      <c r="U3488">
        <f t="shared" si="279"/>
        <v>2015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6"/>
        <v>128</v>
      </c>
      <c r="P3489">
        <f t="shared" si="275"/>
        <v>38.71</v>
      </c>
      <c r="Q3489" s="9" t="s">
        <v>8315</v>
      </c>
      <c r="R3489" s="9" t="s">
        <v>8316</v>
      </c>
      <c r="S3489" s="15">
        <f t="shared" si="277"/>
        <v>42149.940416666665</v>
      </c>
      <c r="T3489" s="15">
        <f t="shared" si="278"/>
        <v>42179.940416666665</v>
      </c>
      <c r="U3489">
        <f t="shared" si="279"/>
        <v>2015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6"/>
        <v>121</v>
      </c>
      <c r="P3490">
        <f t="shared" si="275"/>
        <v>125.38</v>
      </c>
      <c r="Q3490" s="9" t="s">
        <v>8315</v>
      </c>
      <c r="R3490" s="9" t="s">
        <v>8316</v>
      </c>
      <c r="S3490" s="15">
        <f t="shared" si="277"/>
        <v>42087.768055555556</v>
      </c>
      <c r="T3490" s="15">
        <f t="shared" si="278"/>
        <v>42111.666666666672</v>
      </c>
      <c r="U3490">
        <f t="shared" si="279"/>
        <v>2015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6"/>
        <v>113</v>
      </c>
      <c r="P3491">
        <f t="shared" si="275"/>
        <v>78.260000000000005</v>
      </c>
      <c r="Q3491" s="9" t="s">
        <v>8315</v>
      </c>
      <c r="R3491" s="9" t="s">
        <v>8316</v>
      </c>
      <c r="S3491" s="15">
        <f t="shared" si="277"/>
        <v>41753.635775462964</v>
      </c>
      <c r="T3491" s="15">
        <f t="shared" si="278"/>
        <v>41783.875</v>
      </c>
      <c r="U3491">
        <f t="shared" si="279"/>
        <v>2014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6"/>
        <v>128</v>
      </c>
      <c r="P3492">
        <f t="shared" si="275"/>
        <v>47.22</v>
      </c>
      <c r="Q3492" s="9" t="s">
        <v>8315</v>
      </c>
      <c r="R3492" s="9" t="s">
        <v>8316</v>
      </c>
      <c r="S3492" s="15">
        <f t="shared" si="277"/>
        <v>42443.802361111113</v>
      </c>
      <c r="T3492" s="15">
        <f t="shared" si="278"/>
        <v>42473.802361111113</v>
      </c>
      <c r="U3492">
        <f t="shared" si="279"/>
        <v>2016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6"/>
        <v>158</v>
      </c>
      <c r="P3493">
        <f t="shared" si="275"/>
        <v>79.099999999999994</v>
      </c>
      <c r="Q3493" s="9" t="s">
        <v>8315</v>
      </c>
      <c r="R3493" s="9" t="s">
        <v>8316</v>
      </c>
      <c r="S3493" s="15">
        <f t="shared" si="277"/>
        <v>42121.249814814815</v>
      </c>
      <c r="T3493" s="15">
        <f t="shared" si="278"/>
        <v>42142.249814814815</v>
      </c>
      <c r="U3493">
        <f t="shared" si="279"/>
        <v>2015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6"/>
        <v>105</v>
      </c>
      <c r="P3494">
        <f t="shared" si="275"/>
        <v>114.29</v>
      </c>
      <c r="Q3494" s="9" t="s">
        <v>8315</v>
      </c>
      <c r="R3494" s="9" t="s">
        <v>8316</v>
      </c>
      <c r="S3494" s="15">
        <f t="shared" si="277"/>
        <v>42268.009224537032</v>
      </c>
      <c r="T3494" s="15">
        <f t="shared" si="278"/>
        <v>42303.009224537032</v>
      </c>
      <c r="U3494">
        <f t="shared" si="279"/>
        <v>2015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6"/>
        <v>100</v>
      </c>
      <c r="P3495">
        <f t="shared" si="275"/>
        <v>51.72</v>
      </c>
      <c r="Q3495" s="9" t="s">
        <v>8315</v>
      </c>
      <c r="R3495" s="9" t="s">
        <v>8316</v>
      </c>
      <c r="S3495" s="15">
        <f t="shared" si="277"/>
        <v>41848.866157407407</v>
      </c>
      <c r="T3495" s="15">
        <f t="shared" si="278"/>
        <v>41868.21597222222</v>
      </c>
      <c r="U3495">
        <f t="shared" si="279"/>
        <v>2014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6"/>
        <v>100</v>
      </c>
      <c r="P3496">
        <f t="shared" si="275"/>
        <v>30.77</v>
      </c>
      <c r="Q3496" s="9" t="s">
        <v>8315</v>
      </c>
      <c r="R3496" s="9" t="s">
        <v>8316</v>
      </c>
      <c r="S3496" s="15">
        <f t="shared" si="277"/>
        <v>42689.214988425927</v>
      </c>
      <c r="T3496" s="15">
        <f t="shared" si="278"/>
        <v>42700.25</v>
      </c>
      <c r="U3496">
        <f t="shared" si="279"/>
        <v>2016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6"/>
        <v>107</v>
      </c>
      <c r="P3497">
        <f t="shared" si="275"/>
        <v>74.209999999999994</v>
      </c>
      <c r="Q3497" s="9" t="s">
        <v>8315</v>
      </c>
      <c r="R3497" s="9" t="s">
        <v>8316</v>
      </c>
      <c r="S3497" s="15">
        <f t="shared" si="277"/>
        <v>41915.762835648151</v>
      </c>
      <c r="T3497" s="15">
        <f t="shared" si="278"/>
        <v>41944.720833333333</v>
      </c>
      <c r="U3497">
        <f t="shared" si="279"/>
        <v>2014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6"/>
        <v>124</v>
      </c>
      <c r="P3498">
        <f t="shared" si="275"/>
        <v>47.85</v>
      </c>
      <c r="Q3498" s="9" t="s">
        <v>8315</v>
      </c>
      <c r="R3498" s="9" t="s">
        <v>8316</v>
      </c>
      <c r="S3498" s="15">
        <f t="shared" si="277"/>
        <v>42584.846828703703</v>
      </c>
      <c r="T3498" s="15">
        <f t="shared" si="278"/>
        <v>42624.846828703703</v>
      </c>
      <c r="U3498">
        <f t="shared" si="279"/>
        <v>2016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6"/>
        <v>109</v>
      </c>
      <c r="P3499">
        <f t="shared" si="275"/>
        <v>34.409999999999997</v>
      </c>
      <c r="Q3499" s="9" t="s">
        <v>8315</v>
      </c>
      <c r="R3499" s="9" t="s">
        <v>8316</v>
      </c>
      <c r="S3499" s="15">
        <f t="shared" si="277"/>
        <v>42511.741944444439</v>
      </c>
      <c r="T3499" s="15">
        <f t="shared" si="278"/>
        <v>42523.916666666672</v>
      </c>
      <c r="U3499">
        <f t="shared" si="279"/>
        <v>2016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6"/>
        <v>102</v>
      </c>
      <c r="P3500">
        <f t="shared" si="275"/>
        <v>40.24</v>
      </c>
      <c r="Q3500" s="9" t="s">
        <v>8315</v>
      </c>
      <c r="R3500" s="9" t="s">
        <v>8316</v>
      </c>
      <c r="S3500" s="15">
        <f t="shared" si="277"/>
        <v>42459.15861111111</v>
      </c>
      <c r="T3500" s="15">
        <f t="shared" si="278"/>
        <v>42518.905555555553</v>
      </c>
      <c r="U3500">
        <f t="shared" si="279"/>
        <v>2016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6"/>
        <v>106</v>
      </c>
      <c r="P3501">
        <f t="shared" si="275"/>
        <v>60.29</v>
      </c>
      <c r="Q3501" s="9" t="s">
        <v>8315</v>
      </c>
      <c r="R3501" s="9" t="s">
        <v>8316</v>
      </c>
      <c r="S3501" s="15">
        <f t="shared" si="277"/>
        <v>42132.036168981482</v>
      </c>
      <c r="T3501" s="15">
        <f t="shared" si="278"/>
        <v>42186.290972222225</v>
      </c>
      <c r="U3501">
        <f t="shared" si="279"/>
        <v>2015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6"/>
        <v>106</v>
      </c>
      <c r="P3502">
        <f t="shared" si="275"/>
        <v>25.31</v>
      </c>
      <c r="Q3502" s="9" t="s">
        <v>8315</v>
      </c>
      <c r="R3502" s="9" t="s">
        <v>8316</v>
      </c>
      <c r="S3502" s="15">
        <f t="shared" si="277"/>
        <v>42419.91942129629</v>
      </c>
      <c r="T3502" s="15">
        <f t="shared" si="278"/>
        <v>42436.207638888889</v>
      </c>
      <c r="U3502">
        <f t="shared" si="279"/>
        <v>2016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6"/>
        <v>101</v>
      </c>
      <c r="P3503">
        <f t="shared" si="275"/>
        <v>35.950000000000003</v>
      </c>
      <c r="Q3503" s="9" t="s">
        <v>8315</v>
      </c>
      <c r="R3503" s="9" t="s">
        <v>8316</v>
      </c>
      <c r="S3503" s="15">
        <f t="shared" si="277"/>
        <v>42233.763831018514</v>
      </c>
      <c r="T3503" s="15">
        <f t="shared" si="278"/>
        <v>42258.763831018514</v>
      </c>
      <c r="U3503">
        <f t="shared" si="279"/>
        <v>2015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6"/>
        <v>105</v>
      </c>
      <c r="P3504">
        <f t="shared" si="275"/>
        <v>136</v>
      </c>
      <c r="Q3504" s="9" t="s">
        <v>8315</v>
      </c>
      <c r="R3504" s="9" t="s">
        <v>8316</v>
      </c>
      <c r="S3504" s="15">
        <f t="shared" si="277"/>
        <v>42430.839398148149</v>
      </c>
      <c r="T3504" s="15">
        <f t="shared" si="278"/>
        <v>42445.165972222225</v>
      </c>
      <c r="U3504">
        <f t="shared" si="279"/>
        <v>2016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6"/>
        <v>108</v>
      </c>
      <c r="P3505">
        <f t="shared" si="275"/>
        <v>70.760000000000005</v>
      </c>
      <c r="Q3505" s="9" t="s">
        <v>8315</v>
      </c>
      <c r="R3505" s="9" t="s">
        <v>8316</v>
      </c>
      <c r="S3505" s="15">
        <f t="shared" si="277"/>
        <v>42545.478333333333</v>
      </c>
      <c r="T3505" s="15">
        <f t="shared" si="278"/>
        <v>42575.478333333333</v>
      </c>
      <c r="U3505">
        <f t="shared" si="279"/>
        <v>2016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6"/>
        <v>100</v>
      </c>
      <c r="P3506">
        <f t="shared" si="275"/>
        <v>125</v>
      </c>
      <c r="Q3506" s="9" t="s">
        <v>8315</v>
      </c>
      <c r="R3506" s="9" t="s">
        <v>8316</v>
      </c>
      <c r="S3506" s="15">
        <f t="shared" si="277"/>
        <v>42297.748738425929</v>
      </c>
      <c r="T3506" s="15">
        <f t="shared" si="278"/>
        <v>42327.790405092594</v>
      </c>
      <c r="U3506">
        <f t="shared" si="279"/>
        <v>2015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6"/>
        <v>104</v>
      </c>
      <c r="P3507">
        <f t="shared" si="275"/>
        <v>66.510000000000005</v>
      </c>
      <c r="Q3507" s="9" t="s">
        <v>8315</v>
      </c>
      <c r="R3507" s="9" t="s">
        <v>8316</v>
      </c>
      <c r="S3507" s="15">
        <f t="shared" si="277"/>
        <v>41760.935706018521</v>
      </c>
      <c r="T3507" s="15">
        <f t="shared" si="278"/>
        <v>41772.166666666664</v>
      </c>
      <c r="U3507">
        <f t="shared" si="279"/>
        <v>2014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6"/>
        <v>102</v>
      </c>
      <c r="P3508">
        <f t="shared" si="275"/>
        <v>105</v>
      </c>
      <c r="Q3508" s="9" t="s">
        <v>8315</v>
      </c>
      <c r="R3508" s="9" t="s">
        <v>8316</v>
      </c>
      <c r="S3508" s="15">
        <f t="shared" si="277"/>
        <v>41829.734259259261</v>
      </c>
      <c r="T3508" s="15">
        <f t="shared" si="278"/>
        <v>41874.734259259261</v>
      </c>
      <c r="U3508">
        <f t="shared" si="279"/>
        <v>2014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6"/>
        <v>104</v>
      </c>
      <c r="P3509">
        <f t="shared" si="275"/>
        <v>145</v>
      </c>
      <c r="Q3509" s="9" t="s">
        <v>8315</v>
      </c>
      <c r="R3509" s="9" t="s">
        <v>8316</v>
      </c>
      <c r="S3509" s="15">
        <f t="shared" si="277"/>
        <v>42491.92288194444</v>
      </c>
      <c r="T3509" s="15">
        <f t="shared" si="278"/>
        <v>42521.92288194444</v>
      </c>
      <c r="U3509">
        <f t="shared" si="279"/>
        <v>2016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6"/>
        <v>180</v>
      </c>
      <c r="P3510">
        <f t="shared" si="275"/>
        <v>12</v>
      </c>
      <c r="Q3510" s="9" t="s">
        <v>8315</v>
      </c>
      <c r="R3510" s="9" t="s">
        <v>8316</v>
      </c>
      <c r="S3510" s="15">
        <f t="shared" si="277"/>
        <v>42477.729780092588</v>
      </c>
      <c r="T3510" s="15">
        <f t="shared" si="278"/>
        <v>42500.875</v>
      </c>
      <c r="U3510">
        <f t="shared" si="279"/>
        <v>2016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6"/>
        <v>106</v>
      </c>
      <c r="P3511">
        <f t="shared" si="275"/>
        <v>96.67</v>
      </c>
      <c r="Q3511" s="9" t="s">
        <v>8315</v>
      </c>
      <c r="R3511" s="9" t="s">
        <v>8316</v>
      </c>
      <c r="S3511" s="15">
        <f t="shared" si="277"/>
        <v>41950.859560185185</v>
      </c>
      <c r="T3511" s="15">
        <f t="shared" si="278"/>
        <v>41964.204861111109</v>
      </c>
      <c r="U3511">
        <f t="shared" si="279"/>
        <v>2014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6"/>
        <v>101</v>
      </c>
      <c r="P3512">
        <f t="shared" si="275"/>
        <v>60.33</v>
      </c>
      <c r="Q3512" s="9" t="s">
        <v>8315</v>
      </c>
      <c r="R3512" s="9" t="s">
        <v>8316</v>
      </c>
      <c r="S3512" s="15">
        <f t="shared" si="277"/>
        <v>41802.62090277778</v>
      </c>
      <c r="T3512" s="15">
        <f t="shared" si="278"/>
        <v>41822.62090277778</v>
      </c>
      <c r="U3512">
        <f t="shared" si="279"/>
        <v>2014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6"/>
        <v>101</v>
      </c>
      <c r="P3513">
        <f t="shared" si="275"/>
        <v>79.89</v>
      </c>
      <c r="Q3513" s="9" t="s">
        <v>8315</v>
      </c>
      <c r="R3513" s="9" t="s">
        <v>8316</v>
      </c>
      <c r="S3513" s="15">
        <f t="shared" si="277"/>
        <v>41927.873784722222</v>
      </c>
      <c r="T3513" s="15">
        <f t="shared" si="278"/>
        <v>41950.770833333336</v>
      </c>
      <c r="U3513">
        <f t="shared" si="279"/>
        <v>2014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6"/>
        <v>100</v>
      </c>
      <c r="P3514">
        <f t="shared" ref="P3514:P3577" si="280">IFERROR(ROUND(E3514/L3514, 2),0)</f>
        <v>58.82</v>
      </c>
      <c r="Q3514" s="9" t="s">
        <v>8315</v>
      </c>
      <c r="R3514" s="9" t="s">
        <v>8316</v>
      </c>
      <c r="S3514" s="15">
        <f t="shared" si="277"/>
        <v>42057.536944444444</v>
      </c>
      <c r="T3514" s="15">
        <f t="shared" si="278"/>
        <v>42117.49527777778</v>
      </c>
      <c r="U3514">
        <f t="shared" si="279"/>
        <v>2015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6"/>
        <v>118</v>
      </c>
      <c r="P3515">
        <f t="shared" si="280"/>
        <v>75.34</v>
      </c>
      <c r="Q3515" s="9" t="s">
        <v>8315</v>
      </c>
      <c r="R3515" s="9" t="s">
        <v>8316</v>
      </c>
      <c r="S3515" s="15">
        <f t="shared" si="277"/>
        <v>41781.096203703702</v>
      </c>
      <c r="T3515" s="15">
        <f t="shared" si="278"/>
        <v>41794.207638888889</v>
      </c>
      <c r="U3515">
        <f t="shared" si="279"/>
        <v>2014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6"/>
        <v>110</v>
      </c>
      <c r="P3516">
        <f t="shared" si="280"/>
        <v>55</v>
      </c>
      <c r="Q3516" s="9" t="s">
        <v>8315</v>
      </c>
      <c r="R3516" s="9" t="s">
        <v>8316</v>
      </c>
      <c r="S3516" s="15">
        <f t="shared" si="277"/>
        <v>42020.846666666665</v>
      </c>
      <c r="T3516" s="15">
        <f t="shared" si="278"/>
        <v>42037.207638888889</v>
      </c>
      <c r="U3516">
        <f t="shared" si="279"/>
        <v>2015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6"/>
        <v>103</v>
      </c>
      <c r="P3517">
        <f t="shared" si="280"/>
        <v>66.959999999999994</v>
      </c>
      <c r="Q3517" s="9" t="s">
        <v>8315</v>
      </c>
      <c r="R3517" s="9" t="s">
        <v>8316</v>
      </c>
      <c r="S3517" s="15">
        <f t="shared" si="277"/>
        <v>42125.772812499999</v>
      </c>
      <c r="T3517" s="15">
        <f t="shared" si="278"/>
        <v>42155.772812499999</v>
      </c>
      <c r="U3517">
        <f t="shared" si="279"/>
        <v>2015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6"/>
        <v>100</v>
      </c>
      <c r="P3518">
        <f t="shared" si="280"/>
        <v>227.27</v>
      </c>
      <c r="Q3518" s="9" t="s">
        <v>8315</v>
      </c>
      <c r="R3518" s="9" t="s">
        <v>8316</v>
      </c>
      <c r="S3518" s="15">
        <f t="shared" si="277"/>
        <v>41856.010069444441</v>
      </c>
      <c r="T3518" s="15">
        <f t="shared" si="278"/>
        <v>41890.125</v>
      </c>
      <c r="U3518">
        <f t="shared" si="279"/>
        <v>2014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6"/>
        <v>100</v>
      </c>
      <c r="P3519">
        <f t="shared" si="280"/>
        <v>307.69</v>
      </c>
      <c r="Q3519" s="9" t="s">
        <v>8315</v>
      </c>
      <c r="R3519" s="9" t="s">
        <v>8316</v>
      </c>
      <c r="S3519" s="15">
        <f t="shared" si="277"/>
        <v>41794.817523148151</v>
      </c>
      <c r="T3519" s="15">
        <f t="shared" si="278"/>
        <v>41824.458333333336</v>
      </c>
      <c r="U3519">
        <f t="shared" si="279"/>
        <v>2014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6"/>
        <v>110</v>
      </c>
      <c r="P3520">
        <f t="shared" si="280"/>
        <v>50.02</v>
      </c>
      <c r="Q3520" s="9" t="s">
        <v>8315</v>
      </c>
      <c r="R3520" s="9" t="s">
        <v>8316</v>
      </c>
      <c r="S3520" s="15">
        <f t="shared" si="277"/>
        <v>41893.783553240741</v>
      </c>
      <c r="T3520" s="15">
        <f t="shared" si="278"/>
        <v>41914.597916666666</v>
      </c>
      <c r="U3520">
        <f t="shared" si="279"/>
        <v>2014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6"/>
        <v>101</v>
      </c>
      <c r="P3521">
        <f t="shared" si="280"/>
        <v>72.39</v>
      </c>
      <c r="Q3521" s="9" t="s">
        <v>8315</v>
      </c>
      <c r="R3521" s="9" t="s">
        <v>8316</v>
      </c>
      <c r="S3521" s="15">
        <f t="shared" si="277"/>
        <v>42037.598958333328</v>
      </c>
      <c r="T3521" s="15">
        <f t="shared" si="278"/>
        <v>42067.598958333328</v>
      </c>
      <c r="U3521">
        <f t="shared" si="279"/>
        <v>2015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81">ROUND(E3522/D3522*100, 0)</f>
        <v>101</v>
      </c>
      <c r="P3522">
        <f t="shared" si="280"/>
        <v>95.95</v>
      </c>
      <c r="Q3522" s="9" t="s">
        <v>8315</v>
      </c>
      <c r="R3522" s="9" t="s">
        <v>8316</v>
      </c>
      <c r="S3522" s="15">
        <f t="shared" si="277"/>
        <v>42227.824212962965</v>
      </c>
      <c r="T3522" s="15">
        <f t="shared" si="278"/>
        <v>42253.57430555555</v>
      </c>
      <c r="U3522">
        <f t="shared" si="279"/>
        <v>2015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81"/>
        <v>169</v>
      </c>
      <c r="P3523">
        <f t="shared" si="280"/>
        <v>45.62</v>
      </c>
      <c r="Q3523" s="9" t="s">
        <v>8315</v>
      </c>
      <c r="R3523" s="9" t="s">
        <v>8316</v>
      </c>
      <c r="S3523" s="15">
        <f t="shared" ref="S3523:S3586" si="282">(((J3523/60)/60)/24)+DATE(1970,1,1)</f>
        <v>41881.361342592594</v>
      </c>
      <c r="T3523" s="15">
        <f t="shared" ref="T3523:T3586" si="283">(((I3523/60)/60)/24)+DATE(1970,1,1)</f>
        <v>41911.361342592594</v>
      </c>
      <c r="U3523">
        <f t="shared" ref="U3523:U3586" si="284">YEAR(S3523)</f>
        <v>2014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81"/>
        <v>100</v>
      </c>
      <c r="P3524">
        <f t="shared" si="280"/>
        <v>41.03</v>
      </c>
      <c r="Q3524" s="9" t="s">
        <v>8315</v>
      </c>
      <c r="R3524" s="9" t="s">
        <v>8316</v>
      </c>
      <c r="S3524" s="15">
        <f t="shared" si="282"/>
        <v>42234.789884259255</v>
      </c>
      <c r="T3524" s="15">
        <f t="shared" si="283"/>
        <v>42262.420833333337</v>
      </c>
      <c r="U3524">
        <f t="shared" si="284"/>
        <v>2015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81"/>
        <v>114</v>
      </c>
      <c r="P3525">
        <f t="shared" si="280"/>
        <v>56.83</v>
      </c>
      <c r="Q3525" s="9" t="s">
        <v>8315</v>
      </c>
      <c r="R3525" s="9" t="s">
        <v>8316</v>
      </c>
      <c r="S3525" s="15">
        <f t="shared" si="282"/>
        <v>42581.397546296299</v>
      </c>
      <c r="T3525" s="15">
        <f t="shared" si="283"/>
        <v>42638.958333333328</v>
      </c>
      <c r="U3525">
        <f t="shared" si="284"/>
        <v>2016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81"/>
        <v>102</v>
      </c>
      <c r="P3526">
        <f t="shared" si="280"/>
        <v>137.24</v>
      </c>
      <c r="Q3526" s="9" t="s">
        <v>8315</v>
      </c>
      <c r="R3526" s="9" t="s">
        <v>8316</v>
      </c>
      <c r="S3526" s="15">
        <f t="shared" si="282"/>
        <v>41880.76357638889</v>
      </c>
      <c r="T3526" s="15">
        <f t="shared" si="283"/>
        <v>41895.166666666664</v>
      </c>
      <c r="U3526">
        <f t="shared" si="284"/>
        <v>2014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81"/>
        <v>106</v>
      </c>
      <c r="P3527">
        <f t="shared" si="280"/>
        <v>75.709999999999994</v>
      </c>
      <c r="Q3527" s="9" t="s">
        <v>8315</v>
      </c>
      <c r="R3527" s="9" t="s">
        <v>8316</v>
      </c>
      <c r="S3527" s="15">
        <f t="shared" si="282"/>
        <v>42214.6956712963</v>
      </c>
      <c r="T3527" s="15">
        <f t="shared" si="283"/>
        <v>42225.666666666672</v>
      </c>
      <c r="U3527">
        <f t="shared" si="284"/>
        <v>2015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81"/>
        <v>102</v>
      </c>
      <c r="P3528">
        <f t="shared" si="280"/>
        <v>99</v>
      </c>
      <c r="Q3528" s="9" t="s">
        <v>8315</v>
      </c>
      <c r="R3528" s="9" t="s">
        <v>8316</v>
      </c>
      <c r="S3528" s="15">
        <f t="shared" si="282"/>
        <v>42460.335312499999</v>
      </c>
      <c r="T3528" s="15">
        <f t="shared" si="283"/>
        <v>42488.249305555553</v>
      </c>
      <c r="U3528">
        <f t="shared" si="284"/>
        <v>2016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81"/>
        <v>117</v>
      </c>
      <c r="P3529">
        <f t="shared" si="280"/>
        <v>81.569999999999993</v>
      </c>
      <c r="Q3529" s="9" t="s">
        <v>8315</v>
      </c>
      <c r="R3529" s="9" t="s">
        <v>8316</v>
      </c>
      <c r="S3529" s="15">
        <f t="shared" si="282"/>
        <v>42167.023206018523</v>
      </c>
      <c r="T3529" s="15">
        <f t="shared" si="283"/>
        <v>42196.165972222225</v>
      </c>
      <c r="U3529">
        <f t="shared" si="284"/>
        <v>2015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81"/>
        <v>101</v>
      </c>
      <c r="P3530">
        <f t="shared" si="280"/>
        <v>45.11</v>
      </c>
      <c r="Q3530" s="9" t="s">
        <v>8315</v>
      </c>
      <c r="R3530" s="9" t="s">
        <v>8316</v>
      </c>
      <c r="S3530" s="15">
        <f t="shared" si="282"/>
        <v>42733.50136574074</v>
      </c>
      <c r="T3530" s="15">
        <f t="shared" si="283"/>
        <v>42753.50136574074</v>
      </c>
      <c r="U3530">
        <f t="shared" si="284"/>
        <v>2016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81"/>
        <v>132</v>
      </c>
      <c r="P3531">
        <f t="shared" si="280"/>
        <v>36.67</v>
      </c>
      <c r="Q3531" s="9" t="s">
        <v>8315</v>
      </c>
      <c r="R3531" s="9" t="s">
        <v>8316</v>
      </c>
      <c r="S3531" s="15">
        <f t="shared" si="282"/>
        <v>42177.761782407411</v>
      </c>
      <c r="T3531" s="15">
        <f t="shared" si="283"/>
        <v>42198.041666666672</v>
      </c>
      <c r="U3531">
        <f t="shared" si="284"/>
        <v>2015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81"/>
        <v>100</v>
      </c>
      <c r="P3532">
        <f t="shared" si="280"/>
        <v>125</v>
      </c>
      <c r="Q3532" s="9" t="s">
        <v>8315</v>
      </c>
      <c r="R3532" s="9" t="s">
        <v>8316</v>
      </c>
      <c r="S3532" s="15">
        <f t="shared" si="282"/>
        <v>42442.623344907406</v>
      </c>
      <c r="T3532" s="15">
        <f t="shared" si="283"/>
        <v>42470.833333333328</v>
      </c>
      <c r="U3532">
        <f t="shared" si="284"/>
        <v>2016</v>
      </c>
    </row>
    <row r="3533" spans="1:2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81"/>
        <v>128</v>
      </c>
      <c r="P3533">
        <f t="shared" si="280"/>
        <v>49.23</v>
      </c>
      <c r="Q3533" s="9" t="s">
        <v>8315</v>
      </c>
      <c r="R3533" s="9" t="s">
        <v>8316</v>
      </c>
      <c r="S3533" s="15">
        <f t="shared" si="282"/>
        <v>42521.654328703706</v>
      </c>
      <c r="T3533" s="15">
        <f t="shared" si="283"/>
        <v>42551.654328703706</v>
      </c>
      <c r="U3533">
        <f t="shared" si="284"/>
        <v>2016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81"/>
        <v>119</v>
      </c>
      <c r="P3534">
        <f t="shared" si="280"/>
        <v>42.3</v>
      </c>
      <c r="Q3534" s="9" t="s">
        <v>8315</v>
      </c>
      <c r="R3534" s="9" t="s">
        <v>8316</v>
      </c>
      <c r="S3534" s="15">
        <f t="shared" si="282"/>
        <v>41884.599849537037</v>
      </c>
      <c r="T3534" s="15">
        <f t="shared" si="283"/>
        <v>41900.165972222225</v>
      </c>
      <c r="U3534">
        <f t="shared" si="284"/>
        <v>2014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81"/>
        <v>126</v>
      </c>
      <c r="P3535">
        <f t="shared" si="280"/>
        <v>78.88</v>
      </c>
      <c r="Q3535" s="9" t="s">
        <v>8315</v>
      </c>
      <c r="R3535" s="9" t="s">
        <v>8316</v>
      </c>
      <c r="S3535" s="15">
        <f t="shared" si="282"/>
        <v>42289.761192129634</v>
      </c>
      <c r="T3535" s="15">
        <f t="shared" si="283"/>
        <v>42319.802858796291</v>
      </c>
      <c r="U3535">
        <f t="shared" si="284"/>
        <v>2015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81"/>
        <v>156</v>
      </c>
      <c r="P3536">
        <f t="shared" si="280"/>
        <v>38.28</v>
      </c>
      <c r="Q3536" s="9" t="s">
        <v>8315</v>
      </c>
      <c r="R3536" s="9" t="s">
        <v>8316</v>
      </c>
      <c r="S3536" s="15">
        <f t="shared" si="282"/>
        <v>42243.6252662037</v>
      </c>
      <c r="T3536" s="15">
        <f t="shared" si="283"/>
        <v>42278.6252662037</v>
      </c>
      <c r="U3536">
        <f t="shared" si="284"/>
        <v>2015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81"/>
        <v>103</v>
      </c>
      <c r="P3537">
        <f t="shared" si="280"/>
        <v>44.85</v>
      </c>
      <c r="Q3537" s="9" t="s">
        <v>8315</v>
      </c>
      <c r="R3537" s="9" t="s">
        <v>8316</v>
      </c>
      <c r="S3537" s="15">
        <f t="shared" si="282"/>
        <v>42248.640162037031</v>
      </c>
      <c r="T3537" s="15">
        <f t="shared" si="283"/>
        <v>42279.75</v>
      </c>
      <c r="U3537">
        <f t="shared" si="284"/>
        <v>2015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81"/>
        <v>153</v>
      </c>
      <c r="P3538">
        <f t="shared" si="280"/>
        <v>13.53</v>
      </c>
      <c r="Q3538" s="9" t="s">
        <v>8315</v>
      </c>
      <c r="R3538" s="9" t="s">
        <v>8316</v>
      </c>
      <c r="S3538" s="15">
        <f t="shared" si="282"/>
        <v>42328.727141203708</v>
      </c>
      <c r="T3538" s="15">
        <f t="shared" si="283"/>
        <v>42358.499305555553</v>
      </c>
      <c r="U3538">
        <f t="shared" si="284"/>
        <v>2015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81"/>
        <v>180</v>
      </c>
      <c r="P3539">
        <f t="shared" si="280"/>
        <v>43.5</v>
      </c>
      <c r="Q3539" s="9" t="s">
        <v>8315</v>
      </c>
      <c r="R3539" s="9" t="s">
        <v>8316</v>
      </c>
      <c r="S3539" s="15">
        <f t="shared" si="282"/>
        <v>41923.354351851849</v>
      </c>
      <c r="T3539" s="15">
        <f t="shared" si="283"/>
        <v>41960.332638888889</v>
      </c>
      <c r="U3539">
        <f t="shared" si="284"/>
        <v>2014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81"/>
        <v>128</v>
      </c>
      <c r="P3540">
        <f t="shared" si="280"/>
        <v>30.95</v>
      </c>
      <c r="Q3540" s="9" t="s">
        <v>8315</v>
      </c>
      <c r="R3540" s="9" t="s">
        <v>8316</v>
      </c>
      <c r="S3540" s="15">
        <f t="shared" si="282"/>
        <v>42571.420601851853</v>
      </c>
      <c r="T3540" s="15">
        <f t="shared" si="283"/>
        <v>42599.420601851853</v>
      </c>
      <c r="U3540">
        <f t="shared" si="284"/>
        <v>2016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81"/>
        <v>120</v>
      </c>
      <c r="P3541">
        <f t="shared" si="280"/>
        <v>55.23</v>
      </c>
      <c r="Q3541" s="9" t="s">
        <v>8315</v>
      </c>
      <c r="R3541" s="9" t="s">
        <v>8316</v>
      </c>
      <c r="S3541" s="15">
        <f t="shared" si="282"/>
        <v>42600.756041666667</v>
      </c>
      <c r="T3541" s="15">
        <f t="shared" si="283"/>
        <v>42621.756041666667</v>
      </c>
      <c r="U3541">
        <f t="shared" si="284"/>
        <v>2016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81"/>
        <v>123</v>
      </c>
      <c r="P3542">
        <f t="shared" si="280"/>
        <v>46.13</v>
      </c>
      <c r="Q3542" s="9" t="s">
        <v>8315</v>
      </c>
      <c r="R3542" s="9" t="s">
        <v>8316</v>
      </c>
      <c r="S3542" s="15">
        <f t="shared" si="282"/>
        <v>42517.003368055557</v>
      </c>
      <c r="T3542" s="15">
        <f t="shared" si="283"/>
        <v>42547.003368055557</v>
      </c>
      <c r="U3542">
        <f t="shared" si="284"/>
        <v>2016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81"/>
        <v>105</v>
      </c>
      <c r="P3543">
        <f t="shared" si="280"/>
        <v>39.380000000000003</v>
      </c>
      <c r="Q3543" s="9" t="s">
        <v>8315</v>
      </c>
      <c r="R3543" s="9" t="s">
        <v>8316</v>
      </c>
      <c r="S3543" s="15">
        <f t="shared" si="282"/>
        <v>42222.730034722219</v>
      </c>
      <c r="T3543" s="15">
        <f t="shared" si="283"/>
        <v>42247.730034722219</v>
      </c>
      <c r="U3543">
        <f t="shared" si="284"/>
        <v>2015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81"/>
        <v>102</v>
      </c>
      <c r="P3544">
        <f t="shared" si="280"/>
        <v>66.150000000000006</v>
      </c>
      <c r="Q3544" s="9" t="s">
        <v>8315</v>
      </c>
      <c r="R3544" s="9" t="s">
        <v>8316</v>
      </c>
      <c r="S3544" s="15">
        <f t="shared" si="282"/>
        <v>41829.599791666667</v>
      </c>
      <c r="T3544" s="15">
        <f t="shared" si="283"/>
        <v>41889.599791666667</v>
      </c>
      <c r="U3544">
        <f t="shared" si="284"/>
        <v>2014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81"/>
        <v>105</v>
      </c>
      <c r="P3545">
        <f t="shared" si="280"/>
        <v>54.14</v>
      </c>
      <c r="Q3545" s="9" t="s">
        <v>8315</v>
      </c>
      <c r="R3545" s="9" t="s">
        <v>8316</v>
      </c>
      <c r="S3545" s="15">
        <f t="shared" si="282"/>
        <v>42150.755312499998</v>
      </c>
      <c r="T3545" s="15">
        <f t="shared" si="283"/>
        <v>42180.755312499998</v>
      </c>
      <c r="U3545">
        <f t="shared" si="284"/>
        <v>2015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81"/>
        <v>100</v>
      </c>
      <c r="P3546">
        <f t="shared" si="280"/>
        <v>104.17</v>
      </c>
      <c r="Q3546" s="9" t="s">
        <v>8315</v>
      </c>
      <c r="R3546" s="9" t="s">
        <v>8316</v>
      </c>
      <c r="S3546" s="15">
        <f t="shared" si="282"/>
        <v>42040.831678240742</v>
      </c>
      <c r="T3546" s="15">
        <f t="shared" si="283"/>
        <v>42070.831678240742</v>
      </c>
      <c r="U3546">
        <f t="shared" si="284"/>
        <v>2015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81"/>
        <v>100</v>
      </c>
      <c r="P3547">
        <f t="shared" si="280"/>
        <v>31.38</v>
      </c>
      <c r="Q3547" s="9" t="s">
        <v>8315</v>
      </c>
      <c r="R3547" s="9" t="s">
        <v>8316</v>
      </c>
      <c r="S3547" s="15">
        <f t="shared" si="282"/>
        <v>42075.807395833333</v>
      </c>
      <c r="T3547" s="15">
        <f t="shared" si="283"/>
        <v>42105.807395833333</v>
      </c>
      <c r="U3547">
        <f t="shared" si="284"/>
        <v>2015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81"/>
        <v>102</v>
      </c>
      <c r="P3548">
        <f t="shared" si="280"/>
        <v>59.21</v>
      </c>
      <c r="Q3548" s="9" t="s">
        <v>8315</v>
      </c>
      <c r="R3548" s="9" t="s">
        <v>8316</v>
      </c>
      <c r="S3548" s="15">
        <f t="shared" si="282"/>
        <v>42073.660694444443</v>
      </c>
      <c r="T3548" s="15">
        <f t="shared" si="283"/>
        <v>42095.165972222225</v>
      </c>
      <c r="U3548">
        <f t="shared" si="284"/>
        <v>2015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81"/>
        <v>114</v>
      </c>
      <c r="P3549">
        <f t="shared" si="280"/>
        <v>119.18</v>
      </c>
      <c r="Q3549" s="9" t="s">
        <v>8315</v>
      </c>
      <c r="R3549" s="9" t="s">
        <v>8316</v>
      </c>
      <c r="S3549" s="15">
        <f t="shared" si="282"/>
        <v>42480.078715277778</v>
      </c>
      <c r="T3549" s="15">
        <f t="shared" si="283"/>
        <v>42504.165972222225</v>
      </c>
      <c r="U3549">
        <f t="shared" si="284"/>
        <v>2016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81"/>
        <v>102</v>
      </c>
      <c r="P3550">
        <f t="shared" si="280"/>
        <v>164.62</v>
      </c>
      <c r="Q3550" s="9" t="s">
        <v>8315</v>
      </c>
      <c r="R3550" s="9" t="s">
        <v>8316</v>
      </c>
      <c r="S3550" s="15">
        <f t="shared" si="282"/>
        <v>42411.942291666666</v>
      </c>
      <c r="T3550" s="15">
        <f t="shared" si="283"/>
        <v>42434.041666666672</v>
      </c>
      <c r="U3550">
        <f t="shared" si="284"/>
        <v>2016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81"/>
        <v>102</v>
      </c>
      <c r="P3551">
        <f t="shared" si="280"/>
        <v>24.29</v>
      </c>
      <c r="Q3551" s="9" t="s">
        <v>8315</v>
      </c>
      <c r="R3551" s="9" t="s">
        <v>8316</v>
      </c>
      <c r="S3551" s="15">
        <f t="shared" si="282"/>
        <v>42223.394363425927</v>
      </c>
      <c r="T3551" s="15">
        <f t="shared" si="283"/>
        <v>42251.394363425927</v>
      </c>
      <c r="U3551">
        <f t="shared" si="284"/>
        <v>2015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81"/>
        <v>105</v>
      </c>
      <c r="P3552">
        <f t="shared" si="280"/>
        <v>40.94</v>
      </c>
      <c r="Q3552" s="9" t="s">
        <v>8315</v>
      </c>
      <c r="R3552" s="9" t="s">
        <v>8316</v>
      </c>
      <c r="S3552" s="15">
        <f t="shared" si="282"/>
        <v>42462.893495370372</v>
      </c>
      <c r="T3552" s="15">
        <f t="shared" si="283"/>
        <v>42492.893495370372</v>
      </c>
      <c r="U3552">
        <f t="shared" si="284"/>
        <v>2016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81"/>
        <v>102</v>
      </c>
      <c r="P3553">
        <f t="shared" si="280"/>
        <v>61.1</v>
      </c>
      <c r="Q3553" s="9" t="s">
        <v>8315</v>
      </c>
      <c r="R3553" s="9" t="s">
        <v>8316</v>
      </c>
      <c r="S3553" s="15">
        <f t="shared" si="282"/>
        <v>41753.515856481477</v>
      </c>
      <c r="T3553" s="15">
        <f t="shared" si="283"/>
        <v>41781.921527777777</v>
      </c>
      <c r="U3553">
        <f t="shared" si="284"/>
        <v>2014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81"/>
        <v>100</v>
      </c>
      <c r="P3554">
        <f t="shared" si="280"/>
        <v>38.65</v>
      </c>
      <c r="Q3554" s="9" t="s">
        <v>8315</v>
      </c>
      <c r="R3554" s="9" t="s">
        <v>8316</v>
      </c>
      <c r="S3554" s="15">
        <f t="shared" si="282"/>
        <v>41788.587083333332</v>
      </c>
      <c r="T3554" s="15">
        <f t="shared" si="283"/>
        <v>41818.587083333332</v>
      </c>
      <c r="U3554">
        <f t="shared" si="284"/>
        <v>2014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81"/>
        <v>106</v>
      </c>
      <c r="P3555">
        <f t="shared" si="280"/>
        <v>56.2</v>
      </c>
      <c r="Q3555" s="9" t="s">
        <v>8315</v>
      </c>
      <c r="R3555" s="9" t="s">
        <v>8316</v>
      </c>
      <c r="S3555" s="15">
        <f t="shared" si="282"/>
        <v>42196.028703703705</v>
      </c>
      <c r="T3555" s="15">
        <f t="shared" si="283"/>
        <v>42228</v>
      </c>
      <c r="U3555">
        <f t="shared" si="284"/>
        <v>2015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81"/>
        <v>113</v>
      </c>
      <c r="P3556">
        <f t="shared" si="280"/>
        <v>107</v>
      </c>
      <c r="Q3556" s="9" t="s">
        <v>8315</v>
      </c>
      <c r="R3556" s="9" t="s">
        <v>8316</v>
      </c>
      <c r="S3556" s="15">
        <f t="shared" si="282"/>
        <v>42016.050451388888</v>
      </c>
      <c r="T3556" s="15">
        <f t="shared" si="283"/>
        <v>42046.708333333328</v>
      </c>
      <c r="U3556">
        <f t="shared" si="284"/>
        <v>2015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81"/>
        <v>100</v>
      </c>
      <c r="P3557">
        <f t="shared" si="280"/>
        <v>171.43</v>
      </c>
      <c r="Q3557" s="9" t="s">
        <v>8315</v>
      </c>
      <c r="R3557" s="9" t="s">
        <v>8316</v>
      </c>
      <c r="S3557" s="15">
        <f t="shared" si="282"/>
        <v>42661.442060185189</v>
      </c>
      <c r="T3557" s="15">
        <f t="shared" si="283"/>
        <v>42691.483726851846</v>
      </c>
      <c r="U3557">
        <f t="shared" si="284"/>
        <v>2016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81"/>
        <v>100</v>
      </c>
      <c r="P3558">
        <f t="shared" si="280"/>
        <v>110.5</v>
      </c>
      <c r="Q3558" s="9" t="s">
        <v>8315</v>
      </c>
      <c r="R3558" s="9" t="s">
        <v>8316</v>
      </c>
      <c r="S3558" s="15">
        <f t="shared" si="282"/>
        <v>41808.649583333332</v>
      </c>
      <c r="T3558" s="15">
        <f t="shared" si="283"/>
        <v>41868.649583333332</v>
      </c>
      <c r="U3558">
        <f t="shared" si="284"/>
        <v>2014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81"/>
        <v>100</v>
      </c>
      <c r="P3559">
        <f t="shared" si="280"/>
        <v>179.28</v>
      </c>
      <c r="Q3559" s="9" t="s">
        <v>8315</v>
      </c>
      <c r="R3559" s="9" t="s">
        <v>8316</v>
      </c>
      <c r="S3559" s="15">
        <f t="shared" si="282"/>
        <v>41730.276747685188</v>
      </c>
      <c r="T3559" s="15">
        <f t="shared" si="283"/>
        <v>41764.276747685188</v>
      </c>
      <c r="U3559">
        <f t="shared" si="284"/>
        <v>2014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81"/>
        <v>144</v>
      </c>
      <c r="P3560">
        <f t="shared" si="280"/>
        <v>22.91</v>
      </c>
      <c r="Q3560" s="9" t="s">
        <v>8315</v>
      </c>
      <c r="R3560" s="9" t="s">
        <v>8316</v>
      </c>
      <c r="S3560" s="15">
        <f t="shared" si="282"/>
        <v>42139.816840277781</v>
      </c>
      <c r="T3560" s="15">
        <f t="shared" si="283"/>
        <v>42181.875</v>
      </c>
      <c r="U3560">
        <f t="shared" si="284"/>
        <v>2015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81"/>
        <v>104</v>
      </c>
      <c r="P3561">
        <f t="shared" si="280"/>
        <v>43.13</v>
      </c>
      <c r="Q3561" s="9" t="s">
        <v>8315</v>
      </c>
      <c r="R3561" s="9" t="s">
        <v>8316</v>
      </c>
      <c r="S3561" s="15">
        <f t="shared" si="282"/>
        <v>42194.096157407403</v>
      </c>
      <c r="T3561" s="15">
        <f t="shared" si="283"/>
        <v>42216.373611111107</v>
      </c>
      <c r="U3561">
        <f t="shared" si="284"/>
        <v>2015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81"/>
        <v>108</v>
      </c>
      <c r="P3562">
        <f t="shared" si="280"/>
        <v>46.89</v>
      </c>
      <c r="Q3562" s="9" t="s">
        <v>8315</v>
      </c>
      <c r="R3562" s="9" t="s">
        <v>8316</v>
      </c>
      <c r="S3562" s="15">
        <f t="shared" si="282"/>
        <v>42115.889652777783</v>
      </c>
      <c r="T3562" s="15">
        <f t="shared" si="283"/>
        <v>42151.114583333328</v>
      </c>
      <c r="U3562">
        <f t="shared" si="284"/>
        <v>2015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81"/>
        <v>102</v>
      </c>
      <c r="P3563">
        <f t="shared" si="280"/>
        <v>47.41</v>
      </c>
      <c r="Q3563" s="9" t="s">
        <v>8315</v>
      </c>
      <c r="R3563" s="9" t="s">
        <v>8316</v>
      </c>
      <c r="S3563" s="15">
        <f t="shared" si="282"/>
        <v>42203.680300925931</v>
      </c>
      <c r="T3563" s="15">
        <f t="shared" si="283"/>
        <v>42221.774999999994</v>
      </c>
      <c r="U3563">
        <f t="shared" si="284"/>
        <v>2015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81"/>
        <v>149</v>
      </c>
      <c r="P3564">
        <f t="shared" si="280"/>
        <v>15.13</v>
      </c>
      <c r="Q3564" s="9" t="s">
        <v>8315</v>
      </c>
      <c r="R3564" s="9" t="s">
        <v>8316</v>
      </c>
      <c r="S3564" s="15">
        <f t="shared" si="282"/>
        <v>42433.761886574073</v>
      </c>
      <c r="T3564" s="15">
        <f t="shared" si="283"/>
        <v>42442.916666666672</v>
      </c>
      <c r="U3564">
        <f t="shared" si="284"/>
        <v>2016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81"/>
        <v>105</v>
      </c>
      <c r="P3565">
        <f t="shared" si="280"/>
        <v>21.1</v>
      </c>
      <c r="Q3565" s="9" t="s">
        <v>8315</v>
      </c>
      <c r="R3565" s="9" t="s">
        <v>8316</v>
      </c>
      <c r="S3565" s="15">
        <f t="shared" si="282"/>
        <v>42555.671944444446</v>
      </c>
      <c r="T3565" s="15">
        <f t="shared" si="283"/>
        <v>42583.791666666672</v>
      </c>
      <c r="U3565">
        <f t="shared" si="284"/>
        <v>2016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81"/>
        <v>101</v>
      </c>
      <c r="P3566">
        <f t="shared" si="280"/>
        <v>59.12</v>
      </c>
      <c r="Q3566" s="9" t="s">
        <v>8315</v>
      </c>
      <c r="R3566" s="9" t="s">
        <v>8316</v>
      </c>
      <c r="S3566" s="15">
        <f t="shared" si="282"/>
        <v>42236.623252314821</v>
      </c>
      <c r="T3566" s="15">
        <f t="shared" si="283"/>
        <v>42282.666666666672</v>
      </c>
      <c r="U3566">
        <f t="shared" si="284"/>
        <v>2015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81"/>
        <v>131</v>
      </c>
      <c r="P3567">
        <f t="shared" si="280"/>
        <v>97.92</v>
      </c>
      <c r="Q3567" s="9" t="s">
        <v>8315</v>
      </c>
      <c r="R3567" s="9" t="s">
        <v>8316</v>
      </c>
      <c r="S3567" s="15">
        <f t="shared" si="282"/>
        <v>41974.743148148147</v>
      </c>
      <c r="T3567" s="15">
        <f t="shared" si="283"/>
        <v>42004.743148148147</v>
      </c>
      <c r="U3567">
        <f t="shared" si="284"/>
        <v>2014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81"/>
        <v>105</v>
      </c>
      <c r="P3568">
        <f t="shared" si="280"/>
        <v>55.13</v>
      </c>
      <c r="Q3568" s="9" t="s">
        <v>8315</v>
      </c>
      <c r="R3568" s="9" t="s">
        <v>8316</v>
      </c>
      <c r="S3568" s="15">
        <f t="shared" si="282"/>
        <v>41997.507905092592</v>
      </c>
      <c r="T3568" s="15">
        <f t="shared" si="283"/>
        <v>42027.507905092592</v>
      </c>
      <c r="U3568">
        <f t="shared" si="284"/>
        <v>2014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81"/>
        <v>109</v>
      </c>
      <c r="P3569">
        <f t="shared" si="280"/>
        <v>26.54</v>
      </c>
      <c r="Q3569" s="9" t="s">
        <v>8315</v>
      </c>
      <c r="R3569" s="9" t="s">
        <v>8316</v>
      </c>
      <c r="S3569" s="15">
        <f t="shared" si="282"/>
        <v>42135.810694444444</v>
      </c>
      <c r="T3569" s="15">
        <f t="shared" si="283"/>
        <v>42165.810694444444</v>
      </c>
      <c r="U3569">
        <f t="shared" si="284"/>
        <v>2015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81"/>
        <v>111</v>
      </c>
      <c r="P3570">
        <f t="shared" si="280"/>
        <v>58.42</v>
      </c>
      <c r="Q3570" s="9" t="s">
        <v>8315</v>
      </c>
      <c r="R3570" s="9" t="s">
        <v>8316</v>
      </c>
      <c r="S3570" s="15">
        <f t="shared" si="282"/>
        <v>41869.740671296298</v>
      </c>
      <c r="T3570" s="15">
        <f t="shared" si="283"/>
        <v>41899.740671296298</v>
      </c>
      <c r="U3570">
        <f t="shared" si="284"/>
        <v>2014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81"/>
        <v>100</v>
      </c>
      <c r="P3571">
        <f t="shared" si="280"/>
        <v>122.54</v>
      </c>
      <c r="Q3571" s="9" t="s">
        <v>8315</v>
      </c>
      <c r="R3571" s="9" t="s">
        <v>8316</v>
      </c>
      <c r="S3571" s="15">
        <f t="shared" si="282"/>
        <v>41982.688611111109</v>
      </c>
      <c r="T3571" s="15">
        <f t="shared" si="283"/>
        <v>42012.688611111109</v>
      </c>
      <c r="U3571">
        <f t="shared" si="284"/>
        <v>2014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81"/>
        <v>114</v>
      </c>
      <c r="P3572">
        <f t="shared" si="280"/>
        <v>87.96</v>
      </c>
      <c r="Q3572" s="9" t="s">
        <v>8315</v>
      </c>
      <c r="R3572" s="9" t="s">
        <v>8316</v>
      </c>
      <c r="S3572" s="15">
        <f t="shared" si="282"/>
        <v>41976.331979166673</v>
      </c>
      <c r="T3572" s="15">
        <f t="shared" si="283"/>
        <v>42004.291666666672</v>
      </c>
      <c r="U3572">
        <f t="shared" si="284"/>
        <v>2014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81"/>
        <v>122</v>
      </c>
      <c r="P3573">
        <f t="shared" si="280"/>
        <v>73.239999999999995</v>
      </c>
      <c r="Q3573" s="9" t="s">
        <v>8315</v>
      </c>
      <c r="R3573" s="9" t="s">
        <v>8316</v>
      </c>
      <c r="S3573" s="15">
        <f t="shared" si="282"/>
        <v>41912.858946759261</v>
      </c>
      <c r="T3573" s="15">
        <f t="shared" si="283"/>
        <v>41942.858946759261</v>
      </c>
      <c r="U3573">
        <f t="shared" si="284"/>
        <v>2014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81"/>
        <v>100</v>
      </c>
      <c r="P3574">
        <f t="shared" si="280"/>
        <v>55.56</v>
      </c>
      <c r="Q3574" s="9" t="s">
        <v>8315</v>
      </c>
      <c r="R3574" s="9" t="s">
        <v>8316</v>
      </c>
      <c r="S3574" s="15">
        <f t="shared" si="282"/>
        <v>42146.570393518516</v>
      </c>
      <c r="T3574" s="15">
        <f t="shared" si="283"/>
        <v>42176.570393518516</v>
      </c>
      <c r="U3574">
        <f t="shared" si="284"/>
        <v>2015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81"/>
        <v>103</v>
      </c>
      <c r="P3575">
        <f t="shared" si="280"/>
        <v>39.54</v>
      </c>
      <c r="Q3575" s="9" t="s">
        <v>8315</v>
      </c>
      <c r="R3575" s="9" t="s">
        <v>8316</v>
      </c>
      <c r="S3575" s="15">
        <f t="shared" si="282"/>
        <v>41921.375532407408</v>
      </c>
      <c r="T3575" s="15">
        <f t="shared" si="283"/>
        <v>41951.417199074072</v>
      </c>
      <c r="U3575">
        <f t="shared" si="284"/>
        <v>2014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81"/>
        <v>106</v>
      </c>
      <c r="P3576">
        <f t="shared" si="280"/>
        <v>136.78</v>
      </c>
      <c r="Q3576" s="9" t="s">
        <v>8315</v>
      </c>
      <c r="R3576" s="9" t="s">
        <v>8316</v>
      </c>
      <c r="S3576" s="15">
        <f t="shared" si="282"/>
        <v>41926.942685185182</v>
      </c>
      <c r="T3576" s="15">
        <f t="shared" si="283"/>
        <v>41956.984351851846</v>
      </c>
      <c r="U3576">
        <f t="shared" si="284"/>
        <v>2014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81"/>
        <v>101</v>
      </c>
      <c r="P3577">
        <f t="shared" si="280"/>
        <v>99.34</v>
      </c>
      <c r="Q3577" s="9" t="s">
        <v>8315</v>
      </c>
      <c r="R3577" s="9" t="s">
        <v>8316</v>
      </c>
      <c r="S3577" s="15">
        <f t="shared" si="282"/>
        <v>42561.783877314811</v>
      </c>
      <c r="T3577" s="15">
        <f t="shared" si="283"/>
        <v>42593.165972222225</v>
      </c>
      <c r="U3577">
        <f t="shared" si="284"/>
        <v>2016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81"/>
        <v>100</v>
      </c>
      <c r="P3578">
        <f t="shared" ref="P3578:P3641" si="285">IFERROR(ROUND(E3578/L3578, 2),0)</f>
        <v>20</v>
      </c>
      <c r="Q3578" s="9" t="s">
        <v>8315</v>
      </c>
      <c r="R3578" s="9" t="s">
        <v>8316</v>
      </c>
      <c r="S3578" s="15">
        <f t="shared" si="282"/>
        <v>42649.54923611111</v>
      </c>
      <c r="T3578" s="15">
        <f t="shared" si="283"/>
        <v>42709.590902777782</v>
      </c>
      <c r="U3578">
        <f t="shared" si="284"/>
        <v>2016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81"/>
        <v>130</v>
      </c>
      <c r="P3579">
        <f t="shared" si="285"/>
        <v>28.89</v>
      </c>
      <c r="Q3579" s="9" t="s">
        <v>8315</v>
      </c>
      <c r="R3579" s="9" t="s">
        <v>8316</v>
      </c>
      <c r="S3579" s="15">
        <f t="shared" si="282"/>
        <v>42093.786840277782</v>
      </c>
      <c r="T3579" s="15">
        <f t="shared" si="283"/>
        <v>42120.26944444445</v>
      </c>
      <c r="U3579">
        <f t="shared" si="284"/>
        <v>2015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81"/>
        <v>100</v>
      </c>
      <c r="P3580">
        <f t="shared" si="285"/>
        <v>40.549999999999997</v>
      </c>
      <c r="Q3580" s="9" t="s">
        <v>8315</v>
      </c>
      <c r="R3580" s="9" t="s">
        <v>8316</v>
      </c>
      <c r="S3580" s="15">
        <f t="shared" si="282"/>
        <v>42460.733530092592</v>
      </c>
      <c r="T3580" s="15">
        <f t="shared" si="283"/>
        <v>42490.733530092592</v>
      </c>
      <c r="U3580">
        <f t="shared" si="284"/>
        <v>2016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81"/>
        <v>100</v>
      </c>
      <c r="P3581">
        <f t="shared" si="285"/>
        <v>35.71</v>
      </c>
      <c r="Q3581" s="9" t="s">
        <v>8315</v>
      </c>
      <c r="R3581" s="9" t="s">
        <v>8316</v>
      </c>
      <c r="S3581" s="15">
        <f t="shared" si="282"/>
        <v>42430.762222222227</v>
      </c>
      <c r="T3581" s="15">
        <f t="shared" si="283"/>
        <v>42460.720555555556</v>
      </c>
      <c r="U3581">
        <f t="shared" si="284"/>
        <v>2016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81"/>
        <v>114</v>
      </c>
      <c r="P3582">
        <f t="shared" si="285"/>
        <v>37.96</v>
      </c>
      <c r="Q3582" s="9" t="s">
        <v>8315</v>
      </c>
      <c r="R3582" s="9" t="s">
        <v>8316</v>
      </c>
      <c r="S3582" s="15">
        <f t="shared" si="282"/>
        <v>42026.176180555558</v>
      </c>
      <c r="T3582" s="15">
        <f t="shared" si="283"/>
        <v>42064.207638888889</v>
      </c>
      <c r="U3582">
        <f t="shared" si="284"/>
        <v>2015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81"/>
        <v>100</v>
      </c>
      <c r="P3583">
        <f t="shared" si="285"/>
        <v>33.33</v>
      </c>
      <c r="Q3583" s="9" t="s">
        <v>8315</v>
      </c>
      <c r="R3583" s="9" t="s">
        <v>8316</v>
      </c>
      <c r="S3583" s="15">
        <f t="shared" si="282"/>
        <v>41836.471180555556</v>
      </c>
      <c r="T3583" s="15">
        <f t="shared" si="283"/>
        <v>41850.471180555556</v>
      </c>
      <c r="U3583">
        <f t="shared" si="284"/>
        <v>2014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81"/>
        <v>287</v>
      </c>
      <c r="P3584">
        <f t="shared" si="285"/>
        <v>58.57</v>
      </c>
      <c r="Q3584" s="9" t="s">
        <v>8315</v>
      </c>
      <c r="R3584" s="9" t="s">
        <v>8316</v>
      </c>
      <c r="S3584" s="15">
        <f t="shared" si="282"/>
        <v>42451.095856481479</v>
      </c>
      <c r="T3584" s="15">
        <f t="shared" si="283"/>
        <v>42465.095856481479</v>
      </c>
      <c r="U3584">
        <f t="shared" si="284"/>
        <v>2016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81"/>
        <v>109</v>
      </c>
      <c r="P3585">
        <f t="shared" si="285"/>
        <v>135.63</v>
      </c>
      <c r="Q3585" s="9" t="s">
        <v>8315</v>
      </c>
      <c r="R3585" s="9" t="s">
        <v>8316</v>
      </c>
      <c r="S3585" s="15">
        <f t="shared" si="282"/>
        <v>42418.425983796296</v>
      </c>
      <c r="T3585" s="15">
        <f t="shared" si="283"/>
        <v>42478.384317129632</v>
      </c>
      <c r="U3585">
        <f t="shared" si="284"/>
        <v>2016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6">ROUND(E3586/D3586*100, 0)</f>
        <v>116</v>
      </c>
      <c r="P3586">
        <f t="shared" si="285"/>
        <v>30.94</v>
      </c>
      <c r="Q3586" s="9" t="s">
        <v>8315</v>
      </c>
      <c r="R3586" s="9" t="s">
        <v>8316</v>
      </c>
      <c r="S3586" s="15">
        <f t="shared" si="282"/>
        <v>42168.316481481481</v>
      </c>
      <c r="T3586" s="15">
        <f t="shared" si="283"/>
        <v>42198.316481481481</v>
      </c>
      <c r="U3586">
        <f t="shared" si="284"/>
        <v>2015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6"/>
        <v>119</v>
      </c>
      <c r="P3587">
        <f t="shared" si="285"/>
        <v>176.09</v>
      </c>
      <c r="Q3587" s="9" t="s">
        <v>8315</v>
      </c>
      <c r="R3587" s="9" t="s">
        <v>8316</v>
      </c>
      <c r="S3587" s="15">
        <f t="shared" ref="S3587:S3650" si="287">(((J3587/60)/60)/24)+DATE(1970,1,1)</f>
        <v>41964.716319444444</v>
      </c>
      <c r="T3587" s="15">
        <f t="shared" ref="T3587:T3650" si="288">(((I3587/60)/60)/24)+DATE(1970,1,1)</f>
        <v>41994.716319444444</v>
      </c>
      <c r="U3587">
        <f t="shared" ref="U3587:U3650" si="289">YEAR(S3587)</f>
        <v>2014</v>
      </c>
    </row>
    <row r="3588" spans="1:2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6"/>
        <v>109</v>
      </c>
      <c r="P3588">
        <f t="shared" si="285"/>
        <v>151.97999999999999</v>
      </c>
      <c r="Q3588" s="9" t="s">
        <v>8315</v>
      </c>
      <c r="R3588" s="9" t="s">
        <v>8316</v>
      </c>
      <c r="S3588" s="15">
        <f t="shared" si="287"/>
        <v>42576.697569444441</v>
      </c>
      <c r="T3588" s="15">
        <f t="shared" si="288"/>
        <v>42636.697569444441</v>
      </c>
      <c r="U3588">
        <f t="shared" si="289"/>
        <v>2016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6"/>
        <v>127</v>
      </c>
      <c r="P3589">
        <f t="shared" si="285"/>
        <v>22.61</v>
      </c>
      <c r="Q3589" s="9" t="s">
        <v>8315</v>
      </c>
      <c r="R3589" s="9" t="s">
        <v>8316</v>
      </c>
      <c r="S3589" s="15">
        <f t="shared" si="287"/>
        <v>42503.539976851855</v>
      </c>
      <c r="T3589" s="15">
        <f t="shared" si="288"/>
        <v>42548.791666666672</v>
      </c>
      <c r="U3589">
        <f t="shared" si="289"/>
        <v>2016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6"/>
        <v>101</v>
      </c>
      <c r="P3590">
        <f t="shared" si="285"/>
        <v>18.27</v>
      </c>
      <c r="Q3590" s="9" t="s">
        <v>8315</v>
      </c>
      <c r="R3590" s="9" t="s">
        <v>8316</v>
      </c>
      <c r="S3590" s="15">
        <f t="shared" si="287"/>
        <v>42101.828819444447</v>
      </c>
      <c r="T3590" s="15">
        <f t="shared" si="288"/>
        <v>42123.958333333328</v>
      </c>
      <c r="U3590">
        <f t="shared" si="289"/>
        <v>2015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6"/>
        <v>128</v>
      </c>
      <c r="P3591">
        <f t="shared" si="285"/>
        <v>82.26</v>
      </c>
      <c r="Q3591" s="9" t="s">
        <v>8315</v>
      </c>
      <c r="R3591" s="9" t="s">
        <v>8316</v>
      </c>
      <c r="S3591" s="15">
        <f t="shared" si="287"/>
        <v>42125.647534722222</v>
      </c>
      <c r="T3591" s="15">
        <f t="shared" si="288"/>
        <v>42150.647534722222</v>
      </c>
      <c r="U3591">
        <f t="shared" si="289"/>
        <v>2015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6"/>
        <v>100</v>
      </c>
      <c r="P3592">
        <f t="shared" si="285"/>
        <v>68.53</v>
      </c>
      <c r="Q3592" s="9" t="s">
        <v>8315</v>
      </c>
      <c r="R3592" s="9" t="s">
        <v>8316</v>
      </c>
      <c r="S3592" s="15">
        <f t="shared" si="287"/>
        <v>41902.333726851852</v>
      </c>
      <c r="T3592" s="15">
        <f t="shared" si="288"/>
        <v>41932.333726851852</v>
      </c>
      <c r="U3592">
        <f t="shared" si="289"/>
        <v>2014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6"/>
        <v>175</v>
      </c>
      <c r="P3593">
        <f t="shared" si="285"/>
        <v>68.06</v>
      </c>
      <c r="Q3593" s="9" t="s">
        <v>8315</v>
      </c>
      <c r="R3593" s="9" t="s">
        <v>8316</v>
      </c>
      <c r="S3593" s="15">
        <f t="shared" si="287"/>
        <v>42003.948425925926</v>
      </c>
      <c r="T3593" s="15">
        <f t="shared" si="288"/>
        <v>42028.207638888889</v>
      </c>
      <c r="U3593">
        <f t="shared" si="289"/>
        <v>2014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6"/>
        <v>127</v>
      </c>
      <c r="P3594">
        <f t="shared" si="285"/>
        <v>72.709999999999994</v>
      </c>
      <c r="Q3594" s="9" t="s">
        <v>8315</v>
      </c>
      <c r="R3594" s="9" t="s">
        <v>8316</v>
      </c>
      <c r="S3594" s="15">
        <f t="shared" si="287"/>
        <v>41988.829942129625</v>
      </c>
      <c r="T3594" s="15">
        <f t="shared" si="288"/>
        <v>42046.207638888889</v>
      </c>
      <c r="U3594">
        <f t="shared" si="289"/>
        <v>2014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6"/>
        <v>111</v>
      </c>
      <c r="P3595">
        <f t="shared" si="285"/>
        <v>77.19</v>
      </c>
      <c r="Q3595" s="9" t="s">
        <v>8315</v>
      </c>
      <c r="R3595" s="9" t="s">
        <v>8316</v>
      </c>
      <c r="S3595" s="15">
        <f t="shared" si="287"/>
        <v>41974.898599537039</v>
      </c>
      <c r="T3595" s="15">
        <f t="shared" si="288"/>
        <v>42009.851388888885</v>
      </c>
      <c r="U3595">
        <f t="shared" si="289"/>
        <v>2014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6"/>
        <v>126</v>
      </c>
      <c r="P3596">
        <f t="shared" si="285"/>
        <v>55.97</v>
      </c>
      <c r="Q3596" s="9" t="s">
        <v>8315</v>
      </c>
      <c r="R3596" s="9" t="s">
        <v>8316</v>
      </c>
      <c r="S3596" s="15">
        <f t="shared" si="287"/>
        <v>42592.066921296297</v>
      </c>
      <c r="T3596" s="15">
        <f t="shared" si="288"/>
        <v>42617.066921296297</v>
      </c>
      <c r="U3596">
        <f t="shared" si="289"/>
        <v>2016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6"/>
        <v>119</v>
      </c>
      <c r="P3597">
        <f t="shared" si="285"/>
        <v>49.69</v>
      </c>
      <c r="Q3597" s="9" t="s">
        <v>8315</v>
      </c>
      <c r="R3597" s="9" t="s">
        <v>8316</v>
      </c>
      <c r="S3597" s="15">
        <f t="shared" si="287"/>
        <v>42050.008368055554</v>
      </c>
      <c r="T3597" s="15">
        <f t="shared" si="288"/>
        <v>42076.290972222225</v>
      </c>
      <c r="U3597">
        <f t="shared" si="289"/>
        <v>2015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6"/>
        <v>108</v>
      </c>
      <c r="P3598">
        <f t="shared" si="285"/>
        <v>79</v>
      </c>
      <c r="Q3598" s="9" t="s">
        <v>8315</v>
      </c>
      <c r="R3598" s="9" t="s">
        <v>8316</v>
      </c>
      <c r="S3598" s="15">
        <f t="shared" si="287"/>
        <v>41856.715069444443</v>
      </c>
      <c r="T3598" s="15">
        <f t="shared" si="288"/>
        <v>41877.715069444443</v>
      </c>
      <c r="U3598">
        <f t="shared" si="289"/>
        <v>2014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6"/>
        <v>103</v>
      </c>
      <c r="P3599">
        <f t="shared" si="285"/>
        <v>77.73</v>
      </c>
      <c r="Q3599" s="9" t="s">
        <v>8315</v>
      </c>
      <c r="R3599" s="9" t="s">
        <v>8316</v>
      </c>
      <c r="S3599" s="15">
        <f t="shared" si="287"/>
        <v>42417.585532407407</v>
      </c>
      <c r="T3599" s="15">
        <f t="shared" si="288"/>
        <v>42432.249305555553</v>
      </c>
      <c r="U3599">
        <f t="shared" si="289"/>
        <v>2016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6"/>
        <v>110</v>
      </c>
      <c r="P3600">
        <f t="shared" si="285"/>
        <v>40.78</v>
      </c>
      <c r="Q3600" s="9" t="s">
        <v>8315</v>
      </c>
      <c r="R3600" s="9" t="s">
        <v>8316</v>
      </c>
      <c r="S3600" s="15">
        <f t="shared" si="287"/>
        <v>41866.79886574074</v>
      </c>
      <c r="T3600" s="15">
        <f t="shared" si="288"/>
        <v>41885.207638888889</v>
      </c>
      <c r="U3600">
        <f t="shared" si="289"/>
        <v>2014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6"/>
        <v>202</v>
      </c>
      <c r="P3601">
        <f t="shared" si="285"/>
        <v>59.41</v>
      </c>
      <c r="Q3601" s="9" t="s">
        <v>8315</v>
      </c>
      <c r="R3601" s="9" t="s">
        <v>8316</v>
      </c>
      <c r="S3601" s="15">
        <f t="shared" si="287"/>
        <v>42220.79487268519</v>
      </c>
      <c r="T3601" s="15">
        <f t="shared" si="288"/>
        <v>42246</v>
      </c>
      <c r="U3601">
        <f t="shared" si="289"/>
        <v>2015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6"/>
        <v>130</v>
      </c>
      <c r="P3602">
        <f t="shared" si="285"/>
        <v>3.25</v>
      </c>
      <c r="Q3602" s="9" t="s">
        <v>8315</v>
      </c>
      <c r="R3602" s="9" t="s">
        <v>8316</v>
      </c>
      <c r="S3602" s="15">
        <f t="shared" si="287"/>
        <v>42628.849120370374</v>
      </c>
      <c r="T3602" s="15">
        <f t="shared" si="288"/>
        <v>42656.849120370374</v>
      </c>
      <c r="U3602">
        <f t="shared" si="289"/>
        <v>2016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6"/>
        <v>104</v>
      </c>
      <c r="P3603">
        <f t="shared" si="285"/>
        <v>39.380000000000003</v>
      </c>
      <c r="Q3603" s="9" t="s">
        <v>8315</v>
      </c>
      <c r="R3603" s="9" t="s">
        <v>8316</v>
      </c>
      <c r="S3603" s="15">
        <f t="shared" si="287"/>
        <v>41990.99863425926</v>
      </c>
      <c r="T3603" s="15">
        <f t="shared" si="288"/>
        <v>42020.99863425926</v>
      </c>
      <c r="U3603">
        <f t="shared" si="289"/>
        <v>2014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6"/>
        <v>100</v>
      </c>
      <c r="P3604">
        <f t="shared" si="285"/>
        <v>81.67</v>
      </c>
      <c r="Q3604" s="9" t="s">
        <v>8315</v>
      </c>
      <c r="R3604" s="9" t="s">
        <v>8316</v>
      </c>
      <c r="S3604" s="15">
        <f t="shared" si="287"/>
        <v>42447.894432870366</v>
      </c>
      <c r="T3604" s="15">
        <f t="shared" si="288"/>
        <v>42507.894432870366</v>
      </c>
      <c r="U3604">
        <f t="shared" si="289"/>
        <v>2016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6"/>
        <v>171</v>
      </c>
      <c r="P3605">
        <f t="shared" si="285"/>
        <v>44.91</v>
      </c>
      <c r="Q3605" s="9" t="s">
        <v>8315</v>
      </c>
      <c r="R3605" s="9" t="s">
        <v>8316</v>
      </c>
      <c r="S3605" s="15">
        <f t="shared" si="287"/>
        <v>42283.864351851851</v>
      </c>
      <c r="T3605" s="15">
        <f t="shared" si="288"/>
        <v>42313.906018518523</v>
      </c>
      <c r="U3605">
        <f t="shared" si="289"/>
        <v>2015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6"/>
        <v>113</v>
      </c>
      <c r="P3606">
        <f t="shared" si="285"/>
        <v>49.06</v>
      </c>
      <c r="Q3606" s="9" t="s">
        <v>8315</v>
      </c>
      <c r="R3606" s="9" t="s">
        <v>8316</v>
      </c>
      <c r="S3606" s="15">
        <f t="shared" si="287"/>
        <v>42483.015694444446</v>
      </c>
      <c r="T3606" s="15">
        <f t="shared" si="288"/>
        <v>42489.290972222225</v>
      </c>
      <c r="U3606">
        <f t="shared" si="289"/>
        <v>2016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6"/>
        <v>184</v>
      </c>
      <c r="P3607">
        <f t="shared" si="285"/>
        <v>30.67</v>
      </c>
      <c r="Q3607" s="9" t="s">
        <v>8315</v>
      </c>
      <c r="R3607" s="9" t="s">
        <v>8316</v>
      </c>
      <c r="S3607" s="15">
        <f t="shared" si="287"/>
        <v>42383.793124999997</v>
      </c>
      <c r="T3607" s="15">
        <f t="shared" si="288"/>
        <v>42413.793124999997</v>
      </c>
      <c r="U3607">
        <f t="shared" si="289"/>
        <v>2016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6"/>
        <v>130</v>
      </c>
      <c r="P3608">
        <f t="shared" si="285"/>
        <v>61.06</v>
      </c>
      <c r="Q3608" s="9" t="s">
        <v>8315</v>
      </c>
      <c r="R3608" s="9" t="s">
        <v>8316</v>
      </c>
      <c r="S3608" s="15">
        <f t="shared" si="287"/>
        <v>42566.604826388888</v>
      </c>
      <c r="T3608" s="15">
        <f t="shared" si="288"/>
        <v>42596.604826388888</v>
      </c>
      <c r="U3608">
        <f t="shared" si="289"/>
        <v>2016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6"/>
        <v>105</v>
      </c>
      <c r="P3609">
        <f t="shared" si="285"/>
        <v>29</v>
      </c>
      <c r="Q3609" s="9" t="s">
        <v>8315</v>
      </c>
      <c r="R3609" s="9" t="s">
        <v>8316</v>
      </c>
      <c r="S3609" s="15">
        <f t="shared" si="287"/>
        <v>42338.963912037041</v>
      </c>
      <c r="T3609" s="15">
        <f t="shared" si="288"/>
        <v>42353</v>
      </c>
      <c r="U3609">
        <f t="shared" si="289"/>
        <v>2015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6"/>
        <v>100</v>
      </c>
      <c r="P3610">
        <f t="shared" si="285"/>
        <v>29.63</v>
      </c>
      <c r="Q3610" s="9" t="s">
        <v>8315</v>
      </c>
      <c r="R3610" s="9" t="s">
        <v>8316</v>
      </c>
      <c r="S3610" s="15">
        <f t="shared" si="287"/>
        <v>42506.709375000006</v>
      </c>
      <c r="T3610" s="15">
        <f t="shared" si="288"/>
        <v>42538.583333333328</v>
      </c>
      <c r="U3610">
        <f t="shared" si="289"/>
        <v>2016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6"/>
        <v>153</v>
      </c>
      <c r="P3611">
        <f t="shared" si="285"/>
        <v>143.1</v>
      </c>
      <c r="Q3611" s="9" t="s">
        <v>8315</v>
      </c>
      <c r="R3611" s="9" t="s">
        <v>8316</v>
      </c>
      <c r="S3611" s="15">
        <f t="shared" si="287"/>
        <v>42429.991724537031</v>
      </c>
      <c r="T3611" s="15">
        <f t="shared" si="288"/>
        <v>42459.950057870374</v>
      </c>
      <c r="U3611">
        <f t="shared" si="289"/>
        <v>2016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6"/>
        <v>162</v>
      </c>
      <c r="P3612">
        <f t="shared" si="285"/>
        <v>52.35</v>
      </c>
      <c r="Q3612" s="9" t="s">
        <v>8315</v>
      </c>
      <c r="R3612" s="9" t="s">
        <v>8316</v>
      </c>
      <c r="S3612" s="15">
        <f t="shared" si="287"/>
        <v>42203.432129629626</v>
      </c>
      <c r="T3612" s="15">
        <f t="shared" si="288"/>
        <v>42233.432129629626</v>
      </c>
      <c r="U3612">
        <f t="shared" si="289"/>
        <v>2015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6"/>
        <v>136</v>
      </c>
      <c r="P3613">
        <f t="shared" si="285"/>
        <v>66.67</v>
      </c>
      <c r="Q3613" s="9" t="s">
        <v>8315</v>
      </c>
      <c r="R3613" s="9" t="s">
        <v>8316</v>
      </c>
      <c r="S3613" s="15">
        <f t="shared" si="287"/>
        <v>42072.370381944449</v>
      </c>
      <c r="T3613" s="15">
        <f t="shared" si="288"/>
        <v>42102.370381944449</v>
      </c>
      <c r="U3613">
        <f t="shared" si="289"/>
        <v>2015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6"/>
        <v>144</v>
      </c>
      <c r="P3614">
        <f t="shared" si="285"/>
        <v>126.67</v>
      </c>
      <c r="Q3614" s="9" t="s">
        <v>8315</v>
      </c>
      <c r="R3614" s="9" t="s">
        <v>8316</v>
      </c>
      <c r="S3614" s="15">
        <f t="shared" si="287"/>
        <v>41789.726979166669</v>
      </c>
      <c r="T3614" s="15">
        <f t="shared" si="288"/>
        <v>41799.726979166669</v>
      </c>
      <c r="U3614">
        <f t="shared" si="289"/>
        <v>2014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6"/>
        <v>100</v>
      </c>
      <c r="P3615">
        <f t="shared" si="285"/>
        <v>62.5</v>
      </c>
      <c r="Q3615" s="9" t="s">
        <v>8315</v>
      </c>
      <c r="R3615" s="9" t="s">
        <v>8316</v>
      </c>
      <c r="S3615" s="15">
        <f t="shared" si="287"/>
        <v>41788.58997685185</v>
      </c>
      <c r="T3615" s="15">
        <f t="shared" si="288"/>
        <v>41818.58997685185</v>
      </c>
      <c r="U3615">
        <f t="shared" si="289"/>
        <v>2014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6"/>
        <v>101</v>
      </c>
      <c r="P3616">
        <f t="shared" si="285"/>
        <v>35.49</v>
      </c>
      <c r="Q3616" s="9" t="s">
        <v>8315</v>
      </c>
      <c r="R3616" s="9" t="s">
        <v>8316</v>
      </c>
      <c r="S3616" s="15">
        <f t="shared" si="287"/>
        <v>42144.041851851856</v>
      </c>
      <c r="T3616" s="15">
        <f t="shared" si="288"/>
        <v>42174.041851851856</v>
      </c>
      <c r="U3616">
        <f t="shared" si="289"/>
        <v>2015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6"/>
        <v>107</v>
      </c>
      <c r="P3617">
        <f t="shared" si="285"/>
        <v>37.08</v>
      </c>
      <c r="Q3617" s="9" t="s">
        <v>8315</v>
      </c>
      <c r="R3617" s="9" t="s">
        <v>8316</v>
      </c>
      <c r="S3617" s="15">
        <f t="shared" si="287"/>
        <v>42318.593703703707</v>
      </c>
      <c r="T3617" s="15">
        <f t="shared" si="288"/>
        <v>42348.593703703707</v>
      </c>
      <c r="U3617">
        <f t="shared" si="289"/>
        <v>2015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6"/>
        <v>125</v>
      </c>
      <c r="P3618">
        <f t="shared" si="285"/>
        <v>69.33</v>
      </c>
      <c r="Q3618" s="9" t="s">
        <v>8315</v>
      </c>
      <c r="R3618" s="9" t="s">
        <v>8316</v>
      </c>
      <c r="S3618" s="15">
        <f t="shared" si="287"/>
        <v>42052.949814814812</v>
      </c>
      <c r="T3618" s="15">
        <f t="shared" si="288"/>
        <v>42082.908148148148</v>
      </c>
      <c r="U3618">
        <f t="shared" si="289"/>
        <v>2015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6"/>
        <v>119</v>
      </c>
      <c r="P3619">
        <f t="shared" si="285"/>
        <v>17.25</v>
      </c>
      <c r="Q3619" s="9" t="s">
        <v>8315</v>
      </c>
      <c r="R3619" s="9" t="s">
        <v>8316</v>
      </c>
      <c r="S3619" s="15">
        <f t="shared" si="287"/>
        <v>42779.610289351855</v>
      </c>
      <c r="T3619" s="15">
        <f t="shared" si="288"/>
        <v>42794</v>
      </c>
      <c r="U3619">
        <f t="shared" si="289"/>
        <v>2017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6"/>
        <v>101</v>
      </c>
      <c r="P3620">
        <f t="shared" si="285"/>
        <v>36.07</v>
      </c>
      <c r="Q3620" s="9" t="s">
        <v>8315</v>
      </c>
      <c r="R3620" s="9" t="s">
        <v>8316</v>
      </c>
      <c r="S3620" s="15">
        <f t="shared" si="287"/>
        <v>42128.627893518518</v>
      </c>
      <c r="T3620" s="15">
        <f t="shared" si="288"/>
        <v>42158.627893518518</v>
      </c>
      <c r="U3620">
        <f t="shared" si="289"/>
        <v>2015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6"/>
        <v>113</v>
      </c>
      <c r="P3621">
        <f t="shared" si="285"/>
        <v>66.47</v>
      </c>
      <c r="Q3621" s="9" t="s">
        <v>8315</v>
      </c>
      <c r="R3621" s="9" t="s">
        <v>8316</v>
      </c>
      <c r="S3621" s="15">
        <f t="shared" si="287"/>
        <v>42661.132245370376</v>
      </c>
      <c r="T3621" s="15">
        <f t="shared" si="288"/>
        <v>42693.916666666672</v>
      </c>
      <c r="U3621">
        <f t="shared" si="289"/>
        <v>2016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6"/>
        <v>105</v>
      </c>
      <c r="P3622">
        <f t="shared" si="285"/>
        <v>56.07</v>
      </c>
      <c r="Q3622" s="9" t="s">
        <v>8315</v>
      </c>
      <c r="R3622" s="9" t="s">
        <v>8316</v>
      </c>
      <c r="S3622" s="15">
        <f t="shared" si="287"/>
        <v>42037.938206018516</v>
      </c>
      <c r="T3622" s="15">
        <f t="shared" si="288"/>
        <v>42068.166666666672</v>
      </c>
      <c r="U3622">
        <f t="shared" si="289"/>
        <v>2015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6"/>
        <v>110</v>
      </c>
      <c r="P3623">
        <f t="shared" si="285"/>
        <v>47.03</v>
      </c>
      <c r="Q3623" s="9" t="s">
        <v>8315</v>
      </c>
      <c r="R3623" s="9" t="s">
        <v>8316</v>
      </c>
      <c r="S3623" s="15">
        <f t="shared" si="287"/>
        <v>42619.935694444444</v>
      </c>
      <c r="T3623" s="15">
        <f t="shared" si="288"/>
        <v>42643.875</v>
      </c>
      <c r="U3623">
        <f t="shared" si="289"/>
        <v>2016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6"/>
        <v>100</v>
      </c>
      <c r="P3624">
        <f t="shared" si="285"/>
        <v>47.67</v>
      </c>
      <c r="Q3624" s="9" t="s">
        <v>8315</v>
      </c>
      <c r="R3624" s="9" t="s">
        <v>8316</v>
      </c>
      <c r="S3624" s="15">
        <f t="shared" si="287"/>
        <v>41877.221886574072</v>
      </c>
      <c r="T3624" s="15">
        <f t="shared" si="288"/>
        <v>41910.140972222223</v>
      </c>
      <c r="U3624">
        <f t="shared" si="289"/>
        <v>2014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6"/>
        <v>120</v>
      </c>
      <c r="P3625">
        <f t="shared" si="285"/>
        <v>88.24</v>
      </c>
      <c r="Q3625" s="9" t="s">
        <v>8315</v>
      </c>
      <c r="R3625" s="9" t="s">
        <v>8316</v>
      </c>
      <c r="S3625" s="15">
        <f t="shared" si="287"/>
        <v>41828.736921296295</v>
      </c>
      <c r="T3625" s="15">
        <f t="shared" si="288"/>
        <v>41846.291666666664</v>
      </c>
      <c r="U3625">
        <f t="shared" si="289"/>
        <v>2014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6"/>
        <v>105</v>
      </c>
      <c r="P3626">
        <f t="shared" si="285"/>
        <v>80.72</v>
      </c>
      <c r="Q3626" s="9" t="s">
        <v>8315</v>
      </c>
      <c r="R3626" s="9" t="s">
        <v>8316</v>
      </c>
      <c r="S3626" s="15">
        <f t="shared" si="287"/>
        <v>42545.774189814809</v>
      </c>
      <c r="T3626" s="15">
        <f t="shared" si="288"/>
        <v>42605.774189814809</v>
      </c>
      <c r="U3626">
        <f t="shared" si="289"/>
        <v>2016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6"/>
        <v>103</v>
      </c>
      <c r="P3627">
        <f t="shared" si="285"/>
        <v>39.49</v>
      </c>
      <c r="Q3627" s="9" t="s">
        <v>8315</v>
      </c>
      <c r="R3627" s="9" t="s">
        <v>8316</v>
      </c>
      <c r="S3627" s="15">
        <f t="shared" si="287"/>
        <v>42157.652511574073</v>
      </c>
      <c r="T3627" s="15">
        <f t="shared" si="288"/>
        <v>42187.652511574073</v>
      </c>
      <c r="U3627">
        <f t="shared" si="289"/>
        <v>2015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6"/>
        <v>102</v>
      </c>
      <c r="P3628">
        <f t="shared" si="285"/>
        <v>84.85</v>
      </c>
      <c r="Q3628" s="9" t="s">
        <v>8315</v>
      </c>
      <c r="R3628" s="9" t="s">
        <v>8316</v>
      </c>
      <c r="S3628" s="15">
        <f t="shared" si="287"/>
        <v>41846.667326388888</v>
      </c>
      <c r="T3628" s="15">
        <f t="shared" si="288"/>
        <v>41867.667326388888</v>
      </c>
      <c r="U3628">
        <f t="shared" si="289"/>
        <v>2014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6"/>
        <v>100</v>
      </c>
      <c r="P3629">
        <f t="shared" si="285"/>
        <v>68.97</v>
      </c>
      <c r="Q3629" s="9" t="s">
        <v>8315</v>
      </c>
      <c r="R3629" s="9" t="s">
        <v>8316</v>
      </c>
      <c r="S3629" s="15">
        <f t="shared" si="287"/>
        <v>42460.741747685184</v>
      </c>
      <c r="T3629" s="15">
        <f t="shared" si="288"/>
        <v>42511.165972222225</v>
      </c>
      <c r="U3629">
        <f t="shared" si="289"/>
        <v>2016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6"/>
        <v>0</v>
      </c>
      <c r="P3630">
        <f t="shared" si="285"/>
        <v>0</v>
      </c>
      <c r="Q3630" s="9" t="s">
        <v>8315</v>
      </c>
      <c r="R3630" s="9" t="s">
        <v>8357</v>
      </c>
      <c r="S3630" s="15">
        <f t="shared" si="287"/>
        <v>42291.833287037036</v>
      </c>
      <c r="T3630" s="15">
        <f t="shared" si="288"/>
        <v>42351.874953703707</v>
      </c>
      <c r="U3630">
        <f t="shared" si="289"/>
        <v>2015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6"/>
        <v>0</v>
      </c>
      <c r="P3631">
        <f t="shared" si="285"/>
        <v>1</v>
      </c>
      <c r="Q3631" s="9" t="s">
        <v>8315</v>
      </c>
      <c r="R3631" s="9" t="s">
        <v>8357</v>
      </c>
      <c r="S3631" s="15">
        <f t="shared" si="287"/>
        <v>42437.094490740739</v>
      </c>
      <c r="T3631" s="15">
        <f t="shared" si="288"/>
        <v>42495.708333333328</v>
      </c>
      <c r="U3631">
        <f t="shared" si="289"/>
        <v>2016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6"/>
        <v>0</v>
      </c>
      <c r="P3632">
        <f t="shared" si="285"/>
        <v>1</v>
      </c>
      <c r="Q3632" s="9" t="s">
        <v>8315</v>
      </c>
      <c r="R3632" s="9" t="s">
        <v>8357</v>
      </c>
      <c r="S3632" s="15">
        <f t="shared" si="287"/>
        <v>41942.84710648148</v>
      </c>
      <c r="T3632" s="15">
        <f t="shared" si="288"/>
        <v>41972.888773148152</v>
      </c>
      <c r="U3632">
        <f t="shared" si="289"/>
        <v>2014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6"/>
        <v>51</v>
      </c>
      <c r="P3633">
        <f t="shared" si="285"/>
        <v>147.88</v>
      </c>
      <c r="Q3633" s="9" t="s">
        <v>8315</v>
      </c>
      <c r="R3633" s="9" t="s">
        <v>8357</v>
      </c>
      <c r="S3633" s="15">
        <f t="shared" si="287"/>
        <v>41880.753437499996</v>
      </c>
      <c r="T3633" s="15">
        <f t="shared" si="288"/>
        <v>41905.165972222225</v>
      </c>
      <c r="U3633">
        <f t="shared" si="289"/>
        <v>2014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6"/>
        <v>20</v>
      </c>
      <c r="P3634">
        <f t="shared" si="285"/>
        <v>100</v>
      </c>
      <c r="Q3634" s="9" t="s">
        <v>8315</v>
      </c>
      <c r="R3634" s="9" t="s">
        <v>8357</v>
      </c>
      <c r="S3634" s="15">
        <f t="shared" si="287"/>
        <v>41946.936909722222</v>
      </c>
      <c r="T3634" s="15">
        <f t="shared" si="288"/>
        <v>41966.936909722222</v>
      </c>
      <c r="U3634">
        <f t="shared" si="289"/>
        <v>2014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6"/>
        <v>35</v>
      </c>
      <c r="P3635">
        <f t="shared" si="285"/>
        <v>56.84</v>
      </c>
      <c r="Q3635" s="9" t="s">
        <v>8315</v>
      </c>
      <c r="R3635" s="9" t="s">
        <v>8357</v>
      </c>
      <c r="S3635" s="15">
        <f t="shared" si="287"/>
        <v>42649.623460648145</v>
      </c>
      <c r="T3635" s="15">
        <f t="shared" si="288"/>
        <v>42693.041666666672</v>
      </c>
      <c r="U3635">
        <f t="shared" si="289"/>
        <v>2016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6"/>
        <v>4</v>
      </c>
      <c r="P3636">
        <f t="shared" si="285"/>
        <v>176.94</v>
      </c>
      <c r="Q3636" s="9" t="s">
        <v>8315</v>
      </c>
      <c r="R3636" s="9" t="s">
        <v>8357</v>
      </c>
      <c r="S3636" s="15">
        <f t="shared" si="287"/>
        <v>42701.166365740741</v>
      </c>
      <c r="T3636" s="15">
        <f t="shared" si="288"/>
        <v>42749.165972222225</v>
      </c>
      <c r="U3636">
        <f t="shared" si="289"/>
        <v>2016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6"/>
        <v>36</v>
      </c>
      <c r="P3637">
        <f t="shared" si="285"/>
        <v>127.6</v>
      </c>
      <c r="Q3637" s="9" t="s">
        <v>8315</v>
      </c>
      <c r="R3637" s="9" t="s">
        <v>8357</v>
      </c>
      <c r="S3637" s="15">
        <f t="shared" si="287"/>
        <v>42450.88282407407</v>
      </c>
      <c r="T3637" s="15">
        <f t="shared" si="288"/>
        <v>42480.88282407407</v>
      </c>
      <c r="U3637">
        <f t="shared" si="289"/>
        <v>2016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6"/>
        <v>0</v>
      </c>
      <c r="P3638">
        <f t="shared" si="285"/>
        <v>0</v>
      </c>
      <c r="Q3638" s="9" t="s">
        <v>8315</v>
      </c>
      <c r="R3638" s="9" t="s">
        <v>8357</v>
      </c>
      <c r="S3638" s="15">
        <f t="shared" si="287"/>
        <v>42226.694780092599</v>
      </c>
      <c r="T3638" s="15">
        <f t="shared" si="288"/>
        <v>42261.694780092599</v>
      </c>
      <c r="U3638">
        <f t="shared" si="289"/>
        <v>2015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6"/>
        <v>31</v>
      </c>
      <c r="P3639">
        <f t="shared" si="285"/>
        <v>66.14</v>
      </c>
      <c r="Q3639" s="9" t="s">
        <v>8315</v>
      </c>
      <c r="R3639" s="9" t="s">
        <v>8357</v>
      </c>
      <c r="S3639" s="15">
        <f t="shared" si="287"/>
        <v>41975.700636574074</v>
      </c>
      <c r="T3639" s="15">
        <f t="shared" si="288"/>
        <v>42005.700636574074</v>
      </c>
      <c r="U3639">
        <f t="shared" si="289"/>
        <v>2014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6"/>
        <v>7</v>
      </c>
      <c r="P3640">
        <f t="shared" si="285"/>
        <v>108</v>
      </c>
      <c r="Q3640" s="9" t="s">
        <v>8315</v>
      </c>
      <c r="R3640" s="9" t="s">
        <v>8357</v>
      </c>
      <c r="S3640" s="15">
        <f t="shared" si="287"/>
        <v>42053.672824074078</v>
      </c>
      <c r="T3640" s="15">
        <f t="shared" si="288"/>
        <v>42113.631157407406</v>
      </c>
      <c r="U3640">
        <f t="shared" si="289"/>
        <v>2015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6"/>
        <v>0</v>
      </c>
      <c r="P3641">
        <f t="shared" si="285"/>
        <v>1</v>
      </c>
      <c r="Q3641" s="9" t="s">
        <v>8315</v>
      </c>
      <c r="R3641" s="9" t="s">
        <v>8357</v>
      </c>
      <c r="S3641" s="15">
        <f t="shared" si="287"/>
        <v>42590.677152777775</v>
      </c>
      <c r="T3641" s="15">
        <f t="shared" si="288"/>
        <v>42650.632638888885</v>
      </c>
      <c r="U3641">
        <f t="shared" si="289"/>
        <v>2016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6"/>
        <v>6</v>
      </c>
      <c r="P3642">
        <f t="shared" ref="P3642:P3705" si="290">IFERROR(ROUND(E3642/L3642, 2),0)</f>
        <v>18.329999999999998</v>
      </c>
      <c r="Q3642" s="9" t="s">
        <v>8315</v>
      </c>
      <c r="R3642" s="9" t="s">
        <v>8357</v>
      </c>
      <c r="S3642" s="15">
        <f t="shared" si="287"/>
        <v>42104.781597222223</v>
      </c>
      <c r="T3642" s="15">
        <f t="shared" si="288"/>
        <v>42134.781597222223</v>
      </c>
      <c r="U3642">
        <f t="shared" si="289"/>
        <v>2015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6"/>
        <v>0</v>
      </c>
      <c r="P3643">
        <f t="shared" si="290"/>
        <v>0</v>
      </c>
      <c r="Q3643" s="9" t="s">
        <v>8315</v>
      </c>
      <c r="R3643" s="9" t="s">
        <v>8357</v>
      </c>
      <c r="S3643" s="15">
        <f t="shared" si="287"/>
        <v>41899.627071759263</v>
      </c>
      <c r="T3643" s="15">
        <f t="shared" si="288"/>
        <v>41917.208333333336</v>
      </c>
      <c r="U3643">
        <f t="shared" si="289"/>
        <v>2014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6"/>
        <v>2</v>
      </c>
      <c r="P3644">
        <f t="shared" si="290"/>
        <v>7.5</v>
      </c>
      <c r="Q3644" s="9" t="s">
        <v>8315</v>
      </c>
      <c r="R3644" s="9" t="s">
        <v>8357</v>
      </c>
      <c r="S3644" s="15">
        <f t="shared" si="287"/>
        <v>42297.816284722227</v>
      </c>
      <c r="T3644" s="15">
        <f t="shared" si="288"/>
        <v>42338.708333333328</v>
      </c>
      <c r="U3644">
        <f t="shared" si="289"/>
        <v>2015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6"/>
        <v>0</v>
      </c>
      <c r="P3645">
        <f t="shared" si="290"/>
        <v>0</v>
      </c>
      <c r="Q3645" s="9" t="s">
        <v>8315</v>
      </c>
      <c r="R3645" s="9" t="s">
        <v>8357</v>
      </c>
      <c r="S3645" s="15">
        <f t="shared" si="287"/>
        <v>42285.143969907411</v>
      </c>
      <c r="T3645" s="15">
        <f t="shared" si="288"/>
        <v>42325.185636574075</v>
      </c>
      <c r="U3645">
        <f t="shared" si="289"/>
        <v>2015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6"/>
        <v>16</v>
      </c>
      <c r="P3646">
        <f t="shared" si="290"/>
        <v>68.42</v>
      </c>
      <c r="Q3646" s="9" t="s">
        <v>8315</v>
      </c>
      <c r="R3646" s="9" t="s">
        <v>8357</v>
      </c>
      <c r="S3646" s="15">
        <f t="shared" si="287"/>
        <v>42409.241747685184</v>
      </c>
      <c r="T3646" s="15">
        <f t="shared" si="288"/>
        <v>42437.207638888889</v>
      </c>
      <c r="U3646">
        <f t="shared" si="289"/>
        <v>2016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6"/>
        <v>0</v>
      </c>
      <c r="P3647">
        <f t="shared" si="290"/>
        <v>1</v>
      </c>
      <c r="Q3647" s="9" t="s">
        <v>8315</v>
      </c>
      <c r="R3647" s="9" t="s">
        <v>8357</v>
      </c>
      <c r="S3647" s="15">
        <f t="shared" si="287"/>
        <v>42665.970347222217</v>
      </c>
      <c r="T3647" s="15">
        <f t="shared" si="288"/>
        <v>42696.012013888889</v>
      </c>
      <c r="U3647">
        <f t="shared" si="289"/>
        <v>2016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6"/>
        <v>5</v>
      </c>
      <c r="P3648">
        <f t="shared" si="290"/>
        <v>60.13</v>
      </c>
      <c r="Q3648" s="9" t="s">
        <v>8315</v>
      </c>
      <c r="R3648" s="9" t="s">
        <v>8357</v>
      </c>
      <c r="S3648" s="15">
        <f t="shared" si="287"/>
        <v>42140.421319444446</v>
      </c>
      <c r="T3648" s="15">
        <f t="shared" si="288"/>
        <v>42171.979166666672</v>
      </c>
      <c r="U3648">
        <f t="shared" si="289"/>
        <v>2015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6"/>
        <v>6</v>
      </c>
      <c r="P3649">
        <f t="shared" si="290"/>
        <v>15</v>
      </c>
      <c r="Q3649" s="9" t="s">
        <v>8315</v>
      </c>
      <c r="R3649" s="9" t="s">
        <v>8357</v>
      </c>
      <c r="S3649" s="15">
        <f t="shared" si="287"/>
        <v>42598.749155092592</v>
      </c>
      <c r="T3649" s="15">
        <f t="shared" si="288"/>
        <v>42643.749155092592</v>
      </c>
      <c r="U3649">
        <f t="shared" si="289"/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91">ROUND(E3650/D3650*100, 0)</f>
        <v>100</v>
      </c>
      <c r="P3650">
        <f t="shared" si="290"/>
        <v>550.04</v>
      </c>
      <c r="Q3650" s="9" t="s">
        <v>8315</v>
      </c>
      <c r="R3650" s="9" t="s">
        <v>8316</v>
      </c>
      <c r="S3650" s="15">
        <f t="shared" si="287"/>
        <v>41887.292187500003</v>
      </c>
      <c r="T3650" s="15">
        <f t="shared" si="288"/>
        <v>41917.292187500003</v>
      </c>
      <c r="U3650">
        <f t="shared" si="289"/>
        <v>2014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91"/>
        <v>104</v>
      </c>
      <c r="P3651">
        <f t="shared" si="290"/>
        <v>97.5</v>
      </c>
      <c r="Q3651" s="9" t="s">
        <v>8315</v>
      </c>
      <c r="R3651" s="9" t="s">
        <v>8316</v>
      </c>
      <c r="S3651" s="15">
        <f t="shared" ref="S3651:S3714" si="292">(((J3651/60)/60)/24)+DATE(1970,1,1)</f>
        <v>41780.712893518517</v>
      </c>
      <c r="T3651" s="15">
        <f t="shared" ref="T3651:T3714" si="293">(((I3651/60)/60)/24)+DATE(1970,1,1)</f>
        <v>41806.712893518517</v>
      </c>
      <c r="U3651">
        <f t="shared" ref="U3651:U3714" si="294">YEAR(S3651)</f>
        <v>2014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91"/>
        <v>100</v>
      </c>
      <c r="P3652">
        <f t="shared" si="290"/>
        <v>29.41</v>
      </c>
      <c r="Q3652" s="9" t="s">
        <v>8315</v>
      </c>
      <c r="R3652" s="9" t="s">
        <v>8316</v>
      </c>
      <c r="S3652" s="15">
        <f t="shared" si="292"/>
        <v>42381.478981481487</v>
      </c>
      <c r="T3652" s="15">
        <f t="shared" si="293"/>
        <v>42402.478981481487</v>
      </c>
      <c r="U3652">
        <f t="shared" si="294"/>
        <v>2016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91"/>
        <v>104</v>
      </c>
      <c r="P3653">
        <f t="shared" si="290"/>
        <v>57.78</v>
      </c>
      <c r="Q3653" s="9" t="s">
        <v>8315</v>
      </c>
      <c r="R3653" s="9" t="s">
        <v>8316</v>
      </c>
      <c r="S3653" s="15">
        <f t="shared" si="292"/>
        <v>41828.646319444444</v>
      </c>
      <c r="T3653" s="15">
        <f t="shared" si="293"/>
        <v>41861.665972222225</v>
      </c>
      <c r="U3653">
        <f t="shared" si="294"/>
        <v>2014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91"/>
        <v>251</v>
      </c>
      <c r="P3654">
        <f t="shared" si="290"/>
        <v>44.24</v>
      </c>
      <c r="Q3654" s="9" t="s">
        <v>8315</v>
      </c>
      <c r="R3654" s="9" t="s">
        <v>8316</v>
      </c>
      <c r="S3654" s="15">
        <f t="shared" si="292"/>
        <v>42596.644699074073</v>
      </c>
      <c r="T3654" s="15">
        <f t="shared" si="293"/>
        <v>42607.165972222225</v>
      </c>
      <c r="U3654">
        <f t="shared" si="294"/>
        <v>2016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91"/>
        <v>101</v>
      </c>
      <c r="P3655">
        <f t="shared" si="290"/>
        <v>60.91</v>
      </c>
      <c r="Q3655" s="9" t="s">
        <v>8315</v>
      </c>
      <c r="R3655" s="9" t="s">
        <v>8316</v>
      </c>
      <c r="S3655" s="15">
        <f t="shared" si="292"/>
        <v>42191.363506944443</v>
      </c>
      <c r="T3655" s="15">
        <f t="shared" si="293"/>
        <v>42221.363506944443</v>
      </c>
      <c r="U3655">
        <f t="shared" si="294"/>
        <v>2015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91"/>
        <v>174</v>
      </c>
      <c r="P3656">
        <f t="shared" si="290"/>
        <v>68.84</v>
      </c>
      <c r="Q3656" s="9" t="s">
        <v>8315</v>
      </c>
      <c r="R3656" s="9" t="s">
        <v>8316</v>
      </c>
      <c r="S3656" s="15">
        <f t="shared" si="292"/>
        <v>42440.416504629626</v>
      </c>
      <c r="T3656" s="15">
        <f t="shared" si="293"/>
        <v>42463.708333333328</v>
      </c>
      <c r="U3656">
        <f t="shared" si="294"/>
        <v>2016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91"/>
        <v>116</v>
      </c>
      <c r="P3657">
        <f t="shared" si="290"/>
        <v>73.58</v>
      </c>
      <c r="Q3657" s="9" t="s">
        <v>8315</v>
      </c>
      <c r="R3657" s="9" t="s">
        <v>8316</v>
      </c>
      <c r="S3657" s="15">
        <f t="shared" si="292"/>
        <v>42173.803217592591</v>
      </c>
      <c r="T3657" s="15">
        <f t="shared" si="293"/>
        <v>42203.290972222225</v>
      </c>
      <c r="U3657">
        <f t="shared" si="294"/>
        <v>2015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91"/>
        <v>106</v>
      </c>
      <c r="P3658">
        <f t="shared" si="290"/>
        <v>115.02</v>
      </c>
      <c r="Q3658" s="9" t="s">
        <v>8315</v>
      </c>
      <c r="R3658" s="9" t="s">
        <v>8316</v>
      </c>
      <c r="S3658" s="15">
        <f t="shared" si="292"/>
        <v>42737.910138888896</v>
      </c>
      <c r="T3658" s="15">
        <f t="shared" si="293"/>
        <v>42767.957638888889</v>
      </c>
      <c r="U3658">
        <f t="shared" si="294"/>
        <v>2017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91"/>
        <v>111</v>
      </c>
      <c r="P3659">
        <f t="shared" si="290"/>
        <v>110.75</v>
      </c>
      <c r="Q3659" s="9" t="s">
        <v>8315</v>
      </c>
      <c r="R3659" s="9" t="s">
        <v>8316</v>
      </c>
      <c r="S3659" s="15">
        <f t="shared" si="292"/>
        <v>42499.629849537043</v>
      </c>
      <c r="T3659" s="15">
        <f t="shared" si="293"/>
        <v>42522.904166666667</v>
      </c>
      <c r="U3659">
        <f t="shared" si="294"/>
        <v>2016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91"/>
        <v>101</v>
      </c>
      <c r="P3660">
        <f t="shared" si="290"/>
        <v>75.5</v>
      </c>
      <c r="Q3660" s="9" t="s">
        <v>8315</v>
      </c>
      <c r="R3660" s="9" t="s">
        <v>8316</v>
      </c>
      <c r="S3660" s="15">
        <f t="shared" si="292"/>
        <v>41775.858564814815</v>
      </c>
      <c r="T3660" s="15">
        <f t="shared" si="293"/>
        <v>41822.165972222225</v>
      </c>
      <c r="U3660">
        <f t="shared" si="294"/>
        <v>2014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91"/>
        <v>102</v>
      </c>
      <c r="P3661">
        <f t="shared" si="290"/>
        <v>235.46</v>
      </c>
      <c r="Q3661" s="9" t="s">
        <v>8315</v>
      </c>
      <c r="R3661" s="9" t="s">
        <v>8316</v>
      </c>
      <c r="S3661" s="15">
        <f t="shared" si="292"/>
        <v>42055.277199074073</v>
      </c>
      <c r="T3661" s="15">
        <f t="shared" si="293"/>
        <v>42082.610416666663</v>
      </c>
      <c r="U3661">
        <f t="shared" si="294"/>
        <v>2015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91"/>
        <v>100</v>
      </c>
      <c r="P3662">
        <f t="shared" si="290"/>
        <v>11.36</v>
      </c>
      <c r="Q3662" s="9" t="s">
        <v>8315</v>
      </c>
      <c r="R3662" s="9" t="s">
        <v>8316</v>
      </c>
      <c r="S3662" s="15">
        <f t="shared" si="292"/>
        <v>41971.881076388891</v>
      </c>
      <c r="T3662" s="15">
        <f t="shared" si="293"/>
        <v>41996.881076388891</v>
      </c>
      <c r="U3662">
        <f t="shared" si="294"/>
        <v>2014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91"/>
        <v>111</v>
      </c>
      <c r="P3663">
        <f t="shared" si="290"/>
        <v>92.5</v>
      </c>
      <c r="Q3663" s="9" t="s">
        <v>8315</v>
      </c>
      <c r="R3663" s="9" t="s">
        <v>8316</v>
      </c>
      <c r="S3663" s="15">
        <f t="shared" si="292"/>
        <v>42447.896666666667</v>
      </c>
      <c r="T3663" s="15">
        <f t="shared" si="293"/>
        <v>42470.166666666672</v>
      </c>
      <c r="U3663">
        <f t="shared" si="294"/>
        <v>2016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91"/>
        <v>101</v>
      </c>
      <c r="P3664">
        <f t="shared" si="290"/>
        <v>202.85</v>
      </c>
      <c r="Q3664" s="9" t="s">
        <v>8315</v>
      </c>
      <c r="R3664" s="9" t="s">
        <v>8316</v>
      </c>
      <c r="S3664" s="15">
        <f t="shared" si="292"/>
        <v>42064.220069444447</v>
      </c>
      <c r="T3664" s="15">
        <f t="shared" si="293"/>
        <v>42094.178402777776</v>
      </c>
      <c r="U3664">
        <f t="shared" si="294"/>
        <v>2015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91"/>
        <v>104</v>
      </c>
      <c r="P3665">
        <f t="shared" si="290"/>
        <v>26</v>
      </c>
      <c r="Q3665" s="9" t="s">
        <v>8315</v>
      </c>
      <c r="R3665" s="9" t="s">
        <v>8316</v>
      </c>
      <c r="S3665" s="15">
        <f t="shared" si="292"/>
        <v>42665.451736111107</v>
      </c>
      <c r="T3665" s="15">
        <f t="shared" si="293"/>
        <v>42725.493402777778</v>
      </c>
      <c r="U3665">
        <f t="shared" si="294"/>
        <v>2016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91"/>
        <v>109</v>
      </c>
      <c r="P3666">
        <f t="shared" si="290"/>
        <v>46.05</v>
      </c>
      <c r="Q3666" s="9" t="s">
        <v>8315</v>
      </c>
      <c r="R3666" s="9" t="s">
        <v>8316</v>
      </c>
      <c r="S3666" s="15">
        <f t="shared" si="292"/>
        <v>42523.248715277776</v>
      </c>
      <c r="T3666" s="15">
        <f t="shared" si="293"/>
        <v>42537.248715277776</v>
      </c>
      <c r="U3666">
        <f t="shared" si="294"/>
        <v>2016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91"/>
        <v>115</v>
      </c>
      <c r="P3667">
        <f t="shared" si="290"/>
        <v>51</v>
      </c>
      <c r="Q3667" s="9" t="s">
        <v>8315</v>
      </c>
      <c r="R3667" s="9" t="s">
        <v>8316</v>
      </c>
      <c r="S3667" s="15">
        <f t="shared" si="292"/>
        <v>42294.808124999996</v>
      </c>
      <c r="T3667" s="15">
        <f t="shared" si="293"/>
        <v>42305.829166666663</v>
      </c>
      <c r="U3667">
        <f t="shared" si="294"/>
        <v>2015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91"/>
        <v>100</v>
      </c>
      <c r="P3668">
        <f t="shared" si="290"/>
        <v>31.58</v>
      </c>
      <c r="Q3668" s="9" t="s">
        <v>8315</v>
      </c>
      <c r="R3668" s="9" t="s">
        <v>8316</v>
      </c>
      <c r="S3668" s="15">
        <f t="shared" si="292"/>
        <v>41822.90488425926</v>
      </c>
      <c r="T3668" s="15">
        <f t="shared" si="293"/>
        <v>41844.291666666664</v>
      </c>
      <c r="U3668">
        <f t="shared" si="294"/>
        <v>2014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91"/>
        <v>103</v>
      </c>
      <c r="P3669">
        <f t="shared" si="290"/>
        <v>53.36</v>
      </c>
      <c r="Q3669" s="9" t="s">
        <v>8315</v>
      </c>
      <c r="R3669" s="9" t="s">
        <v>8316</v>
      </c>
      <c r="S3669" s="15">
        <f t="shared" si="292"/>
        <v>42173.970127314817</v>
      </c>
      <c r="T3669" s="15">
        <f t="shared" si="293"/>
        <v>42203.970127314817</v>
      </c>
      <c r="U3669">
        <f t="shared" si="294"/>
        <v>2015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91"/>
        <v>104</v>
      </c>
      <c r="P3670">
        <f t="shared" si="290"/>
        <v>36.96</v>
      </c>
      <c r="Q3670" s="9" t="s">
        <v>8315</v>
      </c>
      <c r="R3670" s="9" t="s">
        <v>8316</v>
      </c>
      <c r="S3670" s="15">
        <f t="shared" si="292"/>
        <v>42185.556157407409</v>
      </c>
      <c r="T3670" s="15">
        <f t="shared" si="293"/>
        <v>42208.772916666669</v>
      </c>
      <c r="U3670">
        <f t="shared" si="294"/>
        <v>2015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91"/>
        <v>138</v>
      </c>
      <c r="P3671">
        <f t="shared" si="290"/>
        <v>81.290000000000006</v>
      </c>
      <c r="Q3671" s="9" t="s">
        <v>8315</v>
      </c>
      <c r="R3671" s="9" t="s">
        <v>8316</v>
      </c>
      <c r="S3671" s="15">
        <f t="shared" si="292"/>
        <v>42136.675196759257</v>
      </c>
      <c r="T3671" s="15">
        <f t="shared" si="293"/>
        <v>42166.675196759257</v>
      </c>
      <c r="U3671">
        <f t="shared" si="294"/>
        <v>2015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91"/>
        <v>110</v>
      </c>
      <c r="P3672">
        <f t="shared" si="290"/>
        <v>20.079999999999998</v>
      </c>
      <c r="Q3672" s="9" t="s">
        <v>8315</v>
      </c>
      <c r="R3672" s="9" t="s">
        <v>8316</v>
      </c>
      <c r="S3672" s="15">
        <f t="shared" si="292"/>
        <v>42142.514016203699</v>
      </c>
      <c r="T3672" s="15">
        <f t="shared" si="293"/>
        <v>42155.958333333328</v>
      </c>
      <c r="U3672">
        <f t="shared" si="294"/>
        <v>2015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91"/>
        <v>101</v>
      </c>
      <c r="P3673">
        <f t="shared" si="290"/>
        <v>88.25</v>
      </c>
      <c r="Q3673" s="9" t="s">
        <v>8315</v>
      </c>
      <c r="R3673" s="9" t="s">
        <v>8316</v>
      </c>
      <c r="S3673" s="15">
        <f t="shared" si="292"/>
        <v>41820.62809027778</v>
      </c>
      <c r="T3673" s="15">
        <f t="shared" si="293"/>
        <v>41841.165972222225</v>
      </c>
      <c r="U3673">
        <f t="shared" si="294"/>
        <v>2014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91"/>
        <v>102</v>
      </c>
      <c r="P3674">
        <f t="shared" si="290"/>
        <v>53.44</v>
      </c>
      <c r="Q3674" s="9" t="s">
        <v>8315</v>
      </c>
      <c r="R3674" s="9" t="s">
        <v>8316</v>
      </c>
      <c r="S3674" s="15">
        <f t="shared" si="292"/>
        <v>41878.946574074071</v>
      </c>
      <c r="T3674" s="15">
        <f t="shared" si="293"/>
        <v>41908.946574074071</v>
      </c>
      <c r="U3674">
        <f t="shared" si="294"/>
        <v>2014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91"/>
        <v>114</v>
      </c>
      <c r="P3675">
        <f t="shared" si="290"/>
        <v>39.869999999999997</v>
      </c>
      <c r="Q3675" s="9" t="s">
        <v>8315</v>
      </c>
      <c r="R3675" s="9" t="s">
        <v>8316</v>
      </c>
      <c r="S3675" s="15">
        <f t="shared" si="292"/>
        <v>41914.295104166667</v>
      </c>
      <c r="T3675" s="15">
        <f t="shared" si="293"/>
        <v>41948.536111111112</v>
      </c>
      <c r="U3675">
        <f t="shared" si="294"/>
        <v>2014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91"/>
        <v>100</v>
      </c>
      <c r="P3676">
        <f t="shared" si="290"/>
        <v>145.16</v>
      </c>
      <c r="Q3676" s="9" t="s">
        <v>8315</v>
      </c>
      <c r="R3676" s="9" t="s">
        <v>8316</v>
      </c>
      <c r="S3676" s="15">
        <f t="shared" si="292"/>
        <v>42556.873020833329</v>
      </c>
      <c r="T3676" s="15">
        <f t="shared" si="293"/>
        <v>42616.873020833329</v>
      </c>
      <c r="U3676">
        <f t="shared" si="294"/>
        <v>2016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91"/>
        <v>140</v>
      </c>
      <c r="P3677">
        <f t="shared" si="290"/>
        <v>23.33</v>
      </c>
      <c r="Q3677" s="9" t="s">
        <v>8315</v>
      </c>
      <c r="R3677" s="9" t="s">
        <v>8316</v>
      </c>
      <c r="S3677" s="15">
        <f t="shared" si="292"/>
        <v>42493.597013888888</v>
      </c>
      <c r="T3677" s="15">
        <f t="shared" si="293"/>
        <v>42505.958333333328</v>
      </c>
      <c r="U3677">
        <f t="shared" si="294"/>
        <v>2016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91"/>
        <v>129</v>
      </c>
      <c r="P3678">
        <f t="shared" si="290"/>
        <v>64.38</v>
      </c>
      <c r="Q3678" s="9" t="s">
        <v>8315</v>
      </c>
      <c r="R3678" s="9" t="s">
        <v>8316</v>
      </c>
      <c r="S3678" s="15">
        <f t="shared" si="292"/>
        <v>41876.815787037034</v>
      </c>
      <c r="T3678" s="15">
        <f t="shared" si="293"/>
        <v>41894.815787037034</v>
      </c>
      <c r="U3678">
        <f t="shared" si="294"/>
        <v>2014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91"/>
        <v>103</v>
      </c>
      <c r="P3679">
        <f t="shared" si="290"/>
        <v>62.05</v>
      </c>
      <c r="Q3679" s="9" t="s">
        <v>8315</v>
      </c>
      <c r="R3679" s="9" t="s">
        <v>8316</v>
      </c>
      <c r="S3679" s="15">
        <f t="shared" si="292"/>
        <v>41802.574282407404</v>
      </c>
      <c r="T3679" s="15">
        <f t="shared" si="293"/>
        <v>41823.165972222225</v>
      </c>
      <c r="U3679">
        <f t="shared" si="294"/>
        <v>2014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91"/>
        <v>103</v>
      </c>
      <c r="P3680">
        <f t="shared" si="290"/>
        <v>66.13</v>
      </c>
      <c r="Q3680" s="9" t="s">
        <v>8315</v>
      </c>
      <c r="R3680" s="9" t="s">
        <v>8316</v>
      </c>
      <c r="S3680" s="15">
        <f t="shared" si="292"/>
        <v>42120.531226851846</v>
      </c>
      <c r="T3680" s="15">
        <f t="shared" si="293"/>
        <v>42155.531226851846</v>
      </c>
      <c r="U3680">
        <f t="shared" si="294"/>
        <v>2015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91"/>
        <v>110</v>
      </c>
      <c r="P3681">
        <f t="shared" si="290"/>
        <v>73.400000000000006</v>
      </c>
      <c r="Q3681" s="9" t="s">
        <v>8315</v>
      </c>
      <c r="R3681" s="9" t="s">
        <v>8316</v>
      </c>
      <c r="S3681" s="15">
        <f t="shared" si="292"/>
        <v>41786.761354166665</v>
      </c>
      <c r="T3681" s="15">
        <f t="shared" si="293"/>
        <v>41821.207638888889</v>
      </c>
      <c r="U3681">
        <f t="shared" si="294"/>
        <v>2014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91"/>
        <v>113</v>
      </c>
      <c r="P3682">
        <f t="shared" si="290"/>
        <v>99.5</v>
      </c>
      <c r="Q3682" s="9" t="s">
        <v>8315</v>
      </c>
      <c r="R3682" s="9" t="s">
        <v>8316</v>
      </c>
      <c r="S3682" s="15">
        <f t="shared" si="292"/>
        <v>42627.454097222217</v>
      </c>
      <c r="T3682" s="15">
        <f t="shared" si="293"/>
        <v>42648.454097222217</v>
      </c>
      <c r="U3682">
        <f t="shared" si="294"/>
        <v>2016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91"/>
        <v>112</v>
      </c>
      <c r="P3683">
        <f t="shared" si="290"/>
        <v>62.17</v>
      </c>
      <c r="Q3683" s="9" t="s">
        <v>8315</v>
      </c>
      <c r="R3683" s="9" t="s">
        <v>8316</v>
      </c>
      <c r="S3683" s="15">
        <f t="shared" si="292"/>
        <v>42374.651504629626</v>
      </c>
      <c r="T3683" s="15">
        <f t="shared" si="293"/>
        <v>42384.651504629626</v>
      </c>
      <c r="U3683">
        <f t="shared" si="294"/>
        <v>2016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91"/>
        <v>139</v>
      </c>
      <c r="P3684">
        <f t="shared" si="290"/>
        <v>62.33</v>
      </c>
      <c r="Q3684" s="9" t="s">
        <v>8315</v>
      </c>
      <c r="R3684" s="9" t="s">
        <v>8316</v>
      </c>
      <c r="S3684" s="15">
        <f t="shared" si="292"/>
        <v>41772.685393518521</v>
      </c>
      <c r="T3684" s="15">
        <f t="shared" si="293"/>
        <v>41806.290972222225</v>
      </c>
      <c r="U3684">
        <f t="shared" si="294"/>
        <v>2014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91"/>
        <v>111</v>
      </c>
      <c r="P3685">
        <f t="shared" si="290"/>
        <v>58.79</v>
      </c>
      <c r="Q3685" s="9" t="s">
        <v>8315</v>
      </c>
      <c r="R3685" s="9" t="s">
        <v>8316</v>
      </c>
      <c r="S3685" s="15">
        <f t="shared" si="292"/>
        <v>42633.116851851853</v>
      </c>
      <c r="T3685" s="15">
        <f t="shared" si="293"/>
        <v>42663.116851851853</v>
      </c>
      <c r="U3685">
        <f t="shared" si="294"/>
        <v>2016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91"/>
        <v>139</v>
      </c>
      <c r="P3686">
        <f t="shared" si="290"/>
        <v>45.35</v>
      </c>
      <c r="Q3686" s="9" t="s">
        <v>8315</v>
      </c>
      <c r="R3686" s="9" t="s">
        <v>8316</v>
      </c>
      <c r="S3686" s="15">
        <f t="shared" si="292"/>
        <v>42219.180393518516</v>
      </c>
      <c r="T3686" s="15">
        <f t="shared" si="293"/>
        <v>42249.180393518516</v>
      </c>
      <c r="U3686">
        <f t="shared" si="294"/>
        <v>2015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91"/>
        <v>106</v>
      </c>
      <c r="P3687">
        <f t="shared" si="290"/>
        <v>41.94</v>
      </c>
      <c r="Q3687" s="9" t="s">
        <v>8315</v>
      </c>
      <c r="R3687" s="9" t="s">
        <v>8316</v>
      </c>
      <c r="S3687" s="15">
        <f t="shared" si="292"/>
        <v>41753.593275462961</v>
      </c>
      <c r="T3687" s="15">
        <f t="shared" si="293"/>
        <v>41778.875</v>
      </c>
      <c r="U3687">
        <f t="shared" si="294"/>
        <v>2014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91"/>
        <v>101</v>
      </c>
      <c r="P3688">
        <f t="shared" si="290"/>
        <v>59.17</v>
      </c>
      <c r="Q3688" s="9" t="s">
        <v>8315</v>
      </c>
      <c r="R3688" s="9" t="s">
        <v>8316</v>
      </c>
      <c r="S3688" s="15">
        <f t="shared" si="292"/>
        <v>42230.662731481483</v>
      </c>
      <c r="T3688" s="15">
        <f t="shared" si="293"/>
        <v>42245.165972222225</v>
      </c>
      <c r="U3688">
        <f t="shared" si="294"/>
        <v>2015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91"/>
        <v>100</v>
      </c>
      <c r="P3689">
        <f t="shared" si="290"/>
        <v>200.49</v>
      </c>
      <c r="Q3689" s="9" t="s">
        <v>8315</v>
      </c>
      <c r="R3689" s="9" t="s">
        <v>8316</v>
      </c>
      <c r="S3689" s="15">
        <f t="shared" si="292"/>
        <v>41787.218229166669</v>
      </c>
      <c r="T3689" s="15">
        <f t="shared" si="293"/>
        <v>41817.218229166669</v>
      </c>
      <c r="U3689">
        <f t="shared" si="294"/>
        <v>2014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91"/>
        <v>109</v>
      </c>
      <c r="P3690">
        <f t="shared" si="290"/>
        <v>83.97</v>
      </c>
      <c r="Q3690" s="9" t="s">
        <v>8315</v>
      </c>
      <c r="R3690" s="9" t="s">
        <v>8316</v>
      </c>
      <c r="S3690" s="15">
        <f t="shared" si="292"/>
        <v>41829.787083333329</v>
      </c>
      <c r="T3690" s="15">
        <f t="shared" si="293"/>
        <v>41859.787083333329</v>
      </c>
      <c r="U3690">
        <f t="shared" si="294"/>
        <v>2014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91"/>
        <v>118</v>
      </c>
      <c r="P3691">
        <f t="shared" si="290"/>
        <v>57.26</v>
      </c>
      <c r="Q3691" s="9" t="s">
        <v>8315</v>
      </c>
      <c r="R3691" s="9" t="s">
        <v>8316</v>
      </c>
      <c r="S3691" s="15">
        <f t="shared" si="292"/>
        <v>42147.826840277776</v>
      </c>
      <c r="T3691" s="15">
        <f t="shared" si="293"/>
        <v>42176.934027777781</v>
      </c>
      <c r="U3691">
        <f t="shared" si="294"/>
        <v>2015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91"/>
        <v>120</v>
      </c>
      <c r="P3692">
        <f t="shared" si="290"/>
        <v>58.06</v>
      </c>
      <c r="Q3692" s="9" t="s">
        <v>8315</v>
      </c>
      <c r="R3692" s="9" t="s">
        <v>8316</v>
      </c>
      <c r="S3692" s="15">
        <f t="shared" si="292"/>
        <v>41940.598182870373</v>
      </c>
      <c r="T3692" s="15">
        <f t="shared" si="293"/>
        <v>41970.639849537038</v>
      </c>
      <c r="U3692">
        <f t="shared" si="294"/>
        <v>2014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91"/>
        <v>128</v>
      </c>
      <c r="P3693">
        <f t="shared" si="290"/>
        <v>186.8</v>
      </c>
      <c r="Q3693" s="9" t="s">
        <v>8315</v>
      </c>
      <c r="R3693" s="9" t="s">
        <v>8316</v>
      </c>
      <c r="S3693" s="15">
        <f t="shared" si="292"/>
        <v>42020.700567129628</v>
      </c>
      <c r="T3693" s="15">
        <f t="shared" si="293"/>
        <v>42065.207638888889</v>
      </c>
      <c r="U3693">
        <f t="shared" si="294"/>
        <v>2015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91"/>
        <v>126</v>
      </c>
      <c r="P3694">
        <f t="shared" si="290"/>
        <v>74.12</v>
      </c>
      <c r="Q3694" s="9" t="s">
        <v>8315</v>
      </c>
      <c r="R3694" s="9" t="s">
        <v>8316</v>
      </c>
      <c r="S3694" s="15">
        <f t="shared" si="292"/>
        <v>41891.96503472222</v>
      </c>
      <c r="T3694" s="15">
        <f t="shared" si="293"/>
        <v>41901</v>
      </c>
      <c r="U3694">
        <f t="shared" si="294"/>
        <v>2014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91"/>
        <v>129</v>
      </c>
      <c r="P3695">
        <f t="shared" si="290"/>
        <v>30.71</v>
      </c>
      <c r="Q3695" s="9" t="s">
        <v>8315</v>
      </c>
      <c r="R3695" s="9" t="s">
        <v>8316</v>
      </c>
      <c r="S3695" s="15">
        <f t="shared" si="292"/>
        <v>42309.191307870366</v>
      </c>
      <c r="T3695" s="15">
        <f t="shared" si="293"/>
        <v>42338.9375</v>
      </c>
      <c r="U3695">
        <f t="shared" si="294"/>
        <v>2015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91"/>
        <v>107</v>
      </c>
      <c r="P3696">
        <f t="shared" si="290"/>
        <v>62.67</v>
      </c>
      <c r="Q3696" s="9" t="s">
        <v>8315</v>
      </c>
      <c r="R3696" s="9" t="s">
        <v>8316</v>
      </c>
      <c r="S3696" s="15">
        <f t="shared" si="292"/>
        <v>42490.133877314816</v>
      </c>
      <c r="T3696" s="15">
        <f t="shared" si="293"/>
        <v>42527.083333333328</v>
      </c>
      <c r="U3696">
        <f t="shared" si="294"/>
        <v>2016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91"/>
        <v>100</v>
      </c>
      <c r="P3697">
        <f t="shared" si="290"/>
        <v>121.36</v>
      </c>
      <c r="Q3697" s="9" t="s">
        <v>8315</v>
      </c>
      <c r="R3697" s="9" t="s">
        <v>8316</v>
      </c>
      <c r="S3697" s="15">
        <f t="shared" si="292"/>
        <v>41995.870486111111</v>
      </c>
      <c r="T3697" s="15">
        <f t="shared" si="293"/>
        <v>42015.870486111111</v>
      </c>
      <c r="U3697">
        <f t="shared" si="294"/>
        <v>2014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91"/>
        <v>155</v>
      </c>
      <c r="P3698">
        <f t="shared" si="290"/>
        <v>39.74</v>
      </c>
      <c r="Q3698" s="9" t="s">
        <v>8315</v>
      </c>
      <c r="R3698" s="9" t="s">
        <v>8316</v>
      </c>
      <c r="S3698" s="15">
        <f t="shared" si="292"/>
        <v>41988.617083333331</v>
      </c>
      <c r="T3698" s="15">
        <f t="shared" si="293"/>
        <v>42048.617083333331</v>
      </c>
      <c r="U3698">
        <f t="shared" si="294"/>
        <v>2014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91"/>
        <v>108</v>
      </c>
      <c r="P3699">
        <f t="shared" si="290"/>
        <v>72</v>
      </c>
      <c r="Q3699" s="9" t="s">
        <v>8315</v>
      </c>
      <c r="R3699" s="9" t="s">
        <v>8316</v>
      </c>
      <c r="S3699" s="15">
        <f t="shared" si="292"/>
        <v>42479.465833333335</v>
      </c>
      <c r="T3699" s="15">
        <f t="shared" si="293"/>
        <v>42500.465833333335</v>
      </c>
      <c r="U3699">
        <f t="shared" si="294"/>
        <v>2016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91"/>
        <v>111</v>
      </c>
      <c r="P3700">
        <f t="shared" si="290"/>
        <v>40.630000000000003</v>
      </c>
      <c r="Q3700" s="9" t="s">
        <v>8315</v>
      </c>
      <c r="R3700" s="9" t="s">
        <v>8316</v>
      </c>
      <c r="S3700" s="15">
        <f t="shared" si="292"/>
        <v>42401.806562500002</v>
      </c>
      <c r="T3700" s="15">
        <f t="shared" si="293"/>
        <v>42431.806562500002</v>
      </c>
      <c r="U3700">
        <f t="shared" si="294"/>
        <v>2016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91"/>
        <v>101</v>
      </c>
      <c r="P3701">
        <f t="shared" si="290"/>
        <v>63</v>
      </c>
      <c r="Q3701" s="9" t="s">
        <v>8315</v>
      </c>
      <c r="R3701" s="9" t="s">
        <v>8316</v>
      </c>
      <c r="S3701" s="15">
        <f t="shared" si="292"/>
        <v>41897.602037037039</v>
      </c>
      <c r="T3701" s="15">
        <f t="shared" si="293"/>
        <v>41927.602037037039</v>
      </c>
      <c r="U3701">
        <f t="shared" si="294"/>
        <v>2014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91"/>
        <v>121</v>
      </c>
      <c r="P3702">
        <f t="shared" si="290"/>
        <v>33.67</v>
      </c>
      <c r="Q3702" s="9" t="s">
        <v>8315</v>
      </c>
      <c r="R3702" s="9" t="s">
        <v>8316</v>
      </c>
      <c r="S3702" s="15">
        <f t="shared" si="292"/>
        <v>41882.585648148146</v>
      </c>
      <c r="T3702" s="15">
        <f t="shared" si="293"/>
        <v>41912.666666666664</v>
      </c>
      <c r="U3702">
        <f t="shared" si="294"/>
        <v>2014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91"/>
        <v>100</v>
      </c>
      <c r="P3703">
        <f t="shared" si="290"/>
        <v>38.590000000000003</v>
      </c>
      <c r="Q3703" s="9" t="s">
        <v>8315</v>
      </c>
      <c r="R3703" s="9" t="s">
        <v>8316</v>
      </c>
      <c r="S3703" s="15">
        <f t="shared" si="292"/>
        <v>42129.541585648149</v>
      </c>
      <c r="T3703" s="15">
        <f t="shared" si="293"/>
        <v>42159.541585648149</v>
      </c>
      <c r="U3703">
        <f t="shared" si="294"/>
        <v>2015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91"/>
        <v>109</v>
      </c>
      <c r="P3704">
        <f t="shared" si="290"/>
        <v>155.94999999999999</v>
      </c>
      <c r="Q3704" s="9" t="s">
        <v>8315</v>
      </c>
      <c r="R3704" s="9" t="s">
        <v>8316</v>
      </c>
      <c r="S3704" s="15">
        <f t="shared" si="292"/>
        <v>42524.53800925926</v>
      </c>
      <c r="T3704" s="15">
        <f t="shared" si="293"/>
        <v>42561.957638888889</v>
      </c>
      <c r="U3704">
        <f t="shared" si="294"/>
        <v>2016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91"/>
        <v>123</v>
      </c>
      <c r="P3705">
        <f t="shared" si="290"/>
        <v>43.2</v>
      </c>
      <c r="Q3705" s="9" t="s">
        <v>8315</v>
      </c>
      <c r="R3705" s="9" t="s">
        <v>8316</v>
      </c>
      <c r="S3705" s="15">
        <f t="shared" si="292"/>
        <v>42556.504490740743</v>
      </c>
      <c r="T3705" s="15">
        <f t="shared" si="293"/>
        <v>42595.290972222225</v>
      </c>
      <c r="U3705">
        <f t="shared" si="294"/>
        <v>2016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91"/>
        <v>136</v>
      </c>
      <c r="P3706">
        <f t="shared" ref="P3706:P3769" si="295">IFERROR(ROUND(E3706/L3706, 2),0)</f>
        <v>15.15</v>
      </c>
      <c r="Q3706" s="9" t="s">
        <v>8315</v>
      </c>
      <c r="R3706" s="9" t="s">
        <v>8316</v>
      </c>
      <c r="S3706" s="15">
        <f t="shared" si="292"/>
        <v>42461.689745370371</v>
      </c>
      <c r="T3706" s="15">
        <f t="shared" si="293"/>
        <v>42521.689745370371</v>
      </c>
      <c r="U3706">
        <f t="shared" si="294"/>
        <v>2016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91"/>
        <v>103</v>
      </c>
      <c r="P3707">
        <f t="shared" si="295"/>
        <v>83.57</v>
      </c>
      <c r="Q3707" s="9" t="s">
        <v>8315</v>
      </c>
      <c r="R3707" s="9" t="s">
        <v>8316</v>
      </c>
      <c r="S3707" s="15">
        <f t="shared" si="292"/>
        <v>41792.542986111112</v>
      </c>
      <c r="T3707" s="15">
        <f t="shared" si="293"/>
        <v>41813.75</v>
      </c>
      <c r="U3707">
        <f t="shared" si="294"/>
        <v>2014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91"/>
        <v>121</v>
      </c>
      <c r="P3708">
        <f t="shared" si="295"/>
        <v>140</v>
      </c>
      <c r="Q3708" s="9" t="s">
        <v>8315</v>
      </c>
      <c r="R3708" s="9" t="s">
        <v>8316</v>
      </c>
      <c r="S3708" s="15">
        <f t="shared" si="292"/>
        <v>41879.913761574076</v>
      </c>
      <c r="T3708" s="15">
        <f t="shared" si="293"/>
        <v>41894.913761574076</v>
      </c>
      <c r="U3708">
        <f t="shared" si="294"/>
        <v>2014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91"/>
        <v>186</v>
      </c>
      <c r="P3709">
        <f t="shared" si="295"/>
        <v>80.87</v>
      </c>
      <c r="Q3709" s="9" t="s">
        <v>8315</v>
      </c>
      <c r="R3709" s="9" t="s">
        <v>8316</v>
      </c>
      <c r="S3709" s="15">
        <f t="shared" si="292"/>
        <v>42552.048356481479</v>
      </c>
      <c r="T3709" s="15">
        <f t="shared" si="293"/>
        <v>42573.226388888885</v>
      </c>
      <c r="U3709">
        <f t="shared" si="294"/>
        <v>2016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91"/>
        <v>300</v>
      </c>
      <c r="P3710">
        <f t="shared" si="295"/>
        <v>53.85</v>
      </c>
      <c r="Q3710" s="9" t="s">
        <v>8315</v>
      </c>
      <c r="R3710" s="9" t="s">
        <v>8316</v>
      </c>
      <c r="S3710" s="15">
        <f t="shared" si="292"/>
        <v>41810.142199074071</v>
      </c>
      <c r="T3710" s="15">
        <f t="shared" si="293"/>
        <v>41824.142199074071</v>
      </c>
      <c r="U3710">
        <f t="shared" si="294"/>
        <v>2014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91"/>
        <v>108</v>
      </c>
      <c r="P3711">
        <f t="shared" si="295"/>
        <v>30.93</v>
      </c>
      <c r="Q3711" s="9" t="s">
        <v>8315</v>
      </c>
      <c r="R3711" s="9" t="s">
        <v>8316</v>
      </c>
      <c r="S3711" s="15">
        <f t="shared" si="292"/>
        <v>41785.707708333335</v>
      </c>
      <c r="T3711" s="15">
        <f t="shared" si="293"/>
        <v>41815.707708333335</v>
      </c>
      <c r="U3711">
        <f t="shared" si="294"/>
        <v>2014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91"/>
        <v>141</v>
      </c>
      <c r="P3712">
        <f t="shared" si="295"/>
        <v>67.959999999999994</v>
      </c>
      <c r="Q3712" s="9" t="s">
        <v>8315</v>
      </c>
      <c r="R3712" s="9" t="s">
        <v>8316</v>
      </c>
      <c r="S3712" s="15">
        <f t="shared" si="292"/>
        <v>42072.576249999998</v>
      </c>
      <c r="T3712" s="15">
        <f t="shared" si="293"/>
        <v>42097.576249999998</v>
      </c>
      <c r="U3712">
        <f t="shared" si="294"/>
        <v>2015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91"/>
        <v>114</v>
      </c>
      <c r="P3713">
        <f t="shared" si="295"/>
        <v>27.14</v>
      </c>
      <c r="Q3713" s="9" t="s">
        <v>8315</v>
      </c>
      <c r="R3713" s="9" t="s">
        <v>8316</v>
      </c>
      <c r="S3713" s="15">
        <f t="shared" si="292"/>
        <v>41779.724224537036</v>
      </c>
      <c r="T3713" s="15">
        <f t="shared" si="293"/>
        <v>41805.666666666664</v>
      </c>
      <c r="U3713">
        <f t="shared" si="294"/>
        <v>2014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6">ROUND(E3714/D3714*100, 0)</f>
        <v>154</v>
      </c>
      <c r="P3714">
        <f t="shared" si="295"/>
        <v>110.87</v>
      </c>
      <c r="Q3714" s="9" t="s">
        <v>8315</v>
      </c>
      <c r="R3714" s="9" t="s">
        <v>8316</v>
      </c>
      <c r="S3714" s="15">
        <f t="shared" si="292"/>
        <v>42134.172071759262</v>
      </c>
      <c r="T3714" s="15">
        <f t="shared" si="293"/>
        <v>42155.290972222225</v>
      </c>
      <c r="U3714">
        <f t="shared" si="294"/>
        <v>2015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6"/>
        <v>102</v>
      </c>
      <c r="P3715">
        <f t="shared" si="295"/>
        <v>106.84</v>
      </c>
      <c r="Q3715" s="9" t="s">
        <v>8315</v>
      </c>
      <c r="R3715" s="9" t="s">
        <v>8316</v>
      </c>
      <c r="S3715" s="15">
        <f t="shared" ref="S3715:S3778" si="297">(((J3715/60)/60)/24)+DATE(1970,1,1)</f>
        <v>42505.738032407404</v>
      </c>
      <c r="T3715" s="15">
        <f t="shared" ref="T3715:T3778" si="298">(((I3715/60)/60)/24)+DATE(1970,1,1)</f>
        <v>42525.738032407404</v>
      </c>
      <c r="U3715">
        <f t="shared" ref="U3715:U3778" si="299">YEAR(S3715)</f>
        <v>2016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6"/>
        <v>102</v>
      </c>
      <c r="P3716">
        <f t="shared" si="295"/>
        <v>105.52</v>
      </c>
      <c r="Q3716" s="9" t="s">
        <v>8315</v>
      </c>
      <c r="R3716" s="9" t="s">
        <v>8316</v>
      </c>
      <c r="S3716" s="15">
        <f t="shared" si="297"/>
        <v>42118.556331018524</v>
      </c>
      <c r="T3716" s="15">
        <f t="shared" si="298"/>
        <v>42150.165972222225</v>
      </c>
      <c r="U3716">
        <f t="shared" si="299"/>
        <v>2015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6"/>
        <v>103</v>
      </c>
      <c r="P3717">
        <f t="shared" si="295"/>
        <v>132.96</v>
      </c>
      <c r="Q3717" s="9" t="s">
        <v>8315</v>
      </c>
      <c r="R3717" s="9" t="s">
        <v>8316</v>
      </c>
      <c r="S3717" s="15">
        <f t="shared" si="297"/>
        <v>42036.995590277773</v>
      </c>
      <c r="T3717" s="15">
        <f t="shared" si="298"/>
        <v>42094.536111111112</v>
      </c>
      <c r="U3717">
        <f t="shared" si="299"/>
        <v>2015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6"/>
        <v>156</v>
      </c>
      <c r="P3718">
        <f t="shared" si="295"/>
        <v>51.92</v>
      </c>
      <c r="Q3718" s="9" t="s">
        <v>8315</v>
      </c>
      <c r="R3718" s="9" t="s">
        <v>8316</v>
      </c>
      <c r="S3718" s="15">
        <f t="shared" si="297"/>
        <v>42360.887835648144</v>
      </c>
      <c r="T3718" s="15">
        <f t="shared" si="298"/>
        <v>42390.887835648144</v>
      </c>
      <c r="U3718">
        <f t="shared" si="299"/>
        <v>2015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6"/>
        <v>101</v>
      </c>
      <c r="P3719">
        <f t="shared" si="295"/>
        <v>310</v>
      </c>
      <c r="Q3719" s="9" t="s">
        <v>8315</v>
      </c>
      <c r="R3719" s="9" t="s">
        <v>8316</v>
      </c>
      <c r="S3719" s="15">
        <f t="shared" si="297"/>
        <v>42102.866307870368</v>
      </c>
      <c r="T3719" s="15">
        <f t="shared" si="298"/>
        <v>42133.866307870368</v>
      </c>
      <c r="U3719">
        <f t="shared" si="299"/>
        <v>2015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6"/>
        <v>239</v>
      </c>
      <c r="P3720">
        <f t="shared" si="295"/>
        <v>26.02</v>
      </c>
      <c r="Q3720" s="9" t="s">
        <v>8315</v>
      </c>
      <c r="R3720" s="9" t="s">
        <v>8316</v>
      </c>
      <c r="S3720" s="15">
        <f t="shared" si="297"/>
        <v>42032.716145833328</v>
      </c>
      <c r="T3720" s="15">
        <f t="shared" si="298"/>
        <v>42062.716145833328</v>
      </c>
      <c r="U3720">
        <f t="shared" si="299"/>
        <v>2015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6"/>
        <v>210</v>
      </c>
      <c r="P3721">
        <f t="shared" si="295"/>
        <v>105</v>
      </c>
      <c r="Q3721" s="9" t="s">
        <v>8315</v>
      </c>
      <c r="R3721" s="9" t="s">
        <v>8316</v>
      </c>
      <c r="S3721" s="15">
        <f t="shared" si="297"/>
        <v>42147.729930555557</v>
      </c>
      <c r="T3721" s="15">
        <f t="shared" si="298"/>
        <v>42177.729930555557</v>
      </c>
      <c r="U3721">
        <f t="shared" si="299"/>
        <v>2015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6"/>
        <v>105</v>
      </c>
      <c r="P3722">
        <f t="shared" si="295"/>
        <v>86.23</v>
      </c>
      <c r="Q3722" s="9" t="s">
        <v>8315</v>
      </c>
      <c r="R3722" s="9" t="s">
        <v>8316</v>
      </c>
      <c r="S3722" s="15">
        <f t="shared" si="297"/>
        <v>42165.993125000001</v>
      </c>
      <c r="T3722" s="15">
        <f t="shared" si="298"/>
        <v>42187.993125000001</v>
      </c>
      <c r="U3722">
        <f t="shared" si="299"/>
        <v>2015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6"/>
        <v>101</v>
      </c>
      <c r="P3723">
        <f t="shared" si="295"/>
        <v>114.55</v>
      </c>
      <c r="Q3723" s="9" t="s">
        <v>8315</v>
      </c>
      <c r="R3723" s="9" t="s">
        <v>8316</v>
      </c>
      <c r="S3723" s="15">
        <f t="shared" si="297"/>
        <v>41927.936157407406</v>
      </c>
      <c r="T3723" s="15">
        <f t="shared" si="298"/>
        <v>41948.977824074071</v>
      </c>
      <c r="U3723">
        <f t="shared" si="299"/>
        <v>2014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6"/>
        <v>111</v>
      </c>
      <c r="P3724">
        <f t="shared" si="295"/>
        <v>47.66</v>
      </c>
      <c r="Q3724" s="9" t="s">
        <v>8315</v>
      </c>
      <c r="R3724" s="9" t="s">
        <v>8316</v>
      </c>
      <c r="S3724" s="15">
        <f t="shared" si="297"/>
        <v>42381.671840277777</v>
      </c>
      <c r="T3724" s="15">
        <f t="shared" si="298"/>
        <v>42411.957638888889</v>
      </c>
      <c r="U3724">
        <f t="shared" si="299"/>
        <v>2016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6"/>
        <v>102</v>
      </c>
      <c r="P3725">
        <f t="shared" si="295"/>
        <v>72.89</v>
      </c>
      <c r="Q3725" s="9" t="s">
        <v>8315</v>
      </c>
      <c r="R3725" s="9" t="s">
        <v>8316</v>
      </c>
      <c r="S3725" s="15">
        <f t="shared" si="297"/>
        <v>41943.753032407411</v>
      </c>
      <c r="T3725" s="15">
        <f t="shared" si="298"/>
        <v>41973.794699074075</v>
      </c>
      <c r="U3725">
        <f t="shared" si="299"/>
        <v>2014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6"/>
        <v>103</v>
      </c>
      <c r="P3726">
        <f t="shared" si="295"/>
        <v>49.55</v>
      </c>
      <c r="Q3726" s="9" t="s">
        <v>8315</v>
      </c>
      <c r="R3726" s="9" t="s">
        <v>8316</v>
      </c>
      <c r="S3726" s="15">
        <f t="shared" si="297"/>
        <v>42465.491435185191</v>
      </c>
      <c r="T3726" s="15">
        <f t="shared" si="298"/>
        <v>42494.958333333328</v>
      </c>
      <c r="U3726">
        <f t="shared" si="299"/>
        <v>2016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6"/>
        <v>127</v>
      </c>
      <c r="P3727">
        <f t="shared" si="295"/>
        <v>25.4</v>
      </c>
      <c r="Q3727" s="9" t="s">
        <v>8315</v>
      </c>
      <c r="R3727" s="9" t="s">
        <v>8316</v>
      </c>
      <c r="S3727" s="15">
        <f t="shared" si="297"/>
        <v>42401.945219907408</v>
      </c>
      <c r="T3727" s="15">
        <f t="shared" si="298"/>
        <v>42418.895833333328</v>
      </c>
      <c r="U3727">
        <f t="shared" si="299"/>
        <v>2016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6"/>
        <v>339</v>
      </c>
      <c r="P3728">
        <f t="shared" si="295"/>
        <v>62.59</v>
      </c>
      <c r="Q3728" s="9" t="s">
        <v>8315</v>
      </c>
      <c r="R3728" s="9" t="s">
        <v>8316</v>
      </c>
      <c r="S3728" s="15">
        <f t="shared" si="297"/>
        <v>42462.140868055561</v>
      </c>
      <c r="T3728" s="15">
        <f t="shared" si="298"/>
        <v>42489.875</v>
      </c>
      <c r="U3728">
        <f t="shared" si="299"/>
        <v>2016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6"/>
        <v>101</v>
      </c>
      <c r="P3729">
        <f t="shared" si="295"/>
        <v>61.06</v>
      </c>
      <c r="Q3729" s="9" t="s">
        <v>8315</v>
      </c>
      <c r="R3729" s="9" t="s">
        <v>8316</v>
      </c>
      <c r="S3729" s="15">
        <f t="shared" si="297"/>
        <v>42632.348310185189</v>
      </c>
      <c r="T3729" s="15">
        <f t="shared" si="298"/>
        <v>42663.204861111109</v>
      </c>
      <c r="U3729">
        <f t="shared" si="299"/>
        <v>2016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6"/>
        <v>9</v>
      </c>
      <c r="P3730">
        <f t="shared" si="295"/>
        <v>60.06</v>
      </c>
      <c r="Q3730" s="9" t="s">
        <v>8315</v>
      </c>
      <c r="R3730" s="9" t="s">
        <v>8316</v>
      </c>
      <c r="S3730" s="15">
        <f t="shared" si="297"/>
        <v>42205.171018518522</v>
      </c>
      <c r="T3730" s="15">
        <f t="shared" si="298"/>
        <v>42235.171018518522</v>
      </c>
      <c r="U3730">
        <f t="shared" si="299"/>
        <v>2015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6"/>
        <v>7</v>
      </c>
      <c r="P3731">
        <f t="shared" si="295"/>
        <v>72.400000000000006</v>
      </c>
      <c r="Q3731" s="9" t="s">
        <v>8315</v>
      </c>
      <c r="R3731" s="9" t="s">
        <v>8316</v>
      </c>
      <c r="S3731" s="15">
        <f t="shared" si="297"/>
        <v>42041.205000000002</v>
      </c>
      <c r="T3731" s="15">
        <f t="shared" si="298"/>
        <v>42086.16333333333</v>
      </c>
      <c r="U3731">
        <f t="shared" si="299"/>
        <v>2015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6"/>
        <v>10</v>
      </c>
      <c r="P3732">
        <f t="shared" si="295"/>
        <v>100</v>
      </c>
      <c r="Q3732" s="9" t="s">
        <v>8315</v>
      </c>
      <c r="R3732" s="9" t="s">
        <v>8316</v>
      </c>
      <c r="S3732" s="15">
        <f t="shared" si="297"/>
        <v>42203.677766203706</v>
      </c>
      <c r="T3732" s="15">
        <f t="shared" si="298"/>
        <v>42233.677766203706</v>
      </c>
      <c r="U3732">
        <f t="shared" si="299"/>
        <v>2015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6"/>
        <v>11</v>
      </c>
      <c r="P3733">
        <f t="shared" si="295"/>
        <v>51.67</v>
      </c>
      <c r="Q3733" s="9" t="s">
        <v>8315</v>
      </c>
      <c r="R3733" s="9" t="s">
        <v>8316</v>
      </c>
      <c r="S3733" s="15">
        <f t="shared" si="297"/>
        <v>41983.752847222218</v>
      </c>
      <c r="T3733" s="15">
        <f t="shared" si="298"/>
        <v>42014.140972222223</v>
      </c>
      <c r="U3733">
        <f t="shared" si="299"/>
        <v>2014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6"/>
        <v>15</v>
      </c>
      <c r="P3734">
        <f t="shared" si="295"/>
        <v>32.75</v>
      </c>
      <c r="Q3734" s="9" t="s">
        <v>8315</v>
      </c>
      <c r="R3734" s="9" t="s">
        <v>8316</v>
      </c>
      <c r="S3734" s="15">
        <f t="shared" si="297"/>
        <v>41968.677465277782</v>
      </c>
      <c r="T3734" s="15">
        <f t="shared" si="298"/>
        <v>42028.5</v>
      </c>
      <c r="U3734">
        <f t="shared" si="299"/>
        <v>2014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6"/>
        <v>0</v>
      </c>
      <c r="P3735">
        <f t="shared" si="295"/>
        <v>0</v>
      </c>
      <c r="Q3735" s="9" t="s">
        <v>8315</v>
      </c>
      <c r="R3735" s="9" t="s">
        <v>8316</v>
      </c>
      <c r="S3735" s="15">
        <f t="shared" si="297"/>
        <v>42103.024398148147</v>
      </c>
      <c r="T3735" s="15">
        <f t="shared" si="298"/>
        <v>42112.9375</v>
      </c>
      <c r="U3735">
        <f t="shared" si="299"/>
        <v>2015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6"/>
        <v>28</v>
      </c>
      <c r="P3736">
        <f t="shared" si="295"/>
        <v>61</v>
      </c>
      <c r="Q3736" s="9" t="s">
        <v>8315</v>
      </c>
      <c r="R3736" s="9" t="s">
        <v>8316</v>
      </c>
      <c r="S3736" s="15">
        <f t="shared" si="297"/>
        <v>42089.901574074072</v>
      </c>
      <c r="T3736" s="15">
        <f t="shared" si="298"/>
        <v>42149.901574074072</v>
      </c>
      <c r="U3736">
        <f t="shared" si="299"/>
        <v>2015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6"/>
        <v>13</v>
      </c>
      <c r="P3737">
        <f t="shared" si="295"/>
        <v>10</v>
      </c>
      <c r="Q3737" s="9" t="s">
        <v>8315</v>
      </c>
      <c r="R3737" s="9" t="s">
        <v>8316</v>
      </c>
      <c r="S3737" s="15">
        <f t="shared" si="297"/>
        <v>42122.693159722221</v>
      </c>
      <c r="T3737" s="15">
        <f t="shared" si="298"/>
        <v>42152.693159722221</v>
      </c>
      <c r="U3737">
        <f t="shared" si="299"/>
        <v>2015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6"/>
        <v>1</v>
      </c>
      <c r="P3738">
        <f t="shared" si="295"/>
        <v>10</v>
      </c>
      <c r="Q3738" s="9" t="s">
        <v>8315</v>
      </c>
      <c r="R3738" s="9" t="s">
        <v>8316</v>
      </c>
      <c r="S3738" s="15">
        <f t="shared" si="297"/>
        <v>42048.711724537032</v>
      </c>
      <c r="T3738" s="15">
        <f t="shared" si="298"/>
        <v>42086.75</v>
      </c>
      <c r="U3738">
        <f t="shared" si="299"/>
        <v>2015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6"/>
        <v>21</v>
      </c>
      <c r="P3739">
        <f t="shared" si="295"/>
        <v>37.5</v>
      </c>
      <c r="Q3739" s="9" t="s">
        <v>8315</v>
      </c>
      <c r="R3739" s="9" t="s">
        <v>8316</v>
      </c>
      <c r="S3739" s="15">
        <f t="shared" si="297"/>
        <v>42297.691006944442</v>
      </c>
      <c r="T3739" s="15">
        <f t="shared" si="298"/>
        <v>42320.290972222225</v>
      </c>
      <c r="U3739">
        <f t="shared" si="299"/>
        <v>2015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6"/>
        <v>18</v>
      </c>
      <c r="P3740">
        <f t="shared" si="295"/>
        <v>45</v>
      </c>
      <c r="Q3740" s="9" t="s">
        <v>8315</v>
      </c>
      <c r="R3740" s="9" t="s">
        <v>8316</v>
      </c>
      <c r="S3740" s="15">
        <f t="shared" si="297"/>
        <v>41813.938715277778</v>
      </c>
      <c r="T3740" s="15">
        <f t="shared" si="298"/>
        <v>41835.916666666664</v>
      </c>
      <c r="U3740">
        <f t="shared" si="299"/>
        <v>2014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6"/>
        <v>20</v>
      </c>
      <c r="P3741">
        <f t="shared" si="295"/>
        <v>100.63</v>
      </c>
      <c r="Q3741" s="9" t="s">
        <v>8315</v>
      </c>
      <c r="R3741" s="9" t="s">
        <v>8316</v>
      </c>
      <c r="S3741" s="15">
        <f t="shared" si="297"/>
        <v>42548.449861111112</v>
      </c>
      <c r="T3741" s="15">
        <f t="shared" si="298"/>
        <v>42568.449861111112</v>
      </c>
      <c r="U3741">
        <f t="shared" si="299"/>
        <v>2016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6"/>
        <v>18</v>
      </c>
      <c r="P3742">
        <f t="shared" si="295"/>
        <v>25.57</v>
      </c>
      <c r="Q3742" s="9" t="s">
        <v>8315</v>
      </c>
      <c r="R3742" s="9" t="s">
        <v>8316</v>
      </c>
      <c r="S3742" s="15">
        <f t="shared" si="297"/>
        <v>41833.089756944442</v>
      </c>
      <c r="T3742" s="15">
        <f t="shared" si="298"/>
        <v>41863.079143518517</v>
      </c>
      <c r="U3742">
        <f t="shared" si="299"/>
        <v>2014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6"/>
        <v>0</v>
      </c>
      <c r="P3743">
        <f t="shared" si="295"/>
        <v>0</v>
      </c>
      <c r="Q3743" s="9" t="s">
        <v>8315</v>
      </c>
      <c r="R3743" s="9" t="s">
        <v>8316</v>
      </c>
      <c r="S3743" s="15">
        <f t="shared" si="297"/>
        <v>42325.920717592591</v>
      </c>
      <c r="T3743" s="15">
        <f t="shared" si="298"/>
        <v>42355.920717592591</v>
      </c>
      <c r="U3743">
        <f t="shared" si="299"/>
        <v>2015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6"/>
        <v>2</v>
      </c>
      <c r="P3744">
        <f t="shared" si="295"/>
        <v>25</v>
      </c>
      <c r="Q3744" s="9" t="s">
        <v>8315</v>
      </c>
      <c r="R3744" s="9" t="s">
        <v>8316</v>
      </c>
      <c r="S3744" s="15">
        <f t="shared" si="297"/>
        <v>41858.214629629627</v>
      </c>
      <c r="T3744" s="15">
        <f t="shared" si="298"/>
        <v>41888.214629629627</v>
      </c>
      <c r="U3744">
        <f t="shared" si="299"/>
        <v>2014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6"/>
        <v>0</v>
      </c>
      <c r="P3745">
        <f t="shared" si="295"/>
        <v>0</v>
      </c>
      <c r="Q3745" s="9" t="s">
        <v>8315</v>
      </c>
      <c r="R3745" s="9" t="s">
        <v>8316</v>
      </c>
      <c r="S3745" s="15">
        <f t="shared" si="297"/>
        <v>41793.710231481484</v>
      </c>
      <c r="T3745" s="15">
        <f t="shared" si="298"/>
        <v>41823.710231481484</v>
      </c>
      <c r="U3745">
        <f t="shared" si="299"/>
        <v>2014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6"/>
        <v>0</v>
      </c>
      <c r="P3746">
        <f t="shared" si="295"/>
        <v>0</v>
      </c>
      <c r="Q3746" s="9" t="s">
        <v>8315</v>
      </c>
      <c r="R3746" s="9" t="s">
        <v>8316</v>
      </c>
      <c r="S3746" s="15">
        <f t="shared" si="297"/>
        <v>41793.814259259263</v>
      </c>
      <c r="T3746" s="15">
        <f t="shared" si="298"/>
        <v>41825.165972222225</v>
      </c>
      <c r="U3746">
        <f t="shared" si="299"/>
        <v>2014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6"/>
        <v>10</v>
      </c>
      <c r="P3747">
        <f t="shared" si="295"/>
        <v>10</v>
      </c>
      <c r="Q3747" s="9" t="s">
        <v>8315</v>
      </c>
      <c r="R3747" s="9" t="s">
        <v>8316</v>
      </c>
      <c r="S3747" s="15">
        <f t="shared" si="297"/>
        <v>41831.697939814818</v>
      </c>
      <c r="T3747" s="15">
        <f t="shared" si="298"/>
        <v>41861.697939814818</v>
      </c>
      <c r="U3747">
        <f t="shared" si="299"/>
        <v>2014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6"/>
        <v>2</v>
      </c>
      <c r="P3748">
        <f t="shared" si="295"/>
        <v>202</v>
      </c>
      <c r="Q3748" s="9" t="s">
        <v>8315</v>
      </c>
      <c r="R3748" s="9" t="s">
        <v>8316</v>
      </c>
      <c r="S3748" s="15">
        <f t="shared" si="297"/>
        <v>42621.389340277776</v>
      </c>
      <c r="T3748" s="15">
        <f t="shared" si="298"/>
        <v>42651.389340277776</v>
      </c>
      <c r="U3748">
        <f t="shared" si="299"/>
        <v>2016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6"/>
        <v>1</v>
      </c>
      <c r="P3749">
        <f t="shared" si="295"/>
        <v>25</v>
      </c>
      <c r="Q3749" s="9" t="s">
        <v>8315</v>
      </c>
      <c r="R3749" s="9" t="s">
        <v>8316</v>
      </c>
      <c r="S3749" s="15">
        <f t="shared" si="297"/>
        <v>42164.299722222218</v>
      </c>
      <c r="T3749" s="15">
        <f t="shared" si="298"/>
        <v>42190.957638888889</v>
      </c>
      <c r="U3749">
        <f t="shared" si="299"/>
        <v>2015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6"/>
        <v>104</v>
      </c>
      <c r="P3750">
        <f t="shared" si="295"/>
        <v>99.54</v>
      </c>
      <c r="Q3750" s="9" t="s">
        <v>8315</v>
      </c>
      <c r="R3750" s="9" t="s">
        <v>8357</v>
      </c>
      <c r="S3750" s="15">
        <f t="shared" si="297"/>
        <v>42395.706435185188</v>
      </c>
      <c r="T3750" s="15">
        <f t="shared" si="298"/>
        <v>42416.249305555553</v>
      </c>
      <c r="U3750">
        <f t="shared" si="299"/>
        <v>2016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6"/>
        <v>105</v>
      </c>
      <c r="P3751">
        <f t="shared" si="295"/>
        <v>75</v>
      </c>
      <c r="Q3751" s="9" t="s">
        <v>8315</v>
      </c>
      <c r="R3751" s="9" t="s">
        <v>8357</v>
      </c>
      <c r="S3751" s="15">
        <f t="shared" si="297"/>
        <v>42458.127175925925</v>
      </c>
      <c r="T3751" s="15">
        <f t="shared" si="298"/>
        <v>42489.165972222225</v>
      </c>
      <c r="U3751">
        <f t="shared" si="299"/>
        <v>2016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6"/>
        <v>100</v>
      </c>
      <c r="P3752">
        <f t="shared" si="295"/>
        <v>215.25</v>
      </c>
      <c r="Q3752" s="9" t="s">
        <v>8315</v>
      </c>
      <c r="R3752" s="9" t="s">
        <v>8357</v>
      </c>
      <c r="S3752" s="15">
        <f t="shared" si="297"/>
        <v>42016.981574074074</v>
      </c>
      <c r="T3752" s="15">
        <f t="shared" si="298"/>
        <v>42045.332638888889</v>
      </c>
      <c r="U3752">
        <f t="shared" si="299"/>
        <v>2015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6"/>
        <v>133</v>
      </c>
      <c r="P3753">
        <f t="shared" si="295"/>
        <v>120.55</v>
      </c>
      <c r="Q3753" s="9" t="s">
        <v>8315</v>
      </c>
      <c r="R3753" s="9" t="s">
        <v>8357</v>
      </c>
      <c r="S3753" s="15">
        <f t="shared" si="297"/>
        <v>42403.035567129627</v>
      </c>
      <c r="T3753" s="15">
        <f t="shared" si="298"/>
        <v>42462.993900462956</v>
      </c>
      <c r="U3753">
        <f t="shared" si="299"/>
        <v>2016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6"/>
        <v>113</v>
      </c>
      <c r="P3754">
        <f t="shared" si="295"/>
        <v>37.67</v>
      </c>
      <c r="Q3754" s="9" t="s">
        <v>8315</v>
      </c>
      <c r="R3754" s="9" t="s">
        <v>8357</v>
      </c>
      <c r="S3754" s="15">
        <f t="shared" si="297"/>
        <v>42619.802488425921</v>
      </c>
      <c r="T3754" s="15">
        <f t="shared" si="298"/>
        <v>42659.875</v>
      </c>
      <c r="U3754">
        <f t="shared" si="299"/>
        <v>2016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6"/>
        <v>103</v>
      </c>
      <c r="P3755">
        <f t="shared" si="295"/>
        <v>172.23</v>
      </c>
      <c r="Q3755" s="9" t="s">
        <v>8315</v>
      </c>
      <c r="R3755" s="9" t="s">
        <v>8357</v>
      </c>
      <c r="S3755" s="15">
        <f t="shared" si="297"/>
        <v>42128.824074074073</v>
      </c>
      <c r="T3755" s="15">
        <f t="shared" si="298"/>
        <v>42158</v>
      </c>
      <c r="U3755">
        <f t="shared" si="299"/>
        <v>2015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6"/>
        <v>120</v>
      </c>
      <c r="P3756">
        <f t="shared" si="295"/>
        <v>111.11</v>
      </c>
      <c r="Q3756" s="9" t="s">
        <v>8315</v>
      </c>
      <c r="R3756" s="9" t="s">
        <v>8357</v>
      </c>
      <c r="S3756" s="15">
        <f t="shared" si="297"/>
        <v>41808.881215277775</v>
      </c>
      <c r="T3756" s="15">
        <f t="shared" si="298"/>
        <v>41846.207638888889</v>
      </c>
      <c r="U3756">
        <f t="shared" si="299"/>
        <v>2014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6"/>
        <v>130</v>
      </c>
      <c r="P3757">
        <f t="shared" si="295"/>
        <v>25.46</v>
      </c>
      <c r="Q3757" s="9" t="s">
        <v>8315</v>
      </c>
      <c r="R3757" s="9" t="s">
        <v>8357</v>
      </c>
      <c r="S3757" s="15">
        <f t="shared" si="297"/>
        <v>42445.866979166662</v>
      </c>
      <c r="T3757" s="15">
        <f t="shared" si="298"/>
        <v>42475.866979166662</v>
      </c>
      <c r="U3757">
        <f t="shared" si="299"/>
        <v>2016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6"/>
        <v>101</v>
      </c>
      <c r="P3758">
        <f t="shared" si="295"/>
        <v>267.64999999999998</v>
      </c>
      <c r="Q3758" s="9" t="s">
        <v>8315</v>
      </c>
      <c r="R3758" s="9" t="s">
        <v>8357</v>
      </c>
      <c r="S3758" s="15">
        <f t="shared" si="297"/>
        <v>41771.814791666664</v>
      </c>
      <c r="T3758" s="15">
        <f t="shared" si="298"/>
        <v>41801.814791666664</v>
      </c>
      <c r="U3758">
        <f t="shared" si="299"/>
        <v>2014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6"/>
        <v>109</v>
      </c>
      <c r="P3759">
        <f t="shared" si="295"/>
        <v>75.959999999999994</v>
      </c>
      <c r="Q3759" s="9" t="s">
        <v>8315</v>
      </c>
      <c r="R3759" s="9" t="s">
        <v>8357</v>
      </c>
      <c r="S3759" s="15">
        <f t="shared" si="297"/>
        <v>41954.850868055553</v>
      </c>
      <c r="T3759" s="15">
        <f t="shared" si="298"/>
        <v>41974.850868055553</v>
      </c>
      <c r="U3759">
        <f t="shared" si="299"/>
        <v>2014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6"/>
        <v>102</v>
      </c>
      <c r="P3760">
        <f t="shared" si="295"/>
        <v>59.04</v>
      </c>
      <c r="Q3760" s="9" t="s">
        <v>8315</v>
      </c>
      <c r="R3760" s="9" t="s">
        <v>8357</v>
      </c>
      <c r="S3760" s="15">
        <f t="shared" si="297"/>
        <v>41747.471504629626</v>
      </c>
      <c r="T3760" s="15">
        <f t="shared" si="298"/>
        <v>41778.208333333336</v>
      </c>
      <c r="U3760">
        <f t="shared" si="299"/>
        <v>2014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6"/>
        <v>110</v>
      </c>
      <c r="P3761">
        <f t="shared" si="295"/>
        <v>50.11</v>
      </c>
      <c r="Q3761" s="9" t="s">
        <v>8315</v>
      </c>
      <c r="R3761" s="9" t="s">
        <v>8357</v>
      </c>
      <c r="S3761" s="15">
        <f t="shared" si="297"/>
        <v>42182.108252314814</v>
      </c>
      <c r="T3761" s="15">
        <f t="shared" si="298"/>
        <v>42242.108252314814</v>
      </c>
      <c r="U3761">
        <f t="shared" si="299"/>
        <v>2015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6"/>
        <v>101</v>
      </c>
      <c r="P3762">
        <f t="shared" si="295"/>
        <v>55.5</v>
      </c>
      <c r="Q3762" s="9" t="s">
        <v>8315</v>
      </c>
      <c r="R3762" s="9" t="s">
        <v>8357</v>
      </c>
      <c r="S3762" s="15">
        <f t="shared" si="297"/>
        <v>41739.525300925925</v>
      </c>
      <c r="T3762" s="15">
        <f t="shared" si="298"/>
        <v>41764.525300925925</v>
      </c>
      <c r="U3762">
        <f t="shared" si="299"/>
        <v>2014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6"/>
        <v>100</v>
      </c>
      <c r="P3763">
        <f t="shared" si="295"/>
        <v>166.67</v>
      </c>
      <c r="Q3763" s="9" t="s">
        <v>8315</v>
      </c>
      <c r="R3763" s="9" t="s">
        <v>8357</v>
      </c>
      <c r="S3763" s="15">
        <f t="shared" si="297"/>
        <v>42173.466863425929</v>
      </c>
      <c r="T3763" s="15">
        <f t="shared" si="298"/>
        <v>42226.958333333328</v>
      </c>
      <c r="U3763">
        <f t="shared" si="299"/>
        <v>2015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6"/>
        <v>106</v>
      </c>
      <c r="P3764">
        <f t="shared" si="295"/>
        <v>47.43</v>
      </c>
      <c r="Q3764" s="9" t="s">
        <v>8315</v>
      </c>
      <c r="R3764" s="9" t="s">
        <v>8357</v>
      </c>
      <c r="S3764" s="15">
        <f t="shared" si="297"/>
        <v>42193.813530092593</v>
      </c>
      <c r="T3764" s="15">
        <f t="shared" si="298"/>
        <v>42218.813530092593</v>
      </c>
      <c r="U3764">
        <f t="shared" si="299"/>
        <v>2015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6"/>
        <v>100</v>
      </c>
      <c r="P3765">
        <f t="shared" si="295"/>
        <v>64.94</v>
      </c>
      <c r="Q3765" s="9" t="s">
        <v>8315</v>
      </c>
      <c r="R3765" s="9" t="s">
        <v>8357</v>
      </c>
      <c r="S3765" s="15">
        <f t="shared" si="297"/>
        <v>42065.750300925924</v>
      </c>
      <c r="T3765" s="15">
        <f t="shared" si="298"/>
        <v>42095.708634259259</v>
      </c>
      <c r="U3765">
        <f t="shared" si="299"/>
        <v>2015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6"/>
        <v>100</v>
      </c>
      <c r="P3766">
        <f t="shared" si="295"/>
        <v>55.56</v>
      </c>
      <c r="Q3766" s="9" t="s">
        <v>8315</v>
      </c>
      <c r="R3766" s="9" t="s">
        <v>8357</v>
      </c>
      <c r="S3766" s="15">
        <f t="shared" si="297"/>
        <v>42499.842962962968</v>
      </c>
      <c r="T3766" s="15">
        <f t="shared" si="298"/>
        <v>42519.024999999994</v>
      </c>
      <c r="U3766">
        <f t="shared" si="299"/>
        <v>2016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6"/>
        <v>113</v>
      </c>
      <c r="P3767">
        <f t="shared" si="295"/>
        <v>74.22</v>
      </c>
      <c r="Q3767" s="9" t="s">
        <v>8315</v>
      </c>
      <c r="R3767" s="9" t="s">
        <v>8357</v>
      </c>
      <c r="S3767" s="15">
        <f t="shared" si="297"/>
        <v>41820.776412037041</v>
      </c>
      <c r="T3767" s="15">
        <f t="shared" si="298"/>
        <v>41850.776412037041</v>
      </c>
      <c r="U3767">
        <f t="shared" si="299"/>
        <v>2014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6"/>
        <v>103</v>
      </c>
      <c r="P3768">
        <f t="shared" si="295"/>
        <v>106.93</v>
      </c>
      <c r="Q3768" s="9" t="s">
        <v>8315</v>
      </c>
      <c r="R3768" s="9" t="s">
        <v>8357</v>
      </c>
      <c r="S3768" s="15">
        <f t="shared" si="297"/>
        <v>41788.167187500003</v>
      </c>
      <c r="T3768" s="15">
        <f t="shared" si="298"/>
        <v>41823.167187500003</v>
      </c>
      <c r="U3768">
        <f t="shared" si="299"/>
        <v>2014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6"/>
        <v>117</v>
      </c>
      <c r="P3769">
        <f t="shared" si="295"/>
        <v>41.7</v>
      </c>
      <c r="Q3769" s="9" t="s">
        <v>8315</v>
      </c>
      <c r="R3769" s="9" t="s">
        <v>8357</v>
      </c>
      <c r="S3769" s="15">
        <f t="shared" si="297"/>
        <v>42050.019641203704</v>
      </c>
      <c r="T3769" s="15">
        <f t="shared" si="298"/>
        <v>42064.207638888889</v>
      </c>
      <c r="U3769">
        <f t="shared" si="299"/>
        <v>2015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6"/>
        <v>108</v>
      </c>
      <c r="P3770">
        <f t="shared" ref="P3770:P3833" si="300">IFERROR(ROUND(E3770/L3770, 2),0)</f>
        <v>74.239999999999995</v>
      </c>
      <c r="Q3770" s="9" t="s">
        <v>8315</v>
      </c>
      <c r="R3770" s="9" t="s">
        <v>8357</v>
      </c>
      <c r="S3770" s="15">
        <f t="shared" si="297"/>
        <v>41772.727893518517</v>
      </c>
      <c r="T3770" s="15">
        <f t="shared" si="298"/>
        <v>41802.727893518517</v>
      </c>
      <c r="U3770">
        <f t="shared" si="299"/>
        <v>2014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6"/>
        <v>100</v>
      </c>
      <c r="P3771">
        <f t="shared" si="300"/>
        <v>73.33</v>
      </c>
      <c r="Q3771" s="9" t="s">
        <v>8315</v>
      </c>
      <c r="R3771" s="9" t="s">
        <v>8357</v>
      </c>
      <c r="S3771" s="15">
        <f t="shared" si="297"/>
        <v>42445.598136574074</v>
      </c>
      <c r="T3771" s="15">
        <f t="shared" si="298"/>
        <v>42475.598136574074</v>
      </c>
      <c r="U3771">
        <f t="shared" si="299"/>
        <v>2016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6"/>
        <v>100</v>
      </c>
      <c r="P3772">
        <f t="shared" si="300"/>
        <v>100</v>
      </c>
      <c r="Q3772" s="9" t="s">
        <v>8315</v>
      </c>
      <c r="R3772" s="9" t="s">
        <v>8357</v>
      </c>
      <c r="S3772" s="15">
        <f t="shared" si="297"/>
        <v>42138.930671296301</v>
      </c>
      <c r="T3772" s="15">
        <f t="shared" si="298"/>
        <v>42168.930671296301</v>
      </c>
      <c r="U3772">
        <f t="shared" si="299"/>
        <v>2015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6"/>
        <v>146</v>
      </c>
      <c r="P3773">
        <f t="shared" si="300"/>
        <v>38.42</v>
      </c>
      <c r="Q3773" s="9" t="s">
        <v>8315</v>
      </c>
      <c r="R3773" s="9" t="s">
        <v>8357</v>
      </c>
      <c r="S3773" s="15">
        <f t="shared" si="297"/>
        <v>42493.857083333336</v>
      </c>
      <c r="T3773" s="15">
        <f t="shared" si="298"/>
        <v>42508</v>
      </c>
      <c r="U3773">
        <f t="shared" si="299"/>
        <v>2016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6"/>
        <v>110</v>
      </c>
      <c r="P3774">
        <f t="shared" si="300"/>
        <v>166.97</v>
      </c>
      <c r="Q3774" s="9" t="s">
        <v>8315</v>
      </c>
      <c r="R3774" s="9" t="s">
        <v>8357</v>
      </c>
      <c r="S3774" s="15">
        <f t="shared" si="297"/>
        <v>42682.616967592592</v>
      </c>
      <c r="T3774" s="15">
        <f t="shared" si="298"/>
        <v>42703.25</v>
      </c>
      <c r="U3774">
        <f t="shared" si="299"/>
        <v>2016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6"/>
        <v>108</v>
      </c>
      <c r="P3775">
        <f t="shared" si="300"/>
        <v>94.91</v>
      </c>
      <c r="Q3775" s="9" t="s">
        <v>8315</v>
      </c>
      <c r="R3775" s="9" t="s">
        <v>8357</v>
      </c>
      <c r="S3775" s="15">
        <f t="shared" si="297"/>
        <v>42656.005173611105</v>
      </c>
      <c r="T3775" s="15">
        <f t="shared" si="298"/>
        <v>42689.088888888888</v>
      </c>
      <c r="U3775">
        <f t="shared" si="299"/>
        <v>2016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6"/>
        <v>100</v>
      </c>
      <c r="P3776">
        <f t="shared" si="300"/>
        <v>100</v>
      </c>
      <c r="Q3776" s="9" t="s">
        <v>8315</v>
      </c>
      <c r="R3776" s="9" t="s">
        <v>8357</v>
      </c>
      <c r="S3776" s="15">
        <f t="shared" si="297"/>
        <v>42087.792303240742</v>
      </c>
      <c r="T3776" s="15">
        <f t="shared" si="298"/>
        <v>42103.792303240742</v>
      </c>
      <c r="U3776">
        <f t="shared" si="299"/>
        <v>2015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6"/>
        <v>100</v>
      </c>
      <c r="P3777">
        <f t="shared" si="300"/>
        <v>143.21</v>
      </c>
      <c r="Q3777" s="9" t="s">
        <v>8315</v>
      </c>
      <c r="R3777" s="9" t="s">
        <v>8357</v>
      </c>
      <c r="S3777" s="15">
        <f t="shared" si="297"/>
        <v>42075.942627314813</v>
      </c>
      <c r="T3777" s="15">
        <f t="shared" si="298"/>
        <v>42103.166666666672</v>
      </c>
      <c r="U3777">
        <f t="shared" si="299"/>
        <v>2015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301">ROUND(E3778/D3778*100, 0)</f>
        <v>107</v>
      </c>
      <c r="P3778">
        <f t="shared" si="300"/>
        <v>90.82</v>
      </c>
      <c r="Q3778" s="9" t="s">
        <v>8315</v>
      </c>
      <c r="R3778" s="9" t="s">
        <v>8357</v>
      </c>
      <c r="S3778" s="15">
        <f t="shared" si="297"/>
        <v>41814.367800925924</v>
      </c>
      <c r="T3778" s="15">
        <f t="shared" si="298"/>
        <v>41852.041666666664</v>
      </c>
      <c r="U3778">
        <f t="shared" si="299"/>
        <v>2014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301"/>
        <v>143</v>
      </c>
      <c r="P3779">
        <f t="shared" si="300"/>
        <v>48.54</v>
      </c>
      <c r="Q3779" s="9" t="s">
        <v>8315</v>
      </c>
      <c r="R3779" s="9" t="s">
        <v>8357</v>
      </c>
      <c r="S3779" s="15">
        <f t="shared" ref="S3779:S3842" si="302">(((J3779/60)/60)/24)+DATE(1970,1,1)</f>
        <v>41887.111354166671</v>
      </c>
      <c r="T3779" s="15">
        <f t="shared" ref="T3779:T3842" si="303">(((I3779/60)/60)/24)+DATE(1970,1,1)</f>
        <v>41909.166666666664</v>
      </c>
      <c r="U3779">
        <f t="shared" ref="U3779:U3842" si="304">YEAR(S3779)</f>
        <v>2014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301"/>
        <v>105</v>
      </c>
      <c r="P3780">
        <f t="shared" si="300"/>
        <v>70.03</v>
      </c>
      <c r="Q3780" s="9" t="s">
        <v>8315</v>
      </c>
      <c r="R3780" s="9" t="s">
        <v>8357</v>
      </c>
      <c r="S3780" s="15">
        <f t="shared" si="302"/>
        <v>41989.819212962961</v>
      </c>
      <c r="T3780" s="15">
        <f t="shared" si="303"/>
        <v>42049.819212962961</v>
      </c>
      <c r="U3780">
        <f t="shared" si="304"/>
        <v>2014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301"/>
        <v>104</v>
      </c>
      <c r="P3781">
        <f t="shared" si="300"/>
        <v>135.63</v>
      </c>
      <c r="Q3781" s="9" t="s">
        <v>8315</v>
      </c>
      <c r="R3781" s="9" t="s">
        <v>8357</v>
      </c>
      <c r="S3781" s="15">
        <f t="shared" si="302"/>
        <v>42425.735416666663</v>
      </c>
      <c r="T3781" s="15">
        <f t="shared" si="303"/>
        <v>42455.693750000006</v>
      </c>
      <c r="U3781">
        <f t="shared" si="304"/>
        <v>2016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301"/>
        <v>120</v>
      </c>
      <c r="P3782">
        <f t="shared" si="300"/>
        <v>100</v>
      </c>
      <c r="Q3782" s="9" t="s">
        <v>8315</v>
      </c>
      <c r="R3782" s="9" t="s">
        <v>8357</v>
      </c>
      <c r="S3782" s="15">
        <f t="shared" si="302"/>
        <v>42166.219733796301</v>
      </c>
      <c r="T3782" s="15">
        <f t="shared" si="303"/>
        <v>42198.837499999994</v>
      </c>
      <c r="U3782">
        <f t="shared" si="304"/>
        <v>2015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301"/>
        <v>110</v>
      </c>
      <c r="P3783">
        <f t="shared" si="300"/>
        <v>94.9</v>
      </c>
      <c r="Q3783" s="9" t="s">
        <v>8315</v>
      </c>
      <c r="R3783" s="9" t="s">
        <v>8357</v>
      </c>
      <c r="S3783" s="15">
        <f t="shared" si="302"/>
        <v>41865.882928240739</v>
      </c>
      <c r="T3783" s="15">
        <f t="shared" si="303"/>
        <v>41890.882928240739</v>
      </c>
      <c r="U3783">
        <f t="shared" si="304"/>
        <v>2014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301"/>
        <v>102</v>
      </c>
      <c r="P3784">
        <f t="shared" si="300"/>
        <v>75.37</v>
      </c>
      <c r="Q3784" s="9" t="s">
        <v>8315</v>
      </c>
      <c r="R3784" s="9" t="s">
        <v>8357</v>
      </c>
      <c r="S3784" s="15">
        <f t="shared" si="302"/>
        <v>42546.862233796302</v>
      </c>
      <c r="T3784" s="15">
        <f t="shared" si="303"/>
        <v>42575.958333333328</v>
      </c>
      <c r="U3784">
        <f t="shared" si="304"/>
        <v>2016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301"/>
        <v>129</v>
      </c>
      <c r="P3785">
        <f t="shared" si="300"/>
        <v>64.459999999999994</v>
      </c>
      <c r="Q3785" s="9" t="s">
        <v>8315</v>
      </c>
      <c r="R3785" s="9" t="s">
        <v>8357</v>
      </c>
      <c r="S3785" s="15">
        <f t="shared" si="302"/>
        <v>42420.140277777777</v>
      </c>
      <c r="T3785" s="15">
        <f t="shared" si="303"/>
        <v>42444.666666666672</v>
      </c>
      <c r="U3785">
        <f t="shared" si="304"/>
        <v>2016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301"/>
        <v>115</v>
      </c>
      <c r="P3786">
        <f t="shared" si="300"/>
        <v>115</v>
      </c>
      <c r="Q3786" s="9" t="s">
        <v>8315</v>
      </c>
      <c r="R3786" s="9" t="s">
        <v>8357</v>
      </c>
      <c r="S3786" s="15">
        <f t="shared" si="302"/>
        <v>42531.980694444443</v>
      </c>
      <c r="T3786" s="15">
        <f t="shared" si="303"/>
        <v>42561.980694444443</v>
      </c>
      <c r="U3786">
        <f t="shared" si="304"/>
        <v>2016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301"/>
        <v>151</v>
      </c>
      <c r="P3787">
        <f t="shared" si="300"/>
        <v>100.5</v>
      </c>
      <c r="Q3787" s="9" t="s">
        <v>8315</v>
      </c>
      <c r="R3787" s="9" t="s">
        <v>8357</v>
      </c>
      <c r="S3787" s="15">
        <f t="shared" si="302"/>
        <v>42548.63853009259</v>
      </c>
      <c r="T3787" s="15">
        <f t="shared" si="303"/>
        <v>42584.418749999997</v>
      </c>
      <c r="U3787">
        <f t="shared" si="304"/>
        <v>2016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301"/>
        <v>111</v>
      </c>
      <c r="P3788">
        <f t="shared" si="300"/>
        <v>93.77</v>
      </c>
      <c r="Q3788" s="9" t="s">
        <v>8315</v>
      </c>
      <c r="R3788" s="9" t="s">
        <v>8357</v>
      </c>
      <c r="S3788" s="15">
        <f t="shared" si="302"/>
        <v>42487.037905092591</v>
      </c>
      <c r="T3788" s="15">
        <f t="shared" si="303"/>
        <v>42517.037905092591</v>
      </c>
      <c r="U3788">
        <f t="shared" si="304"/>
        <v>2016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301"/>
        <v>100</v>
      </c>
      <c r="P3789">
        <f t="shared" si="300"/>
        <v>35.1</v>
      </c>
      <c r="Q3789" s="9" t="s">
        <v>8315</v>
      </c>
      <c r="R3789" s="9" t="s">
        <v>8357</v>
      </c>
      <c r="S3789" s="15">
        <f t="shared" si="302"/>
        <v>42167.534791666665</v>
      </c>
      <c r="T3789" s="15">
        <f t="shared" si="303"/>
        <v>42196.165972222225</v>
      </c>
      <c r="U3789">
        <f t="shared" si="304"/>
        <v>2015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301"/>
        <v>1</v>
      </c>
      <c r="P3790">
        <f t="shared" si="300"/>
        <v>500</v>
      </c>
      <c r="Q3790" s="9" t="s">
        <v>8315</v>
      </c>
      <c r="R3790" s="9" t="s">
        <v>8357</v>
      </c>
      <c r="S3790" s="15">
        <f t="shared" si="302"/>
        <v>42333.695821759262</v>
      </c>
      <c r="T3790" s="15">
        <f t="shared" si="303"/>
        <v>42361.679166666669</v>
      </c>
      <c r="U3790">
        <f t="shared" si="304"/>
        <v>2015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301"/>
        <v>3</v>
      </c>
      <c r="P3791">
        <f t="shared" si="300"/>
        <v>29</v>
      </c>
      <c r="Q3791" s="9" t="s">
        <v>8315</v>
      </c>
      <c r="R3791" s="9" t="s">
        <v>8357</v>
      </c>
      <c r="S3791" s="15">
        <f t="shared" si="302"/>
        <v>42138.798819444448</v>
      </c>
      <c r="T3791" s="15">
        <f t="shared" si="303"/>
        <v>42170.798819444448</v>
      </c>
      <c r="U3791">
        <f t="shared" si="304"/>
        <v>2015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301"/>
        <v>0</v>
      </c>
      <c r="P3792">
        <f t="shared" si="300"/>
        <v>0</v>
      </c>
      <c r="Q3792" s="9" t="s">
        <v>8315</v>
      </c>
      <c r="R3792" s="9" t="s">
        <v>8357</v>
      </c>
      <c r="S3792" s="15">
        <f t="shared" si="302"/>
        <v>42666.666932870372</v>
      </c>
      <c r="T3792" s="15">
        <f t="shared" si="303"/>
        <v>42696.708599537036</v>
      </c>
      <c r="U3792">
        <f t="shared" si="304"/>
        <v>2016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301"/>
        <v>0</v>
      </c>
      <c r="P3793">
        <f t="shared" si="300"/>
        <v>0</v>
      </c>
      <c r="Q3793" s="9" t="s">
        <v>8315</v>
      </c>
      <c r="R3793" s="9" t="s">
        <v>8357</v>
      </c>
      <c r="S3793" s="15">
        <f t="shared" si="302"/>
        <v>41766.692037037035</v>
      </c>
      <c r="T3793" s="15">
        <f t="shared" si="303"/>
        <v>41826.692037037035</v>
      </c>
      <c r="U3793">
        <f t="shared" si="304"/>
        <v>2014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301"/>
        <v>0</v>
      </c>
      <c r="P3794">
        <f t="shared" si="300"/>
        <v>17.5</v>
      </c>
      <c r="Q3794" s="9" t="s">
        <v>8315</v>
      </c>
      <c r="R3794" s="9" t="s">
        <v>8357</v>
      </c>
      <c r="S3794" s="15">
        <f t="shared" si="302"/>
        <v>42170.447013888886</v>
      </c>
      <c r="T3794" s="15">
        <f t="shared" si="303"/>
        <v>42200.447013888886</v>
      </c>
      <c r="U3794">
        <f t="shared" si="304"/>
        <v>2015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301"/>
        <v>60</v>
      </c>
      <c r="P3795">
        <f t="shared" si="300"/>
        <v>174</v>
      </c>
      <c r="Q3795" s="9" t="s">
        <v>8315</v>
      </c>
      <c r="R3795" s="9" t="s">
        <v>8357</v>
      </c>
      <c r="S3795" s="15">
        <f t="shared" si="302"/>
        <v>41968.938993055555</v>
      </c>
      <c r="T3795" s="15">
        <f t="shared" si="303"/>
        <v>41989.938993055555</v>
      </c>
      <c r="U3795">
        <f t="shared" si="304"/>
        <v>2014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301"/>
        <v>1</v>
      </c>
      <c r="P3796">
        <f t="shared" si="300"/>
        <v>50</v>
      </c>
      <c r="Q3796" s="9" t="s">
        <v>8315</v>
      </c>
      <c r="R3796" s="9" t="s">
        <v>8357</v>
      </c>
      <c r="S3796" s="15">
        <f t="shared" si="302"/>
        <v>42132.58048611111</v>
      </c>
      <c r="T3796" s="15">
        <f t="shared" si="303"/>
        <v>42162.58048611111</v>
      </c>
      <c r="U3796">
        <f t="shared" si="304"/>
        <v>2015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301"/>
        <v>2</v>
      </c>
      <c r="P3797">
        <f t="shared" si="300"/>
        <v>5</v>
      </c>
      <c r="Q3797" s="9" t="s">
        <v>8315</v>
      </c>
      <c r="R3797" s="9" t="s">
        <v>8357</v>
      </c>
      <c r="S3797" s="15">
        <f t="shared" si="302"/>
        <v>42201.436226851853</v>
      </c>
      <c r="T3797" s="15">
        <f t="shared" si="303"/>
        <v>42244.9375</v>
      </c>
      <c r="U3797">
        <f t="shared" si="304"/>
        <v>2015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301"/>
        <v>0</v>
      </c>
      <c r="P3798">
        <f t="shared" si="300"/>
        <v>1</v>
      </c>
      <c r="Q3798" s="9" t="s">
        <v>8315</v>
      </c>
      <c r="R3798" s="9" t="s">
        <v>8357</v>
      </c>
      <c r="S3798" s="15">
        <f t="shared" si="302"/>
        <v>42689.029583333337</v>
      </c>
      <c r="T3798" s="15">
        <f t="shared" si="303"/>
        <v>42749.029583333337</v>
      </c>
      <c r="U3798">
        <f t="shared" si="304"/>
        <v>2016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301"/>
        <v>90</v>
      </c>
      <c r="P3799">
        <f t="shared" si="300"/>
        <v>145.41</v>
      </c>
      <c r="Q3799" s="9" t="s">
        <v>8315</v>
      </c>
      <c r="R3799" s="9" t="s">
        <v>8357</v>
      </c>
      <c r="S3799" s="15">
        <f t="shared" si="302"/>
        <v>42084.881539351853</v>
      </c>
      <c r="T3799" s="15">
        <f t="shared" si="303"/>
        <v>42114.881539351853</v>
      </c>
      <c r="U3799">
        <f t="shared" si="304"/>
        <v>2015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301"/>
        <v>1</v>
      </c>
      <c r="P3800">
        <f t="shared" si="300"/>
        <v>205</v>
      </c>
      <c r="Q3800" s="9" t="s">
        <v>8315</v>
      </c>
      <c r="R3800" s="9" t="s">
        <v>8357</v>
      </c>
      <c r="S3800" s="15">
        <f t="shared" si="302"/>
        <v>41831.722777777781</v>
      </c>
      <c r="T3800" s="15">
        <f t="shared" si="303"/>
        <v>41861.722777777781</v>
      </c>
      <c r="U3800">
        <f t="shared" si="304"/>
        <v>2014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301"/>
        <v>4</v>
      </c>
      <c r="P3801">
        <f t="shared" si="300"/>
        <v>100.5</v>
      </c>
      <c r="Q3801" s="9" t="s">
        <v>8315</v>
      </c>
      <c r="R3801" s="9" t="s">
        <v>8357</v>
      </c>
      <c r="S3801" s="15">
        <f t="shared" si="302"/>
        <v>42410.93105324074</v>
      </c>
      <c r="T3801" s="15">
        <f t="shared" si="303"/>
        <v>42440.93105324074</v>
      </c>
      <c r="U3801">
        <f t="shared" si="304"/>
        <v>2016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301"/>
        <v>4</v>
      </c>
      <c r="P3802">
        <f t="shared" si="300"/>
        <v>55.06</v>
      </c>
      <c r="Q3802" s="9" t="s">
        <v>8315</v>
      </c>
      <c r="R3802" s="9" t="s">
        <v>8357</v>
      </c>
      <c r="S3802" s="15">
        <f t="shared" si="302"/>
        <v>41982.737071759257</v>
      </c>
      <c r="T3802" s="15">
        <f t="shared" si="303"/>
        <v>42015.207638888889</v>
      </c>
      <c r="U3802">
        <f t="shared" si="304"/>
        <v>2014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301"/>
        <v>9</v>
      </c>
      <c r="P3803">
        <f t="shared" si="300"/>
        <v>47.33</v>
      </c>
      <c r="Q3803" s="9" t="s">
        <v>8315</v>
      </c>
      <c r="R3803" s="9" t="s">
        <v>8357</v>
      </c>
      <c r="S3803" s="15">
        <f t="shared" si="302"/>
        <v>41975.676111111112</v>
      </c>
      <c r="T3803" s="15">
        <f t="shared" si="303"/>
        <v>42006.676111111112</v>
      </c>
      <c r="U3803">
        <f t="shared" si="304"/>
        <v>2014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301"/>
        <v>0</v>
      </c>
      <c r="P3804">
        <f t="shared" si="300"/>
        <v>0</v>
      </c>
      <c r="Q3804" s="9" t="s">
        <v>8315</v>
      </c>
      <c r="R3804" s="9" t="s">
        <v>8357</v>
      </c>
      <c r="S3804" s="15">
        <f t="shared" si="302"/>
        <v>42269.126226851848</v>
      </c>
      <c r="T3804" s="15">
        <f t="shared" si="303"/>
        <v>42299.126226851848</v>
      </c>
      <c r="U3804">
        <f t="shared" si="304"/>
        <v>2015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301"/>
        <v>20</v>
      </c>
      <c r="P3805">
        <f t="shared" si="300"/>
        <v>58.95</v>
      </c>
      <c r="Q3805" s="9" t="s">
        <v>8315</v>
      </c>
      <c r="R3805" s="9" t="s">
        <v>8357</v>
      </c>
      <c r="S3805" s="15">
        <f t="shared" si="302"/>
        <v>42403.971851851849</v>
      </c>
      <c r="T3805" s="15">
        <f t="shared" si="303"/>
        <v>42433.971851851849</v>
      </c>
      <c r="U3805">
        <f t="shared" si="304"/>
        <v>2016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301"/>
        <v>0</v>
      </c>
      <c r="P3806">
        <f t="shared" si="300"/>
        <v>0</v>
      </c>
      <c r="Q3806" s="9" t="s">
        <v>8315</v>
      </c>
      <c r="R3806" s="9" t="s">
        <v>8357</v>
      </c>
      <c r="S3806" s="15">
        <f t="shared" si="302"/>
        <v>42527.00953703704</v>
      </c>
      <c r="T3806" s="15">
        <f t="shared" si="303"/>
        <v>42582.291666666672</v>
      </c>
      <c r="U3806">
        <f t="shared" si="304"/>
        <v>2016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301"/>
        <v>0</v>
      </c>
      <c r="P3807">
        <f t="shared" si="300"/>
        <v>1.5</v>
      </c>
      <c r="Q3807" s="9" t="s">
        <v>8315</v>
      </c>
      <c r="R3807" s="9" t="s">
        <v>8357</v>
      </c>
      <c r="S3807" s="15">
        <f t="shared" si="302"/>
        <v>41849.887037037035</v>
      </c>
      <c r="T3807" s="15">
        <f t="shared" si="303"/>
        <v>41909.887037037035</v>
      </c>
      <c r="U3807">
        <f t="shared" si="304"/>
        <v>2014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301"/>
        <v>0</v>
      </c>
      <c r="P3808">
        <f t="shared" si="300"/>
        <v>5</v>
      </c>
      <c r="Q3808" s="9" t="s">
        <v>8315</v>
      </c>
      <c r="R3808" s="9" t="s">
        <v>8357</v>
      </c>
      <c r="S3808" s="15">
        <f t="shared" si="302"/>
        <v>41799.259039351848</v>
      </c>
      <c r="T3808" s="15">
        <f t="shared" si="303"/>
        <v>41819.259039351848</v>
      </c>
      <c r="U3808">
        <f t="shared" si="304"/>
        <v>2014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301"/>
        <v>30</v>
      </c>
      <c r="P3809">
        <f t="shared" si="300"/>
        <v>50.56</v>
      </c>
      <c r="Q3809" s="9" t="s">
        <v>8315</v>
      </c>
      <c r="R3809" s="9" t="s">
        <v>8357</v>
      </c>
      <c r="S3809" s="15">
        <f t="shared" si="302"/>
        <v>42090.909016203703</v>
      </c>
      <c r="T3809" s="15">
        <f t="shared" si="303"/>
        <v>42097.909016203703</v>
      </c>
      <c r="U3809">
        <f t="shared" si="304"/>
        <v>2015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301"/>
        <v>100</v>
      </c>
      <c r="P3810">
        <f t="shared" si="300"/>
        <v>41.67</v>
      </c>
      <c r="Q3810" s="9" t="s">
        <v>8315</v>
      </c>
      <c r="R3810" s="9" t="s">
        <v>8316</v>
      </c>
      <c r="S3810" s="15">
        <f t="shared" si="302"/>
        <v>42059.453923611116</v>
      </c>
      <c r="T3810" s="15">
        <f t="shared" si="303"/>
        <v>42119.412256944444</v>
      </c>
      <c r="U3810">
        <f t="shared" si="304"/>
        <v>2015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301"/>
        <v>101</v>
      </c>
      <c r="P3811">
        <f t="shared" si="300"/>
        <v>53.29</v>
      </c>
      <c r="Q3811" s="9" t="s">
        <v>8315</v>
      </c>
      <c r="R3811" s="9" t="s">
        <v>8316</v>
      </c>
      <c r="S3811" s="15">
        <f t="shared" si="302"/>
        <v>41800.526701388888</v>
      </c>
      <c r="T3811" s="15">
        <f t="shared" si="303"/>
        <v>41850.958333333336</v>
      </c>
      <c r="U3811">
        <f t="shared" si="304"/>
        <v>2014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301"/>
        <v>122</v>
      </c>
      <c r="P3812">
        <f t="shared" si="300"/>
        <v>70.23</v>
      </c>
      <c r="Q3812" s="9" t="s">
        <v>8315</v>
      </c>
      <c r="R3812" s="9" t="s">
        <v>8316</v>
      </c>
      <c r="S3812" s="15">
        <f t="shared" si="302"/>
        <v>42054.849050925928</v>
      </c>
      <c r="T3812" s="15">
        <f t="shared" si="303"/>
        <v>42084.807384259257</v>
      </c>
      <c r="U3812">
        <f t="shared" si="304"/>
        <v>2015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301"/>
        <v>330</v>
      </c>
      <c r="P3813">
        <f t="shared" si="300"/>
        <v>43.42</v>
      </c>
      <c r="Q3813" s="9" t="s">
        <v>8315</v>
      </c>
      <c r="R3813" s="9" t="s">
        <v>8316</v>
      </c>
      <c r="S3813" s="15">
        <f t="shared" si="302"/>
        <v>42487.62700231481</v>
      </c>
      <c r="T3813" s="15">
        <f t="shared" si="303"/>
        <v>42521.458333333328</v>
      </c>
      <c r="U3813">
        <f t="shared" si="304"/>
        <v>2016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301"/>
        <v>110</v>
      </c>
      <c r="P3814">
        <f t="shared" si="300"/>
        <v>199.18</v>
      </c>
      <c r="Q3814" s="9" t="s">
        <v>8315</v>
      </c>
      <c r="R3814" s="9" t="s">
        <v>8316</v>
      </c>
      <c r="S3814" s="15">
        <f t="shared" si="302"/>
        <v>42109.751250000001</v>
      </c>
      <c r="T3814" s="15">
        <f t="shared" si="303"/>
        <v>42156.165972222225</v>
      </c>
      <c r="U3814">
        <f t="shared" si="304"/>
        <v>2015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301"/>
        <v>101</v>
      </c>
      <c r="P3815">
        <f t="shared" si="300"/>
        <v>78.52</v>
      </c>
      <c r="Q3815" s="9" t="s">
        <v>8315</v>
      </c>
      <c r="R3815" s="9" t="s">
        <v>8316</v>
      </c>
      <c r="S3815" s="15">
        <f t="shared" si="302"/>
        <v>42497.275706018518</v>
      </c>
      <c r="T3815" s="15">
        <f t="shared" si="303"/>
        <v>42535.904861111107</v>
      </c>
      <c r="U3815">
        <f t="shared" si="304"/>
        <v>2016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301"/>
        <v>140</v>
      </c>
      <c r="P3816">
        <f t="shared" si="300"/>
        <v>61.82</v>
      </c>
      <c r="Q3816" s="9" t="s">
        <v>8315</v>
      </c>
      <c r="R3816" s="9" t="s">
        <v>8316</v>
      </c>
      <c r="S3816" s="15">
        <f t="shared" si="302"/>
        <v>42058.904074074075</v>
      </c>
      <c r="T3816" s="15">
        <f t="shared" si="303"/>
        <v>42095.165972222225</v>
      </c>
      <c r="U3816">
        <f t="shared" si="304"/>
        <v>2015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301"/>
        <v>100</v>
      </c>
      <c r="P3817">
        <f t="shared" si="300"/>
        <v>50</v>
      </c>
      <c r="Q3817" s="9" t="s">
        <v>8315</v>
      </c>
      <c r="R3817" s="9" t="s">
        <v>8316</v>
      </c>
      <c r="S3817" s="15">
        <f t="shared" si="302"/>
        <v>42207.259918981479</v>
      </c>
      <c r="T3817" s="15">
        <f t="shared" si="303"/>
        <v>42236.958333333328</v>
      </c>
      <c r="U3817">
        <f t="shared" si="304"/>
        <v>2015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301"/>
        <v>119</v>
      </c>
      <c r="P3818">
        <f t="shared" si="300"/>
        <v>48.34</v>
      </c>
      <c r="Q3818" s="9" t="s">
        <v>8315</v>
      </c>
      <c r="R3818" s="9" t="s">
        <v>8316</v>
      </c>
      <c r="S3818" s="15">
        <f t="shared" si="302"/>
        <v>41807.690081018518</v>
      </c>
      <c r="T3818" s="15">
        <f t="shared" si="303"/>
        <v>41837.690081018518</v>
      </c>
      <c r="U3818">
        <f t="shared" si="304"/>
        <v>2014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301"/>
        <v>107</v>
      </c>
      <c r="P3819">
        <f t="shared" si="300"/>
        <v>107.25</v>
      </c>
      <c r="Q3819" s="9" t="s">
        <v>8315</v>
      </c>
      <c r="R3819" s="9" t="s">
        <v>8316</v>
      </c>
      <c r="S3819" s="15">
        <f t="shared" si="302"/>
        <v>42284.69694444444</v>
      </c>
      <c r="T3819" s="15">
        <f t="shared" si="303"/>
        <v>42301.165972222225</v>
      </c>
      <c r="U3819">
        <f t="shared" si="304"/>
        <v>2015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301"/>
        <v>228</v>
      </c>
      <c r="P3820">
        <f t="shared" si="300"/>
        <v>57</v>
      </c>
      <c r="Q3820" s="9" t="s">
        <v>8315</v>
      </c>
      <c r="R3820" s="9" t="s">
        <v>8316</v>
      </c>
      <c r="S3820" s="15">
        <f t="shared" si="302"/>
        <v>42045.84238425926</v>
      </c>
      <c r="T3820" s="15">
        <f t="shared" si="303"/>
        <v>42075.800717592589</v>
      </c>
      <c r="U3820">
        <f t="shared" si="304"/>
        <v>2015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301"/>
        <v>106</v>
      </c>
      <c r="P3821">
        <f t="shared" si="300"/>
        <v>40.92</v>
      </c>
      <c r="Q3821" s="9" t="s">
        <v>8315</v>
      </c>
      <c r="R3821" s="9" t="s">
        <v>8316</v>
      </c>
      <c r="S3821" s="15">
        <f t="shared" si="302"/>
        <v>42184.209537037037</v>
      </c>
      <c r="T3821" s="15">
        <f t="shared" si="303"/>
        <v>42202.876388888893</v>
      </c>
      <c r="U3821">
        <f t="shared" si="304"/>
        <v>2015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301"/>
        <v>143</v>
      </c>
      <c r="P3822">
        <f t="shared" si="300"/>
        <v>21.5</v>
      </c>
      <c r="Q3822" s="9" t="s">
        <v>8315</v>
      </c>
      <c r="R3822" s="9" t="s">
        <v>8316</v>
      </c>
      <c r="S3822" s="15">
        <f t="shared" si="302"/>
        <v>42160.651817129634</v>
      </c>
      <c r="T3822" s="15">
        <f t="shared" si="303"/>
        <v>42190.651817129634</v>
      </c>
      <c r="U3822">
        <f t="shared" si="304"/>
        <v>2015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301"/>
        <v>105</v>
      </c>
      <c r="P3823">
        <f t="shared" si="300"/>
        <v>79.540000000000006</v>
      </c>
      <c r="Q3823" s="9" t="s">
        <v>8315</v>
      </c>
      <c r="R3823" s="9" t="s">
        <v>8316</v>
      </c>
      <c r="S3823" s="15">
        <f t="shared" si="302"/>
        <v>42341.180636574078</v>
      </c>
      <c r="T3823" s="15">
        <f t="shared" si="303"/>
        <v>42373.180636574078</v>
      </c>
      <c r="U3823">
        <f t="shared" si="304"/>
        <v>2015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301"/>
        <v>110</v>
      </c>
      <c r="P3824">
        <f t="shared" si="300"/>
        <v>72.38</v>
      </c>
      <c r="Q3824" s="9" t="s">
        <v>8315</v>
      </c>
      <c r="R3824" s="9" t="s">
        <v>8316</v>
      </c>
      <c r="S3824" s="15">
        <f t="shared" si="302"/>
        <v>42329.838159722218</v>
      </c>
      <c r="T3824" s="15">
        <f t="shared" si="303"/>
        <v>42388.957638888889</v>
      </c>
      <c r="U3824">
        <f t="shared" si="304"/>
        <v>2015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301"/>
        <v>106</v>
      </c>
      <c r="P3825">
        <f t="shared" si="300"/>
        <v>64.63</v>
      </c>
      <c r="Q3825" s="9" t="s">
        <v>8315</v>
      </c>
      <c r="R3825" s="9" t="s">
        <v>8316</v>
      </c>
      <c r="S3825" s="15">
        <f t="shared" si="302"/>
        <v>42170.910231481481</v>
      </c>
      <c r="T3825" s="15">
        <f t="shared" si="303"/>
        <v>42205.165972222225</v>
      </c>
      <c r="U3825">
        <f t="shared" si="304"/>
        <v>2015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301"/>
        <v>108</v>
      </c>
      <c r="P3826">
        <f t="shared" si="300"/>
        <v>38.57</v>
      </c>
      <c r="Q3826" s="9" t="s">
        <v>8315</v>
      </c>
      <c r="R3826" s="9" t="s">
        <v>8316</v>
      </c>
      <c r="S3826" s="15">
        <f t="shared" si="302"/>
        <v>42571.626192129625</v>
      </c>
      <c r="T3826" s="15">
        <f t="shared" si="303"/>
        <v>42583.570138888885</v>
      </c>
      <c r="U3826">
        <f t="shared" si="304"/>
        <v>2016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301"/>
        <v>105</v>
      </c>
      <c r="P3827">
        <f t="shared" si="300"/>
        <v>107.57</v>
      </c>
      <c r="Q3827" s="9" t="s">
        <v>8315</v>
      </c>
      <c r="R3827" s="9" t="s">
        <v>8316</v>
      </c>
      <c r="S3827" s="15">
        <f t="shared" si="302"/>
        <v>42151.069606481484</v>
      </c>
      <c r="T3827" s="15">
        <f t="shared" si="303"/>
        <v>42172.069606481484</v>
      </c>
      <c r="U3827">
        <f t="shared" si="304"/>
        <v>2015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301"/>
        <v>119</v>
      </c>
      <c r="P3828">
        <f t="shared" si="300"/>
        <v>27.5</v>
      </c>
      <c r="Q3828" s="9" t="s">
        <v>8315</v>
      </c>
      <c r="R3828" s="9" t="s">
        <v>8316</v>
      </c>
      <c r="S3828" s="15">
        <f t="shared" si="302"/>
        <v>42101.423541666663</v>
      </c>
      <c r="T3828" s="15">
        <f t="shared" si="303"/>
        <v>42131.423541666663</v>
      </c>
      <c r="U3828">
        <f t="shared" si="304"/>
        <v>2015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301"/>
        <v>153</v>
      </c>
      <c r="P3829">
        <f t="shared" si="300"/>
        <v>70.459999999999994</v>
      </c>
      <c r="Q3829" s="9" t="s">
        <v>8315</v>
      </c>
      <c r="R3829" s="9" t="s">
        <v>8316</v>
      </c>
      <c r="S3829" s="15">
        <f t="shared" si="302"/>
        <v>42034.928252314814</v>
      </c>
      <c r="T3829" s="15">
        <f t="shared" si="303"/>
        <v>42090</v>
      </c>
      <c r="U3829">
        <f t="shared" si="304"/>
        <v>2015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301"/>
        <v>100</v>
      </c>
      <c r="P3830">
        <f t="shared" si="300"/>
        <v>178.57</v>
      </c>
      <c r="Q3830" s="9" t="s">
        <v>8315</v>
      </c>
      <c r="R3830" s="9" t="s">
        <v>8316</v>
      </c>
      <c r="S3830" s="15">
        <f t="shared" si="302"/>
        <v>41944.527627314819</v>
      </c>
      <c r="T3830" s="15">
        <f t="shared" si="303"/>
        <v>42004.569293981483</v>
      </c>
      <c r="U3830">
        <f t="shared" si="304"/>
        <v>2014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301"/>
        <v>100</v>
      </c>
      <c r="P3831">
        <f t="shared" si="300"/>
        <v>62.63</v>
      </c>
      <c r="Q3831" s="9" t="s">
        <v>8315</v>
      </c>
      <c r="R3831" s="9" t="s">
        <v>8316</v>
      </c>
      <c r="S3831" s="15">
        <f t="shared" si="302"/>
        <v>42593.865405092598</v>
      </c>
      <c r="T3831" s="15">
        <f t="shared" si="303"/>
        <v>42613.865405092598</v>
      </c>
      <c r="U3831">
        <f t="shared" si="304"/>
        <v>2016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301"/>
        <v>225</v>
      </c>
      <c r="P3832">
        <f t="shared" si="300"/>
        <v>75</v>
      </c>
      <c r="Q3832" s="9" t="s">
        <v>8315</v>
      </c>
      <c r="R3832" s="9" t="s">
        <v>8316</v>
      </c>
      <c r="S3832" s="15">
        <f t="shared" si="302"/>
        <v>42503.740868055553</v>
      </c>
      <c r="T3832" s="15">
        <f t="shared" si="303"/>
        <v>42517.740868055553</v>
      </c>
      <c r="U3832">
        <f t="shared" si="304"/>
        <v>2016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301"/>
        <v>106</v>
      </c>
      <c r="P3833">
        <f t="shared" si="300"/>
        <v>58.9</v>
      </c>
      <c r="Q3833" s="9" t="s">
        <v>8315</v>
      </c>
      <c r="R3833" s="9" t="s">
        <v>8316</v>
      </c>
      <c r="S3833" s="15">
        <f t="shared" si="302"/>
        <v>41927.848900462966</v>
      </c>
      <c r="T3833" s="15">
        <f t="shared" si="303"/>
        <v>41948.890567129631</v>
      </c>
      <c r="U3833">
        <f t="shared" si="304"/>
        <v>2014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301"/>
        <v>105</v>
      </c>
      <c r="P3834">
        <f t="shared" ref="P3834:P3897" si="305">IFERROR(ROUND(E3834/L3834, 2),0)</f>
        <v>139.56</v>
      </c>
      <c r="Q3834" s="9" t="s">
        <v>8315</v>
      </c>
      <c r="R3834" s="9" t="s">
        <v>8316</v>
      </c>
      <c r="S3834" s="15">
        <f t="shared" si="302"/>
        <v>42375.114988425921</v>
      </c>
      <c r="T3834" s="15">
        <f t="shared" si="303"/>
        <v>42420.114988425921</v>
      </c>
      <c r="U3834">
        <f t="shared" si="304"/>
        <v>2016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301"/>
        <v>117</v>
      </c>
      <c r="P3835">
        <f t="shared" si="305"/>
        <v>70</v>
      </c>
      <c r="Q3835" s="9" t="s">
        <v>8315</v>
      </c>
      <c r="R3835" s="9" t="s">
        <v>8316</v>
      </c>
      <c r="S3835" s="15">
        <f t="shared" si="302"/>
        <v>41963.872361111105</v>
      </c>
      <c r="T3835" s="15">
        <f t="shared" si="303"/>
        <v>41974.797916666663</v>
      </c>
      <c r="U3835">
        <f t="shared" si="304"/>
        <v>2014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301"/>
        <v>109</v>
      </c>
      <c r="P3836">
        <f t="shared" si="305"/>
        <v>57.39</v>
      </c>
      <c r="Q3836" s="9" t="s">
        <v>8315</v>
      </c>
      <c r="R3836" s="9" t="s">
        <v>8316</v>
      </c>
      <c r="S3836" s="15">
        <f t="shared" si="302"/>
        <v>42143.445219907408</v>
      </c>
      <c r="T3836" s="15">
        <f t="shared" si="303"/>
        <v>42173.445219907408</v>
      </c>
      <c r="U3836">
        <f t="shared" si="304"/>
        <v>2015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301"/>
        <v>160</v>
      </c>
      <c r="P3837">
        <f t="shared" si="305"/>
        <v>40</v>
      </c>
      <c r="Q3837" s="9" t="s">
        <v>8315</v>
      </c>
      <c r="R3837" s="9" t="s">
        <v>8316</v>
      </c>
      <c r="S3837" s="15">
        <f t="shared" si="302"/>
        <v>42460.94222222222</v>
      </c>
      <c r="T3837" s="15">
        <f t="shared" si="303"/>
        <v>42481.94222222222</v>
      </c>
      <c r="U3837">
        <f t="shared" si="304"/>
        <v>2016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301"/>
        <v>113</v>
      </c>
      <c r="P3838">
        <f t="shared" si="305"/>
        <v>64.290000000000006</v>
      </c>
      <c r="Q3838" s="9" t="s">
        <v>8315</v>
      </c>
      <c r="R3838" s="9" t="s">
        <v>8316</v>
      </c>
      <c r="S3838" s="15">
        <f t="shared" si="302"/>
        <v>42553.926527777774</v>
      </c>
      <c r="T3838" s="15">
        <f t="shared" si="303"/>
        <v>42585.172916666663</v>
      </c>
      <c r="U3838">
        <f t="shared" si="304"/>
        <v>2016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301"/>
        <v>102</v>
      </c>
      <c r="P3839">
        <f t="shared" si="305"/>
        <v>120.12</v>
      </c>
      <c r="Q3839" s="9" t="s">
        <v>8315</v>
      </c>
      <c r="R3839" s="9" t="s">
        <v>8316</v>
      </c>
      <c r="S3839" s="15">
        <f t="shared" si="302"/>
        <v>42152.765717592592</v>
      </c>
      <c r="T3839" s="15">
        <f t="shared" si="303"/>
        <v>42188.765717592592</v>
      </c>
      <c r="U3839">
        <f t="shared" si="304"/>
        <v>2015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301"/>
        <v>101</v>
      </c>
      <c r="P3840">
        <f t="shared" si="305"/>
        <v>1008.24</v>
      </c>
      <c r="Q3840" s="9" t="s">
        <v>8315</v>
      </c>
      <c r="R3840" s="9" t="s">
        <v>8316</v>
      </c>
      <c r="S3840" s="15">
        <f t="shared" si="302"/>
        <v>42116.710752314815</v>
      </c>
      <c r="T3840" s="15">
        <f t="shared" si="303"/>
        <v>42146.710752314815</v>
      </c>
      <c r="U3840">
        <f t="shared" si="304"/>
        <v>2015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301"/>
        <v>101</v>
      </c>
      <c r="P3841">
        <f t="shared" si="305"/>
        <v>63.28</v>
      </c>
      <c r="Q3841" s="9" t="s">
        <v>8315</v>
      </c>
      <c r="R3841" s="9" t="s">
        <v>8316</v>
      </c>
      <c r="S3841" s="15">
        <f t="shared" si="302"/>
        <v>42155.142638888887</v>
      </c>
      <c r="T3841" s="15">
        <f t="shared" si="303"/>
        <v>42215.142638888887</v>
      </c>
      <c r="U3841">
        <f t="shared" si="304"/>
        <v>2015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6">ROUND(E3842/D3842*100, 0)</f>
        <v>6500</v>
      </c>
      <c r="P3842">
        <f t="shared" si="305"/>
        <v>21.67</v>
      </c>
      <c r="Q3842" s="9" t="s">
        <v>8315</v>
      </c>
      <c r="R3842" s="9" t="s">
        <v>8316</v>
      </c>
      <c r="S3842" s="15">
        <f t="shared" si="302"/>
        <v>42432.701724537037</v>
      </c>
      <c r="T3842" s="15">
        <f t="shared" si="303"/>
        <v>42457.660057870366</v>
      </c>
      <c r="U3842">
        <f t="shared" si="304"/>
        <v>2016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6"/>
        <v>9</v>
      </c>
      <c r="P3843">
        <f t="shared" si="305"/>
        <v>25.65</v>
      </c>
      <c r="Q3843" s="9" t="s">
        <v>8315</v>
      </c>
      <c r="R3843" s="9" t="s">
        <v>8316</v>
      </c>
      <c r="S3843" s="15">
        <f t="shared" ref="S3843:S3906" si="307">(((J3843/60)/60)/24)+DATE(1970,1,1)</f>
        <v>41780.785729166666</v>
      </c>
      <c r="T3843" s="15">
        <f t="shared" ref="T3843:T3906" si="308">(((I3843/60)/60)/24)+DATE(1970,1,1)</f>
        <v>41840.785729166666</v>
      </c>
      <c r="U3843">
        <f t="shared" ref="U3843:U3906" si="309">YEAR(S3843)</f>
        <v>2014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6"/>
        <v>22</v>
      </c>
      <c r="P3844">
        <f t="shared" si="305"/>
        <v>47.7</v>
      </c>
      <c r="Q3844" s="9" t="s">
        <v>8315</v>
      </c>
      <c r="R3844" s="9" t="s">
        <v>8316</v>
      </c>
      <c r="S3844" s="15">
        <f t="shared" si="307"/>
        <v>41740.493657407409</v>
      </c>
      <c r="T3844" s="15">
        <f t="shared" si="308"/>
        <v>41770.493657407409</v>
      </c>
      <c r="U3844">
        <f t="shared" si="309"/>
        <v>2014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6"/>
        <v>21</v>
      </c>
      <c r="P3845">
        <f t="shared" si="305"/>
        <v>56.05</v>
      </c>
      <c r="Q3845" s="9" t="s">
        <v>8315</v>
      </c>
      <c r="R3845" s="9" t="s">
        <v>8316</v>
      </c>
      <c r="S3845" s="15">
        <f t="shared" si="307"/>
        <v>41766.072500000002</v>
      </c>
      <c r="T3845" s="15">
        <f t="shared" si="308"/>
        <v>41791.072500000002</v>
      </c>
      <c r="U3845">
        <f t="shared" si="309"/>
        <v>2014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6"/>
        <v>41</v>
      </c>
      <c r="P3846">
        <f t="shared" si="305"/>
        <v>81.319999999999993</v>
      </c>
      <c r="Q3846" s="9" t="s">
        <v>8315</v>
      </c>
      <c r="R3846" s="9" t="s">
        <v>8316</v>
      </c>
      <c r="S3846" s="15">
        <f t="shared" si="307"/>
        <v>41766.617291666669</v>
      </c>
      <c r="T3846" s="15">
        <f t="shared" si="308"/>
        <v>41793.290972222225</v>
      </c>
      <c r="U3846">
        <f t="shared" si="309"/>
        <v>2014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6"/>
        <v>2</v>
      </c>
      <c r="P3847">
        <f t="shared" si="305"/>
        <v>70.17</v>
      </c>
      <c r="Q3847" s="9" t="s">
        <v>8315</v>
      </c>
      <c r="R3847" s="9" t="s">
        <v>8316</v>
      </c>
      <c r="S3847" s="15">
        <f t="shared" si="307"/>
        <v>42248.627013888887</v>
      </c>
      <c r="T3847" s="15">
        <f t="shared" si="308"/>
        <v>42278.627013888887</v>
      </c>
      <c r="U3847">
        <f t="shared" si="309"/>
        <v>2015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6"/>
        <v>3</v>
      </c>
      <c r="P3848">
        <f t="shared" si="305"/>
        <v>23.63</v>
      </c>
      <c r="Q3848" s="9" t="s">
        <v>8315</v>
      </c>
      <c r="R3848" s="9" t="s">
        <v>8316</v>
      </c>
      <c r="S3848" s="15">
        <f t="shared" si="307"/>
        <v>41885.221550925926</v>
      </c>
      <c r="T3848" s="15">
        <f t="shared" si="308"/>
        <v>41916.290972222225</v>
      </c>
      <c r="U3848">
        <f t="shared" si="309"/>
        <v>2014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6"/>
        <v>16</v>
      </c>
      <c r="P3849">
        <f t="shared" si="305"/>
        <v>188.56</v>
      </c>
      <c r="Q3849" s="9" t="s">
        <v>8315</v>
      </c>
      <c r="R3849" s="9" t="s">
        <v>8316</v>
      </c>
      <c r="S3849" s="15">
        <f t="shared" si="307"/>
        <v>42159.224432870367</v>
      </c>
      <c r="T3849" s="15">
        <f t="shared" si="308"/>
        <v>42204.224432870367</v>
      </c>
      <c r="U3849">
        <f t="shared" si="309"/>
        <v>2015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6"/>
        <v>16</v>
      </c>
      <c r="P3850">
        <f t="shared" si="305"/>
        <v>49.51</v>
      </c>
      <c r="Q3850" s="9" t="s">
        <v>8315</v>
      </c>
      <c r="R3850" s="9" t="s">
        <v>8316</v>
      </c>
      <c r="S3850" s="15">
        <f t="shared" si="307"/>
        <v>42265.817002314812</v>
      </c>
      <c r="T3850" s="15">
        <f t="shared" si="308"/>
        <v>42295.817002314812</v>
      </c>
      <c r="U3850">
        <f t="shared" si="309"/>
        <v>2015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6"/>
        <v>7</v>
      </c>
      <c r="P3851">
        <f t="shared" si="305"/>
        <v>75.459999999999994</v>
      </c>
      <c r="Q3851" s="9" t="s">
        <v>8315</v>
      </c>
      <c r="R3851" s="9" t="s">
        <v>8316</v>
      </c>
      <c r="S3851" s="15">
        <f t="shared" si="307"/>
        <v>42136.767175925925</v>
      </c>
      <c r="T3851" s="15">
        <f t="shared" si="308"/>
        <v>42166.767175925925</v>
      </c>
      <c r="U3851">
        <f t="shared" si="309"/>
        <v>2015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6"/>
        <v>4</v>
      </c>
      <c r="P3852">
        <f t="shared" si="305"/>
        <v>9.5</v>
      </c>
      <c r="Q3852" s="9" t="s">
        <v>8315</v>
      </c>
      <c r="R3852" s="9" t="s">
        <v>8316</v>
      </c>
      <c r="S3852" s="15">
        <f t="shared" si="307"/>
        <v>41975.124340277776</v>
      </c>
      <c r="T3852" s="15">
        <f t="shared" si="308"/>
        <v>42005.124340277776</v>
      </c>
      <c r="U3852">
        <f t="shared" si="309"/>
        <v>2014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6"/>
        <v>34</v>
      </c>
      <c r="P3853">
        <f t="shared" si="305"/>
        <v>35.5</v>
      </c>
      <c r="Q3853" s="9" t="s">
        <v>8315</v>
      </c>
      <c r="R3853" s="9" t="s">
        <v>8316</v>
      </c>
      <c r="S3853" s="15">
        <f t="shared" si="307"/>
        <v>42172.439571759256</v>
      </c>
      <c r="T3853" s="15">
        <f t="shared" si="308"/>
        <v>42202.439571759256</v>
      </c>
      <c r="U3853">
        <f t="shared" si="309"/>
        <v>2015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6"/>
        <v>0</v>
      </c>
      <c r="P3854">
        <f t="shared" si="305"/>
        <v>10</v>
      </c>
      <c r="Q3854" s="9" t="s">
        <v>8315</v>
      </c>
      <c r="R3854" s="9" t="s">
        <v>8316</v>
      </c>
      <c r="S3854" s="15">
        <f t="shared" si="307"/>
        <v>42065.190694444449</v>
      </c>
      <c r="T3854" s="15">
        <f t="shared" si="308"/>
        <v>42090.149027777778</v>
      </c>
      <c r="U3854">
        <f t="shared" si="309"/>
        <v>2015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6"/>
        <v>0</v>
      </c>
      <c r="P3855">
        <f t="shared" si="305"/>
        <v>13</v>
      </c>
      <c r="Q3855" s="9" t="s">
        <v>8315</v>
      </c>
      <c r="R3855" s="9" t="s">
        <v>8316</v>
      </c>
      <c r="S3855" s="15">
        <f t="shared" si="307"/>
        <v>41848.84002314815</v>
      </c>
      <c r="T3855" s="15">
        <f t="shared" si="308"/>
        <v>41883.84002314815</v>
      </c>
      <c r="U3855">
        <f t="shared" si="309"/>
        <v>2014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6"/>
        <v>16</v>
      </c>
      <c r="P3856">
        <f t="shared" si="305"/>
        <v>89.4</v>
      </c>
      <c r="Q3856" s="9" t="s">
        <v>8315</v>
      </c>
      <c r="R3856" s="9" t="s">
        <v>8316</v>
      </c>
      <c r="S3856" s="15">
        <f t="shared" si="307"/>
        <v>42103.884930555556</v>
      </c>
      <c r="T3856" s="15">
        <f t="shared" si="308"/>
        <v>42133.884930555556</v>
      </c>
      <c r="U3856">
        <f t="shared" si="309"/>
        <v>2015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6"/>
        <v>3</v>
      </c>
      <c r="P3857">
        <f t="shared" si="305"/>
        <v>25</v>
      </c>
      <c r="Q3857" s="9" t="s">
        <v>8315</v>
      </c>
      <c r="R3857" s="9" t="s">
        <v>8316</v>
      </c>
      <c r="S3857" s="15">
        <f t="shared" si="307"/>
        <v>42059.970729166671</v>
      </c>
      <c r="T3857" s="15">
        <f t="shared" si="308"/>
        <v>42089.929062499999</v>
      </c>
      <c r="U3857">
        <f t="shared" si="309"/>
        <v>2015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6"/>
        <v>0</v>
      </c>
      <c r="P3858">
        <f t="shared" si="305"/>
        <v>1</v>
      </c>
      <c r="Q3858" s="9" t="s">
        <v>8315</v>
      </c>
      <c r="R3858" s="9" t="s">
        <v>8316</v>
      </c>
      <c r="S3858" s="15">
        <f t="shared" si="307"/>
        <v>42041.743090277778</v>
      </c>
      <c r="T3858" s="15">
        <f t="shared" si="308"/>
        <v>42071.701423611114</v>
      </c>
      <c r="U3858">
        <f t="shared" si="309"/>
        <v>2015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6"/>
        <v>5</v>
      </c>
      <c r="P3859">
        <f t="shared" si="305"/>
        <v>65</v>
      </c>
      <c r="Q3859" s="9" t="s">
        <v>8315</v>
      </c>
      <c r="R3859" s="9" t="s">
        <v>8316</v>
      </c>
      <c r="S3859" s="15">
        <f t="shared" si="307"/>
        <v>41829.73715277778</v>
      </c>
      <c r="T3859" s="15">
        <f t="shared" si="308"/>
        <v>41852.716666666667</v>
      </c>
      <c r="U3859">
        <f t="shared" si="309"/>
        <v>2014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6"/>
        <v>2</v>
      </c>
      <c r="P3860">
        <f t="shared" si="305"/>
        <v>10</v>
      </c>
      <c r="Q3860" s="9" t="s">
        <v>8315</v>
      </c>
      <c r="R3860" s="9" t="s">
        <v>8316</v>
      </c>
      <c r="S3860" s="15">
        <f t="shared" si="307"/>
        <v>42128.431064814817</v>
      </c>
      <c r="T3860" s="15">
        <f t="shared" si="308"/>
        <v>42146.875</v>
      </c>
      <c r="U3860">
        <f t="shared" si="309"/>
        <v>2015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6"/>
        <v>0</v>
      </c>
      <c r="P3861">
        <f t="shared" si="305"/>
        <v>1</v>
      </c>
      <c r="Q3861" s="9" t="s">
        <v>8315</v>
      </c>
      <c r="R3861" s="9" t="s">
        <v>8316</v>
      </c>
      <c r="S3861" s="15">
        <f t="shared" si="307"/>
        <v>41789.893599537041</v>
      </c>
      <c r="T3861" s="15">
        <f t="shared" si="308"/>
        <v>41815.875</v>
      </c>
      <c r="U3861">
        <f t="shared" si="309"/>
        <v>2014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6"/>
        <v>18</v>
      </c>
      <c r="P3862">
        <f t="shared" si="305"/>
        <v>81.540000000000006</v>
      </c>
      <c r="Q3862" s="9" t="s">
        <v>8315</v>
      </c>
      <c r="R3862" s="9" t="s">
        <v>8316</v>
      </c>
      <c r="S3862" s="15">
        <f t="shared" si="307"/>
        <v>41833.660995370366</v>
      </c>
      <c r="T3862" s="15">
        <f t="shared" si="308"/>
        <v>41863.660995370366</v>
      </c>
      <c r="U3862">
        <f t="shared" si="309"/>
        <v>2014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6"/>
        <v>5</v>
      </c>
      <c r="P3863">
        <f t="shared" si="305"/>
        <v>100</v>
      </c>
      <c r="Q3863" s="9" t="s">
        <v>8315</v>
      </c>
      <c r="R3863" s="9" t="s">
        <v>8316</v>
      </c>
      <c r="S3863" s="15">
        <f t="shared" si="307"/>
        <v>41914.590011574073</v>
      </c>
      <c r="T3863" s="15">
        <f t="shared" si="308"/>
        <v>41955.907638888893</v>
      </c>
      <c r="U3863">
        <f t="shared" si="309"/>
        <v>2014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6"/>
        <v>0</v>
      </c>
      <c r="P3864">
        <f t="shared" si="305"/>
        <v>1</v>
      </c>
      <c r="Q3864" s="9" t="s">
        <v>8315</v>
      </c>
      <c r="R3864" s="9" t="s">
        <v>8316</v>
      </c>
      <c r="S3864" s="15">
        <f t="shared" si="307"/>
        <v>42611.261064814811</v>
      </c>
      <c r="T3864" s="15">
        <f t="shared" si="308"/>
        <v>42625.707638888889</v>
      </c>
      <c r="U3864">
        <f t="shared" si="309"/>
        <v>2016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6"/>
        <v>0</v>
      </c>
      <c r="P3865">
        <f t="shared" si="305"/>
        <v>0</v>
      </c>
      <c r="Q3865" s="9" t="s">
        <v>8315</v>
      </c>
      <c r="R3865" s="9" t="s">
        <v>8316</v>
      </c>
      <c r="S3865" s="15">
        <f t="shared" si="307"/>
        <v>42253.633159722223</v>
      </c>
      <c r="T3865" s="15">
        <f t="shared" si="308"/>
        <v>42313.674826388888</v>
      </c>
      <c r="U3865">
        <f t="shared" si="309"/>
        <v>2015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6"/>
        <v>1</v>
      </c>
      <c r="P3866">
        <f t="shared" si="305"/>
        <v>20</v>
      </c>
      <c r="Q3866" s="9" t="s">
        <v>8315</v>
      </c>
      <c r="R3866" s="9" t="s">
        <v>8316</v>
      </c>
      <c r="S3866" s="15">
        <f t="shared" si="307"/>
        <v>42295.891828703709</v>
      </c>
      <c r="T3866" s="15">
        <f t="shared" si="308"/>
        <v>42325.933495370366</v>
      </c>
      <c r="U3866">
        <f t="shared" si="309"/>
        <v>2015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6"/>
        <v>27</v>
      </c>
      <c r="P3867">
        <f t="shared" si="305"/>
        <v>46.43</v>
      </c>
      <c r="Q3867" s="9" t="s">
        <v>8315</v>
      </c>
      <c r="R3867" s="9" t="s">
        <v>8316</v>
      </c>
      <c r="S3867" s="15">
        <f t="shared" si="307"/>
        <v>41841.651597222226</v>
      </c>
      <c r="T3867" s="15">
        <f t="shared" si="308"/>
        <v>41881.229166666664</v>
      </c>
      <c r="U3867">
        <f t="shared" si="309"/>
        <v>2014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6"/>
        <v>1</v>
      </c>
      <c r="P3868">
        <f t="shared" si="305"/>
        <v>5.5</v>
      </c>
      <c r="Q3868" s="9" t="s">
        <v>8315</v>
      </c>
      <c r="R3868" s="9" t="s">
        <v>8316</v>
      </c>
      <c r="S3868" s="15">
        <f t="shared" si="307"/>
        <v>42402.947002314817</v>
      </c>
      <c r="T3868" s="15">
        <f t="shared" si="308"/>
        <v>42452.145138888889</v>
      </c>
      <c r="U3868">
        <f t="shared" si="309"/>
        <v>2016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6"/>
        <v>13</v>
      </c>
      <c r="P3869">
        <f t="shared" si="305"/>
        <v>50.2</v>
      </c>
      <c r="Q3869" s="9" t="s">
        <v>8315</v>
      </c>
      <c r="R3869" s="9" t="s">
        <v>8316</v>
      </c>
      <c r="S3869" s="15">
        <f t="shared" si="307"/>
        <v>42509.814108796301</v>
      </c>
      <c r="T3869" s="15">
        <f t="shared" si="308"/>
        <v>42539.814108796301</v>
      </c>
      <c r="U3869">
        <f t="shared" si="309"/>
        <v>2016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6"/>
        <v>0</v>
      </c>
      <c r="P3870">
        <f t="shared" si="305"/>
        <v>10</v>
      </c>
      <c r="Q3870" s="9" t="s">
        <v>8315</v>
      </c>
      <c r="R3870" s="9" t="s">
        <v>8357</v>
      </c>
      <c r="S3870" s="15">
        <f t="shared" si="307"/>
        <v>41865.659780092588</v>
      </c>
      <c r="T3870" s="15">
        <f t="shared" si="308"/>
        <v>41890.659780092588</v>
      </c>
      <c r="U3870">
        <f t="shared" si="309"/>
        <v>2014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6"/>
        <v>3</v>
      </c>
      <c r="P3871">
        <f t="shared" si="305"/>
        <v>30.13</v>
      </c>
      <c r="Q3871" s="9" t="s">
        <v>8315</v>
      </c>
      <c r="R3871" s="9" t="s">
        <v>8357</v>
      </c>
      <c r="S3871" s="15">
        <f t="shared" si="307"/>
        <v>42047.724444444444</v>
      </c>
      <c r="T3871" s="15">
        <f t="shared" si="308"/>
        <v>42077.132638888885</v>
      </c>
      <c r="U3871">
        <f t="shared" si="309"/>
        <v>2015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6"/>
        <v>15</v>
      </c>
      <c r="P3872">
        <f t="shared" si="305"/>
        <v>150</v>
      </c>
      <c r="Q3872" s="9" t="s">
        <v>8315</v>
      </c>
      <c r="R3872" s="9" t="s">
        <v>8357</v>
      </c>
      <c r="S3872" s="15">
        <f t="shared" si="307"/>
        <v>41793.17219907407</v>
      </c>
      <c r="T3872" s="15">
        <f t="shared" si="308"/>
        <v>41823.17219907407</v>
      </c>
      <c r="U3872">
        <f t="shared" si="309"/>
        <v>2014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6"/>
        <v>3</v>
      </c>
      <c r="P3873">
        <f t="shared" si="305"/>
        <v>13.33</v>
      </c>
      <c r="Q3873" s="9" t="s">
        <v>8315</v>
      </c>
      <c r="R3873" s="9" t="s">
        <v>8357</v>
      </c>
      <c r="S3873" s="15">
        <f t="shared" si="307"/>
        <v>42763.780671296292</v>
      </c>
      <c r="T3873" s="15">
        <f t="shared" si="308"/>
        <v>42823.739004629635</v>
      </c>
      <c r="U3873">
        <f t="shared" si="309"/>
        <v>2017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6"/>
        <v>0</v>
      </c>
      <c r="P3874">
        <f t="shared" si="305"/>
        <v>0</v>
      </c>
      <c r="Q3874" s="9" t="s">
        <v>8315</v>
      </c>
      <c r="R3874" s="9" t="s">
        <v>8357</v>
      </c>
      <c r="S3874" s="15">
        <f t="shared" si="307"/>
        <v>42180.145787037036</v>
      </c>
      <c r="T3874" s="15">
        <f t="shared" si="308"/>
        <v>42230.145787037036</v>
      </c>
      <c r="U3874">
        <f t="shared" si="309"/>
        <v>2015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6"/>
        <v>0</v>
      </c>
      <c r="P3875">
        <f t="shared" si="305"/>
        <v>0</v>
      </c>
      <c r="Q3875" s="9" t="s">
        <v>8315</v>
      </c>
      <c r="R3875" s="9" t="s">
        <v>8357</v>
      </c>
      <c r="S3875" s="15">
        <f t="shared" si="307"/>
        <v>42255.696006944447</v>
      </c>
      <c r="T3875" s="15">
        <f t="shared" si="308"/>
        <v>42285.696006944447</v>
      </c>
      <c r="U3875">
        <f t="shared" si="309"/>
        <v>2015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6"/>
        <v>0</v>
      </c>
      <c r="P3876">
        <f t="shared" si="305"/>
        <v>0</v>
      </c>
      <c r="Q3876" s="9" t="s">
        <v>8315</v>
      </c>
      <c r="R3876" s="9" t="s">
        <v>8357</v>
      </c>
      <c r="S3876" s="15">
        <f t="shared" si="307"/>
        <v>42007.016458333332</v>
      </c>
      <c r="T3876" s="15">
        <f t="shared" si="308"/>
        <v>42028.041666666672</v>
      </c>
      <c r="U3876">
        <f t="shared" si="309"/>
        <v>2015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6"/>
        <v>0</v>
      </c>
      <c r="P3877">
        <f t="shared" si="305"/>
        <v>0</v>
      </c>
      <c r="Q3877" s="9" t="s">
        <v>8315</v>
      </c>
      <c r="R3877" s="9" t="s">
        <v>8357</v>
      </c>
      <c r="S3877" s="15">
        <f t="shared" si="307"/>
        <v>42615.346817129626</v>
      </c>
      <c r="T3877" s="15">
        <f t="shared" si="308"/>
        <v>42616.416666666672</v>
      </c>
      <c r="U3877">
        <f t="shared" si="309"/>
        <v>2016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6"/>
        <v>53</v>
      </c>
      <c r="P3878">
        <f t="shared" si="305"/>
        <v>44.76</v>
      </c>
      <c r="Q3878" s="9" t="s">
        <v>8315</v>
      </c>
      <c r="R3878" s="9" t="s">
        <v>8357</v>
      </c>
      <c r="S3878" s="15">
        <f t="shared" si="307"/>
        <v>42372.624166666668</v>
      </c>
      <c r="T3878" s="15">
        <f t="shared" si="308"/>
        <v>42402.624166666668</v>
      </c>
      <c r="U3878">
        <f t="shared" si="309"/>
        <v>2016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6"/>
        <v>5</v>
      </c>
      <c r="P3879">
        <f t="shared" si="305"/>
        <v>88.64</v>
      </c>
      <c r="Q3879" s="9" t="s">
        <v>8315</v>
      </c>
      <c r="R3879" s="9" t="s">
        <v>8357</v>
      </c>
      <c r="S3879" s="15">
        <f t="shared" si="307"/>
        <v>42682.67768518519</v>
      </c>
      <c r="T3879" s="15">
        <f t="shared" si="308"/>
        <v>42712.67768518519</v>
      </c>
      <c r="U3879">
        <f t="shared" si="309"/>
        <v>2016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6"/>
        <v>0</v>
      </c>
      <c r="P3880">
        <f t="shared" si="305"/>
        <v>10</v>
      </c>
      <c r="Q3880" s="9" t="s">
        <v>8315</v>
      </c>
      <c r="R3880" s="9" t="s">
        <v>8357</v>
      </c>
      <c r="S3880" s="15">
        <f t="shared" si="307"/>
        <v>42154.818819444445</v>
      </c>
      <c r="T3880" s="15">
        <f t="shared" si="308"/>
        <v>42185.165972222225</v>
      </c>
      <c r="U3880">
        <f t="shared" si="309"/>
        <v>2015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6"/>
        <v>0</v>
      </c>
      <c r="P3881">
        <f t="shared" si="305"/>
        <v>0</v>
      </c>
      <c r="Q3881" s="9" t="s">
        <v>8315</v>
      </c>
      <c r="R3881" s="9" t="s">
        <v>8357</v>
      </c>
      <c r="S3881" s="15">
        <f t="shared" si="307"/>
        <v>41999.861064814817</v>
      </c>
      <c r="T3881" s="15">
        <f t="shared" si="308"/>
        <v>42029.861064814817</v>
      </c>
      <c r="U3881">
        <f t="shared" si="309"/>
        <v>2014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6"/>
        <v>13</v>
      </c>
      <c r="P3882">
        <f t="shared" si="305"/>
        <v>57.65</v>
      </c>
      <c r="Q3882" s="9" t="s">
        <v>8315</v>
      </c>
      <c r="R3882" s="9" t="s">
        <v>8357</v>
      </c>
      <c r="S3882" s="15">
        <f t="shared" si="307"/>
        <v>41815.815046296295</v>
      </c>
      <c r="T3882" s="15">
        <f t="shared" si="308"/>
        <v>41850.958333333336</v>
      </c>
      <c r="U3882">
        <f t="shared" si="309"/>
        <v>2014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6"/>
        <v>5</v>
      </c>
      <c r="P3883">
        <f t="shared" si="305"/>
        <v>25</v>
      </c>
      <c r="Q3883" s="9" t="s">
        <v>8315</v>
      </c>
      <c r="R3883" s="9" t="s">
        <v>8357</v>
      </c>
      <c r="S3883" s="15">
        <f t="shared" si="307"/>
        <v>42756.018506944441</v>
      </c>
      <c r="T3883" s="15">
        <f t="shared" si="308"/>
        <v>42786.018506944441</v>
      </c>
      <c r="U3883">
        <f t="shared" si="309"/>
        <v>2017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6"/>
        <v>0</v>
      </c>
      <c r="P3884">
        <f t="shared" si="305"/>
        <v>0</v>
      </c>
      <c r="Q3884" s="9" t="s">
        <v>8315</v>
      </c>
      <c r="R3884" s="9" t="s">
        <v>8357</v>
      </c>
      <c r="S3884" s="15">
        <f t="shared" si="307"/>
        <v>42373.983449074076</v>
      </c>
      <c r="T3884" s="15">
        <f t="shared" si="308"/>
        <v>42400.960416666669</v>
      </c>
      <c r="U3884">
        <f t="shared" si="309"/>
        <v>2016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6"/>
        <v>0</v>
      </c>
      <c r="P3885">
        <f t="shared" si="305"/>
        <v>0</v>
      </c>
      <c r="Q3885" s="9" t="s">
        <v>8315</v>
      </c>
      <c r="R3885" s="9" t="s">
        <v>8357</v>
      </c>
      <c r="S3885" s="15">
        <f t="shared" si="307"/>
        <v>41854.602650462963</v>
      </c>
      <c r="T3885" s="15">
        <f t="shared" si="308"/>
        <v>41884.602650462963</v>
      </c>
      <c r="U3885">
        <f t="shared" si="309"/>
        <v>2014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6"/>
        <v>0</v>
      </c>
      <c r="P3886">
        <f t="shared" si="305"/>
        <v>0</v>
      </c>
      <c r="Q3886" s="9" t="s">
        <v>8315</v>
      </c>
      <c r="R3886" s="9" t="s">
        <v>8357</v>
      </c>
      <c r="S3886" s="15">
        <f t="shared" si="307"/>
        <v>42065.791574074072</v>
      </c>
      <c r="T3886" s="15">
        <f t="shared" si="308"/>
        <v>42090.749907407408</v>
      </c>
      <c r="U3886">
        <f t="shared" si="309"/>
        <v>2015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6"/>
        <v>0</v>
      </c>
      <c r="P3887">
        <f t="shared" si="305"/>
        <v>0</v>
      </c>
      <c r="Q3887" s="9" t="s">
        <v>8315</v>
      </c>
      <c r="R3887" s="9" t="s">
        <v>8357</v>
      </c>
      <c r="S3887" s="15">
        <f t="shared" si="307"/>
        <v>42469.951284722221</v>
      </c>
      <c r="T3887" s="15">
        <f t="shared" si="308"/>
        <v>42499.951284722221</v>
      </c>
      <c r="U3887">
        <f t="shared" si="309"/>
        <v>2016</v>
      </c>
    </row>
    <row r="3888" spans="1:2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6"/>
        <v>0</v>
      </c>
      <c r="P3888">
        <f t="shared" si="305"/>
        <v>0</v>
      </c>
      <c r="Q3888" s="9" t="s">
        <v>8315</v>
      </c>
      <c r="R3888" s="9" t="s">
        <v>8357</v>
      </c>
      <c r="S3888" s="15">
        <f t="shared" si="307"/>
        <v>41954.228032407409</v>
      </c>
      <c r="T3888" s="15">
        <f t="shared" si="308"/>
        <v>41984.228032407409</v>
      </c>
      <c r="U3888">
        <f t="shared" si="309"/>
        <v>2014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6"/>
        <v>2</v>
      </c>
      <c r="P3889">
        <f t="shared" si="305"/>
        <v>17.5</v>
      </c>
      <c r="Q3889" s="9" t="s">
        <v>8315</v>
      </c>
      <c r="R3889" s="9" t="s">
        <v>8357</v>
      </c>
      <c r="S3889" s="15">
        <f t="shared" si="307"/>
        <v>42079.857974537037</v>
      </c>
      <c r="T3889" s="15">
        <f t="shared" si="308"/>
        <v>42125.916666666672</v>
      </c>
      <c r="U3889">
        <f t="shared" si="309"/>
        <v>2015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6"/>
        <v>27</v>
      </c>
      <c r="P3890">
        <f t="shared" si="305"/>
        <v>38.71</v>
      </c>
      <c r="Q3890" s="9" t="s">
        <v>8315</v>
      </c>
      <c r="R3890" s="9" t="s">
        <v>8316</v>
      </c>
      <c r="S3890" s="15">
        <f t="shared" si="307"/>
        <v>42762.545810185184</v>
      </c>
      <c r="T3890" s="15">
        <f t="shared" si="308"/>
        <v>42792.545810185184</v>
      </c>
      <c r="U3890">
        <f t="shared" si="309"/>
        <v>2017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6"/>
        <v>1</v>
      </c>
      <c r="P3891">
        <f t="shared" si="305"/>
        <v>13.11</v>
      </c>
      <c r="Q3891" s="9" t="s">
        <v>8315</v>
      </c>
      <c r="R3891" s="9" t="s">
        <v>8316</v>
      </c>
      <c r="S3891" s="15">
        <f t="shared" si="307"/>
        <v>41977.004976851851</v>
      </c>
      <c r="T3891" s="15">
        <f t="shared" si="308"/>
        <v>42008.976388888885</v>
      </c>
      <c r="U3891">
        <f t="shared" si="309"/>
        <v>2014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6"/>
        <v>17</v>
      </c>
      <c r="P3892">
        <f t="shared" si="305"/>
        <v>315.5</v>
      </c>
      <c r="Q3892" s="9" t="s">
        <v>8315</v>
      </c>
      <c r="R3892" s="9" t="s">
        <v>8316</v>
      </c>
      <c r="S3892" s="15">
        <f t="shared" si="307"/>
        <v>42171.758611111116</v>
      </c>
      <c r="T3892" s="15">
        <f t="shared" si="308"/>
        <v>42231.758611111116</v>
      </c>
      <c r="U3892">
        <f t="shared" si="309"/>
        <v>2015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6"/>
        <v>33</v>
      </c>
      <c r="P3893">
        <f t="shared" si="305"/>
        <v>37.14</v>
      </c>
      <c r="Q3893" s="9" t="s">
        <v>8315</v>
      </c>
      <c r="R3893" s="9" t="s">
        <v>8316</v>
      </c>
      <c r="S3893" s="15">
        <f t="shared" si="307"/>
        <v>42056.1324537037</v>
      </c>
      <c r="T3893" s="15">
        <f t="shared" si="308"/>
        <v>42086.207638888889</v>
      </c>
      <c r="U3893">
        <f t="shared" si="309"/>
        <v>2015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6"/>
        <v>0</v>
      </c>
      <c r="P3894">
        <f t="shared" si="305"/>
        <v>0</v>
      </c>
      <c r="Q3894" s="9" t="s">
        <v>8315</v>
      </c>
      <c r="R3894" s="9" t="s">
        <v>8316</v>
      </c>
      <c r="S3894" s="15">
        <f t="shared" si="307"/>
        <v>41867.652280092596</v>
      </c>
      <c r="T3894" s="15">
        <f t="shared" si="308"/>
        <v>41875.291666666664</v>
      </c>
      <c r="U3894">
        <f t="shared" si="309"/>
        <v>2014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6"/>
        <v>22</v>
      </c>
      <c r="P3895">
        <f t="shared" si="305"/>
        <v>128.27000000000001</v>
      </c>
      <c r="Q3895" s="9" t="s">
        <v>8315</v>
      </c>
      <c r="R3895" s="9" t="s">
        <v>8316</v>
      </c>
      <c r="S3895" s="15">
        <f t="shared" si="307"/>
        <v>41779.657870370371</v>
      </c>
      <c r="T3895" s="15">
        <f t="shared" si="308"/>
        <v>41821.25</v>
      </c>
      <c r="U3895">
        <f t="shared" si="309"/>
        <v>2014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6"/>
        <v>3</v>
      </c>
      <c r="P3896">
        <f t="shared" si="305"/>
        <v>47.27</v>
      </c>
      <c r="Q3896" s="9" t="s">
        <v>8315</v>
      </c>
      <c r="R3896" s="9" t="s">
        <v>8316</v>
      </c>
      <c r="S3896" s="15">
        <f t="shared" si="307"/>
        <v>42679.958472222221</v>
      </c>
      <c r="T3896" s="15">
        <f t="shared" si="308"/>
        <v>42710.207638888889</v>
      </c>
      <c r="U3896">
        <f t="shared" si="309"/>
        <v>2016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6"/>
        <v>5</v>
      </c>
      <c r="P3897">
        <f t="shared" si="305"/>
        <v>50</v>
      </c>
      <c r="Q3897" s="9" t="s">
        <v>8315</v>
      </c>
      <c r="R3897" s="9" t="s">
        <v>8316</v>
      </c>
      <c r="S3897" s="15">
        <f t="shared" si="307"/>
        <v>42032.250208333338</v>
      </c>
      <c r="T3897" s="15">
        <f t="shared" si="308"/>
        <v>42063.250208333338</v>
      </c>
      <c r="U3897">
        <f t="shared" si="309"/>
        <v>2015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6"/>
        <v>11</v>
      </c>
      <c r="P3898">
        <f t="shared" ref="P3898:P3961" si="310">IFERROR(ROUND(E3898/L3898, 2),0)</f>
        <v>42.5</v>
      </c>
      <c r="Q3898" s="9" t="s">
        <v>8315</v>
      </c>
      <c r="R3898" s="9" t="s">
        <v>8316</v>
      </c>
      <c r="S3898" s="15">
        <f t="shared" si="307"/>
        <v>41793.191875000004</v>
      </c>
      <c r="T3898" s="15">
        <f t="shared" si="308"/>
        <v>41807.191875000004</v>
      </c>
      <c r="U3898">
        <f t="shared" si="309"/>
        <v>2014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6"/>
        <v>18</v>
      </c>
      <c r="P3899">
        <f t="shared" si="310"/>
        <v>44</v>
      </c>
      <c r="Q3899" s="9" t="s">
        <v>8315</v>
      </c>
      <c r="R3899" s="9" t="s">
        <v>8316</v>
      </c>
      <c r="S3899" s="15">
        <f t="shared" si="307"/>
        <v>41982.87364583333</v>
      </c>
      <c r="T3899" s="15">
        <f t="shared" si="308"/>
        <v>42012.87364583333</v>
      </c>
      <c r="U3899">
        <f t="shared" si="309"/>
        <v>2014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6"/>
        <v>33</v>
      </c>
      <c r="P3900">
        <f t="shared" si="310"/>
        <v>50.88</v>
      </c>
      <c r="Q3900" s="9" t="s">
        <v>8315</v>
      </c>
      <c r="R3900" s="9" t="s">
        <v>8316</v>
      </c>
      <c r="S3900" s="15">
        <f t="shared" si="307"/>
        <v>42193.482291666667</v>
      </c>
      <c r="T3900" s="15">
        <f t="shared" si="308"/>
        <v>42233.666666666672</v>
      </c>
      <c r="U3900">
        <f t="shared" si="309"/>
        <v>2015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6"/>
        <v>1</v>
      </c>
      <c r="P3901">
        <f t="shared" si="310"/>
        <v>62.5</v>
      </c>
      <c r="Q3901" s="9" t="s">
        <v>8315</v>
      </c>
      <c r="R3901" s="9" t="s">
        <v>8316</v>
      </c>
      <c r="S3901" s="15">
        <f t="shared" si="307"/>
        <v>41843.775011574071</v>
      </c>
      <c r="T3901" s="15">
        <f t="shared" si="308"/>
        <v>41863.775011574071</v>
      </c>
      <c r="U3901">
        <f t="shared" si="309"/>
        <v>2014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6"/>
        <v>5</v>
      </c>
      <c r="P3902">
        <f t="shared" si="310"/>
        <v>27</v>
      </c>
      <c r="Q3902" s="9" t="s">
        <v>8315</v>
      </c>
      <c r="R3902" s="9" t="s">
        <v>8316</v>
      </c>
      <c r="S3902" s="15">
        <f t="shared" si="307"/>
        <v>42136.092488425929</v>
      </c>
      <c r="T3902" s="15">
        <f t="shared" si="308"/>
        <v>42166.092488425929</v>
      </c>
      <c r="U3902">
        <f t="shared" si="309"/>
        <v>2015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6"/>
        <v>1</v>
      </c>
      <c r="P3903">
        <f t="shared" si="310"/>
        <v>25</v>
      </c>
      <c r="Q3903" s="9" t="s">
        <v>8315</v>
      </c>
      <c r="R3903" s="9" t="s">
        <v>8316</v>
      </c>
      <c r="S3903" s="15">
        <f t="shared" si="307"/>
        <v>42317.826377314821</v>
      </c>
      <c r="T3903" s="15">
        <f t="shared" si="308"/>
        <v>42357.826377314821</v>
      </c>
      <c r="U3903">
        <f t="shared" si="309"/>
        <v>2015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6"/>
        <v>49</v>
      </c>
      <c r="P3904">
        <f t="shared" si="310"/>
        <v>47.26</v>
      </c>
      <c r="Q3904" s="9" t="s">
        <v>8315</v>
      </c>
      <c r="R3904" s="9" t="s">
        <v>8316</v>
      </c>
      <c r="S3904" s="15">
        <f t="shared" si="307"/>
        <v>42663.468078703707</v>
      </c>
      <c r="T3904" s="15">
        <f t="shared" si="308"/>
        <v>42688.509745370371</v>
      </c>
      <c r="U3904">
        <f t="shared" si="309"/>
        <v>2016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6"/>
        <v>0</v>
      </c>
      <c r="P3905">
        <f t="shared" si="310"/>
        <v>0</v>
      </c>
      <c r="Q3905" s="9" t="s">
        <v>8315</v>
      </c>
      <c r="R3905" s="9" t="s">
        <v>8316</v>
      </c>
      <c r="S3905" s="15">
        <f t="shared" si="307"/>
        <v>42186.01116898148</v>
      </c>
      <c r="T3905" s="15">
        <f t="shared" si="308"/>
        <v>42230.818055555559</v>
      </c>
      <c r="U3905">
        <f t="shared" si="309"/>
        <v>2015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11">ROUND(E3906/D3906*100, 0)</f>
        <v>0</v>
      </c>
      <c r="P3906">
        <f t="shared" si="310"/>
        <v>1.5</v>
      </c>
      <c r="Q3906" s="9" t="s">
        <v>8315</v>
      </c>
      <c r="R3906" s="9" t="s">
        <v>8316</v>
      </c>
      <c r="S3906" s="15">
        <f t="shared" si="307"/>
        <v>42095.229166666672</v>
      </c>
      <c r="T3906" s="15">
        <f t="shared" si="308"/>
        <v>42109.211111111115</v>
      </c>
      <c r="U3906">
        <f t="shared" si="309"/>
        <v>2015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11"/>
        <v>12</v>
      </c>
      <c r="P3907">
        <f t="shared" si="310"/>
        <v>24.71</v>
      </c>
      <c r="Q3907" s="9" t="s">
        <v>8315</v>
      </c>
      <c r="R3907" s="9" t="s">
        <v>8316</v>
      </c>
      <c r="S3907" s="15">
        <f t="shared" ref="S3907:S3970" si="312">(((J3907/60)/60)/24)+DATE(1970,1,1)</f>
        <v>42124.623877314814</v>
      </c>
      <c r="T3907" s="15">
        <f t="shared" ref="T3907:T3970" si="313">(((I3907/60)/60)/24)+DATE(1970,1,1)</f>
        <v>42166.958333333328</v>
      </c>
      <c r="U3907">
        <f t="shared" ref="U3907:U3970" si="314">YEAR(S3907)</f>
        <v>2015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11"/>
        <v>67</v>
      </c>
      <c r="P3908">
        <f t="shared" si="310"/>
        <v>63.13</v>
      </c>
      <c r="Q3908" s="9" t="s">
        <v>8315</v>
      </c>
      <c r="R3908" s="9" t="s">
        <v>8316</v>
      </c>
      <c r="S3908" s="15">
        <f t="shared" si="312"/>
        <v>42143.917743055557</v>
      </c>
      <c r="T3908" s="15">
        <f t="shared" si="313"/>
        <v>42181.559027777781</v>
      </c>
      <c r="U3908">
        <f t="shared" si="314"/>
        <v>2015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11"/>
        <v>15</v>
      </c>
      <c r="P3909">
        <f t="shared" si="310"/>
        <v>38.25</v>
      </c>
      <c r="Q3909" s="9" t="s">
        <v>8315</v>
      </c>
      <c r="R3909" s="9" t="s">
        <v>8316</v>
      </c>
      <c r="S3909" s="15">
        <f t="shared" si="312"/>
        <v>41906.819513888891</v>
      </c>
      <c r="T3909" s="15">
        <f t="shared" si="313"/>
        <v>41938.838888888888</v>
      </c>
      <c r="U3909">
        <f t="shared" si="314"/>
        <v>2014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11"/>
        <v>9</v>
      </c>
      <c r="P3910">
        <f t="shared" si="310"/>
        <v>16.25</v>
      </c>
      <c r="Q3910" s="9" t="s">
        <v>8315</v>
      </c>
      <c r="R3910" s="9" t="s">
        <v>8316</v>
      </c>
      <c r="S3910" s="15">
        <f t="shared" si="312"/>
        <v>41834.135370370372</v>
      </c>
      <c r="T3910" s="15">
        <f t="shared" si="313"/>
        <v>41849.135370370372</v>
      </c>
      <c r="U3910">
        <f t="shared" si="314"/>
        <v>2014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11"/>
        <v>0</v>
      </c>
      <c r="P3911">
        <f t="shared" si="310"/>
        <v>33.75</v>
      </c>
      <c r="Q3911" s="9" t="s">
        <v>8315</v>
      </c>
      <c r="R3911" s="9" t="s">
        <v>8316</v>
      </c>
      <c r="S3911" s="15">
        <f t="shared" si="312"/>
        <v>41863.359282407408</v>
      </c>
      <c r="T3911" s="15">
        <f t="shared" si="313"/>
        <v>41893.359282407408</v>
      </c>
      <c r="U3911">
        <f t="shared" si="314"/>
        <v>2014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11"/>
        <v>3</v>
      </c>
      <c r="P3912">
        <f t="shared" si="310"/>
        <v>61.67</v>
      </c>
      <c r="Q3912" s="9" t="s">
        <v>8315</v>
      </c>
      <c r="R3912" s="9" t="s">
        <v>8316</v>
      </c>
      <c r="S3912" s="15">
        <f t="shared" si="312"/>
        <v>42224.756909722222</v>
      </c>
      <c r="T3912" s="15">
        <f t="shared" si="313"/>
        <v>42254.756909722222</v>
      </c>
      <c r="U3912">
        <f t="shared" si="314"/>
        <v>2015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11"/>
        <v>37</v>
      </c>
      <c r="P3913">
        <f t="shared" si="310"/>
        <v>83.14</v>
      </c>
      <c r="Q3913" s="9" t="s">
        <v>8315</v>
      </c>
      <c r="R3913" s="9" t="s">
        <v>8316</v>
      </c>
      <c r="S3913" s="15">
        <f t="shared" si="312"/>
        <v>41939.8122337963</v>
      </c>
      <c r="T3913" s="15">
        <f t="shared" si="313"/>
        <v>41969.853900462964</v>
      </c>
      <c r="U3913">
        <f t="shared" si="314"/>
        <v>2014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11"/>
        <v>0</v>
      </c>
      <c r="P3914">
        <f t="shared" si="310"/>
        <v>1</v>
      </c>
      <c r="Q3914" s="9" t="s">
        <v>8315</v>
      </c>
      <c r="R3914" s="9" t="s">
        <v>8316</v>
      </c>
      <c r="S3914" s="15">
        <f t="shared" si="312"/>
        <v>42059.270023148143</v>
      </c>
      <c r="T3914" s="15">
        <f t="shared" si="313"/>
        <v>42119.190972222219</v>
      </c>
      <c r="U3914">
        <f t="shared" si="314"/>
        <v>2015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11"/>
        <v>10</v>
      </c>
      <c r="P3915">
        <f t="shared" si="310"/>
        <v>142.86000000000001</v>
      </c>
      <c r="Q3915" s="9" t="s">
        <v>8315</v>
      </c>
      <c r="R3915" s="9" t="s">
        <v>8316</v>
      </c>
      <c r="S3915" s="15">
        <f t="shared" si="312"/>
        <v>42308.211215277777</v>
      </c>
      <c r="T3915" s="15">
        <f t="shared" si="313"/>
        <v>42338.252881944441</v>
      </c>
      <c r="U3915">
        <f t="shared" si="314"/>
        <v>2015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11"/>
        <v>36</v>
      </c>
      <c r="P3916">
        <f t="shared" si="310"/>
        <v>33.67</v>
      </c>
      <c r="Q3916" s="9" t="s">
        <v>8315</v>
      </c>
      <c r="R3916" s="9" t="s">
        <v>8316</v>
      </c>
      <c r="S3916" s="15">
        <f t="shared" si="312"/>
        <v>42114.818935185183</v>
      </c>
      <c r="T3916" s="15">
        <f t="shared" si="313"/>
        <v>42134.957638888889</v>
      </c>
      <c r="U3916">
        <f t="shared" si="314"/>
        <v>2015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11"/>
        <v>0</v>
      </c>
      <c r="P3917">
        <f t="shared" si="310"/>
        <v>5</v>
      </c>
      <c r="Q3917" s="9" t="s">
        <v>8315</v>
      </c>
      <c r="R3917" s="9" t="s">
        <v>8316</v>
      </c>
      <c r="S3917" s="15">
        <f t="shared" si="312"/>
        <v>42492.98505787037</v>
      </c>
      <c r="T3917" s="15">
        <f t="shared" si="313"/>
        <v>42522.98505787037</v>
      </c>
      <c r="U3917">
        <f t="shared" si="314"/>
        <v>2016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11"/>
        <v>0</v>
      </c>
      <c r="P3918">
        <f t="shared" si="310"/>
        <v>0</v>
      </c>
      <c r="Q3918" s="9" t="s">
        <v>8315</v>
      </c>
      <c r="R3918" s="9" t="s">
        <v>8316</v>
      </c>
      <c r="S3918" s="15">
        <f t="shared" si="312"/>
        <v>42494.471666666665</v>
      </c>
      <c r="T3918" s="15">
        <f t="shared" si="313"/>
        <v>42524.471666666665</v>
      </c>
      <c r="U3918">
        <f t="shared" si="314"/>
        <v>2016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11"/>
        <v>0</v>
      </c>
      <c r="P3919">
        <f t="shared" si="310"/>
        <v>10</v>
      </c>
      <c r="Q3919" s="9" t="s">
        <v>8315</v>
      </c>
      <c r="R3919" s="9" t="s">
        <v>8316</v>
      </c>
      <c r="S3919" s="15">
        <f t="shared" si="312"/>
        <v>41863.527326388888</v>
      </c>
      <c r="T3919" s="15">
        <f t="shared" si="313"/>
        <v>41893.527326388888</v>
      </c>
      <c r="U3919">
        <f t="shared" si="314"/>
        <v>2014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11"/>
        <v>0</v>
      </c>
      <c r="P3920">
        <f t="shared" si="310"/>
        <v>40</v>
      </c>
      <c r="Q3920" s="9" t="s">
        <v>8315</v>
      </c>
      <c r="R3920" s="9" t="s">
        <v>8316</v>
      </c>
      <c r="S3920" s="15">
        <f t="shared" si="312"/>
        <v>41843.664618055554</v>
      </c>
      <c r="T3920" s="15">
        <f t="shared" si="313"/>
        <v>41855.666666666664</v>
      </c>
      <c r="U3920">
        <f t="shared" si="314"/>
        <v>2014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11"/>
        <v>2</v>
      </c>
      <c r="P3921">
        <f t="shared" si="310"/>
        <v>30</v>
      </c>
      <c r="Q3921" s="9" t="s">
        <v>8315</v>
      </c>
      <c r="R3921" s="9" t="s">
        <v>8316</v>
      </c>
      <c r="S3921" s="15">
        <f t="shared" si="312"/>
        <v>42358.684872685189</v>
      </c>
      <c r="T3921" s="15">
        <f t="shared" si="313"/>
        <v>42387</v>
      </c>
      <c r="U3921">
        <f t="shared" si="314"/>
        <v>2015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11"/>
        <v>5</v>
      </c>
      <c r="P3922">
        <f t="shared" si="310"/>
        <v>45</v>
      </c>
      <c r="Q3922" s="9" t="s">
        <v>8315</v>
      </c>
      <c r="R3922" s="9" t="s">
        <v>8316</v>
      </c>
      <c r="S3922" s="15">
        <f t="shared" si="312"/>
        <v>42657.38726851852</v>
      </c>
      <c r="T3922" s="15">
        <f t="shared" si="313"/>
        <v>42687.428935185191</v>
      </c>
      <c r="U3922">
        <f t="shared" si="314"/>
        <v>2016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11"/>
        <v>0</v>
      </c>
      <c r="P3923">
        <f t="shared" si="310"/>
        <v>0</v>
      </c>
      <c r="Q3923" s="9" t="s">
        <v>8315</v>
      </c>
      <c r="R3923" s="9" t="s">
        <v>8316</v>
      </c>
      <c r="S3923" s="15">
        <f t="shared" si="312"/>
        <v>41926.542303240742</v>
      </c>
      <c r="T3923" s="15">
        <f t="shared" si="313"/>
        <v>41938.75</v>
      </c>
      <c r="U3923">
        <f t="shared" si="314"/>
        <v>2014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11"/>
        <v>8</v>
      </c>
      <c r="P3924">
        <f t="shared" si="310"/>
        <v>10.17</v>
      </c>
      <c r="Q3924" s="9" t="s">
        <v>8315</v>
      </c>
      <c r="R3924" s="9" t="s">
        <v>8316</v>
      </c>
      <c r="S3924" s="15">
        <f t="shared" si="312"/>
        <v>42020.768634259264</v>
      </c>
      <c r="T3924" s="15">
        <f t="shared" si="313"/>
        <v>42065.958333333328</v>
      </c>
      <c r="U3924">
        <f t="shared" si="314"/>
        <v>2015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11"/>
        <v>12</v>
      </c>
      <c r="P3925">
        <f t="shared" si="310"/>
        <v>81.41</v>
      </c>
      <c r="Q3925" s="9" t="s">
        <v>8315</v>
      </c>
      <c r="R3925" s="9" t="s">
        <v>8316</v>
      </c>
      <c r="S3925" s="15">
        <f t="shared" si="312"/>
        <v>42075.979988425926</v>
      </c>
      <c r="T3925" s="15">
        <f t="shared" si="313"/>
        <v>42103.979988425926</v>
      </c>
      <c r="U3925">
        <f t="shared" si="314"/>
        <v>2015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11"/>
        <v>15</v>
      </c>
      <c r="P3926">
        <f t="shared" si="310"/>
        <v>57.25</v>
      </c>
      <c r="Q3926" s="9" t="s">
        <v>8315</v>
      </c>
      <c r="R3926" s="9" t="s">
        <v>8316</v>
      </c>
      <c r="S3926" s="15">
        <f t="shared" si="312"/>
        <v>41786.959745370368</v>
      </c>
      <c r="T3926" s="15">
        <f t="shared" si="313"/>
        <v>41816.959745370368</v>
      </c>
      <c r="U3926">
        <f t="shared" si="314"/>
        <v>2014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11"/>
        <v>10</v>
      </c>
      <c r="P3927">
        <f t="shared" si="310"/>
        <v>5</v>
      </c>
      <c r="Q3927" s="9" t="s">
        <v>8315</v>
      </c>
      <c r="R3927" s="9" t="s">
        <v>8316</v>
      </c>
      <c r="S3927" s="15">
        <f t="shared" si="312"/>
        <v>41820.870821759258</v>
      </c>
      <c r="T3927" s="15">
        <f t="shared" si="313"/>
        <v>41850.870821759258</v>
      </c>
      <c r="U3927">
        <f t="shared" si="314"/>
        <v>2014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11"/>
        <v>0</v>
      </c>
      <c r="P3928">
        <f t="shared" si="310"/>
        <v>15</v>
      </c>
      <c r="Q3928" s="9" t="s">
        <v>8315</v>
      </c>
      <c r="R3928" s="9" t="s">
        <v>8316</v>
      </c>
      <c r="S3928" s="15">
        <f t="shared" si="312"/>
        <v>41970.085046296299</v>
      </c>
      <c r="T3928" s="15">
        <f t="shared" si="313"/>
        <v>42000.085046296299</v>
      </c>
      <c r="U3928">
        <f t="shared" si="314"/>
        <v>2014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11"/>
        <v>1</v>
      </c>
      <c r="P3929">
        <f t="shared" si="310"/>
        <v>12.5</v>
      </c>
      <c r="Q3929" s="9" t="s">
        <v>8315</v>
      </c>
      <c r="R3929" s="9" t="s">
        <v>8316</v>
      </c>
      <c r="S3929" s="15">
        <f t="shared" si="312"/>
        <v>41830.267407407409</v>
      </c>
      <c r="T3929" s="15">
        <f t="shared" si="313"/>
        <v>41860.267407407409</v>
      </c>
      <c r="U3929">
        <f t="shared" si="314"/>
        <v>2014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11"/>
        <v>13</v>
      </c>
      <c r="P3930">
        <f t="shared" si="310"/>
        <v>93</v>
      </c>
      <c r="Q3930" s="9" t="s">
        <v>8315</v>
      </c>
      <c r="R3930" s="9" t="s">
        <v>8316</v>
      </c>
      <c r="S3930" s="15">
        <f t="shared" si="312"/>
        <v>42265.683182870373</v>
      </c>
      <c r="T3930" s="15">
        <f t="shared" si="313"/>
        <v>42293.207638888889</v>
      </c>
      <c r="U3930">
        <f t="shared" si="314"/>
        <v>2015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11"/>
        <v>2</v>
      </c>
      <c r="P3931">
        <f t="shared" si="310"/>
        <v>32.36</v>
      </c>
      <c r="Q3931" s="9" t="s">
        <v>8315</v>
      </c>
      <c r="R3931" s="9" t="s">
        <v>8316</v>
      </c>
      <c r="S3931" s="15">
        <f t="shared" si="312"/>
        <v>42601.827141203699</v>
      </c>
      <c r="T3931" s="15">
        <f t="shared" si="313"/>
        <v>42631.827141203699</v>
      </c>
      <c r="U3931">
        <f t="shared" si="314"/>
        <v>2016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11"/>
        <v>0</v>
      </c>
      <c r="P3932">
        <f t="shared" si="310"/>
        <v>0</v>
      </c>
      <c r="Q3932" s="9" t="s">
        <v>8315</v>
      </c>
      <c r="R3932" s="9" t="s">
        <v>8316</v>
      </c>
      <c r="S3932" s="15">
        <f t="shared" si="312"/>
        <v>42433.338749999995</v>
      </c>
      <c r="T3932" s="15">
        <f t="shared" si="313"/>
        <v>42461.25</v>
      </c>
      <c r="U3932">
        <f t="shared" si="314"/>
        <v>2016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11"/>
        <v>0</v>
      </c>
      <c r="P3933">
        <f t="shared" si="310"/>
        <v>0</v>
      </c>
      <c r="Q3933" s="9" t="s">
        <v>8315</v>
      </c>
      <c r="R3933" s="9" t="s">
        <v>8316</v>
      </c>
      <c r="S3933" s="15">
        <f t="shared" si="312"/>
        <v>42228.151701388888</v>
      </c>
      <c r="T3933" s="15">
        <f t="shared" si="313"/>
        <v>42253.151701388888</v>
      </c>
      <c r="U3933">
        <f t="shared" si="314"/>
        <v>2015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11"/>
        <v>0</v>
      </c>
      <c r="P3934">
        <f t="shared" si="310"/>
        <v>1</v>
      </c>
      <c r="Q3934" s="9" t="s">
        <v>8315</v>
      </c>
      <c r="R3934" s="9" t="s">
        <v>8316</v>
      </c>
      <c r="S3934" s="15">
        <f t="shared" si="312"/>
        <v>42415.168564814812</v>
      </c>
      <c r="T3934" s="15">
        <f t="shared" si="313"/>
        <v>42445.126898148148</v>
      </c>
      <c r="U3934">
        <f t="shared" si="314"/>
        <v>2016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11"/>
        <v>16</v>
      </c>
      <c r="P3935">
        <f t="shared" si="310"/>
        <v>91.83</v>
      </c>
      <c r="Q3935" s="9" t="s">
        <v>8315</v>
      </c>
      <c r="R3935" s="9" t="s">
        <v>8316</v>
      </c>
      <c r="S3935" s="15">
        <f t="shared" si="312"/>
        <v>42538.968310185184</v>
      </c>
      <c r="T3935" s="15">
        <f t="shared" si="313"/>
        <v>42568.029861111107</v>
      </c>
      <c r="U3935">
        <f t="shared" si="314"/>
        <v>2016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11"/>
        <v>11</v>
      </c>
      <c r="P3936">
        <f t="shared" si="310"/>
        <v>45.83</v>
      </c>
      <c r="Q3936" s="9" t="s">
        <v>8315</v>
      </c>
      <c r="R3936" s="9" t="s">
        <v>8316</v>
      </c>
      <c r="S3936" s="15">
        <f t="shared" si="312"/>
        <v>42233.671747685185</v>
      </c>
      <c r="T3936" s="15">
        <f t="shared" si="313"/>
        <v>42278.541666666672</v>
      </c>
      <c r="U3936">
        <f t="shared" si="314"/>
        <v>2015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11"/>
        <v>44</v>
      </c>
      <c r="P3937">
        <f t="shared" si="310"/>
        <v>57.17</v>
      </c>
      <c r="Q3937" s="9" t="s">
        <v>8315</v>
      </c>
      <c r="R3937" s="9" t="s">
        <v>8316</v>
      </c>
      <c r="S3937" s="15">
        <f t="shared" si="312"/>
        <v>42221.656782407401</v>
      </c>
      <c r="T3937" s="15">
        <f t="shared" si="313"/>
        <v>42281.656782407401</v>
      </c>
      <c r="U3937">
        <f t="shared" si="314"/>
        <v>2015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11"/>
        <v>0</v>
      </c>
      <c r="P3938">
        <f t="shared" si="310"/>
        <v>0</v>
      </c>
      <c r="Q3938" s="9" t="s">
        <v>8315</v>
      </c>
      <c r="R3938" s="9" t="s">
        <v>8316</v>
      </c>
      <c r="S3938" s="15">
        <f t="shared" si="312"/>
        <v>42675.262962962966</v>
      </c>
      <c r="T3938" s="15">
        <f t="shared" si="313"/>
        <v>42705.304629629631</v>
      </c>
      <c r="U3938">
        <f t="shared" si="314"/>
        <v>2016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11"/>
        <v>86</v>
      </c>
      <c r="P3939">
        <f t="shared" si="310"/>
        <v>248.5</v>
      </c>
      <c r="Q3939" s="9" t="s">
        <v>8315</v>
      </c>
      <c r="R3939" s="9" t="s">
        <v>8316</v>
      </c>
      <c r="S3939" s="15">
        <f t="shared" si="312"/>
        <v>42534.631481481483</v>
      </c>
      <c r="T3939" s="15">
        <f t="shared" si="313"/>
        <v>42562.631481481483</v>
      </c>
      <c r="U3939">
        <f t="shared" si="314"/>
        <v>2016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11"/>
        <v>12</v>
      </c>
      <c r="P3940">
        <f t="shared" si="310"/>
        <v>79.400000000000006</v>
      </c>
      <c r="Q3940" s="9" t="s">
        <v>8315</v>
      </c>
      <c r="R3940" s="9" t="s">
        <v>8316</v>
      </c>
      <c r="S3940" s="15">
        <f t="shared" si="312"/>
        <v>42151.905717592599</v>
      </c>
      <c r="T3940" s="15">
        <f t="shared" si="313"/>
        <v>42182.905717592599</v>
      </c>
      <c r="U3940">
        <f t="shared" si="314"/>
        <v>2015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11"/>
        <v>0</v>
      </c>
      <c r="P3941">
        <f t="shared" si="310"/>
        <v>5</v>
      </c>
      <c r="Q3941" s="9" t="s">
        <v>8315</v>
      </c>
      <c r="R3941" s="9" t="s">
        <v>8316</v>
      </c>
      <c r="S3941" s="15">
        <f t="shared" si="312"/>
        <v>41915.400219907409</v>
      </c>
      <c r="T3941" s="15">
        <f t="shared" si="313"/>
        <v>41919.1875</v>
      </c>
      <c r="U3941">
        <f t="shared" si="314"/>
        <v>2014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11"/>
        <v>0</v>
      </c>
      <c r="P3942">
        <f t="shared" si="310"/>
        <v>5.5</v>
      </c>
      <c r="Q3942" s="9" t="s">
        <v>8315</v>
      </c>
      <c r="R3942" s="9" t="s">
        <v>8316</v>
      </c>
      <c r="S3942" s="15">
        <f t="shared" si="312"/>
        <v>41961.492488425924</v>
      </c>
      <c r="T3942" s="15">
        <f t="shared" si="313"/>
        <v>42006.492488425924</v>
      </c>
      <c r="U3942">
        <f t="shared" si="314"/>
        <v>2014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11"/>
        <v>1</v>
      </c>
      <c r="P3943">
        <f t="shared" si="310"/>
        <v>25</v>
      </c>
      <c r="Q3943" s="9" t="s">
        <v>8315</v>
      </c>
      <c r="R3943" s="9" t="s">
        <v>8316</v>
      </c>
      <c r="S3943" s="15">
        <f t="shared" si="312"/>
        <v>41940.587233796294</v>
      </c>
      <c r="T3943" s="15">
        <f t="shared" si="313"/>
        <v>41968.041666666672</v>
      </c>
      <c r="U3943">
        <f t="shared" si="314"/>
        <v>2014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11"/>
        <v>0</v>
      </c>
      <c r="P3944">
        <f t="shared" si="310"/>
        <v>0</v>
      </c>
      <c r="Q3944" s="9" t="s">
        <v>8315</v>
      </c>
      <c r="R3944" s="9" t="s">
        <v>8316</v>
      </c>
      <c r="S3944" s="15">
        <f t="shared" si="312"/>
        <v>42111.904097222221</v>
      </c>
      <c r="T3944" s="15">
        <f t="shared" si="313"/>
        <v>42171.904097222221</v>
      </c>
      <c r="U3944">
        <f t="shared" si="314"/>
        <v>2015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11"/>
        <v>36</v>
      </c>
      <c r="P3945">
        <f t="shared" si="310"/>
        <v>137.08000000000001</v>
      </c>
      <c r="Q3945" s="9" t="s">
        <v>8315</v>
      </c>
      <c r="R3945" s="9" t="s">
        <v>8316</v>
      </c>
      <c r="S3945" s="15">
        <f t="shared" si="312"/>
        <v>42279.778564814813</v>
      </c>
      <c r="T3945" s="15">
        <f t="shared" si="313"/>
        <v>42310.701388888891</v>
      </c>
      <c r="U3945">
        <f t="shared" si="314"/>
        <v>2015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11"/>
        <v>0</v>
      </c>
      <c r="P3946">
        <f t="shared" si="310"/>
        <v>0</v>
      </c>
      <c r="Q3946" s="9" t="s">
        <v>8315</v>
      </c>
      <c r="R3946" s="9" t="s">
        <v>8316</v>
      </c>
      <c r="S3946" s="15">
        <f t="shared" si="312"/>
        <v>42213.662905092591</v>
      </c>
      <c r="T3946" s="15">
        <f t="shared" si="313"/>
        <v>42243.662905092591</v>
      </c>
      <c r="U3946">
        <f t="shared" si="314"/>
        <v>2015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11"/>
        <v>0</v>
      </c>
      <c r="P3947">
        <f t="shared" si="310"/>
        <v>5</v>
      </c>
      <c r="Q3947" s="9" t="s">
        <v>8315</v>
      </c>
      <c r="R3947" s="9" t="s">
        <v>8316</v>
      </c>
      <c r="S3947" s="15">
        <f t="shared" si="312"/>
        <v>42109.801712962959</v>
      </c>
      <c r="T3947" s="15">
        <f t="shared" si="313"/>
        <v>42139.801712962959</v>
      </c>
      <c r="U3947">
        <f t="shared" si="314"/>
        <v>2015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11"/>
        <v>3</v>
      </c>
      <c r="P3948">
        <f t="shared" si="310"/>
        <v>39</v>
      </c>
      <c r="Q3948" s="9" t="s">
        <v>8315</v>
      </c>
      <c r="R3948" s="9" t="s">
        <v>8316</v>
      </c>
      <c r="S3948" s="15">
        <f t="shared" si="312"/>
        <v>42031.833587962959</v>
      </c>
      <c r="T3948" s="15">
        <f t="shared" si="313"/>
        <v>42063.333333333328</v>
      </c>
      <c r="U3948">
        <f t="shared" si="314"/>
        <v>2015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11"/>
        <v>3</v>
      </c>
      <c r="P3949">
        <f t="shared" si="310"/>
        <v>50.5</v>
      </c>
      <c r="Q3949" s="9" t="s">
        <v>8315</v>
      </c>
      <c r="R3949" s="9" t="s">
        <v>8316</v>
      </c>
      <c r="S3949" s="15">
        <f t="shared" si="312"/>
        <v>42615.142870370371</v>
      </c>
      <c r="T3949" s="15">
        <f t="shared" si="313"/>
        <v>42645.142870370371</v>
      </c>
      <c r="U3949">
        <f t="shared" si="314"/>
        <v>2016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11"/>
        <v>0</v>
      </c>
      <c r="P3950">
        <f t="shared" si="310"/>
        <v>0</v>
      </c>
      <c r="Q3950" s="9" t="s">
        <v>8315</v>
      </c>
      <c r="R3950" s="9" t="s">
        <v>8316</v>
      </c>
      <c r="S3950" s="15">
        <f t="shared" si="312"/>
        <v>41829.325497685182</v>
      </c>
      <c r="T3950" s="15">
        <f t="shared" si="313"/>
        <v>41889.325497685182</v>
      </c>
      <c r="U3950">
        <f t="shared" si="314"/>
        <v>2014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11"/>
        <v>16</v>
      </c>
      <c r="P3951">
        <f t="shared" si="310"/>
        <v>49.28</v>
      </c>
      <c r="Q3951" s="9" t="s">
        <v>8315</v>
      </c>
      <c r="R3951" s="9" t="s">
        <v>8316</v>
      </c>
      <c r="S3951" s="15">
        <f t="shared" si="312"/>
        <v>42016.120613425926</v>
      </c>
      <c r="T3951" s="15">
        <f t="shared" si="313"/>
        <v>42046.120613425926</v>
      </c>
      <c r="U3951">
        <f t="shared" si="314"/>
        <v>2015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11"/>
        <v>1</v>
      </c>
      <c r="P3952">
        <f t="shared" si="310"/>
        <v>25</v>
      </c>
      <c r="Q3952" s="9" t="s">
        <v>8315</v>
      </c>
      <c r="R3952" s="9" t="s">
        <v>8316</v>
      </c>
      <c r="S3952" s="15">
        <f t="shared" si="312"/>
        <v>42439.702314814815</v>
      </c>
      <c r="T3952" s="15">
        <f t="shared" si="313"/>
        <v>42468.774305555555</v>
      </c>
      <c r="U3952">
        <f t="shared" si="314"/>
        <v>2016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11"/>
        <v>0</v>
      </c>
      <c r="P3953">
        <f t="shared" si="310"/>
        <v>1</v>
      </c>
      <c r="Q3953" s="9" t="s">
        <v>8315</v>
      </c>
      <c r="R3953" s="9" t="s">
        <v>8316</v>
      </c>
      <c r="S3953" s="15">
        <f t="shared" si="312"/>
        <v>42433.825717592597</v>
      </c>
      <c r="T3953" s="15">
        <f t="shared" si="313"/>
        <v>42493.784050925926</v>
      </c>
      <c r="U3953">
        <f t="shared" si="314"/>
        <v>2016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11"/>
        <v>0</v>
      </c>
      <c r="P3954">
        <f t="shared" si="310"/>
        <v>25</v>
      </c>
      <c r="Q3954" s="9" t="s">
        <v>8315</v>
      </c>
      <c r="R3954" s="9" t="s">
        <v>8316</v>
      </c>
      <c r="S3954" s="15">
        <f t="shared" si="312"/>
        <v>42243.790393518517</v>
      </c>
      <c r="T3954" s="15">
        <f t="shared" si="313"/>
        <v>42303.790393518517</v>
      </c>
      <c r="U3954">
        <f t="shared" si="314"/>
        <v>2015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11"/>
        <v>0</v>
      </c>
      <c r="P3955">
        <f t="shared" si="310"/>
        <v>0</v>
      </c>
      <c r="Q3955" s="9" t="s">
        <v>8315</v>
      </c>
      <c r="R3955" s="9" t="s">
        <v>8316</v>
      </c>
      <c r="S3955" s="15">
        <f t="shared" si="312"/>
        <v>42550.048449074078</v>
      </c>
      <c r="T3955" s="15">
        <f t="shared" si="313"/>
        <v>42580.978472222225</v>
      </c>
      <c r="U3955">
        <f t="shared" si="314"/>
        <v>2016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11"/>
        <v>0</v>
      </c>
      <c r="P3956">
        <f t="shared" si="310"/>
        <v>0</v>
      </c>
      <c r="Q3956" s="9" t="s">
        <v>8315</v>
      </c>
      <c r="R3956" s="9" t="s">
        <v>8316</v>
      </c>
      <c r="S3956" s="15">
        <f t="shared" si="312"/>
        <v>41774.651203703703</v>
      </c>
      <c r="T3956" s="15">
        <f t="shared" si="313"/>
        <v>41834.651203703703</v>
      </c>
      <c r="U3956">
        <f t="shared" si="314"/>
        <v>2014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11"/>
        <v>24</v>
      </c>
      <c r="P3957">
        <f t="shared" si="310"/>
        <v>53.13</v>
      </c>
      <c r="Q3957" s="9" t="s">
        <v>8315</v>
      </c>
      <c r="R3957" s="9" t="s">
        <v>8316</v>
      </c>
      <c r="S3957" s="15">
        <f t="shared" si="312"/>
        <v>42306.848854166667</v>
      </c>
      <c r="T3957" s="15">
        <f t="shared" si="313"/>
        <v>42336.890520833331</v>
      </c>
      <c r="U3957">
        <f t="shared" si="314"/>
        <v>2015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11"/>
        <v>0</v>
      </c>
      <c r="P3958">
        <f t="shared" si="310"/>
        <v>0</v>
      </c>
      <c r="Q3958" s="9" t="s">
        <v>8315</v>
      </c>
      <c r="R3958" s="9" t="s">
        <v>8316</v>
      </c>
      <c r="S3958" s="15">
        <f t="shared" si="312"/>
        <v>42457.932025462964</v>
      </c>
      <c r="T3958" s="15">
        <f t="shared" si="313"/>
        <v>42485.013888888891</v>
      </c>
      <c r="U3958">
        <f t="shared" si="314"/>
        <v>2016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11"/>
        <v>0</v>
      </c>
      <c r="P3959">
        <f t="shared" si="310"/>
        <v>7</v>
      </c>
      <c r="Q3959" s="9" t="s">
        <v>8315</v>
      </c>
      <c r="R3959" s="9" t="s">
        <v>8316</v>
      </c>
      <c r="S3959" s="15">
        <f t="shared" si="312"/>
        <v>42513.976319444439</v>
      </c>
      <c r="T3959" s="15">
        <f t="shared" si="313"/>
        <v>42559.976319444439</v>
      </c>
      <c r="U3959">
        <f t="shared" si="314"/>
        <v>2016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11"/>
        <v>32</v>
      </c>
      <c r="P3960">
        <f t="shared" si="310"/>
        <v>40.06</v>
      </c>
      <c r="Q3960" s="9" t="s">
        <v>8315</v>
      </c>
      <c r="R3960" s="9" t="s">
        <v>8316</v>
      </c>
      <c r="S3960" s="15">
        <f t="shared" si="312"/>
        <v>41816.950370370374</v>
      </c>
      <c r="T3960" s="15">
        <f t="shared" si="313"/>
        <v>41853.583333333336</v>
      </c>
      <c r="U3960">
        <f t="shared" si="314"/>
        <v>2014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11"/>
        <v>24</v>
      </c>
      <c r="P3961">
        <f t="shared" si="310"/>
        <v>24.33</v>
      </c>
      <c r="Q3961" s="9" t="s">
        <v>8315</v>
      </c>
      <c r="R3961" s="9" t="s">
        <v>8316</v>
      </c>
      <c r="S3961" s="15">
        <f t="shared" si="312"/>
        <v>41880.788842592592</v>
      </c>
      <c r="T3961" s="15">
        <f t="shared" si="313"/>
        <v>41910.788842592592</v>
      </c>
      <c r="U3961">
        <f t="shared" si="314"/>
        <v>2014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11"/>
        <v>2</v>
      </c>
      <c r="P3962">
        <f t="shared" ref="P3962:P4025" si="315">IFERROR(ROUND(E3962/L3962, 2),0)</f>
        <v>11.25</v>
      </c>
      <c r="Q3962" s="9" t="s">
        <v>8315</v>
      </c>
      <c r="R3962" s="9" t="s">
        <v>8316</v>
      </c>
      <c r="S3962" s="15">
        <f t="shared" si="312"/>
        <v>42342.845555555556</v>
      </c>
      <c r="T3962" s="15">
        <f t="shared" si="313"/>
        <v>42372.845555555556</v>
      </c>
      <c r="U3962">
        <f t="shared" si="314"/>
        <v>2015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11"/>
        <v>0</v>
      </c>
      <c r="P3963">
        <f t="shared" si="315"/>
        <v>10.5</v>
      </c>
      <c r="Q3963" s="9" t="s">
        <v>8315</v>
      </c>
      <c r="R3963" s="9" t="s">
        <v>8316</v>
      </c>
      <c r="S3963" s="15">
        <f t="shared" si="312"/>
        <v>41745.891319444447</v>
      </c>
      <c r="T3963" s="15">
        <f t="shared" si="313"/>
        <v>41767.891319444447</v>
      </c>
      <c r="U3963">
        <f t="shared" si="314"/>
        <v>2014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11"/>
        <v>3</v>
      </c>
      <c r="P3964">
        <f t="shared" si="315"/>
        <v>15</v>
      </c>
      <c r="Q3964" s="9" t="s">
        <v>8315</v>
      </c>
      <c r="R3964" s="9" t="s">
        <v>8316</v>
      </c>
      <c r="S3964" s="15">
        <f t="shared" si="312"/>
        <v>42311.621458333335</v>
      </c>
      <c r="T3964" s="15">
        <f t="shared" si="313"/>
        <v>42336.621458333335</v>
      </c>
      <c r="U3964">
        <f t="shared" si="314"/>
        <v>2015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11"/>
        <v>0</v>
      </c>
      <c r="P3965">
        <f t="shared" si="315"/>
        <v>0</v>
      </c>
      <c r="Q3965" s="9" t="s">
        <v>8315</v>
      </c>
      <c r="R3965" s="9" t="s">
        <v>8316</v>
      </c>
      <c r="S3965" s="15">
        <f t="shared" si="312"/>
        <v>42296.154131944444</v>
      </c>
      <c r="T3965" s="15">
        <f t="shared" si="313"/>
        <v>42326.195798611108</v>
      </c>
      <c r="U3965">
        <f t="shared" si="314"/>
        <v>2015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11"/>
        <v>6</v>
      </c>
      <c r="P3966">
        <f t="shared" si="315"/>
        <v>42</v>
      </c>
      <c r="Q3966" s="9" t="s">
        <v>8315</v>
      </c>
      <c r="R3966" s="9" t="s">
        <v>8316</v>
      </c>
      <c r="S3966" s="15">
        <f t="shared" si="312"/>
        <v>42053.722060185188</v>
      </c>
      <c r="T3966" s="15">
        <f t="shared" si="313"/>
        <v>42113.680393518516</v>
      </c>
      <c r="U3966">
        <f t="shared" si="314"/>
        <v>2015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11"/>
        <v>14</v>
      </c>
      <c r="P3967">
        <f t="shared" si="315"/>
        <v>71.25</v>
      </c>
      <c r="Q3967" s="9" t="s">
        <v>8315</v>
      </c>
      <c r="R3967" s="9" t="s">
        <v>8316</v>
      </c>
      <c r="S3967" s="15">
        <f t="shared" si="312"/>
        <v>42414.235879629632</v>
      </c>
      <c r="T3967" s="15">
        <f t="shared" si="313"/>
        <v>42474.194212962961</v>
      </c>
      <c r="U3967">
        <f t="shared" si="314"/>
        <v>2016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11"/>
        <v>1</v>
      </c>
      <c r="P3968">
        <f t="shared" si="315"/>
        <v>22.5</v>
      </c>
      <c r="Q3968" s="9" t="s">
        <v>8315</v>
      </c>
      <c r="R3968" s="9" t="s">
        <v>8316</v>
      </c>
      <c r="S3968" s="15">
        <f t="shared" si="312"/>
        <v>41801.711550925924</v>
      </c>
      <c r="T3968" s="15">
        <f t="shared" si="313"/>
        <v>41844.124305555553</v>
      </c>
      <c r="U3968">
        <f t="shared" si="314"/>
        <v>2014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11"/>
        <v>24</v>
      </c>
      <c r="P3969">
        <f t="shared" si="315"/>
        <v>41</v>
      </c>
      <c r="Q3969" s="9" t="s">
        <v>8315</v>
      </c>
      <c r="R3969" s="9" t="s">
        <v>8316</v>
      </c>
      <c r="S3969" s="15">
        <f t="shared" si="312"/>
        <v>42770.290590277778</v>
      </c>
      <c r="T3969" s="15">
        <f t="shared" si="313"/>
        <v>42800.290590277778</v>
      </c>
      <c r="U3969">
        <f t="shared" si="314"/>
        <v>2017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6">ROUND(E3970/D3970*100, 0)</f>
        <v>11</v>
      </c>
      <c r="P3970">
        <f t="shared" si="315"/>
        <v>47.91</v>
      </c>
      <c r="Q3970" s="9" t="s">
        <v>8315</v>
      </c>
      <c r="R3970" s="9" t="s">
        <v>8316</v>
      </c>
      <c r="S3970" s="15">
        <f t="shared" si="312"/>
        <v>42452.815659722226</v>
      </c>
      <c r="T3970" s="15">
        <f t="shared" si="313"/>
        <v>42512.815659722226</v>
      </c>
      <c r="U3970">
        <f t="shared" si="314"/>
        <v>2016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6"/>
        <v>7</v>
      </c>
      <c r="P3971">
        <f t="shared" si="315"/>
        <v>35.17</v>
      </c>
      <c r="Q3971" s="9" t="s">
        <v>8315</v>
      </c>
      <c r="R3971" s="9" t="s">
        <v>8316</v>
      </c>
      <c r="S3971" s="15">
        <f t="shared" ref="S3971:S4034" si="317">(((J3971/60)/60)/24)+DATE(1970,1,1)</f>
        <v>42601.854699074072</v>
      </c>
      <c r="T3971" s="15">
        <f t="shared" ref="T3971:T4034" si="318">(((I3971/60)/60)/24)+DATE(1970,1,1)</f>
        <v>42611.163194444445</v>
      </c>
      <c r="U3971">
        <f t="shared" ref="U3971:U4034" si="319">YEAR(S3971)</f>
        <v>2016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6"/>
        <v>0</v>
      </c>
      <c r="P3972">
        <f t="shared" si="315"/>
        <v>5.5</v>
      </c>
      <c r="Q3972" s="9" t="s">
        <v>8315</v>
      </c>
      <c r="R3972" s="9" t="s">
        <v>8316</v>
      </c>
      <c r="S3972" s="15">
        <f t="shared" si="317"/>
        <v>42447.863553240735</v>
      </c>
      <c r="T3972" s="15">
        <f t="shared" si="318"/>
        <v>42477.863553240735</v>
      </c>
      <c r="U3972">
        <f t="shared" si="319"/>
        <v>2016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6"/>
        <v>1</v>
      </c>
      <c r="P3973">
        <f t="shared" si="315"/>
        <v>22.67</v>
      </c>
      <c r="Q3973" s="9" t="s">
        <v>8315</v>
      </c>
      <c r="R3973" s="9" t="s">
        <v>8316</v>
      </c>
      <c r="S3973" s="15">
        <f t="shared" si="317"/>
        <v>41811.536180555559</v>
      </c>
      <c r="T3973" s="15">
        <f t="shared" si="318"/>
        <v>41841.536180555559</v>
      </c>
      <c r="U3973">
        <f t="shared" si="319"/>
        <v>2014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6"/>
        <v>21</v>
      </c>
      <c r="P3974">
        <f t="shared" si="315"/>
        <v>26.38</v>
      </c>
      <c r="Q3974" s="9" t="s">
        <v>8315</v>
      </c>
      <c r="R3974" s="9" t="s">
        <v>8316</v>
      </c>
      <c r="S3974" s="15">
        <f t="shared" si="317"/>
        <v>41981.067523148144</v>
      </c>
      <c r="T3974" s="15">
        <f t="shared" si="318"/>
        <v>42041.067523148144</v>
      </c>
      <c r="U3974">
        <f t="shared" si="319"/>
        <v>2014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6"/>
        <v>78</v>
      </c>
      <c r="P3975">
        <f t="shared" si="315"/>
        <v>105.54</v>
      </c>
      <c r="Q3975" s="9" t="s">
        <v>8315</v>
      </c>
      <c r="R3975" s="9" t="s">
        <v>8316</v>
      </c>
      <c r="S3975" s="15">
        <f t="shared" si="317"/>
        <v>42469.68414351852</v>
      </c>
      <c r="T3975" s="15">
        <f t="shared" si="318"/>
        <v>42499.166666666672</v>
      </c>
      <c r="U3975">
        <f t="shared" si="319"/>
        <v>2016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6"/>
        <v>32</v>
      </c>
      <c r="P3976">
        <f t="shared" si="315"/>
        <v>29.09</v>
      </c>
      <c r="Q3976" s="9" t="s">
        <v>8315</v>
      </c>
      <c r="R3976" s="9" t="s">
        <v>8316</v>
      </c>
      <c r="S3976" s="15">
        <f t="shared" si="317"/>
        <v>42493.546851851846</v>
      </c>
      <c r="T3976" s="15">
        <f t="shared" si="318"/>
        <v>42523.546851851846</v>
      </c>
      <c r="U3976">
        <f t="shared" si="319"/>
        <v>2016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6"/>
        <v>0</v>
      </c>
      <c r="P3977">
        <f t="shared" si="315"/>
        <v>0</v>
      </c>
      <c r="Q3977" s="9" t="s">
        <v>8315</v>
      </c>
      <c r="R3977" s="9" t="s">
        <v>8316</v>
      </c>
      <c r="S3977" s="15">
        <f t="shared" si="317"/>
        <v>42534.866875</v>
      </c>
      <c r="T3977" s="15">
        <f t="shared" si="318"/>
        <v>42564.866875</v>
      </c>
      <c r="U3977">
        <f t="shared" si="319"/>
        <v>2016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6"/>
        <v>48</v>
      </c>
      <c r="P3978">
        <f t="shared" si="315"/>
        <v>62</v>
      </c>
      <c r="Q3978" s="9" t="s">
        <v>8315</v>
      </c>
      <c r="R3978" s="9" t="s">
        <v>8316</v>
      </c>
      <c r="S3978" s="15">
        <f t="shared" si="317"/>
        <v>41830.858344907407</v>
      </c>
      <c r="T3978" s="15">
        <f t="shared" si="318"/>
        <v>41852.291666666664</v>
      </c>
      <c r="U3978">
        <f t="shared" si="319"/>
        <v>2014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6"/>
        <v>1</v>
      </c>
      <c r="P3979">
        <f t="shared" si="315"/>
        <v>217.5</v>
      </c>
      <c r="Q3979" s="9" t="s">
        <v>8315</v>
      </c>
      <c r="R3979" s="9" t="s">
        <v>8316</v>
      </c>
      <c r="S3979" s="15">
        <f t="shared" si="317"/>
        <v>42543.788564814815</v>
      </c>
      <c r="T3979" s="15">
        <f t="shared" si="318"/>
        <v>42573.788564814815</v>
      </c>
      <c r="U3979">
        <f t="shared" si="319"/>
        <v>2016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6"/>
        <v>11</v>
      </c>
      <c r="P3980">
        <f t="shared" si="315"/>
        <v>26.75</v>
      </c>
      <c r="Q3980" s="9" t="s">
        <v>8315</v>
      </c>
      <c r="R3980" s="9" t="s">
        <v>8316</v>
      </c>
      <c r="S3980" s="15">
        <f t="shared" si="317"/>
        <v>41975.642974537041</v>
      </c>
      <c r="T3980" s="15">
        <f t="shared" si="318"/>
        <v>42035.642974537041</v>
      </c>
      <c r="U3980">
        <f t="shared" si="319"/>
        <v>2014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6"/>
        <v>2</v>
      </c>
      <c r="P3981">
        <f t="shared" si="315"/>
        <v>18.329999999999998</v>
      </c>
      <c r="Q3981" s="9" t="s">
        <v>8315</v>
      </c>
      <c r="R3981" s="9" t="s">
        <v>8316</v>
      </c>
      <c r="S3981" s="15">
        <f t="shared" si="317"/>
        <v>42069.903437500005</v>
      </c>
      <c r="T3981" s="15">
        <f t="shared" si="318"/>
        <v>42092.833333333328</v>
      </c>
      <c r="U3981">
        <f t="shared" si="319"/>
        <v>2015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6"/>
        <v>18</v>
      </c>
      <c r="P3982">
        <f t="shared" si="315"/>
        <v>64.290000000000006</v>
      </c>
      <c r="Q3982" s="9" t="s">
        <v>8315</v>
      </c>
      <c r="R3982" s="9" t="s">
        <v>8316</v>
      </c>
      <c r="S3982" s="15">
        <f t="shared" si="317"/>
        <v>41795.598923611113</v>
      </c>
      <c r="T3982" s="15">
        <f t="shared" si="318"/>
        <v>41825.598923611113</v>
      </c>
      <c r="U3982">
        <f t="shared" si="319"/>
        <v>2014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6"/>
        <v>4</v>
      </c>
      <c r="P3983">
        <f t="shared" si="315"/>
        <v>175</v>
      </c>
      <c r="Q3983" s="9" t="s">
        <v>8315</v>
      </c>
      <c r="R3983" s="9" t="s">
        <v>8316</v>
      </c>
      <c r="S3983" s="15">
        <f t="shared" si="317"/>
        <v>42508.179965277777</v>
      </c>
      <c r="T3983" s="15">
        <f t="shared" si="318"/>
        <v>42568.179965277777</v>
      </c>
      <c r="U3983">
        <f t="shared" si="319"/>
        <v>2016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6"/>
        <v>20</v>
      </c>
      <c r="P3984">
        <f t="shared" si="315"/>
        <v>34</v>
      </c>
      <c r="Q3984" s="9" t="s">
        <v>8315</v>
      </c>
      <c r="R3984" s="9" t="s">
        <v>8316</v>
      </c>
      <c r="S3984" s="15">
        <f t="shared" si="317"/>
        <v>42132.809953703705</v>
      </c>
      <c r="T3984" s="15">
        <f t="shared" si="318"/>
        <v>42192.809953703705</v>
      </c>
      <c r="U3984">
        <f t="shared" si="319"/>
        <v>2015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6"/>
        <v>35</v>
      </c>
      <c r="P3985">
        <f t="shared" si="315"/>
        <v>84.28</v>
      </c>
      <c r="Q3985" s="9" t="s">
        <v>8315</v>
      </c>
      <c r="R3985" s="9" t="s">
        <v>8316</v>
      </c>
      <c r="S3985" s="15">
        <f t="shared" si="317"/>
        <v>41747.86986111111</v>
      </c>
      <c r="T3985" s="15">
        <f t="shared" si="318"/>
        <v>41779.290972222225</v>
      </c>
      <c r="U3985">
        <f t="shared" si="319"/>
        <v>2014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6"/>
        <v>6</v>
      </c>
      <c r="P3986">
        <f t="shared" si="315"/>
        <v>9.5</v>
      </c>
      <c r="Q3986" s="9" t="s">
        <v>8315</v>
      </c>
      <c r="R3986" s="9" t="s">
        <v>8316</v>
      </c>
      <c r="S3986" s="15">
        <f t="shared" si="317"/>
        <v>41920.963472222218</v>
      </c>
      <c r="T3986" s="15">
        <f t="shared" si="318"/>
        <v>41951</v>
      </c>
      <c r="U3986">
        <f t="shared" si="319"/>
        <v>2014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6"/>
        <v>32</v>
      </c>
      <c r="P3987">
        <f t="shared" si="315"/>
        <v>33.74</v>
      </c>
      <c r="Q3987" s="9" t="s">
        <v>8315</v>
      </c>
      <c r="R3987" s="9" t="s">
        <v>8316</v>
      </c>
      <c r="S3987" s="15">
        <f t="shared" si="317"/>
        <v>42399.707407407404</v>
      </c>
      <c r="T3987" s="15">
        <f t="shared" si="318"/>
        <v>42420.878472222219</v>
      </c>
      <c r="U3987">
        <f t="shared" si="319"/>
        <v>2016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6"/>
        <v>10</v>
      </c>
      <c r="P3988">
        <f t="shared" si="315"/>
        <v>37.54</v>
      </c>
      <c r="Q3988" s="9" t="s">
        <v>8315</v>
      </c>
      <c r="R3988" s="9" t="s">
        <v>8316</v>
      </c>
      <c r="S3988" s="15">
        <f t="shared" si="317"/>
        <v>42467.548541666663</v>
      </c>
      <c r="T3988" s="15">
        <f t="shared" si="318"/>
        <v>42496.544444444444</v>
      </c>
      <c r="U3988">
        <f t="shared" si="319"/>
        <v>2016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6"/>
        <v>38</v>
      </c>
      <c r="P3989">
        <f t="shared" si="315"/>
        <v>11.62</v>
      </c>
      <c r="Q3989" s="9" t="s">
        <v>8315</v>
      </c>
      <c r="R3989" s="9" t="s">
        <v>8316</v>
      </c>
      <c r="S3989" s="15">
        <f t="shared" si="317"/>
        <v>41765.92465277778</v>
      </c>
      <c r="T3989" s="15">
        <f t="shared" si="318"/>
        <v>41775.92465277778</v>
      </c>
      <c r="U3989">
        <f t="shared" si="319"/>
        <v>2014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6"/>
        <v>2</v>
      </c>
      <c r="P3990">
        <f t="shared" si="315"/>
        <v>8</v>
      </c>
      <c r="Q3990" s="9" t="s">
        <v>8315</v>
      </c>
      <c r="R3990" s="9" t="s">
        <v>8316</v>
      </c>
      <c r="S3990" s="15">
        <f t="shared" si="317"/>
        <v>42230.08116898148</v>
      </c>
      <c r="T3990" s="15">
        <f t="shared" si="318"/>
        <v>42245.08116898148</v>
      </c>
      <c r="U3990">
        <f t="shared" si="319"/>
        <v>2015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6"/>
        <v>0</v>
      </c>
      <c r="P3991">
        <f t="shared" si="315"/>
        <v>0</v>
      </c>
      <c r="Q3991" s="9" t="s">
        <v>8315</v>
      </c>
      <c r="R3991" s="9" t="s">
        <v>8316</v>
      </c>
      <c r="S3991" s="15">
        <f t="shared" si="317"/>
        <v>42286.749780092592</v>
      </c>
      <c r="T3991" s="15">
        <f t="shared" si="318"/>
        <v>42316.791446759264</v>
      </c>
      <c r="U3991">
        <f t="shared" si="319"/>
        <v>2015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6"/>
        <v>4</v>
      </c>
      <c r="P3992">
        <f t="shared" si="315"/>
        <v>23</v>
      </c>
      <c r="Q3992" s="9" t="s">
        <v>8315</v>
      </c>
      <c r="R3992" s="9" t="s">
        <v>8316</v>
      </c>
      <c r="S3992" s="15">
        <f t="shared" si="317"/>
        <v>42401.672372685185</v>
      </c>
      <c r="T3992" s="15">
        <f t="shared" si="318"/>
        <v>42431.672372685185</v>
      </c>
      <c r="U3992">
        <f t="shared" si="319"/>
        <v>2016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6"/>
        <v>20</v>
      </c>
      <c r="P3993">
        <f t="shared" si="315"/>
        <v>100</v>
      </c>
      <c r="Q3993" s="9" t="s">
        <v>8315</v>
      </c>
      <c r="R3993" s="9" t="s">
        <v>8316</v>
      </c>
      <c r="S3993" s="15">
        <f t="shared" si="317"/>
        <v>42125.644467592589</v>
      </c>
      <c r="T3993" s="15">
        <f t="shared" si="318"/>
        <v>42155.644467592589</v>
      </c>
      <c r="U3993">
        <f t="shared" si="319"/>
        <v>2015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6"/>
        <v>5</v>
      </c>
      <c r="P3994">
        <f t="shared" si="315"/>
        <v>60.11</v>
      </c>
      <c r="Q3994" s="9" t="s">
        <v>8315</v>
      </c>
      <c r="R3994" s="9" t="s">
        <v>8316</v>
      </c>
      <c r="S3994" s="15">
        <f t="shared" si="317"/>
        <v>42289.94049768518</v>
      </c>
      <c r="T3994" s="15">
        <f t="shared" si="318"/>
        <v>42349.982164351852</v>
      </c>
      <c r="U3994">
        <f t="shared" si="319"/>
        <v>2015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6"/>
        <v>0</v>
      </c>
      <c r="P3995">
        <f t="shared" si="315"/>
        <v>3</v>
      </c>
      <c r="Q3995" s="9" t="s">
        <v>8315</v>
      </c>
      <c r="R3995" s="9" t="s">
        <v>8316</v>
      </c>
      <c r="S3995" s="15">
        <f t="shared" si="317"/>
        <v>42107.864722222221</v>
      </c>
      <c r="T3995" s="15">
        <f t="shared" si="318"/>
        <v>42137.864722222221</v>
      </c>
      <c r="U3995">
        <f t="shared" si="319"/>
        <v>2015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6"/>
        <v>0</v>
      </c>
      <c r="P3996">
        <f t="shared" si="315"/>
        <v>5</v>
      </c>
      <c r="Q3996" s="9" t="s">
        <v>8315</v>
      </c>
      <c r="R3996" s="9" t="s">
        <v>8316</v>
      </c>
      <c r="S3996" s="15">
        <f t="shared" si="317"/>
        <v>41809.389930555553</v>
      </c>
      <c r="T3996" s="15">
        <f t="shared" si="318"/>
        <v>41839.389930555553</v>
      </c>
      <c r="U3996">
        <f t="shared" si="319"/>
        <v>2014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6"/>
        <v>35</v>
      </c>
      <c r="P3997">
        <f t="shared" si="315"/>
        <v>17.5</v>
      </c>
      <c r="Q3997" s="9" t="s">
        <v>8315</v>
      </c>
      <c r="R3997" s="9" t="s">
        <v>8316</v>
      </c>
      <c r="S3997" s="15">
        <f t="shared" si="317"/>
        <v>42019.683761574073</v>
      </c>
      <c r="T3997" s="15">
        <f t="shared" si="318"/>
        <v>42049.477083333331</v>
      </c>
      <c r="U3997">
        <f t="shared" si="319"/>
        <v>2015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6"/>
        <v>17</v>
      </c>
      <c r="P3998">
        <f t="shared" si="315"/>
        <v>29.24</v>
      </c>
      <c r="Q3998" s="9" t="s">
        <v>8315</v>
      </c>
      <c r="R3998" s="9" t="s">
        <v>8316</v>
      </c>
      <c r="S3998" s="15">
        <f t="shared" si="317"/>
        <v>41950.26694444444</v>
      </c>
      <c r="T3998" s="15">
        <f t="shared" si="318"/>
        <v>41963.669444444444</v>
      </c>
      <c r="U3998">
        <f t="shared" si="319"/>
        <v>2014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6"/>
        <v>0</v>
      </c>
      <c r="P3999">
        <f t="shared" si="315"/>
        <v>0</v>
      </c>
      <c r="Q3999" s="9" t="s">
        <v>8315</v>
      </c>
      <c r="R3999" s="9" t="s">
        <v>8316</v>
      </c>
      <c r="S3999" s="15">
        <f t="shared" si="317"/>
        <v>42069.391446759255</v>
      </c>
      <c r="T3999" s="15">
        <f t="shared" si="318"/>
        <v>42099.349780092598</v>
      </c>
      <c r="U3999">
        <f t="shared" si="319"/>
        <v>2015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6"/>
        <v>57</v>
      </c>
      <c r="P4000">
        <f t="shared" si="315"/>
        <v>59.58</v>
      </c>
      <c r="Q4000" s="9" t="s">
        <v>8315</v>
      </c>
      <c r="R4000" s="9" t="s">
        <v>8316</v>
      </c>
      <c r="S4000" s="15">
        <f t="shared" si="317"/>
        <v>42061.963263888887</v>
      </c>
      <c r="T4000" s="15">
        <f t="shared" si="318"/>
        <v>42091.921597222223</v>
      </c>
      <c r="U4000">
        <f t="shared" si="319"/>
        <v>2015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6"/>
        <v>17</v>
      </c>
      <c r="P4001">
        <f t="shared" si="315"/>
        <v>82.57</v>
      </c>
      <c r="Q4001" s="9" t="s">
        <v>8315</v>
      </c>
      <c r="R4001" s="9" t="s">
        <v>8316</v>
      </c>
      <c r="S4001" s="15">
        <f t="shared" si="317"/>
        <v>41842.828680555554</v>
      </c>
      <c r="T4001" s="15">
        <f t="shared" si="318"/>
        <v>41882.827650462961</v>
      </c>
      <c r="U4001">
        <f t="shared" si="319"/>
        <v>2014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6"/>
        <v>0</v>
      </c>
      <c r="P4002">
        <f t="shared" si="315"/>
        <v>10</v>
      </c>
      <c r="Q4002" s="9" t="s">
        <v>8315</v>
      </c>
      <c r="R4002" s="9" t="s">
        <v>8316</v>
      </c>
      <c r="S4002" s="15">
        <f t="shared" si="317"/>
        <v>42437.64534722222</v>
      </c>
      <c r="T4002" s="15">
        <f t="shared" si="318"/>
        <v>42497.603680555556</v>
      </c>
      <c r="U4002">
        <f t="shared" si="319"/>
        <v>2016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6"/>
        <v>38</v>
      </c>
      <c r="P4003">
        <f t="shared" si="315"/>
        <v>32.36</v>
      </c>
      <c r="Q4003" s="9" t="s">
        <v>8315</v>
      </c>
      <c r="R4003" s="9" t="s">
        <v>8316</v>
      </c>
      <c r="S4003" s="15">
        <f t="shared" si="317"/>
        <v>42775.964212962965</v>
      </c>
      <c r="T4003" s="15">
        <f t="shared" si="318"/>
        <v>42795.791666666672</v>
      </c>
      <c r="U4003">
        <f t="shared" si="319"/>
        <v>2017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6"/>
        <v>2</v>
      </c>
      <c r="P4004">
        <f t="shared" si="315"/>
        <v>5.75</v>
      </c>
      <c r="Q4004" s="9" t="s">
        <v>8315</v>
      </c>
      <c r="R4004" s="9" t="s">
        <v>8316</v>
      </c>
      <c r="S4004" s="15">
        <f t="shared" si="317"/>
        <v>41879.043530092589</v>
      </c>
      <c r="T4004" s="15">
        <f t="shared" si="318"/>
        <v>41909.043530092589</v>
      </c>
      <c r="U4004">
        <f t="shared" si="319"/>
        <v>2014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6"/>
        <v>10</v>
      </c>
      <c r="P4005">
        <f t="shared" si="315"/>
        <v>100.5</v>
      </c>
      <c r="Q4005" s="9" t="s">
        <v>8315</v>
      </c>
      <c r="R4005" s="9" t="s">
        <v>8316</v>
      </c>
      <c r="S4005" s="15">
        <f t="shared" si="317"/>
        <v>42020.587349537032</v>
      </c>
      <c r="T4005" s="15">
        <f t="shared" si="318"/>
        <v>42050.587349537032</v>
      </c>
      <c r="U4005">
        <f t="shared" si="319"/>
        <v>2015</v>
      </c>
    </row>
    <row r="4006" spans="1:2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6"/>
        <v>0</v>
      </c>
      <c r="P4006">
        <f t="shared" si="315"/>
        <v>1</v>
      </c>
      <c r="Q4006" s="9" t="s">
        <v>8315</v>
      </c>
      <c r="R4006" s="9" t="s">
        <v>8316</v>
      </c>
      <c r="S4006" s="15">
        <f t="shared" si="317"/>
        <v>41890.16269675926</v>
      </c>
      <c r="T4006" s="15">
        <f t="shared" si="318"/>
        <v>41920.16269675926</v>
      </c>
      <c r="U4006">
        <f t="shared" si="319"/>
        <v>2014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6"/>
        <v>1</v>
      </c>
      <c r="P4007">
        <f t="shared" si="315"/>
        <v>20</v>
      </c>
      <c r="Q4007" s="9" t="s">
        <v>8315</v>
      </c>
      <c r="R4007" s="9" t="s">
        <v>8316</v>
      </c>
      <c r="S4007" s="15">
        <f t="shared" si="317"/>
        <v>41872.807696759257</v>
      </c>
      <c r="T4007" s="15">
        <f t="shared" si="318"/>
        <v>41932.807696759257</v>
      </c>
      <c r="U4007">
        <f t="shared" si="319"/>
        <v>2014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6"/>
        <v>0</v>
      </c>
      <c r="P4008">
        <f t="shared" si="315"/>
        <v>2</v>
      </c>
      <c r="Q4008" s="9" t="s">
        <v>8315</v>
      </c>
      <c r="R4008" s="9" t="s">
        <v>8316</v>
      </c>
      <c r="S4008" s="15">
        <f t="shared" si="317"/>
        <v>42391.772997685184</v>
      </c>
      <c r="T4008" s="15">
        <f t="shared" si="318"/>
        <v>42416.772997685184</v>
      </c>
      <c r="U4008">
        <f t="shared" si="319"/>
        <v>2016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6"/>
        <v>0</v>
      </c>
      <c r="P4009">
        <f t="shared" si="315"/>
        <v>5</v>
      </c>
      <c r="Q4009" s="9" t="s">
        <v>8315</v>
      </c>
      <c r="R4009" s="9" t="s">
        <v>8316</v>
      </c>
      <c r="S4009" s="15">
        <f t="shared" si="317"/>
        <v>41848.772928240738</v>
      </c>
      <c r="T4009" s="15">
        <f t="shared" si="318"/>
        <v>41877.686111111114</v>
      </c>
      <c r="U4009">
        <f t="shared" si="319"/>
        <v>2014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6"/>
        <v>6</v>
      </c>
      <c r="P4010">
        <f t="shared" si="315"/>
        <v>15</v>
      </c>
      <c r="Q4010" s="9" t="s">
        <v>8315</v>
      </c>
      <c r="R4010" s="9" t="s">
        <v>8316</v>
      </c>
      <c r="S4010" s="15">
        <f t="shared" si="317"/>
        <v>42177.964201388888</v>
      </c>
      <c r="T4010" s="15">
        <f t="shared" si="318"/>
        <v>42207.964201388888</v>
      </c>
      <c r="U4010">
        <f t="shared" si="319"/>
        <v>2015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6"/>
        <v>4</v>
      </c>
      <c r="P4011">
        <f t="shared" si="315"/>
        <v>25</v>
      </c>
      <c r="Q4011" s="9" t="s">
        <v>8315</v>
      </c>
      <c r="R4011" s="9" t="s">
        <v>8316</v>
      </c>
      <c r="S4011" s="15">
        <f t="shared" si="317"/>
        <v>41851.700925925928</v>
      </c>
      <c r="T4011" s="15">
        <f t="shared" si="318"/>
        <v>41891.700925925928</v>
      </c>
      <c r="U4011">
        <f t="shared" si="319"/>
        <v>2014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6"/>
        <v>24</v>
      </c>
      <c r="P4012">
        <f t="shared" si="315"/>
        <v>45.84</v>
      </c>
      <c r="Q4012" s="9" t="s">
        <v>8315</v>
      </c>
      <c r="R4012" s="9" t="s">
        <v>8316</v>
      </c>
      <c r="S4012" s="15">
        <f t="shared" si="317"/>
        <v>41921.770439814813</v>
      </c>
      <c r="T4012" s="15">
        <f t="shared" si="318"/>
        <v>41938.770439814813</v>
      </c>
      <c r="U4012">
        <f t="shared" si="319"/>
        <v>2014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6"/>
        <v>8</v>
      </c>
      <c r="P4013">
        <f t="shared" si="315"/>
        <v>4.75</v>
      </c>
      <c r="Q4013" s="9" t="s">
        <v>8315</v>
      </c>
      <c r="R4013" s="9" t="s">
        <v>8316</v>
      </c>
      <c r="S4013" s="15">
        <f t="shared" si="317"/>
        <v>42002.54488425926</v>
      </c>
      <c r="T4013" s="15">
        <f t="shared" si="318"/>
        <v>42032.54488425926</v>
      </c>
      <c r="U4013">
        <f t="shared" si="319"/>
        <v>2014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6"/>
        <v>0</v>
      </c>
      <c r="P4014">
        <f t="shared" si="315"/>
        <v>0</v>
      </c>
      <c r="Q4014" s="9" t="s">
        <v>8315</v>
      </c>
      <c r="R4014" s="9" t="s">
        <v>8316</v>
      </c>
      <c r="S4014" s="15">
        <f t="shared" si="317"/>
        <v>42096.544548611113</v>
      </c>
      <c r="T4014" s="15">
        <f t="shared" si="318"/>
        <v>42126.544548611113</v>
      </c>
      <c r="U4014">
        <f t="shared" si="319"/>
        <v>2015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6"/>
        <v>1</v>
      </c>
      <c r="P4015">
        <f t="shared" si="315"/>
        <v>13</v>
      </c>
      <c r="Q4015" s="9" t="s">
        <v>8315</v>
      </c>
      <c r="R4015" s="9" t="s">
        <v>8316</v>
      </c>
      <c r="S4015" s="15">
        <f t="shared" si="317"/>
        <v>42021.301192129627</v>
      </c>
      <c r="T4015" s="15">
        <f t="shared" si="318"/>
        <v>42051.301192129627</v>
      </c>
      <c r="U4015">
        <f t="shared" si="319"/>
        <v>2015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6"/>
        <v>0</v>
      </c>
      <c r="P4016">
        <f t="shared" si="315"/>
        <v>0</v>
      </c>
      <c r="Q4016" s="9" t="s">
        <v>8315</v>
      </c>
      <c r="R4016" s="9" t="s">
        <v>8316</v>
      </c>
      <c r="S4016" s="15">
        <f t="shared" si="317"/>
        <v>42419.246168981481</v>
      </c>
      <c r="T4016" s="15">
        <f t="shared" si="318"/>
        <v>42434.246168981481</v>
      </c>
      <c r="U4016">
        <f t="shared" si="319"/>
        <v>2016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6"/>
        <v>0</v>
      </c>
      <c r="P4017">
        <f t="shared" si="315"/>
        <v>1</v>
      </c>
      <c r="Q4017" s="9" t="s">
        <v>8315</v>
      </c>
      <c r="R4017" s="9" t="s">
        <v>8316</v>
      </c>
      <c r="S4017" s="15">
        <f t="shared" si="317"/>
        <v>42174.780821759254</v>
      </c>
      <c r="T4017" s="15">
        <f t="shared" si="318"/>
        <v>42204.780821759254</v>
      </c>
      <c r="U4017">
        <f t="shared" si="319"/>
        <v>2015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6"/>
        <v>14</v>
      </c>
      <c r="P4018">
        <f t="shared" si="315"/>
        <v>10</v>
      </c>
      <c r="Q4018" s="9" t="s">
        <v>8315</v>
      </c>
      <c r="R4018" s="9" t="s">
        <v>8316</v>
      </c>
      <c r="S4018" s="15">
        <f t="shared" si="317"/>
        <v>41869.872685185182</v>
      </c>
      <c r="T4018" s="15">
        <f t="shared" si="318"/>
        <v>41899.872685185182</v>
      </c>
      <c r="U4018">
        <f t="shared" si="319"/>
        <v>2014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6"/>
        <v>1</v>
      </c>
      <c r="P4019">
        <f t="shared" si="315"/>
        <v>52.5</v>
      </c>
      <c r="Q4019" s="9" t="s">
        <v>8315</v>
      </c>
      <c r="R4019" s="9" t="s">
        <v>8316</v>
      </c>
      <c r="S4019" s="15">
        <f t="shared" si="317"/>
        <v>41856.672152777777</v>
      </c>
      <c r="T4019" s="15">
        <f t="shared" si="318"/>
        <v>41886.672152777777</v>
      </c>
      <c r="U4019">
        <f t="shared" si="319"/>
        <v>2014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6"/>
        <v>9</v>
      </c>
      <c r="P4020">
        <f t="shared" si="315"/>
        <v>32.5</v>
      </c>
      <c r="Q4020" s="9" t="s">
        <v>8315</v>
      </c>
      <c r="R4020" s="9" t="s">
        <v>8316</v>
      </c>
      <c r="S4020" s="15">
        <f t="shared" si="317"/>
        <v>42620.91097222222</v>
      </c>
      <c r="T4020" s="15">
        <f t="shared" si="318"/>
        <v>42650.91097222222</v>
      </c>
      <c r="U4020">
        <f t="shared" si="319"/>
        <v>2016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6"/>
        <v>1</v>
      </c>
      <c r="P4021">
        <f t="shared" si="315"/>
        <v>7.25</v>
      </c>
      <c r="Q4021" s="9" t="s">
        <v>8315</v>
      </c>
      <c r="R4021" s="9" t="s">
        <v>8316</v>
      </c>
      <c r="S4021" s="15">
        <f t="shared" si="317"/>
        <v>42417.675879629634</v>
      </c>
      <c r="T4021" s="15">
        <f t="shared" si="318"/>
        <v>42475.686111111107</v>
      </c>
      <c r="U4021">
        <f t="shared" si="319"/>
        <v>2016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6"/>
        <v>17</v>
      </c>
      <c r="P4022">
        <f t="shared" si="315"/>
        <v>33.33</v>
      </c>
      <c r="Q4022" s="9" t="s">
        <v>8315</v>
      </c>
      <c r="R4022" s="9" t="s">
        <v>8316</v>
      </c>
      <c r="S4022" s="15">
        <f t="shared" si="317"/>
        <v>42057.190960648149</v>
      </c>
      <c r="T4022" s="15">
        <f t="shared" si="318"/>
        <v>42087.149293981478</v>
      </c>
      <c r="U4022">
        <f t="shared" si="319"/>
        <v>2015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6"/>
        <v>1</v>
      </c>
      <c r="P4023">
        <f t="shared" si="315"/>
        <v>62.5</v>
      </c>
      <c r="Q4023" s="9" t="s">
        <v>8315</v>
      </c>
      <c r="R4023" s="9" t="s">
        <v>8316</v>
      </c>
      <c r="S4023" s="15">
        <f t="shared" si="317"/>
        <v>41878.911550925928</v>
      </c>
      <c r="T4023" s="15">
        <f t="shared" si="318"/>
        <v>41938.911550925928</v>
      </c>
      <c r="U4023">
        <f t="shared" si="319"/>
        <v>2014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6"/>
        <v>70</v>
      </c>
      <c r="P4024">
        <f t="shared" si="315"/>
        <v>63.56</v>
      </c>
      <c r="Q4024" s="9" t="s">
        <v>8315</v>
      </c>
      <c r="R4024" s="9" t="s">
        <v>8316</v>
      </c>
      <c r="S4024" s="15">
        <f t="shared" si="317"/>
        <v>41990.584108796291</v>
      </c>
      <c r="T4024" s="15">
        <f t="shared" si="318"/>
        <v>42036.120833333334</v>
      </c>
      <c r="U4024">
        <f t="shared" si="319"/>
        <v>2014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6"/>
        <v>0</v>
      </c>
      <c r="P4025">
        <f t="shared" si="315"/>
        <v>0</v>
      </c>
      <c r="Q4025" s="9" t="s">
        <v>8315</v>
      </c>
      <c r="R4025" s="9" t="s">
        <v>8316</v>
      </c>
      <c r="S4025" s="15">
        <f t="shared" si="317"/>
        <v>42408.999571759254</v>
      </c>
      <c r="T4025" s="15">
        <f t="shared" si="318"/>
        <v>42453.957905092597</v>
      </c>
      <c r="U4025">
        <f t="shared" si="319"/>
        <v>2016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6"/>
        <v>1</v>
      </c>
      <c r="P4026">
        <f t="shared" ref="P4026:P4089" si="320">IFERROR(ROUND(E4026/L4026, 2),0)</f>
        <v>10</v>
      </c>
      <c r="Q4026" s="9" t="s">
        <v>8315</v>
      </c>
      <c r="R4026" s="9" t="s">
        <v>8316</v>
      </c>
      <c r="S4026" s="15">
        <f t="shared" si="317"/>
        <v>42217.670104166667</v>
      </c>
      <c r="T4026" s="15">
        <f t="shared" si="318"/>
        <v>42247.670104166667</v>
      </c>
      <c r="U4026">
        <f t="shared" si="319"/>
        <v>2015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6"/>
        <v>5</v>
      </c>
      <c r="P4027">
        <f t="shared" si="320"/>
        <v>62.5</v>
      </c>
      <c r="Q4027" s="9" t="s">
        <v>8315</v>
      </c>
      <c r="R4027" s="9" t="s">
        <v>8316</v>
      </c>
      <c r="S4027" s="15">
        <f t="shared" si="317"/>
        <v>42151.237685185188</v>
      </c>
      <c r="T4027" s="15">
        <f t="shared" si="318"/>
        <v>42211.237685185188</v>
      </c>
      <c r="U4027">
        <f t="shared" si="319"/>
        <v>2015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6"/>
        <v>0</v>
      </c>
      <c r="P4028">
        <f t="shared" si="320"/>
        <v>0</v>
      </c>
      <c r="Q4028" s="9" t="s">
        <v>8315</v>
      </c>
      <c r="R4028" s="9" t="s">
        <v>8316</v>
      </c>
      <c r="S4028" s="15">
        <f t="shared" si="317"/>
        <v>42282.655543981484</v>
      </c>
      <c r="T4028" s="15">
        <f t="shared" si="318"/>
        <v>42342.697210648148</v>
      </c>
      <c r="U4028">
        <f t="shared" si="319"/>
        <v>2015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6"/>
        <v>7</v>
      </c>
      <c r="P4029">
        <f t="shared" si="320"/>
        <v>30.71</v>
      </c>
      <c r="Q4029" s="9" t="s">
        <v>8315</v>
      </c>
      <c r="R4029" s="9" t="s">
        <v>8316</v>
      </c>
      <c r="S4029" s="15">
        <f t="shared" si="317"/>
        <v>42768.97084490741</v>
      </c>
      <c r="T4029" s="15">
        <f t="shared" si="318"/>
        <v>42789.041666666672</v>
      </c>
      <c r="U4029">
        <f t="shared" si="319"/>
        <v>2017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6"/>
        <v>28</v>
      </c>
      <c r="P4030">
        <f t="shared" si="320"/>
        <v>51</v>
      </c>
      <c r="Q4030" s="9" t="s">
        <v>8315</v>
      </c>
      <c r="R4030" s="9" t="s">
        <v>8316</v>
      </c>
      <c r="S4030" s="15">
        <f t="shared" si="317"/>
        <v>41765.938657407409</v>
      </c>
      <c r="T4030" s="15">
        <f t="shared" si="318"/>
        <v>41795.938657407409</v>
      </c>
      <c r="U4030">
        <f t="shared" si="319"/>
        <v>2014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6"/>
        <v>0</v>
      </c>
      <c r="P4031">
        <f t="shared" si="320"/>
        <v>0</v>
      </c>
      <c r="Q4031" s="9" t="s">
        <v>8315</v>
      </c>
      <c r="R4031" s="9" t="s">
        <v>8316</v>
      </c>
      <c r="S4031" s="15">
        <f t="shared" si="317"/>
        <v>42322.025115740747</v>
      </c>
      <c r="T4031" s="15">
        <f t="shared" si="318"/>
        <v>42352.025115740747</v>
      </c>
      <c r="U4031">
        <f t="shared" si="319"/>
        <v>2015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6"/>
        <v>16</v>
      </c>
      <c r="P4032">
        <f t="shared" si="320"/>
        <v>66.67</v>
      </c>
      <c r="Q4032" s="9" t="s">
        <v>8315</v>
      </c>
      <c r="R4032" s="9" t="s">
        <v>8316</v>
      </c>
      <c r="S4032" s="15">
        <f t="shared" si="317"/>
        <v>42374.655081018514</v>
      </c>
      <c r="T4032" s="15">
        <f t="shared" si="318"/>
        <v>42403.784027777772</v>
      </c>
      <c r="U4032">
        <f t="shared" si="319"/>
        <v>2016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6"/>
        <v>0</v>
      </c>
      <c r="P4033">
        <f t="shared" si="320"/>
        <v>0</v>
      </c>
      <c r="Q4033" s="9" t="s">
        <v>8315</v>
      </c>
      <c r="R4033" s="9" t="s">
        <v>8316</v>
      </c>
      <c r="S4033" s="15">
        <f t="shared" si="317"/>
        <v>41941.585231481484</v>
      </c>
      <c r="T4033" s="15">
        <f t="shared" si="318"/>
        <v>41991.626898148148</v>
      </c>
      <c r="U4033">
        <f t="shared" si="319"/>
        <v>2014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21">ROUND(E4034/D4034*100, 0)</f>
        <v>7</v>
      </c>
      <c r="P4034">
        <f t="shared" si="320"/>
        <v>59</v>
      </c>
      <c r="Q4034" s="9" t="s">
        <v>8315</v>
      </c>
      <c r="R4034" s="9" t="s">
        <v>8316</v>
      </c>
      <c r="S4034" s="15">
        <f t="shared" si="317"/>
        <v>42293.809212962966</v>
      </c>
      <c r="T4034" s="15">
        <f t="shared" si="318"/>
        <v>42353.85087962963</v>
      </c>
      <c r="U4034">
        <f t="shared" si="319"/>
        <v>2015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21"/>
        <v>26</v>
      </c>
      <c r="P4035">
        <f t="shared" si="320"/>
        <v>65.34</v>
      </c>
      <c r="Q4035" s="9" t="s">
        <v>8315</v>
      </c>
      <c r="R4035" s="9" t="s">
        <v>8316</v>
      </c>
      <c r="S4035" s="15">
        <f t="shared" ref="S4035:S4098" si="322">(((J4035/60)/60)/24)+DATE(1970,1,1)</f>
        <v>42614.268796296295</v>
      </c>
      <c r="T4035" s="15">
        <f t="shared" ref="T4035:T4098" si="323">(((I4035/60)/60)/24)+DATE(1970,1,1)</f>
        <v>42645.375</v>
      </c>
      <c r="U4035">
        <f t="shared" ref="U4035:U4098" si="324">YEAR(S4035)</f>
        <v>2016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21"/>
        <v>1</v>
      </c>
      <c r="P4036">
        <f t="shared" si="320"/>
        <v>100</v>
      </c>
      <c r="Q4036" s="9" t="s">
        <v>8315</v>
      </c>
      <c r="R4036" s="9" t="s">
        <v>8316</v>
      </c>
      <c r="S4036" s="15">
        <f t="shared" si="322"/>
        <v>42067.947337962964</v>
      </c>
      <c r="T4036" s="15">
        <f t="shared" si="323"/>
        <v>42097.905671296292</v>
      </c>
      <c r="U4036">
        <f t="shared" si="324"/>
        <v>2015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21"/>
        <v>37</v>
      </c>
      <c r="P4037">
        <f t="shared" si="320"/>
        <v>147.4</v>
      </c>
      <c r="Q4037" s="9" t="s">
        <v>8315</v>
      </c>
      <c r="R4037" s="9" t="s">
        <v>8316</v>
      </c>
      <c r="S4037" s="15">
        <f t="shared" si="322"/>
        <v>41903.882951388885</v>
      </c>
      <c r="T4037" s="15">
        <f t="shared" si="323"/>
        <v>41933.882951388885</v>
      </c>
      <c r="U4037">
        <f t="shared" si="324"/>
        <v>2014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21"/>
        <v>47</v>
      </c>
      <c r="P4038">
        <f t="shared" si="320"/>
        <v>166.06</v>
      </c>
      <c r="Q4038" s="9" t="s">
        <v>8315</v>
      </c>
      <c r="R4038" s="9" t="s">
        <v>8316</v>
      </c>
      <c r="S4038" s="15">
        <f t="shared" si="322"/>
        <v>41804.937083333331</v>
      </c>
      <c r="T4038" s="15">
        <f t="shared" si="323"/>
        <v>41821.9375</v>
      </c>
      <c r="U4038">
        <f t="shared" si="324"/>
        <v>2014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21"/>
        <v>11</v>
      </c>
      <c r="P4039">
        <f t="shared" si="320"/>
        <v>40</v>
      </c>
      <c r="Q4039" s="9" t="s">
        <v>8315</v>
      </c>
      <c r="R4039" s="9" t="s">
        <v>8316</v>
      </c>
      <c r="S4039" s="15">
        <f t="shared" si="322"/>
        <v>42497.070775462969</v>
      </c>
      <c r="T4039" s="15">
        <f t="shared" si="323"/>
        <v>42514.600694444445</v>
      </c>
      <c r="U4039">
        <f t="shared" si="324"/>
        <v>2016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21"/>
        <v>12</v>
      </c>
      <c r="P4040">
        <f t="shared" si="320"/>
        <v>75.25</v>
      </c>
      <c r="Q4040" s="9" t="s">
        <v>8315</v>
      </c>
      <c r="R4040" s="9" t="s">
        <v>8316</v>
      </c>
      <c r="S4040" s="15">
        <f t="shared" si="322"/>
        <v>41869.798726851855</v>
      </c>
      <c r="T4040" s="15">
        <f t="shared" si="323"/>
        <v>41929.798726851855</v>
      </c>
      <c r="U4040">
        <f t="shared" si="324"/>
        <v>2014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21"/>
        <v>60</v>
      </c>
      <c r="P4041">
        <f t="shared" si="320"/>
        <v>60</v>
      </c>
      <c r="Q4041" s="9" t="s">
        <v>8315</v>
      </c>
      <c r="R4041" s="9" t="s">
        <v>8316</v>
      </c>
      <c r="S4041" s="15">
        <f t="shared" si="322"/>
        <v>42305.670914351853</v>
      </c>
      <c r="T4041" s="15">
        <f t="shared" si="323"/>
        <v>42339.249305555553</v>
      </c>
      <c r="U4041">
        <f t="shared" si="324"/>
        <v>2015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21"/>
        <v>31</v>
      </c>
      <c r="P4042">
        <f t="shared" si="320"/>
        <v>1250</v>
      </c>
      <c r="Q4042" s="9" t="s">
        <v>8315</v>
      </c>
      <c r="R4042" s="9" t="s">
        <v>8316</v>
      </c>
      <c r="S4042" s="15">
        <f t="shared" si="322"/>
        <v>42144.231527777782</v>
      </c>
      <c r="T4042" s="15">
        <f t="shared" si="323"/>
        <v>42203.125</v>
      </c>
      <c r="U4042">
        <f t="shared" si="324"/>
        <v>2015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21"/>
        <v>0</v>
      </c>
      <c r="P4043">
        <f t="shared" si="320"/>
        <v>10.5</v>
      </c>
      <c r="Q4043" s="9" t="s">
        <v>8315</v>
      </c>
      <c r="R4043" s="9" t="s">
        <v>8316</v>
      </c>
      <c r="S4043" s="15">
        <f t="shared" si="322"/>
        <v>42559.474004629628</v>
      </c>
      <c r="T4043" s="15">
        <f t="shared" si="323"/>
        <v>42619.474004629628</v>
      </c>
      <c r="U4043">
        <f t="shared" si="324"/>
        <v>2016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21"/>
        <v>0</v>
      </c>
      <c r="P4044">
        <f t="shared" si="320"/>
        <v>7</v>
      </c>
      <c r="Q4044" s="9" t="s">
        <v>8315</v>
      </c>
      <c r="R4044" s="9" t="s">
        <v>8316</v>
      </c>
      <c r="S4044" s="15">
        <f t="shared" si="322"/>
        <v>41995.084074074075</v>
      </c>
      <c r="T4044" s="15">
        <f t="shared" si="323"/>
        <v>42024.802777777775</v>
      </c>
      <c r="U4044">
        <f t="shared" si="324"/>
        <v>2014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21"/>
        <v>0</v>
      </c>
      <c r="P4045">
        <f t="shared" si="320"/>
        <v>0</v>
      </c>
      <c r="Q4045" s="9" t="s">
        <v>8315</v>
      </c>
      <c r="R4045" s="9" t="s">
        <v>8316</v>
      </c>
      <c r="S4045" s="15">
        <f t="shared" si="322"/>
        <v>41948.957465277781</v>
      </c>
      <c r="T4045" s="15">
        <f t="shared" si="323"/>
        <v>41963.957465277781</v>
      </c>
      <c r="U4045">
        <f t="shared" si="324"/>
        <v>2014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21"/>
        <v>38</v>
      </c>
      <c r="P4046">
        <f t="shared" si="320"/>
        <v>56.25</v>
      </c>
      <c r="Q4046" s="9" t="s">
        <v>8315</v>
      </c>
      <c r="R4046" s="9" t="s">
        <v>8316</v>
      </c>
      <c r="S4046" s="15">
        <f t="shared" si="322"/>
        <v>42074.219699074078</v>
      </c>
      <c r="T4046" s="15">
        <f t="shared" si="323"/>
        <v>42104.208333333328</v>
      </c>
      <c r="U4046">
        <f t="shared" si="324"/>
        <v>2015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21"/>
        <v>0</v>
      </c>
      <c r="P4047">
        <f t="shared" si="320"/>
        <v>1</v>
      </c>
      <c r="Q4047" s="9" t="s">
        <v>8315</v>
      </c>
      <c r="R4047" s="9" t="s">
        <v>8316</v>
      </c>
      <c r="S4047" s="15">
        <f t="shared" si="322"/>
        <v>41842.201261574075</v>
      </c>
      <c r="T4047" s="15">
        <f t="shared" si="323"/>
        <v>41872.201261574075</v>
      </c>
      <c r="U4047">
        <f t="shared" si="324"/>
        <v>2014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21"/>
        <v>8</v>
      </c>
      <c r="P4048">
        <f t="shared" si="320"/>
        <v>38.33</v>
      </c>
      <c r="Q4048" s="9" t="s">
        <v>8315</v>
      </c>
      <c r="R4048" s="9" t="s">
        <v>8316</v>
      </c>
      <c r="S4048" s="15">
        <f t="shared" si="322"/>
        <v>41904.650578703702</v>
      </c>
      <c r="T4048" s="15">
        <f t="shared" si="323"/>
        <v>41934.650578703702</v>
      </c>
      <c r="U4048">
        <f t="shared" si="324"/>
        <v>2014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21"/>
        <v>2</v>
      </c>
      <c r="P4049">
        <f t="shared" si="320"/>
        <v>27.5</v>
      </c>
      <c r="Q4049" s="9" t="s">
        <v>8315</v>
      </c>
      <c r="R4049" s="9" t="s">
        <v>8316</v>
      </c>
      <c r="S4049" s="15">
        <f t="shared" si="322"/>
        <v>41991.022488425922</v>
      </c>
      <c r="T4049" s="15">
        <f t="shared" si="323"/>
        <v>42015.041666666672</v>
      </c>
      <c r="U4049">
        <f t="shared" si="324"/>
        <v>2014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21"/>
        <v>18</v>
      </c>
      <c r="P4050">
        <f t="shared" si="320"/>
        <v>32.979999999999997</v>
      </c>
      <c r="Q4050" s="9" t="s">
        <v>8315</v>
      </c>
      <c r="R4050" s="9" t="s">
        <v>8316</v>
      </c>
      <c r="S4050" s="15">
        <f t="shared" si="322"/>
        <v>42436.509108796294</v>
      </c>
      <c r="T4050" s="15">
        <f t="shared" si="323"/>
        <v>42471.467442129629</v>
      </c>
      <c r="U4050">
        <f t="shared" si="324"/>
        <v>2016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21"/>
        <v>0</v>
      </c>
      <c r="P4051">
        <f t="shared" si="320"/>
        <v>16</v>
      </c>
      <c r="Q4051" s="9" t="s">
        <v>8315</v>
      </c>
      <c r="R4051" s="9" t="s">
        <v>8316</v>
      </c>
      <c r="S4051" s="15">
        <f t="shared" si="322"/>
        <v>42169.958506944444</v>
      </c>
      <c r="T4051" s="15">
        <f t="shared" si="323"/>
        <v>42199.958506944444</v>
      </c>
      <c r="U4051">
        <f t="shared" si="324"/>
        <v>2015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21"/>
        <v>0</v>
      </c>
      <c r="P4052">
        <f t="shared" si="320"/>
        <v>1</v>
      </c>
      <c r="Q4052" s="9" t="s">
        <v>8315</v>
      </c>
      <c r="R4052" s="9" t="s">
        <v>8316</v>
      </c>
      <c r="S4052" s="15">
        <f t="shared" si="322"/>
        <v>41905.636469907404</v>
      </c>
      <c r="T4052" s="15">
        <f t="shared" si="323"/>
        <v>41935.636469907404</v>
      </c>
      <c r="U4052">
        <f t="shared" si="324"/>
        <v>2014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21"/>
        <v>0</v>
      </c>
      <c r="P4053">
        <f t="shared" si="320"/>
        <v>0</v>
      </c>
      <c r="Q4053" s="9" t="s">
        <v>8315</v>
      </c>
      <c r="R4053" s="9" t="s">
        <v>8316</v>
      </c>
      <c r="S4053" s="15">
        <f t="shared" si="322"/>
        <v>41761.810150462967</v>
      </c>
      <c r="T4053" s="15">
        <f t="shared" si="323"/>
        <v>41768.286805555559</v>
      </c>
      <c r="U4053">
        <f t="shared" si="324"/>
        <v>2014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21"/>
        <v>38</v>
      </c>
      <c r="P4054">
        <f t="shared" si="320"/>
        <v>86.62</v>
      </c>
      <c r="Q4054" s="9" t="s">
        <v>8315</v>
      </c>
      <c r="R4054" s="9" t="s">
        <v>8316</v>
      </c>
      <c r="S4054" s="15">
        <f t="shared" si="322"/>
        <v>41865.878657407404</v>
      </c>
      <c r="T4054" s="15">
        <f t="shared" si="323"/>
        <v>41925.878657407404</v>
      </c>
      <c r="U4054">
        <f t="shared" si="324"/>
        <v>2014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21"/>
        <v>22</v>
      </c>
      <c r="P4055">
        <f t="shared" si="320"/>
        <v>55</v>
      </c>
      <c r="Q4055" s="9" t="s">
        <v>8315</v>
      </c>
      <c r="R4055" s="9" t="s">
        <v>8316</v>
      </c>
      <c r="S4055" s="15">
        <f t="shared" si="322"/>
        <v>41928.690138888887</v>
      </c>
      <c r="T4055" s="15">
        <f t="shared" si="323"/>
        <v>41958.833333333328</v>
      </c>
      <c r="U4055">
        <f t="shared" si="324"/>
        <v>2014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21"/>
        <v>0</v>
      </c>
      <c r="P4056">
        <f t="shared" si="320"/>
        <v>0</v>
      </c>
      <c r="Q4056" s="9" t="s">
        <v>8315</v>
      </c>
      <c r="R4056" s="9" t="s">
        <v>8316</v>
      </c>
      <c r="S4056" s="15">
        <f t="shared" si="322"/>
        <v>42613.841261574074</v>
      </c>
      <c r="T4056" s="15">
        <f t="shared" si="323"/>
        <v>42644.166666666672</v>
      </c>
      <c r="U4056">
        <f t="shared" si="324"/>
        <v>2016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21"/>
        <v>18</v>
      </c>
      <c r="P4057">
        <f t="shared" si="320"/>
        <v>41.95</v>
      </c>
      <c r="Q4057" s="9" t="s">
        <v>8315</v>
      </c>
      <c r="R4057" s="9" t="s">
        <v>8316</v>
      </c>
      <c r="S4057" s="15">
        <f t="shared" si="322"/>
        <v>41779.648506944446</v>
      </c>
      <c r="T4057" s="15">
        <f t="shared" si="323"/>
        <v>41809.648506944446</v>
      </c>
      <c r="U4057">
        <f t="shared" si="324"/>
        <v>2014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21"/>
        <v>53</v>
      </c>
      <c r="P4058">
        <f t="shared" si="320"/>
        <v>88.33</v>
      </c>
      <c r="Q4058" s="9" t="s">
        <v>8315</v>
      </c>
      <c r="R4058" s="9" t="s">
        <v>8316</v>
      </c>
      <c r="S4058" s="15">
        <f t="shared" si="322"/>
        <v>42534.933321759265</v>
      </c>
      <c r="T4058" s="15">
        <f t="shared" si="323"/>
        <v>42554.832638888889</v>
      </c>
      <c r="U4058">
        <f t="shared" si="324"/>
        <v>2016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21"/>
        <v>22</v>
      </c>
      <c r="P4059">
        <f t="shared" si="320"/>
        <v>129.16999999999999</v>
      </c>
      <c r="Q4059" s="9" t="s">
        <v>8315</v>
      </c>
      <c r="R4059" s="9" t="s">
        <v>8316</v>
      </c>
      <c r="S4059" s="15">
        <f t="shared" si="322"/>
        <v>42310.968518518523</v>
      </c>
      <c r="T4059" s="15">
        <f t="shared" si="323"/>
        <v>42333.958333333328</v>
      </c>
      <c r="U4059">
        <f t="shared" si="324"/>
        <v>2015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21"/>
        <v>3</v>
      </c>
      <c r="P4060">
        <f t="shared" si="320"/>
        <v>23.75</v>
      </c>
      <c r="Q4060" s="9" t="s">
        <v>8315</v>
      </c>
      <c r="R4060" s="9" t="s">
        <v>8316</v>
      </c>
      <c r="S4060" s="15">
        <f t="shared" si="322"/>
        <v>42446.060694444444</v>
      </c>
      <c r="T4060" s="15">
        <f t="shared" si="323"/>
        <v>42461.165972222225</v>
      </c>
      <c r="U4060">
        <f t="shared" si="324"/>
        <v>2016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21"/>
        <v>3</v>
      </c>
      <c r="P4061">
        <f t="shared" si="320"/>
        <v>35.71</v>
      </c>
      <c r="Q4061" s="9" t="s">
        <v>8315</v>
      </c>
      <c r="R4061" s="9" t="s">
        <v>8316</v>
      </c>
      <c r="S4061" s="15">
        <f t="shared" si="322"/>
        <v>41866.640648148146</v>
      </c>
      <c r="T4061" s="15">
        <f t="shared" si="323"/>
        <v>41898.125</v>
      </c>
      <c r="U4061">
        <f t="shared" si="324"/>
        <v>2014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21"/>
        <v>3</v>
      </c>
      <c r="P4062">
        <f t="shared" si="320"/>
        <v>57</v>
      </c>
      <c r="Q4062" s="9" t="s">
        <v>8315</v>
      </c>
      <c r="R4062" s="9" t="s">
        <v>8316</v>
      </c>
      <c r="S4062" s="15">
        <f t="shared" si="322"/>
        <v>41779.695092592592</v>
      </c>
      <c r="T4062" s="15">
        <f t="shared" si="323"/>
        <v>41813.666666666664</v>
      </c>
      <c r="U4062">
        <f t="shared" si="324"/>
        <v>2014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21"/>
        <v>0</v>
      </c>
      <c r="P4063">
        <f t="shared" si="320"/>
        <v>0</v>
      </c>
      <c r="Q4063" s="9" t="s">
        <v>8315</v>
      </c>
      <c r="R4063" s="9" t="s">
        <v>8316</v>
      </c>
      <c r="S4063" s="15">
        <f t="shared" si="322"/>
        <v>42421.141469907408</v>
      </c>
      <c r="T4063" s="15">
        <f t="shared" si="323"/>
        <v>42481.099803240737</v>
      </c>
      <c r="U4063">
        <f t="shared" si="324"/>
        <v>2016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21"/>
        <v>2</v>
      </c>
      <c r="P4064">
        <f t="shared" si="320"/>
        <v>163.33000000000001</v>
      </c>
      <c r="Q4064" s="9" t="s">
        <v>8315</v>
      </c>
      <c r="R4064" s="9" t="s">
        <v>8316</v>
      </c>
      <c r="S4064" s="15">
        <f t="shared" si="322"/>
        <v>42523.739212962959</v>
      </c>
      <c r="T4064" s="15">
        <f t="shared" si="323"/>
        <v>42553.739212962959</v>
      </c>
      <c r="U4064">
        <f t="shared" si="324"/>
        <v>2016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21"/>
        <v>1</v>
      </c>
      <c r="P4065">
        <f t="shared" si="320"/>
        <v>15</v>
      </c>
      <c r="Q4065" s="9" t="s">
        <v>8315</v>
      </c>
      <c r="R4065" s="9" t="s">
        <v>8316</v>
      </c>
      <c r="S4065" s="15">
        <f t="shared" si="322"/>
        <v>41787.681527777779</v>
      </c>
      <c r="T4065" s="15">
        <f t="shared" si="323"/>
        <v>41817.681527777779</v>
      </c>
      <c r="U4065">
        <f t="shared" si="324"/>
        <v>2014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21"/>
        <v>19</v>
      </c>
      <c r="P4066">
        <f t="shared" si="320"/>
        <v>64.17</v>
      </c>
      <c r="Q4066" s="9" t="s">
        <v>8315</v>
      </c>
      <c r="R4066" s="9" t="s">
        <v>8316</v>
      </c>
      <c r="S4066" s="15">
        <f t="shared" si="322"/>
        <v>42093.588263888887</v>
      </c>
      <c r="T4066" s="15">
        <f t="shared" si="323"/>
        <v>42123.588263888887</v>
      </c>
      <c r="U4066">
        <f t="shared" si="324"/>
        <v>2015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21"/>
        <v>1</v>
      </c>
      <c r="P4067">
        <f t="shared" si="320"/>
        <v>6.75</v>
      </c>
      <c r="Q4067" s="9" t="s">
        <v>8315</v>
      </c>
      <c r="R4067" s="9" t="s">
        <v>8316</v>
      </c>
      <c r="S4067" s="15">
        <f t="shared" si="322"/>
        <v>41833.951516203706</v>
      </c>
      <c r="T4067" s="15">
        <f t="shared" si="323"/>
        <v>41863.951516203706</v>
      </c>
      <c r="U4067">
        <f t="shared" si="324"/>
        <v>2014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21"/>
        <v>0</v>
      </c>
      <c r="P4068">
        <f t="shared" si="320"/>
        <v>25</v>
      </c>
      <c r="Q4068" s="9" t="s">
        <v>8315</v>
      </c>
      <c r="R4068" s="9" t="s">
        <v>8316</v>
      </c>
      <c r="S4068" s="15">
        <f t="shared" si="322"/>
        <v>42479.039212962962</v>
      </c>
      <c r="T4068" s="15">
        <f t="shared" si="323"/>
        <v>42509.039212962962</v>
      </c>
      <c r="U4068">
        <f t="shared" si="324"/>
        <v>2016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21"/>
        <v>61</v>
      </c>
      <c r="P4069">
        <f t="shared" si="320"/>
        <v>179.12</v>
      </c>
      <c r="Q4069" s="9" t="s">
        <v>8315</v>
      </c>
      <c r="R4069" s="9" t="s">
        <v>8316</v>
      </c>
      <c r="S4069" s="15">
        <f t="shared" si="322"/>
        <v>42235.117476851854</v>
      </c>
      <c r="T4069" s="15">
        <f t="shared" si="323"/>
        <v>42275.117476851854</v>
      </c>
      <c r="U4069">
        <f t="shared" si="324"/>
        <v>2015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21"/>
        <v>1</v>
      </c>
      <c r="P4070">
        <f t="shared" si="320"/>
        <v>34.950000000000003</v>
      </c>
      <c r="Q4070" s="9" t="s">
        <v>8315</v>
      </c>
      <c r="R4070" s="9" t="s">
        <v>8316</v>
      </c>
      <c r="S4070" s="15">
        <f t="shared" si="322"/>
        <v>42718.963599537034</v>
      </c>
      <c r="T4070" s="15">
        <f t="shared" si="323"/>
        <v>42748.961805555555</v>
      </c>
      <c r="U4070">
        <f t="shared" si="324"/>
        <v>2016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21"/>
        <v>34</v>
      </c>
      <c r="P4071">
        <f t="shared" si="320"/>
        <v>33.08</v>
      </c>
      <c r="Q4071" s="9" t="s">
        <v>8315</v>
      </c>
      <c r="R4071" s="9" t="s">
        <v>8316</v>
      </c>
      <c r="S4071" s="15">
        <f t="shared" si="322"/>
        <v>42022.661527777775</v>
      </c>
      <c r="T4071" s="15">
        <f t="shared" si="323"/>
        <v>42063.5</v>
      </c>
      <c r="U4071">
        <f t="shared" si="324"/>
        <v>2015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21"/>
        <v>17</v>
      </c>
      <c r="P4072">
        <f t="shared" si="320"/>
        <v>27.5</v>
      </c>
      <c r="Q4072" s="9" t="s">
        <v>8315</v>
      </c>
      <c r="R4072" s="9" t="s">
        <v>8316</v>
      </c>
      <c r="S4072" s="15">
        <f t="shared" si="322"/>
        <v>42031.666898148149</v>
      </c>
      <c r="T4072" s="15">
        <f t="shared" si="323"/>
        <v>42064.125</v>
      </c>
      <c r="U4072">
        <f t="shared" si="324"/>
        <v>2015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21"/>
        <v>0</v>
      </c>
      <c r="P4073">
        <f t="shared" si="320"/>
        <v>0</v>
      </c>
      <c r="Q4073" s="9" t="s">
        <v>8315</v>
      </c>
      <c r="R4073" s="9" t="s">
        <v>8316</v>
      </c>
      <c r="S4073" s="15">
        <f t="shared" si="322"/>
        <v>42700.804756944446</v>
      </c>
      <c r="T4073" s="15">
        <f t="shared" si="323"/>
        <v>42730.804756944446</v>
      </c>
      <c r="U4073">
        <f t="shared" si="324"/>
        <v>2016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21"/>
        <v>0</v>
      </c>
      <c r="P4074">
        <f t="shared" si="320"/>
        <v>2</v>
      </c>
      <c r="Q4074" s="9" t="s">
        <v>8315</v>
      </c>
      <c r="R4074" s="9" t="s">
        <v>8316</v>
      </c>
      <c r="S4074" s="15">
        <f t="shared" si="322"/>
        <v>41812.77443287037</v>
      </c>
      <c r="T4074" s="15">
        <f t="shared" si="323"/>
        <v>41872.77443287037</v>
      </c>
      <c r="U4074">
        <f t="shared" si="324"/>
        <v>2014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21"/>
        <v>1</v>
      </c>
      <c r="P4075">
        <f t="shared" si="320"/>
        <v>18.5</v>
      </c>
      <c r="Q4075" s="9" t="s">
        <v>8315</v>
      </c>
      <c r="R4075" s="9" t="s">
        <v>8316</v>
      </c>
      <c r="S4075" s="15">
        <f t="shared" si="322"/>
        <v>42078.34520833334</v>
      </c>
      <c r="T4075" s="15">
        <f t="shared" si="323"/>
        <v>42133.166666666672</v>
      </c>
      <c r="U4075">
        <f t="shared" si="324"/>
        <v>2015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21"/>
        <v>27</v>
      </c>
      <c r="P4076">
        <f t="shared" si="320"/>
        <v>35</v>
      </c>
      <c r="Q4076" s="9" t="s">
        <v>8315</v>
      </c>
      <c r="R4076" s="9" t="s">
        <v>8316</v>
      </c>
      <c r="S4076" s="15">
        <f t="shared" si="322"/>
        <v>42283.552951388891</v>
      </c>
      <c r="T4076" s="15">
        <f t="shared" si="323"/>
        <v>42313.594618055555</v>
      </c>
      <c r="U4076">
        <f t="shared" si="324"/>
        <v>2015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21"/>
        <v>29</v>
      </c>
      <c r="P4077">
        <f t="shared" si="320"/>
        <v>44.31</v>
      </c>
      <c r="Q4077" s="9" t="s">
        <v>8315</v>
      </c>
      <c r="R4077" s="9" t="s">
        <v>8316</v>
      </c>
      <c r="S4077" s="15">
        <f t="shared" si="322"/>
        <v>41779.045937499999</v>
      </c>
      <c r="T4077" s="15">
        <f t="shared" si="323"/>
        <v>41820.727777777778</v>
      </c>
      <c r="U4077">
        <f t="shared" si="324"/>
        <v>2014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21"/>
        <v>0</v>
      </c>
      <c r="P4078">
        <f t="shared" si="320"/>
        <v>0</v>
      </c>
      <c r="Q4078" s="9" t="s">
        <v>8315</v>
      </c>
      <c r="R4078" s="9" t="s">
        <v>8316</v>
      </c>
      <c r="S4078" s="15">
        <f t="shared" si="322"/>
        <v>41905.795706018522</v>
      </c>
      <c r="T4078" s="15">
        <f t="shared" si="323"/>
        <v>41933.82708333333</v>
      </c>
      <c r="U4078">
        <f t="shared" si="324"/>
        <v>2014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21"/>
        <v>9</v>
      </c>
      <c r="P4079">
        <f t="shared" si="320"/>
        <v>222.5</v>
      </c>
      <c r="Q4079" s="9" t="s">
        <v>8315</v>
      </c>
      <c r="R4079" s="9" t="s">
        <v>8316</v>
      </c>
      <c r="S4079" s="15">
        <f t="shared" si="322"/>
        <v>42695.7105787037</v>
      </c>
      <c r="T4079" s="15">
        <f t="shared" si="323"/>
        <v>42725.7105787037</v>
      </c>
      <c r="U4079">
        <f t="shared" si="324"/>
        <v>2016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21"/>
        <v>0</v>
      </c>
      <c r="P4080">
        <f t="shared" si="320"/>
        <v>0</v>
      </c>
      <c r="Q4080" s="9" t="s">
        <v>8315</v>
      </c>
      <c r="R4080" s="9" t="s">
        <v>8316</v>
      </c>
      <c r="S4080" s="15">
        <f t="shared" si="322"/>
        <v>42732.787523148145</v>
      </c>
      <c r="T4080" s="15">
        <f t="shared" si="323"/>
        <v>42762.787523148145</v>
      </c>
      <c r="U4080">
        <f t="shared" si="324"/>
        <v>2016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21"/>
        <v>0</v>
      </c>
      <c r="P4081">
        <f t="shared" si="320"/>
        <v>5</v>
      </c>
      <c r="Q4081" s="9" t="s">
        <v>8315</v>
      </c>
      <c r="R4081" s="9" t="s">
        <v>8316</v>
      </c>
      <c r="S4081" s="15">
        <f t="shared" si="322"/>
        <v>42510.938900462963</v>
      </c>
      <c r="T4081" s="15">
        <f t="shared" si="323"/>
        <v>42540.938900462963</v>
      </c>
      <c r="U4081">
        <f t="shared" si="324"/>
        <v>2016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21"/>
        <v>0</v>
      </c>
      <c r="P4082">
        <f t="shared" si="320"/>
        <v>0</v>
      </c>
      <c r="Q4082" s="9" t="s">
        <v>8315</v>
      </c>
      <c r="R4082" s="9" t="s">
        <v>8316</v>
      </c>
      <c r="S4082" s="15">
        <f t="shared" si="322"/>
        <v>42511.698101851856</v>
      </c>
      <c r="T4082" s="15">
        <f t="shared" si="323"/>
        <v>42535.787500000006</v>
      </c>
      <c r="U4082">
        <f t="shared" si="324"/>
        <v>2016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21"/>
        <v>16</v>
      </c>
      <c r="P4083">
        <f t="shared" si="320"/>
        <v>29.17</v>
      </c>
      <c r="Q4083" s="9" t="s">
        <v>8315</v>
      </c>
      <c r="R4083" s="9" t="s">
        <v>8316</v>
      </c>
      <c r="S4083" s="15">
        <f t="shared" si="322"/>
        <v>42041.581307870365</v>
      </c>
      <c r="T4083" s="15">
        <f t="shared" si="323"/>
        <v>42071.539641203708</v>
      </c>
      <c r="U4083">
        <f t="shared" si="324"/>
        <v>2015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21"/>
        <v>2</v>
      </c>
      <c r="P4084">
        <f t="shared" si="320"/>
        <v>1.5</v>
      </c>
      <c r="Q4084" s="9" t="s">
        <v>8315</v>
      </c>
      <c r="R4084" s="9" t="s">
        <v>8316</v>
      </c>
      <c r="S4084" s="15">
        <f t="shared" si="322"/>
        <v>42307.189270833333</v>
      </c>
      <c r="T4084" s="15">
        <f t="shared" si="323"/>
        <v>42322.958333333328</v>
      </c>
      <c r="U4084">
        <f t="shared" si="324"/>
        <v>2015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21"/>
        <v>22</v>
      </c>
      <c r="P4085">
        <f t="shared" si="320"/>
        <v>126.5</v>
      </c>
      <c r="Q4085" s="9" t="s">
        <v>8315</v>
      </c>
      <c r="R4085" s="9" t="s">
        <v>8316</v>
      </c>
      <c r="S4085" s="15">
        <f t="shared" si="322"/>
        <v>42353.761759259258</v>
      </c>
      <c r="T4085" s="15">
        <f t="shared" si="323"/>
        <v>42383.761759259258</v>
      </c>
      <c r="U4085">
        <f t="shared" si="324"/>
        <v>2015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21"/>
        <v>0</v>
      </c>
      <c r="P4086">
        <f t="shared" si="320"/>
        <v>10</v>
      </c>
      <c r="Q4086" s="9" t="s">
        <v>8315</v>
      </c>
      <c r="R4086" s="9" t="s">
        <v>8316</v>
      </c>
      <c r="S4086" s="15">
        <f t="shared" si="322"/>
        <v>42622.436412037037</v>
      </c>
      <c r="T4086" s="15">
        <f t="shared" si="323"/>
        <v>42652.436412037037</v>
      </c>
      <c r="U4086">
        <f t="shared" si="324"/>
        <v>2016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21"/>
        <v>0</v>
      </c>
      <c r="P4087">
        <f t="shared" si="320"/>
        <v>10</v>
      </c>
      <c r="Q4087" s="9" t="s">
        <v>8315</v>
      </c>
      <c r="R4087" s="9" t="s">
        <v>8316</v>
      </c>
      <c r="S4087" s="15">
        <f t="shared" si="322"/>
        <v>42058.603877314818</v>
      </c>
      <c r="T4087" s="15">
        <f t="shared" si="323"/>
        <v>42087.165972222225</v>
      </c>
      <c r="U4087">
        <f t="shared" si="324"/>
        <v>2015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21"/>
        <v>5</v>
      </c>
      <c r="P4088">
        <f t="shared" si="320"/>
        <v>9.4</v>
      </c>
      <c r="Q4088" s="9" t="s">
        <v>8315</v>
      </c>
      <c r="R4088" s="9" t="s">
        <v>8316</v>
      </c>
      <c r="S4088" s="15">
        <f t="shared" si="322"/>
        <v>42304.940960648149</v>
      </c>
      <c r="T4088" s="15">
        <f t="shared" si="323"/>
        <v>42329.166666666672</v>
      </c>
      <c r="U4088">
        <f t="shared" si="324"/>
        <v>2015</v>
      </c>
    </row>
    <row r="4089" spans="1:2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21"/>
        <v>0</v>
      </c>
      <c r="P4089">
        <f t="shared" si="320"/>
        <v>0</v>
      </c>
      <c r="Q4089" s="9" t="s">
        <v>8315</v>
      </c>
      <c r="R4089" s="9" t="s">
        <v>8316</v>
      </c>
      <c r="S4089" s="15">
        <f t="shared" si="322"/>
        <v>42538.742893518516</v>
      </c>
      <c r="T4089" s="15">
        <f t="shared" si="323"/>
        <v>42568.742893518516</v>
      </c>
      <c r="U4089">
        <f t="shared" si="324"/>
        <v>2016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21"/>
        <v>11</v>
      </c>
      <c r="P4090">
        <f t="shared" ref="P4090:P4115" si="325">IFERROR(ROUND(E4090/L4090, 2),0)</f>
        <v>72</v>
      </c>
      <c r="Q4090" s="9" t="s">
        <v>8315</v>
      </c>
      <c r="R4090" s="9" t="s">
        <v>8316</v>
      </c>
      <c r="S4090" s="15">
        <f t="shared" si="322"/>
        <v>41990.612546296295</v>
      </c>
      <c r="T4090" s="15">
        <f t="shared" si="323"/>
        <v>42020.434722222228</v>
      </c>
      <c r="U4090">
        <f t="shared" si="324"/>
        <v>2014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21"/>
        <v>5</v>
      </c>
      <c r="P4091">
        <f t="shared" si="325"/>
        <v>30</v>
      </c>
      <c r="Q4091" s="9" t="s">
        <v>8315</v>
      </c>
      <c r="R4091" s="9" t="s">
        <v>8316</v>
      </c>
      <c r="S4091" s="15">
        <f t="shared" si="322"/>
        <v>42122.732499999998</v>
      </c>
      <c r="T4091" s="15">
        <f t="shared" si="323"/>
        <v>42155.732638888891</v>
      </c>
      <c r="U4091">
        <f t="shared" si="324"/>
        <v>2015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21"/>
        <v>3</v>
      </c>
      <c r="P4092">
        <f t="shared" si="325"/>
        <v>10.67</v>
      </c>
      <c r="Q4092" s="9" t="s">
        <v>8315</v>
      </c>
      <c r="R4092" s="9" t="s">
        <v>8316</v>
      </c>
      <c r="S4092" s="15">
        <f t="shared" si="322"/>
        <v>42209.67288194444</v>
      </c>
      <c r="T4092" s="15">
        <f t="shared" si="323"/>
        <v>42223.625</v>
      </c>
      <c r="U4092">
        <f t="shared" si="324"/>
        <v>2015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21"/>
        <v>13</v>
      </c>
      <c r="P4093">
        <f t="shared" si="325"/>
        <v>25.5</v>
      </c>
      <c r="Q4093" s="9" t="s">
        <v>8315</v>
      </c>
      <c r="R4093" s="9" t="s">
        <v>8316</v>
      </c>
      <c r="S4093" s="15">
        <f t="shared" si="322"/>
        <v>41990.506377314814</v>
      </c>
      <c r="T4093" s="15">
        <f t="shared" si="323"/>
        <v>42020.506377314814</v>
      </c>
      <c r="U4093">
        <f t="shared" si="324"/>
        <v>2014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21"/>
        <v>0</v>
      </c>
      <c r="P4094">
        <f t="shared" si="325"/>
        <v>20</v>
      </c>
      <c r="Q4094" s="9" t="s">
        <v>8315</v>
      </c>
      <c r="R4094" s="9" t="s">
        <v>8316</v>
      </c>
      <c r="S4094" s="15">
        <f t="shared" si="322"/>
        <v>42039.194988425923</v>
      </c>
      <c r="T4094" s="15">
        <f t="shared" si="323"/>
        <v>42099.153321759266</v>
      </c>
      <c r="U4094">
        <f t="shared" si="324"/>
        <v>2015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21"/>
        <v>2</v>
      </c>
      <c r="P4095">
        <f t="shared" si="325"/>
        <v>15</v>
      </c>
      <c r="Q4095" s="9" t="s">
        <v>8315</v>
      </c>
      <c r="R4095" s="9" t="s">
        <v>8316</v>
      </c>
      <c r="S4095" s="15">
        <f t="shared" si="322"/>
        <v>42178.815891203703</v>
      </c>
      <c r="T4095" s="15">
        <f t="shared" si="323"/>
        <v>42238.815891203703</v>
      </c>
      <c r="U4095">
        <f t="shared" si="324"/>
        <v>2015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21"/>
        <v>37</v>
      </c>
      <c r="P4096">
        <f t="shared" si="325"/>
        <v>91.25</v>
      </c>
      <c r="Q4096" s="9" t="s">
        <v>8315</v>
      </c>
      <c r="R4096" s="9" t="s">
        <v>8316</v>
      </c>
      <c r="S4096" s="15">
        <f t="shared" si="322"/>
        <v>41890.086805555555</v>
      </c>
      <c r="T4096" s="15">
        <f t="shared" si="323"/>
        <v>41934.207638888889</v>
      </c>
      <c r="U4096">
        <f t="shared" si="324"/>
        <v>2014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21"/>
        <v>3</v>
      </c>
      <c r="P4097">
        <f t="shared" si="325"/>
        <v>800</v>
      </c>
      <c r="Q4097" s="9" t="s">
        <v>8315</v>
      </c>
      <c r="R4097" s="9" t="s">
        <v>8316</v>
      </c>
      <c r="S4097" s="15">
        <f t="shared" si="322"/>
        <v>42693.031828703708</v>
      </c>
      <c r="T4097" s="15">
        <f t="shared" si="323"/>
        <v>42723.031828703708</v>
      </c>
      <c r="U4097">
        <f t="shared" si="324"/>
        <v>2016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6">ROUND(E4098/D4098*100, 0)</f>
        <v>11</v>
      </c>
      <c r="P4098">
        <f t="shared" si="325"/>
        <v>80</v>
      </c>
      <c r="Q4098" s="9" t="s">
        <v>8315</v>
      </c>
      <c r="R4098" s="9" t="s">
        <v>8316</v>
      </c>
      <c r="S4098" s="15">
        <f t="shared" si="322"/>
        <v>42750.530312499999</v>
      </c>
      <c r="T4098" s="15">
        <f t="shared" si="323"/>
        <v>42794.368749999994</v>
      </c>
      <c r="U4098">
        <f t="shared" si="324"/>
        <v>2017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6"/>
        <v>0</v>
      </c>
      <c r="P4099">
        <f t="shared" si="325"/>
        <v>0</v>
      </c>
      <c r="Q4099" s="9" t="s">
        <v>8315</v>
      </c>
      <c r="R4099" s="9" t="s">
        <v>8316</v>
      </c>
      <c r="S4099" s="15">
        <f t="shared" ref="S4099:S4115" si="327">(((J4099/60)/60)/24)+DATE(1970,1,1)</f>
        <v>42344.824502314819</v>
      </c>
      <c r="T4099" s="15">
        <f t="shared" ref="T4099:T4115" si="328">(((I4099/60)/60)/24)+DATE(1970,1,1)</f>
        <v>42400.996527777781</v>
      </c>
      <c r="U4099">
        <f t="shared" ref="U4099:U4115" si="329">YEAR(S4099)</f>
        <v>2015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6"/>
        <v>0</v>
      </c>
      <c r="P4100">
        <f t="shared" si="325"/>
        <v>0</v>
      </c>
      <c r="Q4100" s="9" t="s">
        <v>8315</v>
      </c>
      <c r="R4100" s="9" t="s">
        <v>8316</v>
      </c>
      <c r="S4100" s="15">
        <f t="shared" si="327"/>
        <v>42495.722187499996</v>
      </c>
      <c r="T4100" s="15">
        <f t="shared" si="328"/>
        <v>42525.722187499996</v>
      </c>
      <c r="U4100">
        <f t="shared" si="329"/>
        <v>2016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6"/>
        <v>1</v>
      </c>
      <c r="P4101">
        <f t="shared" si="325"/>
        <v>50</v>
      </c>
      <c r="Q4101" s="9" t="s">
        <v>8315</v>
      </c>
      <c r="R4101" s="9" t="s">
        <v>8316</v>
      </c>
      <c r="S4101" s="15">
        <f t="shared" si="327"/>
        <v>42570.850381944445</v>
      </c>
      <c r="T4101" s="15">
        <f t="shared" si="328"/>
        <v>42615.850381944445</v>
      </c>
      <c r="U4101">
        <f t="shared" si="329"/>
        <v>2016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6"/>
        <v>0</v>
      </c>
      <c r="P4102">
        <f t="shared" si="325"/>
        <v>0</v>
      </c>
      <c r="Q4102" s="9" t="s">
        <v>8315</v>
      </c>
      <c r="R4102" s="9" t="s">
        <v>8316</v>
      </c>
      <c r="S4102" s="15">
        <f t="shared" si="327"/>
        <v>41927.124884259261</v>
      </c>
      <c r="T4102" s="15">
        <f t="shared" si="328"/>
        <v>41937.124884259261</v>
      </c>
      <c r="U4102">
        <f t="shared" si="329"/>
        <v>2014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6"/>
        <v>0</v>
      </c>
      <c r="P4103">
        <f t="shared" si="325"/>
        <v>0</v>
      </c>
      <c r="Q4103" s="9" t="s">
        <v>8315</v>
      </c>
      <c r="R4103" s="9" t="s">
        <v>8316</v>
      </c>
      <c r="S4103" s="15">
        <f t="shared" si="327"/>
        <v>42730.903726851851</v>
      </c>
      <c r="T4103" s="15">
        <f t="shared" si="328"/>
        <v>42760.903726851851</v>
      </c>
      <c r="U4103">
        <f t="shared" si="329"/>
        <v>2016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6"/>
        <v>27</v>
      </c>
      <c r="P4104">
        <f t="shared" si="325"/>
        <v>22.83</v>
      </c>
      <c r="Q4104" s="9" t="s">
        <v>8315</v>
      </c>
      <c r="R4104" s="9" t="s">
        <v>8316</v>
      </c>
      <c r="S4104" s="15">
        <f t="shared" si="327"/>
        <v>42475.848067129627</v>
      </c>
      <c r="T4104" s="15">
        <f t="shared" si="328"/>
        <v>42505.848067129627</v>
      </c>
      <c r="U4104">
        <f t="shared" si="329"/>
        <v>2016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6"/>
        <v>10</v>
      </c>
      <c r="P4105">
        <f t="shared" si="325"/>
        <v>16.670000000000002</v>
      </c>
      <c r="Q4105" s="9" t="s">
        <v>8315</v>
      </c>
      <c r="R4105" s="9" t="s">
        <v>8316</v>
      </c>
      <c r="S4105" s="15">
        <f t="shared" si="327"/>
        <v>42188.83293981482</v>
      </c>
      <c r="T4105" s="15">
        <f t="shared" si="328"/>
        <v>42242.772222222222</v>
      </c>
      <c r="U4105">
        <f t="shared" si="329"/>
        <v>2015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6"/>
        <v>21</v>
      </c>
      <c r="P4106">
        <f t="shared" si="325"/>
        <v>45.79</v>
      </c>
      <c r="Q4106" s="9" t="s">
        <v>8315</v>
      </c>
      <c r="R4106" s="9" t="s">
        <v>8316</v>
      </c>
      <c r="S4106" s="15">
        <f t="shared" si="327"/>
        <v>42640.278171296297</v>
      </c>
      <c r="T4106" s="15">
        <f t="shared" si="328"/>
        <v>42670.278171296297</v>
      </c>
      <c r="U4106">
        <f t="shared" si="329"/>
        <v>2016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6"/>
        <v>7</v>
      </c>
      <c r="P4107">
        <f t="shared" si="325"/>
        <v>383.33</v>
      </c>
      <c r="Q4107" s="9" t="s">
        <v>8315</v>
      </c>
      <c r="R4107" s="9" t="s">
        <v>8316</v>
      </c>
      <c r="S4107" s="15">
        <f t="shared" si="327"/>
        <v>42697.010520833333</v>
      </c>
      <c r="T4107" s="15">
        <f t="shared" si="328"/>
        <v>42730.010520833333</v>
      </c>
      <c r="U4107">
        <f t="shared" si="329"/>
        <v>2016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6"/>
        <v>71</v>
      </c>
      <c r="P4108">
        <f t="shared" si="325"/>
        <v>106.97</v>
      </c>
      <c r="Q4108" s="9" t="s">
        <v>8315</v>
      </c>
      <c r="R4108" s="9" t="s">
        <v>8316</v>
      </c>
      <c r="S4108" s="15">
        <f t="shared" si="327"/>
        <v>42053.049375000002</v>
      </c>
      <c r="T4108" s="15">
        <f t="shared" si="328"/>
        <v>42096.041666666672</v>
      </c>
      <c r="U4108">
        <f t="shared" si="329"/>
        <v>2015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6"/>
        <v>2</v>
      </c>
      <c r="P4109">
        <f t="shared" si="325"/>
        <v>10.25</v>
      </c>
      <c r="Q4109" s="9" t="s">
        <v>8315</v>
      </c>
      <c r="R4109" s="9" t="s">
        <v>8316</v>
      </c>
      <c r="S4109" s="15">
        <f t="shared" si="327"/>
        <v>41883.916678240741</v>
      </c>
      <c r="T4109" s="15">
        <f t="shared" si="328"/>
        <v>41906.916678240741</v>
      </c>
      <c r="U4109">
        <f t="shared" si="329"/>
        <v>2014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6"/>
        <v>2</v>
      </c>
      <c r="P4110">
        <f t="shared" si="325"/>
        <v>59</v>
      </c>
      <c r="Q4110" s="9" t="s">
        <v>8315</v>
      </c>
      <c r="R4110" s="9" t="s">
        <v>8316</v>
      </c>
      <c r="S4110" s="15">
        <f t="shared" si="327"/>
        <v>42767.031678240746</v>
      </c>
      <c r="T4110" s="15">
        <f t="shared" si="328"/>
        <v>42797.208333333328</v>
      </c>
      <c r="U4110">
        <f t="shared" si="329"/>
        <v>2017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6"/>
        <v>0</v>
      </c>
      <c r="P4111">
        <f t="shared" si="325"/>
        <v>0</v>
      </c>
      <c r="Q4111" s="9" t="s">
        <v>8315</v>
      </c>
      <c r="R4111" s="9" t="s">
        <v>8316</v>
      </c>
      <c r="S4111" s="15">
        <f t="shared" si="327"/>
        <v>42307.539398148147</v>
      </c>
      <c r="T4111" s="15">
        <f t="shared" si="328"/>
        <v>42337.581064814818</v>
      </c>
      <c r="U4111">
        <f t="shared" si="329"/>
        <v>2015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6"/>
        <v>29</v>
      </c>
      <c r="P4112">
        <f t="shared" si="325"/>
        <v>14.33</v>
      </c>
      <c r="Q4112" s="9" t="s">
        <v>8315</v>
      </c>
      <c r="R4112" s="9" t="s">
        <v>8316</v>
      </c>
      <c r="S4112" s="15">
        <f t="shared" si="327"/>
        <v>42512.626747685179</v>
      </c>
      <c r="T4112" s="15">
        <f t="shared" si="328"/>
        <v>42572.626747685179</v>
      </c>
      <c r="U4112">
        <f t="shared" si="329"/>
        <v>2016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6"/>
        <v>3</v>
      </c>
      <c r="P4113">
        <f t="shared" si="325"/>
        <v>15.67</v>
      </c>
      <c r="Q4113" s="9" t="s">
        <v>8315</v>
      </c>
      <c r="R4113" s="9" t="s">
        <v>8316</v>
      </c>
      <c r="S4113" s="15">
        <f t="shared" si="327"/>
        <v>42029.135879629626</v>
      </c>
      <c r="T4113" s="15">
        <f t="shared" si="328"/>
        <v>42059.135879629626</v>
      </c>
      <c r="U4113">
        <f t="shared" si="329"/>
        <v>2015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6"/>
        <v>0</v>
      </c>
      <c r="P4114">
        <f t="shared" si="325"/>
        <v>1</v>
      </c>
      <c r="Q4114" s="9" t="s">
        <v>8315</v>
      </c>
      <c r="R4114" s="9" t="s">
        <v>8316</v>
      </c>
      <c r="S4114" s="15">
        <f t="shared" si="327"/>
        <v>42400.946597222224</v>
      </c>
      <c r="T4114" s="15">
        <f t="shared" si="328"/>
        <v>42428</v>
      </c>
      <c r="U4114">
        <f t="shared" si="329"/>
        <v>2016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6"/>
        <v>0</v>
      </c>
      <c r="P4115">
        <f t="shared" si="325"/>
        <v>1</v>
      </c>
      <c r="Q4115" s="9" t="s">
        <v>8315</v>
      </c>
      <c r="R4115" s="9" t="s">
        <v>8316</v>
      </c>
      <c r="S4115" s="15">
        <f t="shared" si="327"/>
        <v>42358.573182870372</v>
      </c>
      <c r="T4115" s="15">
        <f t="shared" si="328"/>
        <v>42377.273611111115</v>
      </c>
      <c r="U4115">
        <f t="shared" si="329"/>
        <v>2015</v>
      </c>
    </row>
  </sheetData>
  <autoFilter ref="A1:U4115" xr:uid="{00000000-0001-0000-0000-000000000000}"/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7" operator="equal">
      <formula>"Live"</formula>
    </cfRule>
  </conditionalFormatting>
  <conditionalFormatting sqref="O1:O1048576 P1 R1:U1">
    <cfRule type="colorScale" priority="23">
      <colorScale>
        <cfvo type="min"/>
        <cfvo type="percentile" val="90"/>
        <color rgb="FFFF5050"/>
        <color theme="8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A3DC6F-22C6-4AEE-8898-7AF966896257}">
  <dimension ref="A1:E18"/>
  <sheetViews>
    <sheetView workbookViewId="0"/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10.77734375" bestFit="1" customWidth="1"/>
    <col min="6" max="6" width="7" bestFit="1" customWidth="1"/>
    <col min="7" max="7" width="10.77734375" bestFit="1" customWidth="1"/>
  </cols>
  <sheetData>
    <row r="1" spans="1:5" x14ac:dyDescent="0.3">
      <c r="A1" s="11" t="s">
        <v>8402</v>
      </c>
      <c r="B1" t="s">
        <v>8315</v>
      </c>
    </row>
    <row r="2" spans="1:5" x14ac:dyDescent="0.3">
      <c r="A2" s="11" t="s">
        <v>8382</v>
      </c>
      <c r="B2" t="s">
        <v>8363</v>
      </c>
    </row>
    <row r="4" spans="1:5" x14ac:dyDescent="0.3">
      <c r="A4" s="11" t="s">
        <v>8362</v>
      </c>
      <c r="B4" s="11" t="s">
        <v>8359</v>
      </c>
    </row>
    <row r="5" spans="1:5" x14ac:dyDescent="0.3">
      <c r="A5" s="11" t="s">
        <v>8361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3">
      <c r="A6" s="12" t="s">
        <v>8376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3">
      <c r="A7" s="12" t="s">
        <v>8377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3">
      <c r="A8" s="12" t="s">
        <v>8378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3">
      <c r="A9" s="12" t="s">
        <v>8379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3">
      <c r="A10" s="12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3">
      <c r="A11" s="12" t="s">
        <v>8380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3">
      <c r="A12" s="12" t="s">
        <v>8369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3">
      <c r="A13" s="12" t="s">
        <v>8370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3">
      <c r="A14" s="12" t="s">
        <v>8371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3">
      <c r="A15" s="12" t="s">
        <v>8373</v>
      </c>
      <c r="B15" s="13">
        <v>65</v>
      </c>
      <c r="C15" s="13">
        <v>50</v>
      </c>
      <c r="D15" s="13"/>
      <c r="E15" s="13">
        <v>115</v>
      </c>
    </row>
    <row r="16" spans="1:5" x14ac:dyDescent="0.3">
      <c r="A16" s="12" t="s">
        <v>8374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3">
      <c r="A17" s="12" t="s">
        <v>8381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3">
      <c r="A18" s="12" t="s">
        <v>8360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5FA118-CBF0-4746-8E8B-487BCA149812}">
  <dimension ref="A1:H16"/>
  <sheetViews>
    <sheetView zoomScaleNormal="100" workbookViewId="0"/>
  </sheetViews>
  <sheetFormatPr defaultRowHeight="14.4" x14ac:dyDescent="0.3"/>
  <cols>
    <col min="1" max="1" width="14.6640625" bestFit="1" customWidth="1"/>
    <col min="2" max="2" width="17.21875" bestFit="1" customWidth="1"/>
    <col min="3" max="3" width="13.33203125" bestFit="1" customWidth="1"/>
    <col min="4" max="4" width="16.109375" bestFit="1" customWidth="1"/>
    <col min="5" max="5" width="12.44140625" bestFit="1" customWidth="1"/>
    <col min="6" max="6" width="19.77734375" bestFit="1" customWidth="1"/>
    <col min="7" max="7" width="15.88671875" bestFit="1" customWidth="1"/>
    <col min="8" max="8" width="18.77734375" bestFit="1" customWidth="1"/>
  </cols>
  <sheetData>
    <row r="1" spans="1:8" x14ac:dyDescent="0.3">
      <c r="A1" s="26" t="s">
        <v>8385</v>
      </c>
      <c r="B1" s="26" t="s">
        <v>8403</v>
      </c>
      <c r="C1" s="26" t="s">
        <v>8404</v>
      </c>
      <c r="D1" s="26" t="s">
        <v>8405</v>
      </c>
      <c r="E1" s="26" t="s">
        <v>8406</v>
      </c>
      <c r="F1" s="26" t="s">
        <v>8407</v>
      </c>
      <c r="G1" s="26" t="s">
        <v>8408</v>
      </c>
      <c r="H1" s="26" t="s">
        <v>8409</v>
      </c>
    </row>
    <row r="2" spans="1:8" x14ac:dyDescent="0.3">
      <c r="A2" t="s">
        <v>8420</v>
      </c>
      <c r="B2">
        <f>COUNTIFS(Kickstarter!$F:$F, "successful", Kickstarter!$D:$D, "&lt;=1000", Kickstarter!$R:$R, "plays" )</f>
        <v>188</v>
      </c>
      <c r="C2">
        <f>COUNTIFS(Kickstarter!$F:$F, "failed", Kickstarter!$D:$D, "&lt;1000", Kickstarter!$R:$R, "plays" )</f>
        <v>45</v>
      </c>
      <c r="D2">
        <f>COUNTIFS(Kickstarter!$F:$F, "canceled", Kickstarter!$D:$D, "&lt;1000", Kickstarter!$R:$R, "plays" )</f>
        <v>0</v>
      </c>
      <c r="E2">
        <f>SUM(B2:D2)</f>
        <v>233</v>
      </c>
      <c r="F2" s="27">
        <f>SUM(B2/E2)</f>
        <v>0.80686695278969955</v>
      </c>
      <c r="G2" s="27">
        <f>SUM(C2/E2)</f>
        <v>0.19313304721030042</v>
      </c>
      <c r="H2" s="27">
        <f>SUM(D2/E2)</f>
        <v>0</v>
      </c>
    </row>
    <row r="3" spans="1:8" x14ac:dyDescent="0.3">
      <c r="A3" t="s">
        <v>8410</v>
      </c>
      <c r="B3">
        <f>COUNTIFS(Kickstarter!$F:$F, "successful", Kickstarter!$D:$D, "&gt;=1000",Kickstarter!$D:$D, "&lt;5000", Kickstarter!$R:$R, "plays" )</f>
        <v>388</v>
      </c>
      <c r="C3">
        <f>COUNTIFS(Kickstarter!$F:$F, "failed", Kickstarter!$D:$D, "&gt;=1000",Kickstarter!$D:$D, "&lt;5000", Kickstarter!$R:$R, "plays" )</f>
        <v>146</v>
      </c>
      <c r="D3">
        <f>COUNTIFS(Kickstarter!$F:$F, "canceled", Kickstarter!$D:$D, "&gt;=1000",Kickstarter!$D:$D, "&lt;5000", Kickstarter!$R:$R, "plays" )</f>
        <v>0</v>
      </c>
      <c r="E3">
        <f t="shared" ref="E3:E13" si="0">SUM(B3:D3)</f>
        <v>534</v>
      </c>
      <c r="F3" s="27">
        <f t="shared" ref="F3:F13" si="1">SUM(B3/E3)</f>
        <v>0.72659176029962547</v>
      </c>
      <c r="G3" s="27">
        <f t="shared" ref="G3:G13" si="2">SUM(C3/E3)</f>
        <v>0.27340823970037453</v>
      </c>
      <c r="H3" s="27">
        <f t="shared" ref="H3:H13" si="3">SUM(D3/E3)</f>
        <v>0</v>
      </c>
    </row>
    <row r="4" spans="1:8" x14ac:dyDescent="0.3">
      <c r="A4" t="s">
        <v>8411</v>
      </c>
      <c r="B4">
        <f>COUNTIFS(Kickstarter!$F:$F, "successful", Kickstarter!$D:$D, "&gt;=5000",Kickstarter!$D:$D, "&lt;10000", Kickstarter!$R:$R, "plays" )</f>
        <v>93</v>
      </c>
      <c r="C4">
        <f>COUNTIFS(Kickstarter!$F:$F, "failed", Kickstarter!$D:$D, "&gt;=5000",Kickstarter!$D:$D, "&lt;10000", Kickstarter!$R:$R, "plays" )</f>
        <v>76</v>
      </c>
      <c r="D4">
        <f>COUNTIFS(Kickstarter!$F:$F, "canceled", Kickstarter!$D:$D, "&gt;=5000",Kickstarter!$D:$D, "&lt;10000", Kickstarter!$R:$R, "plays" )</f>
        <v>0</v>
      </c>
      <c r="E4">
        <f t="shared" si="0"/>
        <v>169</v>
      </c>
      <c r="F4" s="27">
        <f t="shared" si="1"/>
        <v>0.55029585798816572</v>
      </c>
      <c r="G4" s="27">
        <f t="shared" si="2"/>
        <v>0.44970414201183434</v>
      </c>
      <c r="H4" s="27">
        <f t="shared" si="3"/>
        <v>0</v>
      </c>
    </row>
    <row r="5" spans="1:8" x14ac:dyDescent="0.3">
      <c r="A5" t="s">
        <v>8412</v>
      </c>
      <c r="B5">
        <f>COUNTIFS(Kickstarter!$F:$F, "successful", Kickstarter!$D:$D, "&gt;=10000",Kickstarter!$D:$D, "&lt;15000", Kickstarter!$R:$R, "plays" )</f>
        <v>39</v>
      </c>
      <c r="C5">
        <f>COUNTIFS(Kickstarter!$F:$F, "failed", Kickstarter!$D:$D, "&gt;=10000",Kickstarter!$D:$D, "&lt;15000", Kickstarter!$R:$R, "plays" )</f>
        <v>33</v>
      </c>
      <c r="D5">
        <f>COUNTIFS(Kickstarter!$F:$F, "canceled", Kickstarter!$D:$D, "&gt;=10000",Kickstarter!$D:$D, "&lt;15000", Kickstarter!$R:$R, "plays" )</f>
        <v>0</v>
      </c>
      <c r="E5">
        <f t="shared" si="0"/>
        <v>72</v>
      </c>
      <c r="F5" s="27">
        <f t="shared" si="1"/>
        <v>0.54166666666666663</v>
      </c>
      <c r="G5" s="27">
        <f t="shared" si="2"/>
        <v>0.45833333333333331</v>
      </c>
      <c r="H5" s="27">
        <f t="shared" si="3"/>
        <v>0</v>
      </c>
    </row>
    <row r="6" spans="1:8" x14ac:dyDescent="0.3">
      <c r="A6" t="s">
        <v>8413</v>
      </c>
      <c r="B6">
        <f>COUNTIFS(Kickstarter!$F:$F, "successful", Kickstarter!$D:$D, "&gt;=15000",Kickstarter!$D:$D, "&lt;20000", Kickstarter!$R:$R, "plays" )</f>
        <v>12</v>
      </c>
      <c r="C6">
        <f>COUNTIFS(Kickstarter!$F:$F, "failed", Kickstarter!$D:$D, "&gt;=15000",Kickstarter!$D:$D, "&lt;20000", Kickstarter!$R:$R, "plays" )</f>
        <v>12</v>
      </c>
      <c r="D6">
        <f>COUNTIFS(Kickstarter!$F:$F, "cenceled", Kickstarter!$D:$D, "&gt;=15000",Kickstarter!$D:$D, "&lt;20000", Kickstarter!$R:$R, "plays" )</f>
        <v>0</v>
      </c>
      <c r="E6">
        <f t="shared" si="0"/>
        <v>24</v>
      </c>
      <c r="F6" s="27">
        <f t="shared" si="1"/>
        <v>0.5</v>
      </c>
      <c r="G6" s="27">
        <f t="shared" si="2"/>
        <v>0.5</v>
      </c>
      <c r="H6" s="27">
        <f t="shared" si="3"/>
        <v>0</v>
      </c>
    </row>
    <row r="7" spans="1:8" x14ac:dyDescent="0.3">
      <c r="A7" t="s">
        <v>8414</v>
      </c>
      <c r="B7">
        <f>COUNTIFS(Kickstarter!$F:$F, "successful", Kickstarter!$D:$D, "&gt;=20000",Kickstarter!$D:$D, "&lt;25000", Kickstarter!$R:$R, "plays" )</f>
        <v>9</v>
      </c>
      <c r="C7">
        <f>COUNTIFS(Kickstarter!$F:$F, "failed", Kickstarter!$D:$D, "&gt;=20000",Kickstarter!$D:$D, "&lt;25000", Kickstarter!$R:$R, "plays" )</f>
        <v>11</v>
      </c>
      <c r="D7">
        <f>COUNTIFS(Kickstarter!$F:$F, "canceled", Kickstarter!$D:$D, "&gt;=20000",Kickstarter!$D:$D, "&lt;25000", Kickstarter!$R:$R, "plays" )</f>
        <v>0</v>
      </c>
      <c r="E7">
        <f t="shared" si="0"/>
        <v>20</v>
      </c>
      <c r="F7" s="27">
        <f t="shared" si="1"/>
        <v>0.45</v>
      </c>
      <c r="G7" s="27">
        <f t="shared" si="2"/>
        <v>0.55000000000000004</v>
      </c>
      <c r="H7" s="27">
        <f t="shared" si="3"/>
        <v>0</v>
      </c>
    </row>
    <row r="8" spans="1:8" x14ac:dyDescent="0.3">
      <c r="A8" t="s">
        <v>8415</v>
      </c>
      <c r="B8">
        <f>COUNTIFS(Kickstarter!$F:$F, "successful", Kickstarter!$D:$D, "&gt;=25000",Kickstarter!$D:$D, "&lt;30000", Kickstarter!$R:$R, "plays" )</f>
        <v>1</v>
      </c>
      <c r="C8">
        <f>COUNTIFS(Kickstarter!$F:$F, "failed", Kickstarter!$D:$D, "&gt;=25000",Kickstarter!$D:$D, "&lt;30000", Kickstarter!$R:$R, "plays" )</f>
        <v>4</v>
      </c>
      <c r="D8">
        <f>COUNTIFS(Kickstarter!$F:$F, "canceled", Kickstarter!$D:$D, "&gt;=25000",Kickstarter!$D:$D, "&lt;30000", Kickstarter!$R:$R, "plays" )</f>
        <v>0</v>
      </c>
      <c r="E8">
        <f t="shared" si="0"/>
        <v>5</v>
      </c>
      <c r="F8" s="27">
        <f t="shared" si="1"/>
        <v>0.2</v>
      </c>
      <c r="G8" s="27">
        <f t="shared" si="2"/>
        <v>0.8</v>
      </c>
      <c r="H8" s="27">
        <f t="shared" si="3"/>
        <v>0</v>
      </c>
    </row>
    <row r="9" spans="1:8" x14ac:dyDescent="0.3">
      <c r="A9" t="s">
        <v>8416</v>
      </c>
      <c r="B9">
        <f>COUNTIFS(Kickstarter!$F:$F, "successful", Kickstarter!$D:$D, "&gt;=30000",Kickstarter!$D:$D, "&lt;35000", Kickstarter!$R:$R, "plays" )</f>
        <v>3</v>
      </c>
      <c r="C9">
        <f>COUNTIFS(Kickstarter!$F:$F, "failed", Kickstarter!$D:$D, "&gt;=30000",Kickstarter!$D:$D, "&lt;35000", Kickstarter!$R:$R, "plays" )</f>
        <v>8</v>
      </c>
      <c r="D9">
        <f>COUNTIFS(Kickstarter!$F:$F, "canceled", Kickstarter!$D:$D, "&gt;=30000",Kickstarter!$D:$D, "&lt;35000", Kickstarter!$R:$R, "plays" )</f>
        <v>0</v>
      </c>
      <c r="E9">
        <f t="shared" si="0"/>
        <v>11</v>
      </c>
      <c r="F9" s="27">
        <f t="shared" si="1"/>
        <v>0.27272727272727271</v>
      </c>
      <c r="G9" s="27">
        <f t="shared" si="2"/>
        <v>0.72727272727272729</v>
      </c>
      <c r="H9" s="27">
        <f t="shared" si="3"/>
        <v>0</v>
      </c>
    </row>
    <row r="10" spans="1:8" x14ac:dyDescent="0.3">
      <c r="A10" t="s">
        <v>8421</v>
      </c>
      <c r="B10">
        <f>COUNTIFS(Kickstarter!$F:$F, "successful", Kickstarter!$D:$D, "&gt;=35000",Kickstarter!$D:$D, "&lt;40000", Kickstarter!$R:$R, "plays" )</f>
        <v>4</v>
      </c>
      <c r="C10">
        <f>COUNTIFS(Kickstarter!$F:$F, "failed", Kickstarter!$D:$D, "&gt;=35000",Kickstarter!$D:$D, "&lt;40000", Kickstarter!$R:$R, "plays" )</f>
        <v>2</v>
      </c>
      <c r="D10">
        <f>COUNTIFS(Kickstarter!$F:$F, "canceled", Kickstarter!$D:$D, "&gt;=35000",Kickstarter!$D:$D, "&lt;40000", Kickstarter!$R:$R, "plays" )</f>
        <v>0</v>
      </c>
      <c r="E10">
        <f t="shared" si="0"/>
        <v>6</v>
      </c>
      <c r="F10" s="27">
        <f t="shared" si="1"/>
        <v>0.66666666666666663</v>
      </c>
      <c r="G10" s="27">
        <f t="shared" si="2"/>
        <v>0.33333333333333331</v>
      </c>
      <c r="H10" s="27">
        <f t="shared" si="3"/>
        <v>0</v>
      </c>
    </row>
    <row r="11" spans="1:8" x14ac:dyDescent="0.3">
      <c r="A11" t="s">
        <v>8417</v>
      </c>
      <c r="B11">
        <f>COUNTIFS(Kickstarter!$F:$F, "successful", Kickstarter!$D:$D, "&gt;=40000",Kickstarter!$D:$D, "&lt;45000", Kickstarter!$R:$R, "plays" )</f>
        <v>2</v>
      </c>
      <c r="C11">
        <f>COUNTIFS(Kickstarter!$F:$F, "failed", Kickstarter!$D:$D, "&gt;=40000",Kickstarter!$D:$D, "&lt;45000", Kickstarter!$R:$R, "plays" )</f>
        <v>1</v>
      </c>
      <c r="D11">
        <f>COUNTIFS(Kickstarter!$F:$F, "canceled", Kickstarter!$D:$D, "&gt;=40000",Kickstarter!$D:$D, "&lt;45000", Kickstarter!$R:$R, "plays" )</f>
        <v>0</v>
      </c>
      <c r="E11">
        <f t="shared" si="0"/>
        <v>3</v>
      </c>
      <c r="F11" s="27">
        <f t="shared" si="1"/>
        <v>0.66666666666666663</v>
      </c>
      <c r="G11" s="27">
        <f t="shared" si="2"/>
        <v>0.33333333333333331</v>
      </c>
      <c r="H11" s="27">
        <f t="shared" si="3"/>
        <v>0</v>
      </c>
    </row>
    <row r="12" spans="1:8" x14ac:dyDescent="0.3">
      <c r="A12" t="s">
        <v>8418</v>
      </c>
      <c r="B12">
        <f>COUNTIFS(Kickstarter!$F:$F, "successful", Kickstarter!$D:$D, "&gt;=45000",Kickstarter!$D:$D, "&lt;50000", Kickstarter!$R:$R, "plays" )</f>
        <v>0</v>
      </c>
      <c r="C12">
        <f>COUNTIFS(Kickstarter!$F:$F, "failed", Kickstarter!$D:$D, "&gt;=45000",Kickstarter!$D:$D, "&lt;50000", Kickstarter!$R:$R, "plays" )</f>
        <v>1</v>
      </c>
      <c r="D12">
        <f>COUNTIFS(Kickstarter!$F:$F, "canceled", Kickstarter!$D:$D, "&gt;=45000",Kickstarter!$D:$D, "&lt;50000", Kickstarter!$R:$R, "plays" )</f>
        <v>0</v>
      </c>
      <c r="E12">
        <f t="shared" si="0"/>
        <v>1</v>
      </c>
      <c r="F12" s="27">
        <f t="shared" si="1"/>
        <v>0</v>
      </c>
      <c r="G12" s="27">
        <f t="shared" si="2"/>
        <v>1</v>
      </c>
      <c r="H12" s="27">
        <f t="shared" si="3"/>
        <v>0</v>
      </c>
    </row>
    <row r="13" spans="1:8" x14ac:dyDescent="0.3">
      <c r="A13" t="s">
        <v>8419</v>
      </c>
      <c r="B13">
        <f>COUNTIFS(Kickstarter!$F:$F, "successful", Kickstarter!$D:$D, "&gt;=50000", Kickstarter!$R:$R, "plays" )</f>
        <v>2</v>
      </c>
      <c r="C13">
        <f>COUNTIFS(Kickstarter!$F:$F, "failed", Kickstarter!$D:$D, "&gt;=50000", Kickstarter!$R:$R, "plays" )</f>
        <v>14</v>
      </c>
      <c r="D13">
        <f>COUNTIFS(Kickstarter!$F:$F, "canceled", Kickstarter!$D:$D, "&gt;=50000", Kickstarter!$R:$R, "plays" )</f>
        <v>0</v>
      </c>
      <c r="E13">
        <f t="shared" si="0"/>
        <v>16</v>
      </c>
      <c r="F13" s="27">
        <f t="shared" si="1"/>
        <v>0.125</v>
      </c>
      <c r="G13" s="27">
        <f t="shared" si="2"/>
        <v>0.875</v>
      </c>
      <c r="H13" s="27">
        <f t="shared" si="3"/>
        <v>0</v>
      </c>
    </row>
    <row r="15" spans="1:8" x14ac:dyDescent="0.3">
      <c r="D15" s="19" t="s">
        <v>8422</v>
      </c>
      <c r="E15">
        <f>SUM(E2:E6)</f>
        <v>1032</v>
      </c>
    </row>
    <row r="16" spans="1:8" x14ac:dyDescent="0.3">
      <c r="D16" s="19" t="s">
        <v>8423</v>
      </c>
      <c r="E16">
        <f>SUM(E10:E13)</f>
        <v>26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6BACA7-EE92-40B7-AAA8-338C51FDD6D1}">
  <dimension ref="A1:F6"/>
  <sheetViews>
    <sheetView workbookViewId="0"/>
  </sheetViews>
  <sheetFormatPr defaultRowHeight="14.4" x14ac:dyDescent="0.3"/>
  <cols>
    <col min="1" max="1" width="30.6640625" customWidth="1"/>
    <col min="2" max="2" width="70.77734375" customWidth="1"/>
    <col min="3" max="4" width="9" style="8" bestFit="1" customWidth="1"/>
    <col min="5" max="5" width="16.21875" style="8" bestFit="1" customWidth="1"/>
    <col min="6" max="6" width="7.5546875" style="8" bestFit="1" customWidth="1"/>
  </cols>
  <sheetData>
    <row r="1" spans="1:6" x14ac:dyDescent="0.3">
      <c r="A1" s="25" t="s">
        <v>8383</v>
      </c>
      <c r="B1" s="25" t="s">
        <v>8384</v>
      </c>
      <c r="C1" s="21" t="s">
        <v>8385</v>
      </c>
      <c r="D1" s="21" t="s">
        <v>8386</v>
      </c>
      <c r="E1" s="21" t="s">
        <v>8307</v>
      </c>
      <c r="F1" s="21" t="s">
        <v>8387</v>
      </c>
    </row>
    <row r="2" spans="1:6" ht="28.8" x14ac:dyDescent="0.3">
      <c r="A2" s="22" t="s">
        <v>3473</v>
      </c>
      <c r="B2" s="23" t="str">
        <f>VLOOKUP(A2, Kickstarter!B:C, 2, FALSE)</f>
        <v>Help us get actor-writer Ian Bonar's debut play - a hilarious, heartbreaking story of grief and loss - to the 2016 Edinburgh Fringe.</v>
      </c>
      <c r="C2" s="24">
        <f>VLOOKUP(A2, Kickstarter!B:E, 3, FALSE)</f>
        <v>2000</v>
      </c>
      <c r="D2" s="24">
        <f>VLOOKUP(A2, Kickstarter!B:E, 4, FALSE)</f>
        <v>2020</v>
      </c>
      <c r="E2" s="24">
        <f>VLOOKUP(A2, Kickstarter!B:P, 15, FALSE)</f>
        <v>51.79</v>
      </c>
      <c r="F2" s="24">
        <f>VLOOKUP(A2, Kickstarter!B:P, 11, FALSE)</f>
        <v>39</v>
      </c>
    </row>
    <row r="3" spans="1:6" ht="28.8" x14ac:dyDescent="0.3">
      <c r="A3" s="22" t="s">
        <v>3616</v>
      </c>
      <c r="B3" s="23" t="str">
        <f>VLOOKUP(A3, Kickstarter!B:C, 2, FALSE)</f>
        <v>The play yet to be described as "A surefire Edinburgh Fringe Festival Cult Hit". Coming to the Underbelly, Edinburgh, 5th-30th August.</v>
      </c>
      <c r="C3" s="24">
        <f>VLOOKUP(A3, Kickstarter!B:E, 3, FALSE)</f>
        <v>2000</v>
      </c>
      <c r="D3" s="24">
        <f>VLOOKUP(A3, Kickstarter!B:E, 4, FALSE)</f>
        <v>2020</v>
      </c>
      <c r="E3" s="24">
        <f>VLOOKUP(A3, Kickstarter!B:P, 15, FALSE)</f>
        <v>36.07</v>
      </c>
      <c r="F3" s="24">
        <f>VLOOKUP(A3, Kickstarter!B:P, 11, FALSE)</f>
        <v>56</v>
      </c>
    </row>
    <row r="4" spans="1:6" ht="28.8" x14ac:dyDescent="0.3">
      <c r="A4" s="22" t="s">
        <v>3178</v>
      </c>
      <c r="B4" s="23" t="str">
        <f>VLOOKUP(A4, Kickstarter!B:C, 2, FALSE)</f>
        <v>Cutting Off Kate Bush is a one-woman show written &amp; performed by Lucy Benson-Brown, premiering at the Edinburgh Fringe Festival 2014</v>
      </c>
      <c r="C4" s="24">
        <f>VLOOKUP(A4, Kickstarter!B:E, 3, FALSE)</f>
        <v>1500</v>
      </c>
      <c r="D4" s="24">
        <f>VLOOKUP(A4, Kickstarter!B:E, 4, FALSE)</f>
        <v>2576</v>
      </c>
      <c r="E4" s="24">
        <f>VLOOKUP(A4, Kickstarter!B:P, 15, FALSE)</f>
        <v>33.03</v>
      </c>
      <c r="F4" s="24">
        <f>VLOOKUP(A4, Kickstarter!B:P, 11, FALSE)</f>
        <v>78</v>
      </c>
    </row>
    <row r="5" spans="1:6" ht="28.8" x14ac:dyDescent="0.3">
      <c r="A5" s="22" t="s">
        <v>3329</v>
      </c>
      <c r="B5" s="23" t="str">
        <f>VLOOKUP(A5, Kickstarter!B:C, 2, FALSE)</f>
        <v>Jestia and Raedon is a brand new romantic comedy play going to the Edinburgh Fringe Festival this summer.</v>
      </c>
      <c r="C5" s="24">
        <f>VLOOKUP(A5, Kickstarter!B:E, 3, FALSE)</f>
        <v>1000</v>
      </c>
      <c r="D5" s="24">
        <f>VLOOKUP(A5, Kickstarter!B:E, 4, FALSE)</f>
        <v>1168</v>
      </c>
      <c r="E5" s="24">
        <f>VLOOKUP(A5, Kickstarter!B:P, 15, FALSE)</f>
        <v>44.92</v>
      </c>
      <c r="F5" s="24">
        <f>VLOOKUP(A5, Kickstarter!B:P, 11, FALSE)</f>
        <v>26</v>
      </c>
    </row>
    <row r="6" spans="1:6" ht="28.8" x14ac:dyDescent="0.3">
      <c r="A6" s="22" t="s">
        <v>3221</v>
      </c>
      <c r="B6" s="23" t="str">
        <f>VLOOKUP(A6, Kickstarter!B:C, 2, FALSE)</f>
        <v>A one-man show about love, loss, and motorways, written &amp; performed by Ben Norris. Help us get to the 2015 Edinburgh Fringe and beyond!</v>
      </c>
      <c r="C6" s="24">
        <f>VLOOKUP(A6, Kickstarter!B:E, 3, FALSE)</f>
        <v>4000</v>
      </c>
      <c r="D6" s="24">
        <f>VLOOKUP(A6, Kickstarter!B:E, 4, FALSE)</f>
        <v>4137</v>
      </c>
      <c r="E6" s="24">
        <f>VLOOKUP(A6, Kickstarter!B:P, 15, FALSE)</f>
        <v>36.61</v>
      </c>
      <c r="F6" s="24">
        <f>VLOOKUP(A6, Kickstarter!B:P, 11, FALSE)</f>
        <v>113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A1D139-2D15-44A3-81EB-2FC60C9CC05A}">
  <dimension ref="A2:E6"/>
  <sheetViews>
    <sheetView workbookViewId="0"/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9.44140625" bestFit="1" customWidth="1"/>
    <col min="5" max="5" width="10.77734375" bestFit="1" customWidth="1"/>
    <col min="6" max="6" width="11" bestFit="1" customWidth="1"/>
  </cols>
  <sheetData>
    <row r="2" spans="1:5" x14ac:dyDescent="0.3">
      <c r="A2" s="11" t="s">
        <v>8222</v>
      </c>
      <c r="B2" t="s">
        <v>8223</v>
      </c>
    </row>
    <row r="4" spans="1:5" x14ac:dyDescent="0.3">
      <c r="B4" s="11" t="s">
        <v>8359</v>
      </c>
    </row>
    <row r="5" spans="1:5" x14ac:dyDescent="0.3">
      <c r="B5" t="s">
        <v>8219</v>
      </c>
      <c r="C5" t="s">
        <v>8220</v>
      </c>
      <c r="D5" t="s">
        <v>8218</v>
      </c>
      <c r="E5" t="s">
        <v>8360</v>
      </c>
    </row>
    <row r="6" spans="1:5" x14ac:dyDescent="0.3">
      <c r="A6" t="s">
        <v>8362</v>
      </c>
      <c r="B6" s="13">
        <v>257</v>
      </c>
      <c r="C6" s="13">
        <v>1097</v>
      </c>
      <c r="D6" s="13">
        <v>1651</v>
      </c>
      <c r="E6" s="13">
        <v>3005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B74E7F-129D-4781-B630-50D6650FA211}">
  <dimension ref="A2:D7"/>
  <sheetViews>
    <sheetView zoomScale="110" zoomScaleNormal="110" workbookViewId="0"/>
  </sheetViews>
  <sheetFormatPr defaultRowHeight="14.4" x14ac:dyDescent="0.3"/>
  <cols>
    <col min="1" max="1" width="17.33203125" bestFit="1" customWidth="1"/>
    <col min="2" max="2" width="15.5546875" bestFit="1" customWidth="1"/>
    <col min="3" max="3" width="9.44140625" bestFit="1" customWidth="1"/>
    <col min="4" max="6" width="11" bestFit="1" customWidth="1"/>
  </cols>
  <sheetData>
    <row r="2" spans="1:4" x14ac:dyDescent="0.3">
      <c r="A2" s="11" t="s">
        <v>8222</v>
      </c>
      <c r="B2" t="s">
        <v>8223</v>
      </c>
    </row>
    <row r="4" spans="1:4" x14ac:dyDescent="0.3">
      <c r="A4" s="11" t="s">
        <v>8362</v>
      </c>
      <c r="B4" s="11" t="s">
        <v>8359</v>
      </c>
    </row>
    <row r="5" spans="1:4" x14ac:dyDescent="0.3">
      <c r="A5" s="11" t="s">
        <v>8361</v>
      </c>
      <c r="B5" t="s">
        <v>8220</v>
      </c>
      <c r="C5" t="s">
        <v>8218</v>
      </c>
      <c r="D5" t="s">
        <v>8360</v>
      </c>
    </row>
    <row r="6" spans="1:4" x14ac:dyDescent="0.3">
      <c r="A6" s="12" t="s">
        <v>8316</v>
      </c>
      <c r="B6" s="13">
        <v>250</v>
      </c>
      <c r="C6" s="13">
        <v>412</v>
      </c>
      <c r="D6" s="13">
        <v>662</v>
      </c>
    </row>
    <row r="7" spans="1:4" x14ac:dyDescent="0.3">
      <c r="A7" s="12" t="s">
        <v>8360</v>
      </c>
      <c r="B7" s="13">
        <v>250</v>
      </c>
      <c r="C7" s="13">
        <v>412</v>
      </c>
      <c r="D7" s="13">
        <v>662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E61954-F3C3-43C9-8CC1-E33B32D73C0F}">
  <dimension ref="A2:E22"/>
  <sheetViews>
    <sheetView workbookViewId="0"/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9.44140625" bestFit="1" customWidth="1"/>
    <col min="5" max="5" width="10.77734375" bestFit="1" customWidth="1"/>
    <col min="6" max="6" width="11" bestFit="1" customWidth="1"/>
  </cols>
  <sheetData>
    <row r="2" spans="1:5" x14ac:dyDescent="0.3">
      <c r="A2" s="11" t="s">
        <v>8382</v>
      </c>
      <c r="B2" t="s">
        <v>8363</v>
      </c>
    </row>
    <row r="4" spans="1:5" x14ac:dyDescent="0.3">
      <c r="A4" s="11" t="s">
        <v>8362</v>
      </c>
      <c r="B4" s="11" t="s">
        <v>8359</v>
      </c>
    </row>
    <row r="5" spans="1:5" x14ac:dyDescent="0.3">
      <c r="A5" s="11" t="s">
        <v>8361</v>
      </c>
      <c r="B5" t="s">
        <v>8219</v>
      </c>
      <c r="C5" t="s">
        <v>8220</v>
      </c>
      <c r="D5" t="s">
        <v>8218</v>
      </c>
      <c r="E5" t="s">
        <v>8360</v>
      </c>
    </row>
    <row r="6" spans="1:5" x14ac:dyDescent="0.3">
      <c r="A6" s="12" t="s">
        <v>8375</v>
      </c>
      <c r="B6" s="13">
        <v>89</v>
      </c>
      <c r="C6" s="13">
        <v>363</v>
      </c>
      <c r="D6" s="13">
        <v>564</v>
      </c>
      <c r="E6" s="13">
        <v>1016</v>
      </c>
    </row>
    <row r="7" spans="1:5" x14ac:dyDescent="0.3">
      <c r="A7" s="16" t="s">
        <v>8376</v>
      </c>
      <c r="B7" s="13">
        <v>34</v>
      </c>
      <c r="C7" s="13">
        <v>149</v>
      </c>
      <c r="D7" s="13">
        <v>182</v>
      </c>
      <c r="E7" s="13">
        <v>365</v>
      </c>
    </row>
    <row r="8" spans="1:5" x14ac:dyDescent="0.3">
      <c r="A8" s="16" t="s">
        <v>8377</v>
      </c>
      <c r="B8" s="13">
        <v>27</v>
      </c>
      <c r="C8" s="13">
        <v>106</v>
      </c>
      <c r="D8" s="13">
        <v>202</v>
      </c>
      <c r="E8" s="13">
        <v>335</v>
      </c>
    </row>
    <row r="9" spans="1:5" x14ac:dyDescent="0.3">
      <c r="A9" s="16" t="s">
        <v>8378</v>
      </c>
      <c r="B9" s="13">
        <v>28</v>
      </c>
      <c r="C9" s="13">
        <v>108</v>
      </c>
      <c r="D9" s="13">
        <v>180</v>
      </c>
      <c r="E9" s="13">
        <v>316</v>
      </c>
    </row>
    <row r="10" spans="1:5" x14ac:dyDescent="0.3">
      <c r="A10" s="12" t="s">
        <v>8366</v>
      </c>
      <c r="B10" s="13">
        <v>80</v>
      </c>
      <c r="C10" s="13">
        <v>375</v>
      </c>
      <c r="D10" s="13">
        <v>637</v>
      </c>
      <c r="E10" s="13">
        <v>1092</v>
      </c>
    </row>
    <row r="11" spans="1:5" x14ac:dyDescent="0.3">
      <c r="A11" s="16" t="s">
        <v>8379</v>
      </c>
      <c r="B11" s="13">
        <v>27</v>
      </c>
      <c r="C11" s="13">
        <v>102</v>
      </c>
      <c r="D11" s="13">
        <v>192</v>
      </c>
      <c r="E11" s="13">
        <v>321</v>
      </c>
    </row>
    <row r="12" spans="1:5" x14ac:dyDescent="0.3">
      <c r="A12" s="16" t="s">
        <v>8367</v>
      </c>
      <c r="B12" s="13">
        <v>26</v>
      </c>
      <c r="C12" s="13">
        <v>126</v>
      </c>
      <c r="D12" s="13">
        <v>234</v>
      </c>
      <c r="E12" s="13">
        <v>386</v>
      </c>
    </row>
    <row r="13" spans="1:5" x14ac:dyDescent="0.3">
      <c r="A13" s="16" t="s">
        <v>8380</v>
      </c>
      <c r="B13" s="13">
        <v>27</v>
      </c>
      <c r="C13" s="13">
        <v>147</v>
      </c>
      <c r="D13" s="13">
        <v>211</v>
      </c>
      <c r="E13" s="13">
        <v>385</v>
      </c>
    </row>
    <row r="14" spans="1:5" x14ac:dyDescent="0.3">
      <c r="A14" s="12" t="s">
        <v>8368</v>
      </c>
      <c r="B14" s="13">
        <v>100</v>
      </c>
      <c r="C14" s="13">
        <v>411</v>
      </c>
      <c r="D14" s="13">
        <v>507</v>
      </c>
      <c r="E14" s="13">
        <v>1018</v>
      </c>
    </row>
    <row r="15" spans="1:5" x14ac:dyDescent="0.3">
      <c r="A15" s="16" t="s">
        <v>8369</v>
      </c>
      <c r="B15" s="13">
        <v>43</v>
      </c>
      <c r="C15" s="13">
        <v>150</v>
      </c>
      <c r="D15" s="13">
        <v>194</v>
      </c>
      <c r="E15" s="13">
        <v>387</v>
      </c>
    </row>
    <row r="16" spans="1:5" x14ac:dyDescent="0.3">
      <c r="A16" s="16" t="s">
        <v>8370</v>
      </c>
      <c r="B16" s="13">
        <v>33</v>
      </c>
      <c r="C16" s="13">
        <v>134</v>
      </c>
      <c r="D16" s="13">
        <v>166</v>
      </c>
      <c r="E16" s="13">
        <v>333</v>
      </c>
    </row>
    <row r="17" spans="1:5" x14ac:dyDescent="0.3">
      <c r="A17" s="16" t="s">
        <v>8371</v>
      </c>
      <c r="B17" s="13">
        <v>24</v>
      </c>
      <c r="C17" s="13">
        <v>127</v>
      </c>
      <c r="D17" s="13">
        <v>147</v>
      </c>
      <c r="E17" s="13">
        <v>298</v>
      </c>
    </row>
    <row r="18" spans="1:5" x14ac:dyDescent="0.3">
      <c r="A18" s="12" t="s">
        <v>8372</v>
      </c>
      <c r="B18" s="13">
        <v>80</v>
      </c>
      <c r="C18" s="13">
        <v>381</v>
      </c>
      <c r="D18" s="13">
        <v>477</v>
      </c>
      <c r="E18" s="13">
        <v>938</v>
      </c>
    </row>
    <row r="19" spans="1:5" x14ac:dyDescent="0.3">
      <c r="A19" s="16" t="s">
        <v>8373</v>
      </c>
      <c r="B19" s="13">
        <v>20</v>
      </c>
      <c r="C19" s="13">
        <v>149</v>
      </c>
      <c r="D19" s="13">
        <v>183</v>
      </c>
      <c r="E19" s="13">
        <v>352</v>
      </c>
    </row>
    <row r="20" spans="1:5" x14ac:dyDescent="0.3">
      <c r="A20" s="16" t="s">
        <v>8374</v>
      </c>
      <c r="B20" s="13">
        <v>37</v>
      </c>
      <c r="C20" s="13">
        <v>114</v>
      </c>
      <c r="D20" s="13">
        <v>183</v>
      </c>
      <c r="E20" s="13">
        <v>334</v>
      </c>
    </row>
    <row r="21" spans="1:5" x14ac:dyDescent="0.3">
      <c r="A21" s="16" t="s">
        <v>8381</v>
      </c>
      <c r="B21" s="13">
        <v>23</v>
      </c>
      <c r="C21" s="13">
        <v>118</v>
      </c>
      <c r="D21" s="13">
        <v>111</v>
      </c>
      <c r="E21" s="13">
        <v>252</v>
      </c>
    </row>
    <row r="22" spans="1:5" x14ac:dyDescent="0.3">
      <c r="A22" s="12" t="s">
        <v>8360</v>
      </c>
      <c r="B22" s="13">
        <v>349</v>
      </c>
      <c r="C22" s="13">
        <v>1530</v>
      </c>
      <c r="D22" s="13">
        <v>2185</v>
      </c>
      <c r="E22" s="13">
        <v>4064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123BFA-0926-48CB-ACBC-B04CA94094B3}">
  <dimension ref="A1:J21"/>
  <sheetViews>
    <sheetView zoomScaleNormal="100" workbookViewId="0">
      <selection activeCell="B16" sqref="B16"/>
    </sheetView>
  </sheetViews>
  <sheetFormatPr defaultRowHeight="14.4" x14ac:dyDescent="0.3"/>
  <cols>
    <col min="1" max="1" width="27.6640625" bestFit="1" customWidth="1"/>
    <col min="2" max="2" width="10.5546875" customWidth="1"/>
    <col min="3" max="3" width="11.21875" bestFit="1" customWidth="1"/>
  </cols>
  <sheetData>
    <row r="1" spans="1:10" x14ac:dyDescent="0.3">
      <c r="B1" s="1" t="s">
        <v>8388</v>
      </c>
      <c r="C1" s="1" t="s">
        <v>8389</v>
      </c>
    </row>
    <row r="2" spans="1:10" x14ac:dyDescent="0.3">
      <c r="A2" t="s">
        <v>8390</v>
      </c>
      <c r="B2" s="17" t="e">
        <f>AVERAGE(#REF!)</f>
        <v>#REF!</v>
      </c>
      <c r="C2" s="17" t="e">
        <f>AVERAGE(#REF!)</f>
        <v>#REF!</v>
      </c>
    </row>
    <row r="3" spans="1:10" x14ac:dyDescent="0.3">
      <c r="A3" t="s">
        <v>8391</v>
      </c>
      <c r="B3" s="17" t="e">
        <f>MEDIAN(#REF!)</f>
        <v>#REF!</v>
      </c>
      <c r="C3" s="17" t="e">
        <f>MEDIAN(#REF!)</f>
        <v>#REF!</v>
      </c>
    </row>
    <row r="4" spans="1:10" x14ac:dyDescent="0.3">
      <c r="A4" t="s">
        <v>8394</v>
      </c>
      <c r="B4" s="17" t="e">
        <f>_xlfn.STDEV.P(#REF!)</f>
        <v>#REF!</v>
      </c>
      <c r="C4" s="17" t="e">
        <f>_xlfn.STDEV.P(#REF!)</f>
        <v>#REF!</v>
      </c>
    </row>
    <row r="5" spans="1:10" x14ac:dyDescent="0.3">
      <c r="A5" t="s">
        <v>8395</v>
      </c>
      <c r="B5" s="17" t="e">
        <f>_xlfn.QUARTILE.EXC(#REF!, 3)</f>
        <v>#REF!</v>
      </c>
      <c r="C5" s="17" t="e">
        <f>_xlfn.QUARTILE.EXC(#REF!, 3)</f>
        <v>#REF!</v>
      </c>
    </row>
    <row r="6" spans="1:10" x14ac:dyDescent="0.3">
      <c r="A6" t="s">
        <v>8396</v>
      </c>
      <c r="B6" s="17" t="e">
        <f>_xlfn.QUARTILE.EXC(#REF!, 1)</f>
        <v>#REF!</v>
      </c>
      <c r="C6" s="17" t="e">
        <f>_xlfn.QUARTILE.EXC(#REF!, 1)</f>
        <v>#REF!</v>
      </c>
    </row>
    <row r="7" spans="1:10" x14ac:dyDescent="0.3">
      <c r="A7" t="s">
        <v>8397</v>
      </c>
      <c r="B7" s="17" t="e">
        <f>SUM(B5-B6)</f>
        <v>#REF!</v>
      </c>
      <c r="C7" s="17" t="e">
        <f>SUM(C5-C6)</f>
        <v>#REF!</v>
      </c>
    </row>
    <row r="8" spans="1:10" x14ac:dyDescent="0.3">
      <c r="B8" s="17"/>
      <c r="C8" s="17"/>
    </row>
    <row r="9" spans="1:10" x14ac:dyDescent="0.3">
      <c r="A9" t="s">
        <v>8392</v>
      </c>
      <c r="B9" s="17" t="e">
        <f>AVERAGE(#REF!)</f>
        <v>#REF!</v>
      </c>
      <c r="C9" s="17" t="e">
        <f>AVERAGE(#REF!)</f>
        <v>#REF!</v>
      </c>
    </row>
    <row r="10" spans="1:10" x14ac:dyDescent="0.3">
      <c r="A10" t="s">
        <v>8393</v>
      </c>
      <c r="B10" s="17" t="e">
        <f>MEDIAN(#REF!)</f>
        <v>#REF!</v>
      </c>
      <c r="C10" s="17" t="e">
        <f>MEDIAN(#REF!)</f>
        <v>#REF!</v>
      </c>
    </row>
    <row r="11" spans="1:10" x14ac:dyDescent="0.3">
      <c r="A11" t="s">
        <v>8398</v>
      </c>
      <c r="B11" s="17" t="e">
        <f>_xlfn.STDEV.P(#REF!)</f>
        <v>#REF!</v>
      </c>
      <c r="C11" s="17" t="e">
        <f>_xlfn.STDEV.P(#REF!)</f>
        <v>#REF!</v>
      </c>
    </row>
    <row r="12" spans="1:10" x14ac:dyDescent="0.3">
      <c r="A12" t="s">
        <v>8399</v>
      </c>
      <c r="B12" s="17" t="e">
        <f>_xlfn.QUARTILE.EXC(#REF!, 3)</f>
        <v>#REF!</v>
      </c>
      <c r="C12" s="17" t="e">
        <f>_xlfn.QUARTILE.EXC(#REF!, 3)</f>
        <v>#REF!</v>
      </c>
    </row>
    <row r="13" spans="1:10" x14ac:dyDescent="0.3">
      <c r="A13" t="s">
        <v>8400</v>
      </c>
      <c r="B13" s="17" t="e">
        <f>_xlfn.QUARTILE.EXC(#REF!, 1)</f>
        <v>#REF!</v>
      </c>
      <c r="C13" s="17" t="e">
        <f>_xlfn.QUARTILE.EXC(#REF!, 1)</f>
        <v>#REF!</v>
      </c>
      <c r="J13" s="18"/>
    </row>
    <row r="14" spans="1:10" x14ac:dyDescent="0.3">
      <c r="A14" t="s">
        <v>8401</v>
      </c>
      <c r="B14" s="17" t="e">
        <f>SUM(B12-B13)</f>
        <v>#REF!</v>
      </c>
      <c r="C14" s="17" t="e">
        <f>SUM(C12-C13)</f>
        <v>#REF!</v>
      </c>
      <c r="J14" s="18"/>
    </row>
    <row r="15" spans="1:10" x14ac:dyDescent="0.3">
      <c r="J15" s="18"/>
    </row>
    <row r="16" spans="1:10" x14ac:dyDescent="0.3">
      <c r="J16" s="18"/>
    </row>
    <row r="17" spans="8:10" x14ac:dyDescent="0.3">
      <c r="J17" s="18"/>
    </row>
    <row r="18" spans="8:10" x14ac:dyDescent="0.3">
      <c r="J18" s="18"/>
    </row>
    <row r="19" spans="8:10" x14ac:dyDescent="0.3">
      <c r="J19" s="18"/>
    </row>
    <row r="20" spans="8:10" x14ac:dyDescent="0.3">
      <c r="H20" s="19"/>
    </row>
    <row r="21" spans="8:10" x14ac:dyDescent="0.3">
      <c r="H21" s="19"/>
      <c r="I21" s="20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Edinburgh Research</vt:lpstr>
      <vt:lpstr>Category Statistics</vt:lpstr>
      <vt:lpstr>Subcategory Statistics</vt:lpstr>
      <vt:lpstr>Outcomes Based on Launch Date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David Clark</cp:lastModifiedBy>
  <dcterms:created xsi:type="dcterms:W3CDTF">2017-04-20T15:17:24Z</dcterms:created>
  <dcterms:modified xsi:type="dcterms:W3CDTF">2022-07-02T15:36:56Z</dcterms:modified>
</cp:coreProperties>
</file>