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\Documents\FILE LATIHAN EXCEL PRAKERJA\"/>
    </mc:Choice>
  </mc:AlternateContent>
  <xr:revisionPtr revIDLastSave="0" documentId="8_{BE699CDE-55E3-47E8-A105-2964030C36BD}" xr6:coauthVersionLast="47" xr6:coauthVersionMax="47" xr10:uidLastSave="{00000000-0000-0000-0000-000000000000}"/>
  <bookViews>
    <workbookView xWindow="-108" yWindow="-108" windowWidth="23256" windowHeight="12456" xr2:uid="{D227AF31-28D6-4242-A1B6-89274ACA9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6" i="1" l="1"/>
  <c r="S7" i="1"/>
  <c r="S8" i="1"/>
  <c r="S9" i="1"/>
  <c r="S10" i="1"/>
  <c r="S11" i="1"/>
  <c r="S12" i="1"/>
  <c r="S13" i="1"/>
  <c r="S14" i="1"/>
  <c r="S5" i="1"/>
  <c r="D6" i="1"/>
  <c r="D7" i="1"/>
  <c r="D8" i="1"/>
  <c r="D9" i="1"/>
  <c r="D10" i="1"/>
  <c r="D11" i="1"/>
  <c r="D12" i="1"/>
  <c r="D13" i="1"/>
  <c r="D14" i="1"/>
  <c r="D5" i="1"/>
  <c r="F23" i="1"/>
  <c r="F22" i="1"/>
  <c r="F24" i="1"/>
  <c r="F25" i="1"/>
  <c r="F26" i="1"/>
  <c r="F27" i="1"/>
  <c r="F28" i="1"/>
  <c r="F29" i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5" i="1" a="1"/>
  <c r="O5" i="1" s="1"/>
  <c r="F21" i="1"/>
  <c r="D32" i="1" s="1"/>
  <c r="D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<sst xmlns="http://schemas.openxmlformats.org/spreadsheetml/2006/main" count="90" uniqueCount="75">
  <si>
    <t>No. Ujian</t>
  </si>
  <si>
    <t>Nilai</t>
  </si>
  <si>
    <t>Keterangan</t>
  </si>
  <si>
    <t>GRD-001</t>
  </si>
  <si>
    <t>GRD-002</t>
  </si>
  <si>
    <t>GRD-003</t>
  </si>
  <si>
    <t>GRD-004</t>
  </si>
  <si>
    <t>GRD-005</t>
  </si>
  <si>
    <t>GRD-006</t>
  </si>
  <si>
    <t>GRD-007</t>
  </si>
  <si>
    <t>GRD-008</t>
  </si>
  <si>
    <t>GRD-009</t>
  </si>
  <si>
    <t>GRD-010</t>
  </si>
  <si>
    <t>Daftar Nilai Mahasiswa Mata Kuliah Microsoft Excel</t>
  </si>
  <si>
    <t>No.</t>
  </si>
  <si>
    <t>Nama</t>
  </si>
  <si>
    <t>Unit</t>
  </si>
  <si>
    <t>Harga</t>
  </si>
  <si>
    <t>Opor Ayam</t>
  </si>
  <si>
    <t>Soto Ayam</t>
  </si>
  <si>
    <t>Fanta</t>
  </si>
  <si>
    <t>Es Teler</t>
  </si>
  <si>
    <t>Gudeg Komplit</t>
  </si>
  <si>
    <t>Indomie</t>
  </si>
  <si>
    <t>Coca- Cola</t>
  </si>
  <si>
    <t>Rames</t>
  </si>
  <si>
    <t>Sprite</t>
  </si>
  <si>
    <t>Menu</t>
  </si>
  <si>
    <t xml:space="preserve">Fanta </t>
  </si>
  <si>
    <t>Coca - Cola</t>
  </si>
  <si>
    <t>Mendol</t>
  </si>
  <si>
    <t>Nilai Transaksi</t>
  </si>
  <si>
    <t>Uang Bayar</t>
  </si>
  <si>
    <t>Uang Kembali</t>
  </si>
  <si>
    <t>No. Mhs</t>
  </si>
  <si>
    <t>Huruf</t>
  </si>
  <si>
    <t>Usia</t>
  </si>
  <si>
    <t>IPK</t>
  </si>
  <si>
    <t>GRD-01</t>
  </si>
  <si>
    <t>GRD-02</t>
  </si>
  <si>
    <t>GRD-03</t>
  </si>
  <si>
    <t>GRD-04</t>
  </si>
  <si>
    <t>GRD-05</t>
  </si>
  <si>
    <t>GRD-06</t>
  </si>
  <si>
    <t>GRD-07</t>
  </si>
  <si>
    <t>GRD-08</t>
  </si>
  <si>
    <t>GRD-09</t>
  </si>
  <si>
    <t>GRD-10</t>
  </si>
  <si>
    <t>Budi Susilo</t>
  </si>
  <si>
    <t>Nizar Luthfiansyah</t>
  </si>
  <si>
    <t>Darsi</t>
  </si>
  <si>
    <t>Anita</t>
  </si>
  <si>
    <t>Imam Buchori</t>
  </si>
  <si>
    <t>Bekti</t>
  </si>
  <si>
    <t>Beni</t>
  </si>
  <si>
    <t>Nining</t>
  </si>
  <si>
    <t>Ananda Mufti K.</t>
  </si>
  <si>
    <t>Garuda</t>
  </si>
  <si>
    <t>E</t>
  </si>
  <si>
    <t>D</t>
  </si>
  <si>
    <t>C</t>
  </si>
  <si>
    <t>B</t>
  </si>
  <si>
    <t>A</t>
  </si>
  <si>
    <t>Kriteria Nilai</t>
  </si>
  <si>
    <t>Persyaratan Tes Administrasi PT. Garuda Medika</t>
  </si>
  <si>
    <t>Pengalaman</t>
  </si>
  <si>
    <t>Lebih Besar atau sama dengan 4 tahun</t>
  </si>
  <si>
    <t>Kurang dari atau sama dengan 30 tahun</t>
  </si>
  <si>
    <t>Lebih Besar dari 3</t>
  </si>
  <si>
    <t>Bentuk Umum Fungsi IF and . If Or</t>
  </si>
  <si>
    <t>Faktur Garuda Flesto</t>
  </si>
  <si>
    <t>Peng. 
Kerja</t>
  </si>
  <si>
    <t>IF(AND)(alamat sel+ kriteria), Nilai nila memenuhi syarat, Nilai bila tidak memenuhi syarat)</t>
  </si>
  <si>
    <t>Data Nilai Mahasiswa Garuda Media Angkatan 2024</t>
  </si>
  <si>
    <t>Instruksi.
• Buatlah Tabel sesuai dengan contoh yang disediakan dengan menggunakan Microsoft Excel
• Isilah Hasil dari implementasi fungsi IF pada Tugas Penerapan Fungsi IF
• Isilah Hasil dari implementasi fungsi IF bercabang pada Tugas Penerapan Fungsi IF bercabang
• Isilah Hasil dari implementasi fungsi Vlookup dan Hlookup pada Tugas Penerapan Fungsi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</si>
</sst>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\-&quot;Rp&quot;* #,##0_-;_-&quot;Rp&quot;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3" xfId="0" applyBorder="1"/>
    <xf numFmtId="0" fontId="0" fillId="0" borderId="15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4" fontId="0" fillId="0" borderId="14" xfId="0" applyNumberFormat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0" xfId="0" applyNumberFormat="1"/>
    <xf numFmtId="0" fontId="0" fillId="0" borderId="5" xfId="0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164" fontId="0" fillId="0" borderId="11" xfId="0" applyNumberFormat="1" applyBorder="1" applyAlignment="1">
      <alignment horizontal="right" vertical="center"/>
    </xf>
    <xf numFmtId="0" fontId="0" fillId="0" borderId="11" xfId="0" applyNumberFormat="1" applyBorder="1" applyAlignment="1">
      <alignment horizontal="right" vertical="center"/>
    </xf>
    <xf numFmtId="0" fontId="0" fillId="0" borderId="12" xfId="0" applyNumberFormat="1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5044-F017-4045-98B7-CD694F3955B6}">
  <dimension ref="B2:V48"/>
  <sheetViews>
    <sheetView tabSelected="1" zoomScaleNormal="100" workbookViewId="0">
      <selection activeCell="T12" sqref="T12"/>
    </sheetView>
  </sheetViews>
  <sheetFormatPr defaultRowHeight="14.4" x14ac:dyDescent="0.3"/>
  <cols>
    <col min="2" max="2" width="9.5546875" customWidth="1"/>
    <col min="4" max="4" width="11.44140625" customWidth="1"/>
    <col min="6" max="6" width="14.6640625" customWidth="1"/>
    <col min="8" max="8" width="17.5546875" customWidth="1"/>
    <col min="9" max="9" width="12.88671875" customWidth="1"/>
    <col min="10" max="10" width="10" bestFit="1" customWidth="1"/>
    <col min="13" max="13" width="18" customWidth="1"/>
    <col min="15" max="15" width="12.5546875" customWidth="1"/>
    <col min="19" max="19" width="22.5546875" customWidth="1"/>
  </cols>
  <sheetData>
    <row r="2" spans="2:19" ht="15.6" x14ac:dyDescent="0.3">
      <c r="B2" s="46" t="s">
        <v>73</v>
      </c>
      <c r="C2" s="46"/>
      <c r="D2" s="46"/>
      <c r="E2" s="46"/>
      <c r="F2" s="46"/>
      <c r="L2" s="46" t="s">
        <v>13</v>
      </c>
      <c r="M2" s="46"/>
      <c r="N2" s="46"/>
      <c r="O2" s="46"/>
      <c r="P2" s="46"/>
      <c r="Q2" s="46"/>
      <c r="R2" s="46"/>
      <c r="S2" s="46"/>
    </row>
    <row r="3" spans="2:19" ht="15" thickBot="1" x14ac:dyDescent="0.35"/>
    <row r="4" spans="2:19" ht="26.4" x14ac:dyDescent="0.3">
      <c r="B4" s="14" t="s">
        <v>0</v>
      </c>
      <c r="C4" s="15" t="s">
        <v>1</v>
      </c>
      <c r="D4" s="17" t="s">
        <v>2</v>
      </c>
      <c r="L4" s="14" t="s">
        <v>34</v>
      </c>
      <c r="M4" s="15" t="s">
        <v>15</v>
      </c>
      <c r="N4" s="15" t="s">
        <v>1</v>
      </c>
      <c r="O4" s="15" t="s">
        <v>35</v>
      </c>
      <c r="P4" s="16" t="s">
        <v>71</v>
      </c>
      <c r="Q4" s="15" t="s">
        <v>36</v>
      </c>
      <c r="R4" s="15" t="s">
        <v>37</v>
      </c>
      <c r="S4" s="17" t="s">
        <v>2</v>
      </c>
    </row>
    <row r="5" spans="2:19" x14ac:dyDescent="0.3">
      <c r="B5" s="1" t="s">
        <v>3</v>
      </c>
      <c r="C5" s="8">
        <v>48</v>
      </c>
      <c r="D5" s="4" t="str">
        <f>IF(C5&gt;=80,"Lulus","Tidak Lulus")</f>
        <v>Tidak Lulus</v>
      </c>
      <c r="L5" s="3" t="s">
        <v>38</v>
      </c>
      <c r="M5" s="11" t="s">
        <v>48</v>
      </c>
      <c r="N5" s="11">
        <v>98</v>
      </c>
      <c r="O5" s="11" t="str" cm="1">
        <f t="array" ref="O5">_xlfn.IFS(N5&gt;=90, "A", N5&gt;=80, "B", N5&gt;=75, "C", N5&gt;=60, "D", TRUE, "E")</f>
        <v>A</v>
      </c>
      <c r="P5" s="11">
        <v>4</v>
      </c>
      <c r="Q5" s="11">
        <v>29</v>
      </c>
      <c r="R5" s="11">
        <v>2.8</v>
      </c>
      <c r="S5" s="4" t="str">
        <f>IF(AND(P5&gt;=4, Q5&lt;=30, R5&gt;3), "Memenuhi Syarat", "Tidak Memenuhi Syarat")</f>
        <v>Tidak Memenuhi Syarat</v>
      </c>
    </row>
    <row r="6" spans="2:19" x14ac:dyDescent="0.3">
      <c r="B6" s="1" t="s">
        <v>4</v>
      </c>
      <c r="C6" s="8">
        <v>89</v>
      </c>
      <c r="D6" s="4" t="str">
        <f t="shared" ref="D6:D14" si="0">IF(C6&gt;=80,"Lulus","Tidak Lulus")</f>
        <v>Lulus</v>
      </c>
      <c r="L6" s="3" t="s">
        <v>39</v>
      </c>
      <c r="M6" s="11" t="s">
        <v>49</v>
      </c>
      <c r="N6" s="11">
        <v>84</v>
      </c>
      <c r="O6" s="11" t="str" cm="1">
        <f t="array" ref="O6">_xlfn.IFS(N6&gt;=90, "A", N6&gt;=80, "B", N6&gt;=75, "C", N6&gt;=60, "D", TRUE, "E")</f>
        <v>B</v>
      </c>
      <c r="P6" s="11">
        <v>6</v>
      </c>
      <c r="Q6" s="11">
        <v>31</v>
      </c>
      <c r="R6" s="11">
        <v>2.9</v>
      </c>
      <c r="S6" s="4" t="str">
        <f t="shared" ref="S6:S14" si="1">IF(AND(P6&gt;=4, Q6&lt;=30, R6&gt;3), "Memenuhi Syarat", "Tidak Memenuhi Syarat")</f>
        <v>Tidak Memenuhi Syarat</v>
      </c>
    </row>
    <row r="7" spans="2:19" x14ac:dyDescent="0.3">
      <c r="B7" s="1" t="s">
        <v>5</v>
      </c>
      <c r="C7" s="8">
        <v>80</v>
      </c>
      <c r="D7" s="4" t="str">
        <f t="shared" si="0"/>
        <v>Lulus</v>
      </c>
      <c r="L7" s="3" t="s">
        <v>40</v>
      </c>
      <c r="M7" s="11" t="s">
        <v>50</v>
      </c>
      <c r="N7" s="11">
        <v>57</v>
      </c>
      <c r="O7" s="11" t="str" cm="1">
        <f t="array" ref="O7">_xlfn.IFS(N7&gt;=90, "A", N7&gt;=80, "B", N7&gt;=75, "C", N7&gt;=60, "D", TRUE, "E")</f>
        <v>E</v>
      </c>
      <c r="P7" s="11">
        <v>1</v>
      </c>
      <c r="Q7" s="11">
        <v>100</v>
      </c>
      <c r="R7" s="11">
        <v>3.5</v>
      </c>
      <c r="S7" s="4" t="str">
        <f t="shared" si="1"/>
        <v>Tidak Memenuhi Syarat</v>
      </c>
    </row>
    <row r="8" spans="2:19" x14ac:dyDescent="0.3">
      <c r="B8" s="1" t="s">
        <v>6</v>
      </c>
      <c r="C8" s="8">
        <v>79</v>
      </c>
      <c r="D8" s="4" t="str">
        <f t="shared" si="0"/>
        <v>Tidak Lulus</v>
      </c>
      <c r="L8" s="3" t="s">
        <v>41</v>
      </c>
      <c r="M8" s="11" t="s">
        <v>51</v>
      </c>
      <c r="N8" s="11">
        <v>87</v>
      </c>
      <c r="O8" s="11" t="str" cm="1">
        <f t="array" ref="O8">_xlfn.IFS(N8&gt;=90, "A", N8&gt;=80, "B", N8&gt;=75, "C", N8&gt;=60, "D", TRUE, "E")</f>
        <v>B</v>
      </c>
      <c r="P8" s="11">
        <v>3</v>
      </c>
      <c r="Q8" s="11">
        <v>28</v>
      </c>
      <c r="R8" s="11">
        <v>3.2</v>
      </c>
      <c r="S8" s="4" t="str">
        <f t="shared" si="1"/>
        <v>Tidak Memenuhi Syarat</v>
      </c>
    </row>
    <row r="9" spans="2:19" x14ac:dyDescent="0.3">
      <c r="B9" s="1" t="s">
        <v>7</v>
      </c>
      <c r="C9" s="8">
        <v>91</v>
      </c>
      <c r="D9" s="4" t="str">
        <f t="shared" si="0"/>
        <v>Lulus</v>
      </c>
      <c r="L9" s="3" t="s">
        <v>42</v>
      </c>
      <c r="M9" s="11" t="s">
        <v>52</v>
      </c>
      <c r="N9" s="11">
        <v>92</v>
      </c>
      <c r="O9" s="11" t="str" cm="1">
        <f t="array" ref="O9">_xlfn.IFS(N9&gt;=90, "A", N9&gt;=80, "B", N9&gt;=75, "C", N9&gt;=60, "D", TRUE, "E")</f>
        <v>A</v>
      </c>
      <c r="P9" s="11">
        <v>5</v>
      </c>
      <c r="Q9" s="11">
        <v>32</v>
      </c>
      <c r="R9" s="11">
        <v>3.1</v>
      </c>
      <c r="S9" s="4" t="str">
        <f t="shared" si="1"/>
        <v>Tidak Memenuhi Syarat</v>
      </c>
    </row>
    <row r="10" spans="2:19" x14ac:dyDescent="0.3">
      <c r="B10" s="1" t="s">
        <v>8</v>
      </c>
      <c r="C10" s="8">
        <v>67</v>
      </c>
      <c r="D10" s="4" t="str">
        <f t="shared" si="0"/>
        <v>Tidak Lulus</v>
      </c>
      <c r="L10" s="3" t="s">
        <v>43</v>
      </c>
      <c r="M10" s="11" t="s">
        <v>53</v>
      </c>
      <c r="N10" s="11">
        <v>83</v>
      </c>
      <c r="O10" s="11" t="str" cm="1">
        <f t="array" ref="O10">_xlfn.IFS(N10&gt;=90, "A", N10&gt;=80, "B", N10&gt;=75, "C", N10&gt;=60, "D", TRUE, "E")</f>
        <v>B</v>
      </c>
      <c r="P10" s="11">
        <v>4</v>
      </c>
      <c r="Q10" s="11">
        <v>28</v>
      </c>
      <c r="R10" s="11">
        <v>3.4</v>
      </c>
      <c r="S10" s="4" t="str">
        <f t="shared" si="1"/>
        <v>Memenuhi Syarat</v>
      </c>
    </row>
    <row r="11" spans="2:19" x14ac:dyDescent="0.3">
      <c r="B11" s="1" t="s">
        <v>9</v>
      </c>
      <c r="C11" s="8">
        <v>95</v>
      </c>
      <c r="D11" s="4" t="str">
        <f t="shared" si="0"/>
        <v>Lulus</v>
      </c>
      <c r="L11" s="3" t="s">
        <v>44</v>
      </c>
      <c r="M11" s="11" t="s">
        <v>54</v>
      </c>
      <c r="N11" s="11">
        <v>94</v>
      </c>
      <c r="O11" s="11" t="str" cm="1">
        <f t="array" ref="O11">_xlfn.IFS(N11&gt;=90, "A", N11&gt;=80, "B", N11&gt;=75, "C", N11&gt;=60, "D", TRUE, "E")</f>
        <v>A</v>
      </c>
      <c r="P11" s="11">
        <v>6</v>
      </c>
      <c r="Q11" s="11">
        <v>33</v>
      </c>
      <c r="R11" s="11">
        <v>2.1</v>
      </c>
      <c r="S11" s="4" t="str">
        <f t="shared" si="1"/>
        <v>Tidak Memenuhi Syarat</v>
      </c>
    </row>
    <row r="12" spans="2:19" x14ac:dyDescent="0.3">
      <c r="B12" s="1" t="s">
        <v>10</v>
      </c>
      <c r="C12" s="8">
        <v>59</v>
      </c>
      <c r="D12" s="4" t="str">
        <f t="shared" si="0"/>
        <v>Tidak Lulus</v>
      </c>
      <c r="L12" s="3" t="s">
        <v>45</v>
      </c>
      <c r="M12" s="11" t="s">
        <v>55</v>
      </c>
      <c r="N12" s="11">
        <v>77</v>
      </c>
      <c r="O12" s="11" t="str" cm="1">
        <f t="array" ref="O12">_xlfn.IFS(N12&gt;=90, "A", N12&gt;=80, "B", N12&gt;=75, "C", N12&gt;=60, "D", TRUE, "E")</f>
        <v>C</v>
      </c>
      <c r="P12" s="11">
        <v>4</v>
      </c>
      <c r="Q12" s="11">
        <v>29</v>
      </c>
      <c r="R12" s="11">
        <v>2.5</v>
      </c>
      <c r="S12" s="4" t="str">
        <f t="shared" si="1"/>
        <v>Tidak Memenuhi Syarat</v>
      </c>
    </row>
    <row r="13" spans="2:19" x14ac:dyDescent="0.3">
      <c r="B13" s="1" t="s">
        <v>11</v>
      </c>
      <c r="C13" s="8">
        <v>77</v>
      </c>
      <c r="D13" s="4" t="str">
        <f t="shared" si="0"/>
        <v>Tidak Lulus</v>
      </c>
      <c r="L13" s="3" t="s">
        <v>46</v>
      </c>
      <c r="M13" s="11" t="s">
        <v>56</v>
      </c>
      <c r="N13" s="11">
        <v>86</v>
      </c>
      <c r="O13" s="11" t="str" cm="1">
        <f t="array" ref="O13">_xlfn.IFS(N13&gt;=90, "A", N13&gt;=80, "B", N13&gt;=75, "C", N13&gt;=60, "D", TRUE, "E")</f>
        <v>B</v>
      </c>
      <c r="P13" s="11">
        <v>7</v>
      </c>
      <c r="Q13" s="11">
        <v>31</v>
      </c>
      <c r="R13" s="11">
        <v>2.5</v>
      </c>
      <c r="S13" s="4" t="str">
        <f t="shared" si="1"/>
        <v>Tidak Memenuhi Syarat</v>
      </c>
    </row>
    <row r="14" spans="2:19" ht="15" thickBot="1" x14ac:dyDescent="0.35">
      <c r="B14" s="2" t="s">
        <v>12</v>
      </c>
      <c r="C14" s="10">
        <v>20</v>
      </c>
      <c r="D14" s="4" t="str">
        <f t="shared" si="0"/>
        <v>Tidak Lulus</v>
      </c>
      <c r="L14" s="5" t="s">
        <v>47</v>
      </c>
      <c r="M14" s="12" t="s">
        <v>57</v>
      </c>
      <c r="N14" s="12">
        <v>69</v>
      </c>
      <c r="O14" s="11" t="str" cm="1">
        <f t="array" ref="O14">_xlfn.IFS(N14&gt;=90, "A", N14&gt;=80, "B", N14&gt;=75, "C", N14&gt;=60, "D", TRUE, "E")</f>
        <v>D</v>
      </c>
      <c r="P14" s="12">
        <v>5</v>
      </c>
      <c r="Q14" s="12">
        <v>30</v>
      </c>
      <c r="R14" s="12">
        <v>2.7</v>
      </c>
      <c r="S14" s="4" t="str">
        <f t="shared" si="1"/>
        <v>Tidak Memenuhi Syarat</v>
      </c>
    </row>
    <row r="16" spans="2:19" ht="15" thickBot="1" x14ac:dyDescent="0.35"/>
    <row r="17" spans="2:22" ht="15" thickBot="1" x14ac:dyDescent="0.35">
      <c r="L17" s="48" t="s">
        <v>63</v>
      </c>
      <c r="M17" s="49"/>
      <c r="O17" s="27" t="s">
        <v>64</v>
      </c>
      <c r="P17" s="27"/>
      <c r="Q17" s="27"/>
      <c r="R17" s="27"/>
      <c r="S17" s="27"/>
    </row>
    <row r="18" spans="2:22" ht="15.6" thickBot="1" x14ac:dyDescent="0.35">
      <c r="B18" s="47" t="s">
        <v>70</v>
      </c>
      <c r="C18" s="47"/>
      <c r="D18" s="47"/>
      <c r="E18" s="47"/>
      <c r="F18" s="47"/>
      <c r="L18" s="20" t="s">
        <v>1</v>
      </c>
      <c r="M18" s="21" t="s">
        <v>35</v>
      </c>
    </row>
    <row r="19" spans="2:22" ht="15" thickBot="1" x14ac:dyDescent="0.35">
      <c r="L19" s="18">
        <v>0</v>
      </c>
      <c r="M19" s="19" t="s">
        <v>58</v>
      </c>
      <c r="O19" t="s">
        <v>65</v>
      </c>
      <c r="P19" t="s">
        <v>66</v>
      </c>
    </row>
    <row r="20" spans="2:22" x14ac:dyDescent="0.3">
      <c r="B20" s="14" t="s">
        <v>14</v>
      </c>
      <c r="C20" s="55" t="s">
        <v>15</v>
      </c>
      <c r="D20" s="55"/>
      <c r="E20" s="15" t="s">
        <v>16</v>
      </c>
      <c r="F20" s="17" t="s">
        <v>17</v>
      </c>
      <c r="H20" s="14" t="s">
        <v>27</v>
      </c>
      <c r="I20" s="17" t="s">
        <v>17</v>
      </c>
      <c r="L20" s="3">
        <v>60</v>
      </c>
      <c r="M20" s="4" t="s">
        <v>59</v>
      </c>
      <c r="O20" t="s">
        <v>36</v>
      </c>
      <c r="P20" t="s">
        <v>67</v>
      </c>
    </row>
    <row r="21" spans="2:22" x14ac:dyDescent="0.3">
      <c r="B21" s="7">
        <v>1</v>
      </c>
      <c r="C21" s="39" t="s">
        <v>18</v>
      </c>
      <c r="D21" s="39"/>
      <c r="E21" s="8">
        <v>8</v>
      </c>
      <c r="F21" s="13">
        <f>SUM(VLOOKUP(C21,$H$20:$I$30,2,FALSE)*E21)</f>
        <v>112000</v>
      </c>
      <c r="H21" s="3" t="s">
        <v>22</v>
      </c>
      <c r="I21" s="22">
        <v>2400</v>
      </c>
      <c r="L21" s="3">
        <v>75</v>
      </c>
      <c r="M21" s="4" t="s">
        <v>60</v>
      </c>
      <c r="O21" t="s">
        <v>37</v>
      </c>
      <c r="P21" t="s">
        <v>68</v>
      </c>
    </row>
    <row r="22" spans="2:22" x14ac:dyDescent="0.3">
      <c r="B22" s="7">
        <v>2</v>
      </c>
      <c r="C22" s="39" t="s">
        <v>19</v>
      </c>
      <c r="D22" s="39"/>
      <c r="E22" s="8">
        <v>3</v>
      </c>
      <c r="F22" s="13">
        <f t="shared" ref="F22:F29" si="2">SUM(VLOOKUP(C22,$H$20:$I$30,2,FALSE)*E22)</f>
        <v>3000</v>
      </c>
      <c r="H22" s="3" t="s">
        <v>23</v>
      </c>
      <c r="I22" s="22">
        <v>1600</v>
      </c>
      <c r="L22" s="3">
        <v>80</v>
      </c>
      <c r="M22" s="4" t="s">
        <v>61</v>
      </c>
    </row>
    <row r="23" spans="2:22" ht="15" thickBot="1" x14ac:dyDescent="0.35">
      <c r="B23" s="7">
        <v>3</v>
      </c>
      <c r="C23" s="56" t="s">
        <v>20</v>
      </c>
      <c r="D23" s="57"/>
      <c r="E23" s="8">
        <v>2</v>
      </c>
      <c r="F23" s="13">
        <f>SUM(I26*E23)</f>
        <v>1200</v>
      </c>
      <c r="H23" s="3" t="s">
        <v>25</v>
      </c>
      <c r="I23" s="22">
        <v>1200</v>
      </c>
      <c r="L23" s="5">
        <v>95</v>
      </c>
      <c r="M23" s="6" t="s">
        <v>62</v>
      </c>
      <c r="O23" s="26" t="s">
        <v>69</v>
      </c>
      <c r="P23" s="26"/>
      <c r="Q23" s="26"/>
    </row>
    <row r="24" spans="2:22" x14ac:dyDescent="0.3">
      <c r="B24" s="7">
        <v>4</v>
      </c>
      <c r="C24" s="39" t="s">
        <v>21</v>
      </c>
      <c r="D24" s="39"/>
      <c r="E24" s="8">
        <v>5</v>
      </c>
      <c r="F24" s="13">
        <f t="shared" si="2"/>
        <v>2000</v>
      </c>
      <c r="H24" s="3" t="s">
        <v>19</v>
      </c>
      <c r="I24" s="22">
        <v>1000</v>
      </c>
      <c r="O24" s="26" t="s">
        <v>72</v>
      </c>
      <c r="P24" s="26"/>
      <c r="Q24" s="26"/>
      <c r="R24" s="26"/>
      <c r="S24" s="26"/>
      <c r="T24" s="26"/>
      <c r="U24" s="26"/>
      <c r="V24" s="26"/>
    </row>
    <row r="25" spans="2:22" x14ac:dyDescent="0.3">
      <c r="B25" s="7">
        <v>5</v>
      </c>
      <c r="C25" s="39" t="s">
        <v>22</v>
      </c>
      <c r="D25" s="39"/>
      <c r="E25" s="8">
        <v>3</v>
      </c>
      <c r="F25" s="13">
        <f t="shared" si="2"/>
        <v>7200</v>
      </c>
      <c r="H25" s="3" t="s">
        <v>18</v>
      </c>
      <c r="I25" s="22">
        <v>14000</v>
      </c>
    </row>
    <row r="26" spans="2:22" x14ac:dyDescent="0.3">
      <c r="B26" s="7">
        <v>6</v>
      </c>
      <c r="C26" s="39" t="s">
        <v>23</v>
      </c>
      <c r="D26" s="39"/>
      <c r="E26" s="8">
        <v>5</v>
      </c>
      <c r="F26" s="13">
        <f t="shared" si="2"/>
        <v>8000</v>
      </c>
      <c r="H26" s="3" t="s">
        <v>28</v>
      </c>
      <c r="I26" s="22">
        <v>600</v>
      </c>
    </row>
    <row r="27" spans="2:22" x14ac:dyDescent="0.3">
      <c r="B27" s="7">
        <v>7</v>
      </c>
      <c r="C27" s="39" t="s">
        <v>24</v>
      </c>
      <c r="D27" s="39"/>
      <c r="E27" s="8">
        <v>12</v>
      </c>
      <c r="F27" s="13">
        <f>SUM(I28*E27)</f>
        <v>8400</v>
      </c>
      <c r="H27" s="3" t="s">
        <v>26</v>
      </c>
      <c r="I27" s="22">
        <v>550</v>
      </c>
    </row>
    <row r="28" spans="2:22" x14ac:dyDescent="0.3">
      <c r="B28" s="7">
        <v>8</v>
      </c>
      <c r="C28" s="39" t="s">
        <v>25</v>
      </c>
      <c r="D28" s="39"/>
      <c r="E28" s="8">
        <v>14</v>
      </c>
      <c r="F28" s="13">
        <f t="shared" si="2"/>
        <v>16800</v>
      </c>
      <c r="H28" s="3" t="s">
        <v>29</v>
      </c>
      <c r="I28" s="22">
        <v>700</v>
      </c>
    </row>
    <row r="29" spans="2:22" ht="15" thickBot="1" x14ac:dyDescent="0.35">
      <c r="B29" s="9">
        <v>9</v>
      </c>
      <c r="C29" s="41" t="s">
        <v>26</v>
      </c>
      <c r="D29" s="41"/>
      <c r="E29" s="10">
        <v>75</v>
      </c>
      <c r="F29" s="13">
        <f t="shared" si="2"/>
        <v>41250</v>
      </c>
      <c r="H29" s="3" t="s">
        <v>21</v>
      </c>
      <c r="I29" s="22">
        <v>400</v>
      </c>
    </row>
    <row r="30" spans="2:22" ht="15" thickBot="1" x14ac:dyDescent="0.35">
      <c r="C30" s="27"/>
      <c r="D30" s="27"/>
      <c r="H30" s="5" t="s">
        <v>30</v>
      </c>
      <c r="I30" s="23">
        <v>15000</v>
      </c>
    </row>
    <row r="31" spans="2:22" ht="15" thickBot="1" x14ac:dyDescent="0.35"/>
    <row r="32" spans="2:22" x14ac:dyDescent="0.3">
      <c r="B32" s="53" t="s">
        <v>31</v>
      </c>
      <c r="C32" s="54"/>
      <c r="D32" s="50">
        <f>SUM(F21:F29)</f>
        <v>199850</v>
      </c>
      <c r="E32" s="51"/>
      <c r="F32" s="52"/>
    </row>
    <row r="33" spans="2:11" x14ac:dyDescent="0.3">
      <c r="B33" s="38" t="s">
        <v>32</v>
      </c>
      <c r="C33" s="39"/>
      <c r="D33" s="42">
        <v>200000</v>
      </c>
      <c r="E33" s="39"/>
      <c r="F33" s="43"/>
      <c r="G33" s="25"/>
      <c r="H33" s="37"/>
      <c r="I33" s="37"/>
      <c r="J33" s="37"/>
      <c r="K33" s="37"/>
    </row>
    <row r="34" spans="2:11" ht="15" thickBot="1" x14ac:dyDescent="0.35">
      <c r="B34" s="40" t="s">
        <v>33</v>
      </c>
      <c r="C34" s="41"/>
      <c r="D34" s="44">
        <f>SUM(D33-D32)</f>
        <v>150</v>
      </c>
      <c r="E34" s="41"/>
      <c r="F34" s="45"/>
      <c r="H34" s="37"/>
      <c r="I34" s="37"/>
      <c r="J34" s="37"/>
      <c r="K34" s="37"/>
    </row>
    <row r="35" spans="2:11" x14ac:dyDescent="0.3">
      <c r="I35" s="24"/>
      <c r="J35" s="24"/>
    </row>
    <row r="38" spans="2:11" ht="15" thickBot="1" x14ac:dyDescent="0.35"/>
    <row r="39" spans="2:11" x14ac:dyDescent="0.3">
      <c r="B39" s="28" t="s">
        <v>74</v>
      </c>
      <c r="C39" s="29"/>
      <c r="D39" s="29"/>
      <c r="E39" s="29"/>
      <c r="F39" s="29"/>
      <c r="G39" s="29"/>
      <c r="H39" s="29"/>
      <c r="I39" s="30"/>
    </row>
    <row r="40" spans="2:11" x14ac:dyDescent="0.3">
      <c r="B40" s="31"/>
      <c r="C40" s="32"/>
      <c r="D40" s="32"/>
      <c r="E40" s="32"/>
      <c r="F40" s="32"/>
      <c r="G40" s="32"/>
      <c r="H40" s="32"/>
      <c r="I40" s="33"/>
    </row>
    <row r="41" spans="2:11" x14ac:dyDescent="0.3">
      <c r="B41" s="31"/>
      <c r="C41" s="32"/>
      <c r="D41" s="32"/>
      <c r="E41" s="32"/>
      <c r="F41" s="32"/>
      <c r="G41" s="32"/>
      <c r="H41" s="32"/>
      <c r="I41" s="33"/>
    </row>
    <row r="42" spans="2:11" x14ac:dyDescent="0.3">
      <c r="B42" s="31"/>
      <c r="C42" s="32"/>
      <c r="D42" s="32"/>
      <c r="E42" s="32"/>
      <c r="F42" s="32"/>
      <c r="G42" s="32"/>
      <c r="H42" s="32"/>
      <c r="I42" s="33"/>
    </row>
    <row r="43" spans="2:11" x14ac:dyDescent="0.3">
      <c r="B43" s="31"/>
      <c r="C43" s="32"/>
      <c r="D43" s="32"/>
      <c r="E43" s="32"/>
      <c r="F43" s="32"/>
      <c r="G43" s="32"/>
      <c r="H43" s="32"/>
      <c r="I43" s="33"/>
    </row>
    <row r="44" spans="2:11" x14ac:dyDescent="0.3">
      <c r="B44" s="31"/>
      <c r="C44" s="32"/>
      <c r="D44" s="32"/>
      <c r="E44" s="32"/>
      <c r="F44" s="32"/>
      <c r="G44" s="32"/>
      <c r="H44" s="32"/>
      <c r="I44" s="33"/>
    </row>
    <row r="45" spans="2:11" x14ac:dyDescent="0.3">
      <c r="B45" s="31"/>
      <c r="C45" s="32"/>
      <c r="D45" s="32"/>
      <c r="E45" s="32"/>
      <c r="F45" s="32"/>
      <c r="G45" s="32"/>
      <c r="H45" s="32"/>
      <c r="I45" s="33"/>
    </row>
    <row r="46" spans="2:11" x14ac:dyDescent="0.3">
      <c r="B46" s="31"/>
      <c r="C46" s="32"/>
      <c r="D46" s="32"/>
      <c r="E46" s="32"/>
      <c r="F46" s="32"/>
      <c r="G46" s="32"/>
      <c r="H46" s="32"/>
      <c r="I46" s="33"/>
    </row>
    <row r="47" spans="2:11" x14ac:dyDescent="0.3">
      <c r="B47" s="31"/>
      <c r="C47" s="32"/>
      <c r="D47" s="32"/>
      <c r="E47" s="32"/>
      <c r="F47" s="32"/>
      <c r="G47" s="32"/>
      <c r="H47" s="32"/>
      <c r="I47" s="33"/>
    </row>
    <row r="48" spans="2:11" ht="15" thickBot="1" x14ac:dyDescent="0.35">
      <c r="B48" s="34"/>
      <c r="C48" s="35"/>
      <c r="D48" s="35"/>
      <c r="E48" s="35"/>
      <c r="F48" s="35"/>
      <c r="G48" s="35"/>
      <c r="H48" s="35"/>
      <c r="I48" s="36"/>
    </row>
  </sheetData>
  <mergeCells count="26">
    <mergeCell ref="L2:S2"/>
    <mergeCell ref="B2:F2"/>
    <mergeCell ref="B18:F18"/>
    <mergeCell ref="L17:M17"/>
    <mergeCell ref="D32:F32"/>
    <mergeCell ref="O24:V24"/>
    <mergeCell ref="C26:D26"/>
    <mergeCell ref="C27:D27"/>
    <mergeCell ref="C28:D28"/>
    <mergeCell ref="C29:D29"/>
    <mergeCell ref="C30:D30"/>
    <mergeCell ref="B32:C32"/>
    <mergeCell ref="C20:D20"/>
    <mergeCell ref="C21:D21"/>
    <mergeCell ref="C22:D22"/>
    <mergeCell ref="C23:D23"/>
    <mergeCell ref="O23:Q23"/>
    <mergeCell ref="O17:S17"/>
    <mergeCell ref="B39:I48"/>
    <mergeCell ref="H33:K34"/>
    <mergeCell ref="B33:C33"/>
    <mergeCell ref="B34:C34"/>
    <mergeCell ref="D33:F33"/>
    <mergeCell ref="D34:F34"/>
    <mergeCell ref="C24:D24"/>
    <mergeCell ref="C25:D25"/>
  </mergeCells>
  <phoneticPr fontId="1" type="noConversion"/>
  <pageMargins left="0.7" right="0.7" top="0.75" bottom="0.75" header="0.3" footer="0.3"/>
  <pageSetup orientation="portrait" r:id="rId1"/>
  <ignoredErrors>
    <ignoredError sqref="F23 F2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Hallaway</dc:creator>
  <cp:lastModifiedBy>Dicky Hallaway</cp:lastModifiedBy>
  <dcterms:created xsi:type="dcterms:W3CDTF">2024-05-15T05:56:19Z</dcterms:created>
  <dcterms:modified xsi:type="dcterms:W3CDTF">2024-05-19T03:50:26Z</dcterms:modified>
</cp:coreProperties>
</file>