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4805" windowHeight="801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I50" i="1" l="1"/>
  <c r="W47" i="1"/>
  <c r="I45" i="1"/>
  <c r="W43" i="1"/>
  <c r="W42" i="1"/>
  <c r="I41" i="1"/>
  <c r="I39" i="1"/>
  <c r="I36" i="1"/>
  <c r="W33" i="1"/>
  <c r="Y32" i="1"/>
  <c r="W32" i="1"/>
  <c r="Y31" i="1"/>
  <c r="W31" i="1"/>
  <c r="I31" i="1"/>
  <c r="Y30" i="1"/>
  <c r="W30" i="1"/>
  <c r="I30" i="1"/>
  <c r="Y29" i="1"/>
  <c r="Y27" i="1"/>
  <c r="Y26" i="1"/>
  <c r="Y25" i="1"/>
  <c r="I22" i="1"/>
  <c r="W19" i="1"/>
  <c r="W15" i="1"/>
  <c r="Y14" i="1"/>
  <c r="I14" i="1"/>
  <c r="Y13" i="1"/>
  <c r="Y12" i="1"/>
  <c r="Y11" i="1"/>
  <c r="Y9" i="1"/>
  <c r="I9" i="1"/>
  <c r="W6" i="1"/>
  <c r="I6" i="1"/>
  <c r="W5" i="1"/>
  <c r="W4" i="1"/>
  <c r="I4" i="1"/>
</calcChain>
</file>

<file path=xl/sharedStrings.xml><?xml version="1.0" encoding="utf-8"?>
<sst xmlns="http://schemas.openxmlformats.org/spreadsheetml/2006/main" count="880" uniqueCount="712">
  <si>
    <t>NIS</t>
  </si>
  <si>
    <t>NISN</t>
  </si>
  <si>
    <t>Nama</t>
  </si>
  <si>
    <t>Tempat Lahir</t>
  </si>
  <si>
    <t>Tanggal Lahir</t>
  </si>
  <si>
    <t>JK</t>
  </si>
  <si>
    <t>Agama</t>
  </si>
  <si>
    <t>Alamat</t>
  </si>
  <si>
    <t>Telepon Siswa</t>
  </si>
  <si>
    <t>Diterima Tanggal</t>
  </si>
  <si>
    <t>Nama Ayah</t>
  </si>
  <si>
    <t>Nama Ibu</t>
  </si>
  <si>
    <t>Pekerjaan Ayah</t>
  </si>
  <si>
    <t>Pekerjaan Ibu</t>
  </si>
  <si>
    <t>Nama Wali</t>
  </si>
  <si>
    <t>Pekerjaan Wali</t>
  </si>
  <si>
    <t>NIK Siswa</t>
  </si>
  <si>
    <t>status_dalam_kel</t>
  </si>
  <si>
    <t>anak_ke</t>
  </si>
  <si>
    <t>sekolah_asal</t>
  </si>
  <si>
    <t>diterima_kelas</t>
  </si>
  <si>
    <t>alamat_ortu</t>
  </si>
  <si>
    <t>telepon_ortu</t>
  </si>
  <si>
    <t>alamat_wali</t>
  </si>
  <si>
    <t>telepon_wali</t>
  </si>
  <si>
    <t>Harto Sudiati</t>
  </si>
  <si>
    <t>Pariaman</t>
  </si>
  <si>
    <t>L</t>
  </si>
  <si>
    <t>Konghucu</t>
  </si>
  <si>
    <t>Gang Monginsidi No. 3, Langsa, RI 91797</t>
  </si>
  <si>
    <t>+62 (0493) 889 1383</t>
  </si>
  <si>
    <t>Safina Wastuti</t>
  </si>
  <si>
    <t>Lega Pratiwi</t>
  </si>
  <si>
    <t>TEFL teacher</t>
  </si>
  <si>
    <t>Make</t>
  </si>
  <si>
    <t>Tiara Damanik</t>
  </si>
  <si>
    <t>Engineer, building services</t>
  </si>
  <si>
    <t>Anak Kandung</t>
  </si>
  <si>
    <t>PT Halim Tbk School</t>
  </si>
  <si>
    <t>Gang Cikutra Barat No. 066, Pangkalpinang, MA 85888</t>
  </si>
  <si>
    <t>Gang Suryakencana No. 3, Padang, Kalimantan Tengah 06658</t>
  </si>
  <si>
    <t>+62 (23) 443-9026</t>
  </si>
  <si>
    <t>Zulfa Saefullah</t>
  </si>
  <si>
    <t>Tual</t>
  </si>
  <si>
    <t>P</t>
  </si>
  <si>
    <t>Jl. Kutisari Selatan No. 696, Binjai, Riau 58458</t>
  </si>
  <si>
    <t>(083) 379 1252</t>
  </si>
  <si>
    <t>Ir. Amalia Oktaviani</t>
  </si>
  <si>
    <t>Rika Mustofa</t>
  </si>
  <si>
    <t>Osteopath</t>
  </si>
  <si>
    <t>Scientific laboratory technician</t>
  </si>
  <si>
    <t>Farhunnisa Astuti</t>
  </si>
  <si>
    <t>Television camera operator</t>
  </si>
  <si>
    <t>Anak Angkat</t>
  </si>
  <si>
    <t>Perum Marpaung School</t>
  </si>
  <si>
    <t>Gg. Cikutra Timur No. 8, Singkawang, Kalimantan Selatan 23623</t>
  </si>
  <si>
    <t>+62 (20) 851 2587</t>
  </si>
  <si>
    <t>Jl. PHH. Mustofa No. 583, Bontang, YO 24150</t>
  </si>
  <si>
    <t>+62 (0329) 153 7104</t>
  </si>
  <si>
    <t>Endah Rahmawati</t>
  </si>
  <si>
    <t>Bau-Bau</t>
  </si>
  <si>
    <t>Katolik</t>
  </si>
  <si>
    <t>Jalan Sadang Serang No. 7, Surabaya, BA 49034</t>
  </si>
  <si>
    <t>Dr. Nadia Kuswandari</t>
  </si>
  <si>
    <t>Cut Yuni Astuti, M.Ak</t>
  </si>
  <si>
    <t>Warehouse manager</t>
  </si>
  <si>
    <t>Engineer, materials</t>
  </si>
  <si>
    <t>Maimunah Pertiwi</t>
  </si>
  <si>
    <t>Holiday representative</t>
  </si>
  <si>
    <t>UD Novitasari (Persero) Tbk School</t>
  </si>
  <si>
    <t>Jalan Ciumbuleuit No. 518, Denpasar, Jawa Tengah 97927</t>
  </si>
  <si>
    <t>Jalan Rawamangun No. 260, Mataram, Lampung 27177</t>
  </si>
  <si>
    <t>+62 (32) 279-5988</t>
  </si>
  <si>
    <t>R. Fathonah Dongoran</t>
  </si>
  <si>
    <t>Malang</t>
  </si>
  <si>
    <t>Budha</t>
  </si>
  <si>
    <t>Jl. Rawamangun No. 7, Palopo, SU 88881</t>
  </si>
  <si>
    <t>+62 (952) 636-7779</t>
  </si>
  <si>
    <t>Teddy Hastuti</t>
  </si>
  <si>
    <t>Umi Palastri</t>
  </si>
  <si>
    <t>Research officer, trade union</t>
  </si>
  <si>
    <t>Research scientist (life sciences)</t>
  </si>
  <si>
    <t>Ifa Thamrin, M.Kom.</t>
  </si>
  <si>
    <t>Lobbyist</t>
  </si>
  <si>
    <t>UD Yulianti Anggriawan School</t>
  </si>
  <si>
    <t>Gang Ciumbuleuit No. 78, Pariaman, Bengkulu 80344</t>
  </si>
  <si>
    <t>Gg. Sukabumi No. 4, Depok, Papua 34385</t>
  </si>
  <si>
    <t>+62 (99) 411 0328</t>
  </si>
  <si>
    <t>Oni Lazuardi</t>
  </si>
  <si>
    <t>Bukittinggi</t>
  </si>
  <si>
    <t>Jl. Kebonjati No. 95, Probolinggo, ST 99488</t>
  </si>
  <si>
    <t>Tomi Nashiruddin</t>
  </si>
  <si>
    <t>Zelaya Rajata</t>
  </si>
  <si>
    <t>Engineer, agricultural</t>
  </si>
  <si>
    <t>Medical secretary</t>
  </si>
  <si>
    <t>Chelsea Prasasta</t>
  </si>
  <si>
    <t>Paediatric nurse</t>
  </si>
  <si>
    <t>PT Mandala School</t>
  </si>
  <si>
    <t>Gg. Tebet Barat Dalam No. 34, Madiun, NB 64372</t>
  </si>
  <si>
    <t>Jalan Jend. A. Yani No. 81, Singkawang, MA 53078</t>
  </si>
  <si>
    <t>+62 (097) 409 4352</t>
  </si>
  <si>
    <t>Ir. Karen Siregar</t>
  </si>
  <si>
    <t>Tidore Kepulauan</t>
  </si>
  <si>
    <t>Gg. Rumah Sakit No. 7, Pariaman, LA 12010</t>
  </si>
  <si>
    <t>+62 (0074) 790-2392</t>
  </si>
  <si>
    <t>Drs. Heryanto Mahendra</t>
  </si>
  <si>
    <t>Belinda Hasanah</t>
  </si>
  <si>
    <t>Microbiologist</t>
  </si>
  <si>
    <t>Administrator, Civil Service</t>
  </si>
  <si>
    <t>Puti Ika Rajasa, S.Kom</t>
  </si>
  <si>
    <t>Optician, dispensing</t>
  </si>
  <si>
    <t>Perum Putra School</t>
  </si>
  <si>
    <t>Jalan Jend. A. Yani No. 4, Sawahlunto, KU 19309</t>
  </si>
  <si>
    <t>+62 (0876) 667-2383</t>
  </si>
  <si>
    <t>Jl. Indragiri No. 14, Denpasar, BB 16204</t>
  </si>
  <si>
    <t>+62 (015) 238 6197</t>
  </si>
  <si>
    <t>Daniswara Yuniar</t>
  </si>
  <si>
    <t>Islam</t>
  </si>
  <si>
    <t>Gang Joyoboyo No. 741, Kota Administrasi Jakarta Selatan, KR 05418</t>
  </si>
  <si>
    <t>083 838 1807</t>
  </si>
  <si>
    <t>Cut Aurora Saefullah</t>
  </si>
  <si>
    <t>Edi Tamba</t>
  </si>
  <si>
    <t>Land</t>
  </si>
  <si>
    <t>Dietitian</t>
  </si>
  <si>
    <t>Satya Kuswoyo</t>
  </si>
  <si>
    <t>Visual merchandiser</t>
  </si>
  <si>
    <t>PT Usada Hasanah Tbk School</t>
  </si>
  <si>
    <t>Jl. Tubagus Ismail No. 03, Denpasar, AC 10938</t>
  </si>
  <si>
    <t>+62 (762) 427-0715</t>
  </si>
  <si>
    <t>Gang M.H Thamrin No. 628, Madiun, MU 01542</t>
  </si>
  <si>
    <t>+62 (0206) 094 6596</t>
  </si>
  <si>
    <t>Dr. Genta Dongoran</t>
  </si>
  <si>
    <t>Bitung</t>
  </si>
  <si>
    <t>Hindu</t>
  </si>
  <si>
    <t>Jl. Ronggowarsito No. 2, Kotamobagu, KT 90016</t>
  </si>
  <si>
    <t>Dr. Wani Tamba, M.TI.</t>
  </si>
  <si>
    <t>Zelaya Aryani</t>
  </si>
  <si>
    <t>Planning and development surveyor</t>
  </si>
  <si>
    <t>Glass blower/designer</t>
  </si>
  <si>
    <t>Uchita Tamba, M.TI.</t>
  </si>
  <si>
    <t>Teacher, music</t>
  </si>
  <si>
    <t>Anak Tiri</t>
  </si>
  <si>
    <t>UD Maryati Marbun Tbk School</t>
  </si>
  <si>
    <t>Jl. Raya Setiabudhi No. 32, Denpasar, JT 97353</t>
  </si>
  <si>
    <t>+62 (062) 299 8445</t>
  </si>
  <si>
    <t>Gg. Waringin No. 82, Sawahlunto, KB 48008</t>
  </si>
  <si>
    <t>Hasna Rahayu</t>
  </si>
  <si>
    <t>Gang Jayawijaya No. 607, Magelang, Bengkulu 13925</t>
  </si>
  <si>
    <t>+62 (609) 658 6290</t>
  </si>
  <si>
    <t>H. Saiful Saragih</t>
  </si>
  <si>
    <t>Ellis Purnawati</t>
  </si>
  <si>
    <t>Accountant, chartered certified</t>
  </si>
  <si>
    <t>Therapist, drama</t>
  </si>
  <si>
    <t>Ir. Pangestu Lestari, M.Ak</t>
  </si>
  <si>
    <t>Conservator, museum/gallery</t>
  </si>
  <si>
    <t>PT Kusumo Halim Tbk School</t>
  </si>
  <si>
    <t>Jl. S. Parman No. 84, Banjarmasin, KU 46156</t>
  </si>
  <si>
    <t>(030) 195-4420</t>
  </si>
  <si>
    <t>Gang Dipatiukur No. 8, Tasikmalaya, SS 69947</t>
  </si>
  <si>
    <t>(0602) 155-6506</t>
  </si>
  <si>
    <t>Cornelia Maheswara</t>
  </si>
  <si>
    <t>Tebingtinggi</t>
  </si>
  <si>
    <t>Gg. Rajawali Timur No. 0, Ambon, Sulawesi Tenggara 00407</t>
  </si>
  <si>
    <t>+62 (18) 202-1993</t>
  </si>
  <si>
    <t>Putri Prasetyo</t>
  </si>
  <si>
    <t>Queen Purnawati, M.Ak</t>
  </si>
  <si>
    <t>Environmental health practitioner</t>
  </si>
  <si>
    <t>Jamalia Tamba</t>
  </si>
  <si>
    <t>UD Hasanah Saptono School</t>
  </si>
  <si>
    <t>Jl. Jakarta No. 84, Tual, Sulawesi Selatan 99634</t>
  </si>
  <si>
    <t>080 481 4267</t>
  </si>
  <si>
    <t>Jl. Setiabudhi No. 437, Tarakan, KB 81141</t>
  </si>
  <si>
    <t>Taufan Oktaviani</t>
  </si>
  <si>
    <t>Sibolga</t>
  </si>
  <si>
    <t>Jl. Peta No. 93, Balikpapan, JB 88574</t>
  </si>
  <si>
    <t>+62 (02) 092-0806</t>
  </si>
  <si>
    <t>Dian Haryanto</t>
  </si>
  <si>
    <t>Laila Marpaung</t>
  </si>
  <si>
    <t>Engineer, energy</t>
  </si>
  <si>
    <t>Therapist, occupational</t>
  </si>
  <si>
    <t>T. Martana Siregar, S.Sos</t>
  </si>
  <si>
    <t>Personal assistant</t>
  </si>
  <si>
    <t>CV Wijaya Prastuti Tbk School</t>
  </si>
  <si>
    <t>Gang Antapani Lama No. 966, Bima, SG 17978</t>
  </si>
  <si>
    <t>+62 (0656) 556 1911</t>
  </si>
  <si>
    <t>Jalan Tubagus Ismail No. 17, Kota Administrasi Jakarta Selatan, Kalimantan Tengah 33735</t>
  </si>
  <si>
    <t>Jatmiko Hidayanto</t>
  </si>
  <si>
    <t>Gang Ronggowarsito No. 291, Pematangsiantar, Lampung 85731</t>
  </si>
  <si>
    <t>+62 (36) 061-1385</t>
  </si>
  <si>
    <t>Salsabila Anggraini</t>
  </si>
  <si>
    <t>dr. Balangga Nainggolan, S.Sos</t>
  </si>
  <si>
    <t>Environmental consultant</t>
  </si>
  <si>
    <t>Conservation officer, nature</t>
  </si>
  <si>
    <t>Rahayu Firgantoro</t>
  </si>
  <si>
    <t>Bonds trader</t>
  </si>
  <si>
    <t>Perum Zulaika Sitorus Tbk School</t>
  </si>
  <si>
    <t>Jl. Cempaka No. 75, Binjai, Sumatera Barat 05919</t>
  </si>
  <si>
    <t>+62 (0053) 211 3192</t>
  </si>
  <si>
    <t>Jalan Sukajadi No. 2, Ambon, Sulawesi Utara 06904</t>
  </si>
  <si>
    <t>Wira Lailasari</t>
  </si>
  <si>
    <t>Bekasi</t>
  </si>
  <si>
    <t>Gg. Dipatiukur No. 24, Ambon, JT 75386</t>
  </si>
  <si>
    <t>Pranawa Prastuti</t>
  </si>
  <si>
    <t>Kezia Melani, S.T.</t>
  </si>
  <si>
    <t>Surveyor, building control</t>
  </si>
  <si>
    <t>Tree surgeon</t>
  </si>
  <si>
    <t>Raina Rahimah</t>
  </si>
  <si>
    <t>UD Zulkarnain Narpati School</t>
  </si>
  <si>
    <t>Jl. Dr. Djunjunan No. 2, Cirebon, LA 72834</t>
  </si>
  <si>
    <t>(0452) 433-1022</t>
  </si>
  <si>
    <t>Gg. Ronggowarsito No. 942, Kendari, Kalimantan Utara 31328</t>
  </si>
  <si>
    <t>Elma Mandala</t>
  </si>
  <si>
    <t>Jalan Pelajar Pejuang No. 70, Kota Administrasi Jakarta Barat, Sulawesi Tengah 35294</t>
  </si>
  <si>
    <t>+62 (0308) 237-7595</t>
  </si>
  <si>
    <t>Kamaria Safitri, M.Ak</t>
  </si>
  <si>
    <t>Lembah Hidayanto</t>
  </si>
  <si>
    <t>Emergency planning/management officer</t>
  </si>
  <si>
    <t>Publishing rights manager</t>
  </si>
  <si>
    <t>Yuni Wulandari, S.H.</t>
  </si>
  <si>
    <t>Telecommunications researcher</t>
  </si>
  <si>
    <t>PD Sitorus Gunarto School</t>
  </si>
  <si>
    <t>Gang Rajiman No. 06, Kendari, Maluku 42155</t>
  </si>
  <si>
    <t>Jalan Medokan Ayu No. 021, Prabumulih, SU 70088</t>
  </si>
  <si>
    <t>(013) 575 5575</t>
  </si>
  <si>
    <t>Calista Utami</t>
  </si>
  <si>
    <t>Kota Administrasi Jakarta Utara</t>
  </si>
  <si>
    <t>Gg. Sukabumi No. 022, Kota Administrasi Jakarta Utara, Papua Barat 43176</t>
  </si>
  <si>
    <t>+62 (322) 584-8539</t>
  </si>
  <si>
    <t>Wage Napitupulu</t>
  </si>
  <si>
    <t>Ir. Emas Prabowo, M.TI.</t>
  </si>
  <si>
    <t>Curator</t>
  </si>
  <si>
    <t>Designer, industrial/product</t>
  </si>
  <si>
    <t>Kartika Maulana</t>
  </si>
  <si>
    <t>Technical brewer</t>
  </si>
  <si>
    <t>PD Hasanah Adriansyah (Persero) Tbk School</t>
  </si>
  <si>
    <t>Gg. Ahmad Yani No. 25, Pangkalpinang, JA 43894</t>
  </si>
  <si>
    <t>+62 (181) 056-6604</t>
  </si>
  <si>
    <t>Jalan R.E Martadinata No. 170, Bandar Lampung, Jawa Tengah 73144</t>
  </si>
  <si>
    <t>+62 (548) 897-8249</t>
  </si>
  <si>
    <t>R.M. Irwan Saputra</t>
  </si>
  <si>
    <t>Palu</t>
  </si>
  <si>
    <t>Gg. Cihampelas No. 9, Banjarmasin, Papua 97408</t>
  </si>
  <si>
    <t>+62 (080) 127 4439</t>
  </si>
  <si>
    <t>Marwata Kusumo, S.Pt</t>
  </si>
  <si>
    <t>Padmi Situmorang, M.Ak</t>
  </si>
  <si>
    <t>Surveyor, mining</t>
  </si>
  <si>
    <t>Museum/gallery conservator</t>
  </si>
  <si>
    <t>Digdaya Zulkarnain, M.Pd</t>
  </si>
  <si>
    <t>Translator</t>
  </si>
  <si>
    <t>Perum Budiyanto School</t>
  </si>
  <si>
    <t>Jalan Jamika No. 126, Malang, NT 02941</t>
  </si>
  <si>
    <t>Jalan Kendalsari No. 364, Malang, Kepulauan Riau 82247</t>
  </si>
  <si>
    <t>(020) 463-0239</t>
  </si>
  <si>
    <t>Lili Maulana</t>
  </si>
  <si>
    <t>Makassar</t>
  </si>
  <si>
    <t>Gang Sukajadi No. 1, Tebingtinggi, Kepulauan Bangka Belitung 11885</t>
  </si>
  <si>
    <t>080 728 4542</t>
  </si>
  <si>
    <t>Maman Wibisono</t>
  </si>
  <si>
    <t>Luis Winarsih</t>
  </si>
  <si>
    <t>Mechanical engineer</t>
  </si>
  <si>
    <t>Armed forces training and education officer</t>
  </si>
  <si>
    <t>Laila Prakasa</t>
  </si>
  <si>
    <t>Perum Puspita Tbk School</t>
  </si>
  <si>
    <t>Gang Kutai No. 772, Bogor, Sulawesi Utara 53762</t>
  </si>
  <si>
    <t>+62 (63) 033-1727</t>
  </si>
  <si>
    <t>Jalan Pelajar Pejuang No. 488, Binjai, JT 88390</t>
  </si>
  <si>
    <t>Lasmanto Megantara, S.Gz</t>
  </si>
  <si>
    <t>Madiun</t>
  </si>
  <si>
    <t>Jalan Erlangga No. 0, Kendari, Jawa Timur 39632</t>
  </si>
  <si>
    <t>Victoria Purwanti, S.I.Kom</t>
  </si>
  <si>
    <t>Ajeng Hutasoit</t>
  </si>
  <si>
    <t>Materials engineer</t>
  </si>
  <si>
    <t>Automotive engineer</t>
  </si>
  <si>
    <t>Prayogo Pertiwi</t>
  </si>
  <si>
    <t>Scientist, product/process development</t>
  </si>
  <si>
    <t>PT Agustina Tbk School</t>
  </si>
  <si>
    <t>Jalan Cempaka No. 683, Binjai, JT 27506</t>
  </si>
  <si>
    <t>Jl. Cihampelas No. 936, Gorontalo, RI 17051</t>
  </si>
  <si>
    <t>(0453) 416-6958</t>
  </si>
  <si>
    <t>Clara Nababan, S.Kom</t>
  </si>
  <si>
    <t>Metro</t>
  </si>
  <si>
    <t>Gg. Kendalsari No. 6, Palopo, BB 76481</t>
  </si>
  <si>
    <t>(0321) 222 3908</t>
  </si>
  <si>
    <t>Nabila Hariyah</t>
  </si>
  <si>
    <t>Winda Kusmawati</t>
  </si>
  <si>
    <t>Broadcast journalist</t>
  </si>
  <si>
    <t>Puspa Firmansyah</t>
  </si>
  <si>
    <t>Manufacturing systems engineer</t>
  </si>
  <si>
    <t>CV Lestari School</t>
  </si>
  <si>
    <t>Gg. Medokan Ayu No. 1, Bukittinggi, PA 46668</t>
  </si>
  <si>
    <t>+62 (0730) 191-1576</t>
  </si>
  <si>
    <t>Jl. Wonoayu No. 61, Sabang, Kepulauan Bangka Belitung 80292</t>
  </si>
  <si>
    <t>(000) 850-4998</t>
  </si>
  <si>
    <t>Cinta Yuniar</t>
  </si>
  <si>
    <t>Purwokerto</t>
  </si>
  <si>
    <t>Gang Raya Ujungberung No. 30, Cirebon, Sulawesi Tenggara 06647</t>
  </si>
  <si>
    <t>+62 (098) 346-1555</t>
  </si>
  <si>
    <t>Drs. Jessica Nainggolan</t>
  </si>
  <si>
    <t>Dt. Praba Rahimah, S.IP</t>
  </si>
  <si>
    <t>Research officer, political party</t>
  </si>
  <si>
    <t>Outdoor activities/education manager</t>
  </si>
  <si>
    <t>Ami Adriansyah, M.Kom.</t>
  </si>
  <si>
    <t>Radiographer, therapeutic</t>
  </si>
  <si>
    <t>CV Maheswara School</t>
  </si>
  <si>
    <t>Gg. Jayawijaya No. 66, Pekanbaru, SU 63793</t>
  </si>
  <si>
    <t>(0422) 171-6125</t>
  </si>
  <si>
    <t>Gang Rungkut Industri No. 09, Sungai Penuh, Nusa Tenggara Barat 18498</t>
  </si>
  <si>
    <t>(023) 954-4948</t>
  </si>
  <si>
    <t>Icha Safitri</t>
  </si>
  <si>
    <t>Sabang</t>
  </si>
  <si>
    <t>Jl. Jamika No. 55, Tanjungpinang, SN 94644</t>
  </si>
  <si>
    <t>KH. Eluh Wijaya</t>
  </si>
  <si>
    <t>Yulia Pudjiastuti</t>
  </si>
  <si>
    <t>Designer, exhibition/display</t>
  </si>
  <si>
    <t>Buyer, industrial</t>
  </si>
  <si>
    <t>Drs. Muhammad Ramadan, S.H.</t>
  </si>
  <si>
    <t>Photographer</t>
  </si>
  <si>
    <t>Perum Suartini Prabowo School</t>
  </si>
  <si>
    <t>Gg. Bangka Raya No. 789, Bandung, MA 69250</t>
  </si>
  <si>
    <t>(007) 727 4524</t>
  </si>
  <si>
    <t>Jalan Suryakencana No. 1, Tangerang Selatan, PB 53679</t>
  </si>
  <si>
    <t>(097) 352 0764</t>
  </si>
  <si>
    <t>Karsa Rajata</t>
  </si>
  <si>
    <t>Tanjungbalai</t>
  </si>
  <si>
    <t>Jl. Siliwangi No. 693, Tangerang Selatan, JI 15618</t>
  </si>
  <si>
    <t>(0554) 443 9079</t>
  </si>
  <si>
    <t>Ibrahim Laksmiwati</t>
  </si>
  <si>
    <t>Yance Maryati</t>
  </si>
  <si>
    <t>Designer, interior/spatial</t>
  </si>
  <si>
    <t>Journalist, broadcasting</t>
  </si>
  <si>
    <t>Keisha Hartati</t>
  </si>
  <si>
    <t>Race relations officer</t>
  </si>
  <si>
    <t>Perum Gunarto Namaga School</t>
  </si>
  <si>
    <t>Gang Asia Afrika No. 7, Tomohon, Banten 00643</t>
  </si>
  <si>
    <t>Gang H.J Maemunah No. 83, Tangerang Selatan, Maluku 12883</t>
  </si>
  <si>
    <t>+62 (940) 810 0289</t>
  </si>
  <si>
    <t>Gaiman Ardianto</t>
  </si>
  <si>
    <t>Kotamobagu</t>
  </si>
  <si>
    <t>Kristen</t>
  </si>
  <si>
    <t>Gang Lembong No. 53, Palopo, Banten 48391</t>
  </si>
  <si>
    <t>+62 (0928) 255 5340</t>
  </si>
  <si>
    <t>H. Mulyanto Namaga</t>
  </si>
  <si>
    <t>Jelita Sudiati</t>
  </si>
  <si>
    <t>Animal technologist</t>
  </si>
  <si>
    <t>Zelaya Permadi</t>
  </si>
  <si>
    <t>Government social research officer</t>
  </si>
  <si>
    <t>Perum Setiawan Yolanda Tbk School</t>
  </si>
  <si>
    <t>Jl. Ciumbuleuit No. 988, Palangkaraya, Kalimantan Selatan 37034</t>
  </si>
  <si>
    <t>+62 (0552) 169-3046</t>
  </si>
  <si>
    <t>Jalan Monginsidi No. 432, Kota Administrasi Jakarta Pusat, PB 68875</t>
  </si>
  <si>
    <t>(0296) 706-2324</t>
  </si>
  <si>
    <t>Bala Kusmawati</t>
  </si>
  <si>
    <t>Tanjungpinang</t>
  </si>
  <si>
    <t>Jalan Siliwangi No. 84, Pekalongan, KT 33281</t>
  </si>
  <si>
    <t>+62 (31) 928-9887</t>
  </si>
  <si>
    <t>Sutan Mahmud Tarihoran</t>
  </si>
  <si>
    <t>Mulyono Permadi</t>
  </si>
  <si>
    <t>Fisheries officer</t>
  </si>
  <si>
    <t>Teacher, adult education</t>
  </si>
  <si>
    <t>Puti Michelle Rajata</t>
  </si>
  <si>
    <t>Commercial horticulturist</t>
  </si>
  <si>
    <t>Perum Hidayanto (Persero) Tbk School</t>
  </si>
  <si>
    <t>Jalan Veteran No. 3, Kota Administrasi Jakarta Selatan, Sumatera Selatan 10537</t>
  </si>
  <si>
    <t>+62 (0491) 395-0628</t>
  </si>
  <si>
    <t>Jalan Medokan Ayu No. 75, Magelang, Kalimantan Tengah 81237</t>
  </si>
  <si>
    <t>Samsul Aryani</t>
  </si>
  <si>
    <t>Gang Kebonjati No. 41, Palopo, ST 90581</t>
  </si>
  <si>
    <t>(0549) 458-1409</t>
  </si>
  <si>
    <t>Umaya Nuraini</t>
  </si>
  <si>
    <t>Rusman Sitompul</t>
  </si>
  <si>
    <t>Furniture designer</t>
  </si>
  <si>
    <t>Engineer, technical sales</t>
  </si>
  <si>
    <t>Novi Wulandari</t>
  </si>
  <si>
    <t>Writer</t>
  </si>
  <si>
    <t>CV Putra Prasetya School</t>
  </si>
  <si>
    <t>Gang Sentot Alibasa No. 2, Bengkulu, Jawa Timur 46445</t>
  </si>
  <si>
    <t>(056) 480-7126</t>
  </si>
  <si>
    <t>Gg. HOS. Cokroaminoto No. 06, Padangpanjang, JA 31297</t>
  </si>
  <si>
    <t>Wisnu Hariyah, M.M.</t>
  </si>
  <si>
    <t>Jalan Rungkut Industri No. 269, Blitar, KI 80023</t>
  </si>
  <si>
    <t>+62 (268) 791-6375</t>
  </si>
  <si>
    <t>Kania Usamah</t>
  </si>
  <si>
    <t>Ulya Permadi, S.Sos</t>
  </si>
  <si>
    <t>Surveyor, insurance</t>
  </si>
  <si>
    <t>Academic librarian</t>
  </si>
  <si>
    <t>Arsipatra Nasyidah, S.Pd</t>
  </si>
  <si>
    <t>Herbalist</t>
  </si>
  <si>
    <t>CV Suwarno School</t>
  </si>
  <si>
    <t>Jl. Sukabumi No. 633, Tanjungbalai, Jambi 55558</t>
  </si>
  <si>
    <t>+62 (0775) 650-5386</t>
  </si>
  <si>
    <t>Jalan HOS. Cokroaminoto No. 93, Denpasar, SS 09314</t>
  </si>
  <si>
    <t>Anastasia Puspasari</t>
  </si>
  <si>
    <t>Cimahi</t>
  </si>
  <si>
    <t>Jalan Ronggowarsito No. 729, Tanjungbalai, KI 55099</t>
  </si>
  <si>
    <t>+62 (125) 214-3666</t>
  </si>
  <si>
    <t>Betania Tampubolon, M.Farm</t>
  </si>
  <si>
    <t>Nasab Wacana</t>
  </si>
  <si>
    <t>Prison officer</t>
  </si>
  <si>
    <t>Merchant navy officer</t>
  </si>
  <si>
    <t>Lalita Melani</t>
  </si>
  <si>
    <t>Newspaper journalist</t>
  </si>
  <si>
    <t>PT Thamrin Wacana (Persero) Tbk School</t>
  </si>
  <si>
    <t>Gg. Yos Sudarso No. 512, Sukabumi, JT 65505</t>
  </si>
  <si>
    <t>+62 (0309) 454-3408</t>
  </si>
  <si>
    <t>Jalan Sadang Serang No. 4, Madiun, KB 70069</t>
  </si>
  <si>
    <t>082 840 7932</t>
  </si>
  <si>
    <t>Talia Kusumo, S.Pt</t>
  </si>
  <si>
    <t>Jalan Moch. Ramdan No. 34, Makassar, Gorontalo 00011</t>
  </si>
  <si>
    <t>+62 (097) 806-1914</t>
  </si>
  <si>
    <t>R. Padma Uyainah, M.M.</t>
  </si>
  <si>
    <t>Hj. Sakura Sihotang, S.I.Kom</t>
  </si>
  <si>
    <t>Retail buyer</t>
  </si>
  <si>
    <t>Jumadi Maheswara</t>
  </si>
  <si>
    <t>Restaurant manager</t>
  </si>
  <si>
    <t>PT Pradana Maryati Tbk School</t>
  </si>
  <si>
    <t>Jl. Dipenogoro No. 3, Tangerang Selatan, BT 27767</t>
  </si>
  <si>
    <t>+62 (073) 460-0896</t>
  </si>
  <si>
    <t>Jalan Raya Ujungberung No. 193, Tebingtinggi, Sumatera Barat 87773</t>
  </si>
  <si>
    <t>Faizah Yolanda</t>
  </si>
  <si>
    <t>Ambon</t>
  </si>
  <si>
    <t>Jalan Tebet Barat Dalam No. 135, Denpasar, BT 22832</t>
  </si>
  <si>
    <t>Parman Hastuti, S.H.</t>
  </si>
  <si>
    <t>Nurul Agustina</t>
  </si>
  <si>
    <t>Quantity surveyor</t>
  </si>
  <si>
    <t>Electronics engineer</t>
  </si>
  <si>
    <t>Hasan Gunawan</t>
  </si>
  <si>
    <t>Perum Wibowo Puspita Tbk School</t>
  </si>
  <si>
    <t>Jalan Jamika No. 40, Meulaboh, MA 31902</t>
  </si>
  <si>
    <t>Gang Asia Afrika No. 7, Sungai Penuh, SB 50800</t>
  </si>
  <si>
    <t>Sari Agustina, S.E.I</t>
  </si>
  <si>
    <t>Gg. Cikutra Barat No. 61, Kotamobagu, Sulawesi Utara 46810</t>
  </si>
  <si>
    <t>R.A. Fitria Hartati</t>
  </si>
  <si>
    <t>Bagiya Saefullah</t>
  </si>
  <si>
    <t>Geophysicist/field seismologist</t>
  </si>
  <si>
    <t>Exhibition designer</t>
  </si>
  <si>
    <t>T. Jayeng Lailasari</t>
  </si>
  <si>
    <t>Facilities manager</t>
  </si>
  <si>
    <t>Perum Maryadi School</t>
  </si>
  <si>
    <t>Jalan Gedebage Selatan No. 64, Tangerang, Sulawesi Tengah 17850</t>
  </si>
  <si>
    <t>Jalan Pacuan Kuda No. 980, Bontang, Nusa Tenggara Timur 72812</t>
  </si>
  <si>
    <t>Padmi Manullang</t>
  </si>
  <si>
    <t>Jl. H.J Maemunah No. 9, Bekasi, BT 72840</t>
  </si>
  <si>
    <t>+62 (019) 805-1216</t>
  </si>
  <si>
    <t>Lasmanto Iswahyudi</t>
  </si>
  <si>
    <t>Karimah Wibisono</t>
  </si>
  <si>
    <t>Librarian, academic</t>
  </si>
  <si>
    <t>Product designer</t>
  </si>
  <si>
    <t>H. Daniswara Wulandari, M.M.</t>
  </si>
  <si>
    <t>Chemist, analytical</t>
  </si>
  <si>
    <t>Perum Hastuti Safitri Tbk School</t>
  </si>
  <si>
    <t>Jalan M.H Thamrin No. 42, Madiun, SU 07120</t>
  </si>
  <si>
    <t>Jalan Kutai No. 65, Meulaboh, Jawa Timur 86962</t>
  </si>
  <si>
    <t>Umar Samosir</t>
  </si>
  <si>
    <t>Pangkalpinang</t>
  </si>
  <si>
    <t>Jalan Rajawali Timur No. 15, Tebingtinggi, Kalimantan Utara 97390</t>
  </si>
  <si>
    <t>+62 (0942) 953-7133</t>
  </si>
  <si>
    <t>Sabrina Tarihoran, S.E.I</t>
  </si>
  <si>
    <t>Ellis Nasyiah</t>
  </si>
  <si>
    <t>Training and development officer</t>
  </si>
  <si>
    <t>Media planner</t>
  </si>
  <si>
    <t>Edi Suwarno, S.Farm</t>
  </si>
  <si>
    <t>Designer, jewellery</t>
  </si>
  <si>
    <t>CV Haryanto (Persero) Tbk School</t>
  </si>
  <si>
    <t>Gang Kutai No. 93, Kota Administrasi Jakarta Barat, Kalimantan Utara 33851</t>
  </si>
  <si>
    <t>Jalan Yos Sudarso No. 361, Gorontalo, MA 59363</t>
  </si>
  <si>
    <t>+62 (492) 902-0506</t>
  </si>
  <si>
    <t>R.A. Melinda Prastuti, S.Sos</t>
  </si>
  <si>
    <t>Tegal</t>
  </si>
  <si>
    <t>Gang Yos Sudarso No. 91, Kediri, SN 97797</t>
  </si>
  <si>
    <t>+62 (78) 739 0693</t>
  </si>
  <si>
    <t>Maya Pradana</t>
  </si>
  <si>
    <t>Cakrawala Pratiwi</t>
  </si>
  <si>
    <t>Learning disability nurse</t>
  </si>
  <si>
    <t>Higher education lecturer</t>
  </si>
  <si>
    <t>Febi Mayasari</t>
  </si>
  <si>
    <t>English as a second language teacher</t>
  </si>
  <si>
    <t>PD Maryati Rajata (Persero) Tbk School</t>
  </si>
  <si>
    <t>Jalan Ahmad Dahlan No. 1, Tual, KR 05802</t>
  </si>
  <si>
    <t>081 244 6318</t>
  </si>
  <si>
    <t>Gg. Monginsidi No. 459, Batam, Jawa Tengah 63518</t>
  </si>
  <si>
    <t>Oskar Situmorang, S.Pd</t>
  </si>
  <si>
    <t>Kupang</t>
  </si>
  <si>
    <t>Jalan Joyoboyo No. 7, Kupang, ST 26313</t>
  </si>
  <si>
    <t>+62 (073) 542 9501</t>
  </si>
  <si>
    <t>Gina Aryani</t>
  </si>
  <si>
    <t>Kenes Hassanah</t>
  </si>
  <si>
    <t>Embryologist, clinical</t>
  </si>
  <si>
    <t>Analytical chemist</t>
  </si>
  <si>
    <t>Ir. Violet Halim, S.IP</t>
  </si>
  <si>
    <t>Conservator, furniture</t>
  </si>
  <si>
    <t>PT Nuraini Budiyanto Tbk School</t>
  </si>
  <si>
    <t>Gg. Ahmad Dahlan No. 84, Jayapura, KI 95795</t>
  </si>
  <si>
    <t>+62 (45) 948 8990</t>
  </si>
  <si>
    <t>Gg. Laswi No. 58, Balikpapan, Jawa Barat 41958</t>
  </si>
  <si>
    <t>+62 (01) 104 6310</t>
  </si>
  <si>
    <t>Clara Uyainah, S.E.</t>
  </si>
  <si>
    <t>Dumai</t>
  </si>
  <si>
    <t>Gang Setiabudhi No. 072, Tomohon, BA 18437</t>
  </si>
  <si>
    <t>Sabar Namaga</t>
  </si>
  <si>
    <t>Mahdi Siregar</t>
  </si>
  <si>
    <t>Occupational hygienist</t>
  </si>
  <si>
    <t>Trading standards officer</t>
  </si>
  <si>
    <t>Tasnim Wastuti, S.Pt</t>
  </si>
  <si>
    <t>Surveyor, building</t>
  </si>
  <si>
    <t>PD Sirait Napitupulu School</t>
  </si>
  <si>
    <t>Jl. Bangka Raya No. 3, Tanjungbalai, ST 27533</t>
  </si>
  <si>
    <t>(042) 865 0742</t>
  </si>
  <si>
    <t>Gg. Rajawali Barat No. 624, Palembang, SU 75809</t>
  </si>
  <si>
    <t>+62 (54) 912-7134</t>
  </si>
  <si>
    <t>Prabowo Astuti, S.I.Kom</t>
  </si>
  <si>
    <t>Jalan Pasir Koja No. 189, Kupang, NB 66856</t>
  </si>
  <si>
    <t>+62 (556) 603-0916</t>
  </si>
  <si>
    <t>Hj. Bella Usada</t>
  </si>
  <si>
    <t>Bagas Mansur</t>
  </si>
  <si>
    <t>Operations geologist</t>
  </si>
  <si>
    <t>Patent examiner</t>
  </si>
  <si>
    <t>Rafid Mayasari</t>
  </si>
  <si>
    <t>Geologist, engineering</t>
  </si>
  <si>
    <t>UD Sitompul School</t>
  </si>
  <si>
    <t>Gg. Otto Iskandardinata No. 5, Purwokerto, Kepulauan Riau 56275</t>
  </si>
  <si>
    <t>(097) 737-7560</t>
  </si>
  <si>
    <t>Jl. Sentot Alibasa No. 55, Gorontalo, BB 87881</t>
  </si>
  <si>
    <t>(032) 834 5352</t>
  </si>
  <si>
    <t>Teddy Manullang</t>
  </si>
  <si>
    <t>Pagaralam</t>
  </si>
  <si>
    <t>Jl. Waringin No. 457, Madiun, Sulawesi Utara 35598</t>
  </si>
  <si>
    <t>(043) 618-5923</t>
  </si>
  <si>
    <t>R. Genta Siregar, M.Ak</t>
  </si>
  <si>
    <t>R.M. Laswi Habibi</t>
  </si>
  <si>
    <t>Radiation protection practitioner</t>
  </si>
  <si>
    <t>Horticulturist, amenity</t>
  </si>
  <si>
    <t>Maria Lazuardi</t>
  </si>
  <si>
    <t>Drilling engineer</t>
  </si>
  <si>
    <t>PD Natsir (Persero) Tbk School</t>
  </si>
  <si>
    <t>Gg. Rawamangun No. 7, Malang, ST 85364</t>
  </si>
  <si>
    <t>+62 (49) 254-8802</t>
  </si>
  <si>
    <t>Gg. Ciwastra No. 0, Pematangsiantar, KU 93288</t>
  </si>
  <si>
    <t>+62 (31) 056 0459</t>
  </si>
  <si>
    <t>Dt. Kuncara Pradipta</t>
  </si>
  <si>
    <t>Padangpanjang</t>
  </si>
  <si>
    <t>Gang Antapani Lama No. 0, Padang Sidempuan, KB 87985</t>
  </si>
  <si>
    <t>Hendra Permata</t>
  </si>
  <si>
    <t>T. Prakosa Rahimah, S.Psi</t>
  </si>
  <si>
    <t>Interpreter</t>
  </si>
  <si>
    <t>Teacher, secondary school</t>
  </si>
  <si>
    <t>Rahayu Habibi</t>
  </si>
  <si>
    <t>Jewellery designer</t>
  </si>
  <si>
    <t>CV Maryati Widiastuti (Persero) Tbk School</t>
  </si>
  <si>
    <t>Gg. Tubagus Ismail No. 7, Prabumulih, BB 22494</t>
  </si>
  <si>
    <t>Gang Kutisari Selatan No. 8, Tangerang Selatan, Sulawesi Tengah 24368</t>
  </si>
  <si>
    <t>(0462) 887 6714</t>
  </si>
  <si>
    <t>R.A. Lalita Lestari, S.I.Kom</t>
  </si>
  <si>
    <t>Gang Ciwastra No. 05, Banjar, KU 20296</t>
  </si>
  <si>
    <t>+62 (072) 536 1120</t>
  </si>
  <si>
    <t>R.A. Ulva Pudjiastuti, M.M.</t>
  </si>
  <si>
    <t>Heryanto Pudjiastuti</t>
  </si>
  <si>
    <t>Architect</t>
  </si>
  <si>
    <t>Architectural technologist</t>
  </si>
  <si>
    <t>Dt. Ganda Rajata, S.I.Kom</t>
  </si>
  <si>
    <t>IT technical support officer</t>
  </si>
  <si>
    <t>PD Firmansyah School</t>
  </si>
  <si>
    <t>Gg. Raya Ujungberung No. 6, Palu, KB 01534</t>
  </si>
  <si>
    <t>+62 (002) 632 0278</t>
  </si>
  <si>
    <t>Jalan Jamika No. 90, Bandung, Maluku 55816</t>
  </si>
  <si>
    <t>Juli Hidayanto</t>
  </si>
  <si>
    <t>Gorontalo</t>
  </si>
  <si>
    <t>Gg. Kendalsari No. 1, Tomohon, Aceh 64531</t>
  </si>
  <si>
    <t>Sutan Daliono Nasyidah, M.Pd</t>
  </si>
  <si>
    <t>Sutan Kurnia Palastri</t>
  </si>
  <si>
    <t>Teacher, primary school</t>
  </si>
  <si>
    <t>Hotel manager</t>
  </si>
  <si>
    <t>Gabriella Usamah</t>
  </si>
  <si>
    <t>Medical technical officer</t>
  </si>
  <si>
    <t>UD Handayani (Persero) Tbk School</t>
  </si>
  <si>
    <t>Jl. Ir. H. Djuanda No. 89, Solok, JB 44299</t>
  </si>
  <si>
    <t>+62 (051) 457 2033</t>
  </si>
  <si>
    <t>Jalan Surapati No. 6, Tegal, Sumatera Selatan 80845</t>
  </si>
  <si>
    <t>(053) 136-4971</t>
  </si>
  <si>
    <t>Empluk Kusmawati, M.Ak</t>
  </si>
  <si>
    <t>Tangerang Selatan</t>
  </si>
  <si>
    <t>Jalan Sadang Serang No. 91, Tanjungbalai, KT 04849</t>
  </si>
  <si>
    <t>+62 (007) 792-3971</t>
  </si>
  <si>
    <t>Sakti Utama</t>
  </si>
  <si>
    <t>Raihan Wibisono</t>
  </si>
  <si>
    <t>Journalist, newspaper</t>
  </si>
  <si>
    <t>Building surveyor</t>
  </si>
  <si>
    <t>Jamal Suryatmi</t>
  </si>
  <si>
    <t>Editor, magazine features</t>
  </si>
  <si>
    <t>CV Sirait School</t>
  </si>
  <si>
    <t>Jl. Jayawijaya No. 561, Kota Administrasi Jakarta Selatan, PB 26954</t>
  </si>
  <si>
    <t>Gang Ciumbuleuit No. 75, Bima, KT 22031</t>
  </si>
  <si>
    <t>+62 (049) 508-4749</t>
  </si>
  <si>
    <t>Irnanto Haryanto, M.TI.</t>
  </si>
  <si>
    <t>Depok</t>
  </si>
  <si>
    <t>Jalan Asia Afrika No. 4, Sabang, Jawa Timur 30854</t>
  </si>
  <si>
    <t>+62 (17) 630 3469</t>
  </si>
  <si>
    <t>Qori Hakim, S.Sos</t>
  </si>
  <si>
    <t>Drs. Kasiran Uwais, S.E.I</t>
  </si>
  <si>
    <t>Mental health nurse</t>
  </si>
  <si>
    <t>Community education officer</t>
  </si>
  <si>
    <t>Karman Palastri</t>
  </si>
  <si>
    <t>Museum/gallery curator</t>
  </si>
  <si>
    <t>Perum Hutagalung School</t>
  </si>
  <si>
    <t>Gg. Surapati No. 25, Pontianak, Sumatera Barat 12364</t>
  </si>
  <si>
    <t>Gg. KH Amin Jasuta No. 365, Prabumulih, Bali 18316</t>
  </si>
  <si>
    <t>+62 (0421) 833 2420</t>
  </si>
  <si>
    <t>Titin Hutapea</t>
  </si>
  <si>
    <t>Gang PHH. Mustofa No. 1, Semarang, MU 26808</t>
  </si>
  <si>
    <t>+62 (029) 919-4521</t>
  </si>
  <si>
    <t>Ihsan Lazuardi</t>
  </si>
  <si>
    <t>Eva Sitompul</t>
  </si>
  <si>
    <t>Operational researcher</t>
  </si>
  <si>
    <t>Mulyono Saptono</t>
  </si>
  <si>
    <t>Clinical research associate</t>
  </si>
  <si>
    <t>Perum Pangestu Mansur School</t>
  </si>
  <si>
    <t>Gg. Sentot Alibasa No. 73, Tangerang Selatan, Sumatera Selatan 09628</t>
  </si>
  <si>
    <t>+62 (513) 734-7805</t>
  </si>
  <si>
    <t>Gg. KH Amin Jasuta No. 149, Pekanbaru, Kalimantan Barat 78065</t>
  </si>
  <si>
    <t>+62 (0843) 051 7749</t>
  </si>
  <si>
    <t>Restu Salahudin, S.Pt</t>
  </si>
  <si>
    <t>Palangkaraya</t>
  </si>
  <si>
    <t>Jl. Cihampelas No. 87, Manado, Lampung 57918</t>
  </si>
  <si>
    <t>Raihan Prakasa, S.E.</t>
  </si>
  <si>
    <t>Victoria Mahendra</t>
  </si>
  <si>
    <t>Dance movement psychotherapist</t>
  </si>
  <si>
    <t>Theatre director</t>
  </si>
  <si>
    <t>Puti Rahmi Natsir</t>
  </si>
  <si>
    <t>Pharmacologist</t>
  </si>
  <si>
    <t>UD Purwanti Prayoga School</t>
  </si>
  <si>
    <t>Gg. Veteran No. 931, Ternate, RI 16495</t>
  </si>
  <si>
    <t>081 221 1587</t>
  </si>
  <si>
    <t>Gg. PHH. Mustofa No. 8, Palopo, JK 99239</t>
  </si>
  <si>
    <t>+62 (0261) 550 3534</t>
  </si>
  <si>
    <t>Gatot Widodo</t>
  </si>
  <si>
    <t>Kota Administrasi Jakarta Selatan</t>
  </si>
  <si>
    <t>Gang Gegerkalong Hilir No. 942, Pasuruan, Papua 76475</t>
  </si>
  <si>
    <t>+62 (0169) 715-4709</t>
  </si>
  <si>
    <t>Bella Rajasa</t>
  </si>
  <si>
    <t>Vicky Rajasa, S.Psi</t>
  </si>
  <si>
    <t>Retail manager</t>
  </si>
  <si>
    <t>Julia Saptono</t>
  </si>
  <si>
    <t>Financial manager</t>
  </si>
  <si>
    <t>CV Manullang Tarihoran School</t>
  </si>
  <si>
    <t>Jl. Pasir Koja No. 151, Binjai, KB 14993</t>
  </si>
  <si>
    <t>(0333) 316 1856</t>
  </si>
  <si>
    <t>Jalan H.J Maemunah No. 20, Meulaboh, KS 89511</t>
  </si>
  <si>
    <t>+62 (04) 171-5878</t>
  </si>
  <si>
    <t>Tgk. Yessi Usada, S.Farm</t>
  </si>
  <si>
    <t>Parepare</t>
  </si>
  <si>
    <t>Gg. Rajawali Timur No. 933, Blitar, Papua 20835</t>
  </si>
  <si>
    <t>(065) 398 3676</t>
  </si>
  <si>
    <t>Hendra Fujiati</t>
  </si>
  <si>
    <t>Halima Sitorus</t>
  </si>
  <si>
    <t>Diagnostic radiographer</t>
  </si>
  <si>
    <t>Media buyer</t>
  </si>
  <si>
    <t>Gina Mansur</t>
  </si>
  <si>
    <t>Scientist, biomedical</t>
  </si>
  <si>
    <t>CV Prasetya Prabowo School</t>
  </si>
  <si>
    <t>Gg. Siliwangi No. 615, Balikpapan, KI 88492</t>
  </si>
  <si>
    <t>Jl. Sukajadi No. 391, Semarang, BE 15174</t>
  </si>
  <si>
    <t>080 372 8872</t>
  </si>
  <si>
    <t>Vicky Pudjiastuti</t>
  </si>
  <si>
    <t>Mojokerto</t>
  </si>
  <si>
    <t>Jl. M.H Thamrin No. 19, Banda Aceh, Sumatera Selatan 41415</t>
  </si>
  <si>
    <t>(0923) 810 4989</t>
  </si>
  <si>
    <t>Wahyu Lestari</t>
  </si>
  <si>
    <t>Sutan Kusuma Safitri, S.IP</t>
  </si>
  <si>
    <t>Librarian, public</t>
  </si>
  <si>
    <t>Dimaz Halimah</t>
  </si>
  <si>
    <t>CV Winarsih (Persero) Tbk School</t>
  </si>
  <si>
    <t>Gang Veteran No. 44, Kediri, BA 55198</t>
  </si>
  <si>
    <t>Jl. R.E Martadinata No. 0, Prabumulih, KB 67992</t>
  </si>
  <si>
    <t>+62 (614) 709 6905</t>
  </si>
  <si>
    <t>Dr. Putri Wulandari, S.Psi</t>
  </si>
  <si>
    <t>Gang Ir. H. Djuanda No. 08, Cimahi, JI 37011</t>
  </si>
  <si>
    <t>+62 (174) 415-5883</t>
  </si>
  <si>
    <t>T. Cawisadi Latupono, M.TI.</t>
  </si>
  <si>
    <t>R. Salimah Susanti, S.Sos</t>
  </si>
  <si>
    <t>Scientist, research (physical sciences)</t>
  </si>
  <si>
    <t>Arts development officer</t>
  </si>
  <si>
    <t>Muhammad Yuliarti</t>
  </si>
  <si>
    <t>PT Hutasoit Najmudin Tbk School</t>
  </si>
  <si>
    <t>Jl. Jakarta No. 49, Payakumbuh, SS 06010</t>
  </si>
  <si>
    <t>+62 (027) 481-1212</t>
  </si>
  <si>
    <t>Gang M.H Thamrin No. 1, Bekasi, DI Yogyakarta 43635</t>
  </si>
  <si>
    <t>(0622) 335-4725</t>
  </si>
  <si>
    <t>dr. Violet Anggriawan, S.Pd</t>
  </si>
  <si>
    <t>Cirebon</t>
  </si>
  <si>
    <t>Jl. Jend. Sudirman No. 43, Pekanbaru, Jambi 44344</t>
  </si>
  <si>
    <t>Laila Waskita</t>
  </si>
  <si>
    <t>drg. Cemplunk Dongoran</t>
  </si>
  <si>
    <t>Psychiatric nurse</t>
  </si>
  <si>
    <t>drg. Indah Iswahyudi</t>
  </si>
  <si>
    <t>Tax inspector</t>
  </si>
  <si>
    <t>Perum Yuliarti School</t>
  </si>
  <si>
    <t>Gang Wonoayu No. 313, Tanjungbalai, SR 68757</t>
  </si>
  <si>
    <t>+62 (39) 176 8729</t>
  </si>
  <si>
    <t>Jalan Rajawali Barat No. 24, Bontang, SG 25547</t>
  </si>
  <si>
    <t>081 925 5588</t>
  </si>
  <si>
    <t>Dagel Hutagalung, S.H.</t>
  </si>
  <si>
    <t>Jl. Dr. Djunjunan No. 4, Manado, Sulawesi Selatan 70737</t>
  </si>
  <si>
    <t>(0101) 993 6263</t>
  </si>
  <si>
    <t>Ganda Wahyuni</t>
  </si>
  <si>
    <t>R.M. Hadi Mahendra</t>
  </si>
  <si>
    <t>Film/video editor</t>
  </si>
  <si>
    <t>Counselling psychologist</t>
  </si>
  <si>
    <t>Siska Rajata</t>
  </si>
  <si>
    <t>UD Damanik Tbk School</t>
  </si>
  <si>
    <t>Gang Soekarno Hatta No. 21, Bekasi, SB 11218</t>
  </si>
  <si>
    <t>+62 (688) 871 0433</t>
  </si>
  <si>
    <t>Gg. Kapten Muslihat No. 90, Purwokerto, Kalimantan Utara 86088</t>
  </si>
  <si>
    <t>+62 (096) 870 4538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</si>
</sst>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A37" workbookViewId="0">
      <selection activeCell="J44" sqref="J44"/>
    </sheetView>
  </sheetViews>
  <sheetFormatPr defaultRowHeight="15" x14ac:dyDescent="0.25"/>
  <cols>
    <col min="5" max="5" width="12.42578125" bestFit="1" customWidth="1"/>
    <col min="6" max="6" width="2.85546875" bestFit="1" customWidth="1"/>
    <col min="7" max="7" width="9.7109375" bestFit="1" customWidth="1"/>
    <col min="8" max="8" width="14.85546875" customWidth="1"/>
    <col min="9" max="9" width="18.28515625" bestFit="1" customWidth="1"/>
    <col min="10" max="10" width="16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17151236</v>
      </c>
      <c r="B2">
        <v>4463369049</v>
      </c>
      <c r="C2" t="s">
        <v>25</v>
      </c>
      <c r="D2" t="s">
        <v>26</v>
      </c>
      <c r="E2" s="1">
        <v>42713</v>
      </c>
      <c r="F2" t="s">
        <v>27</v>
      </c>
      <c r="G2" t="s">
        <v>28</v>
      </c>
      <c r="H2" t="s">
        <v>29</v>
      </c>
      <c r="I2" t="s">
        <v>30</v>
      </c>
      <c r="J2" s="1">
        <v>44286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>
        <v>3997666709947090</v>
      </c>
      <c r="R2" t="s">
        <v>37</v>
      </c>
      <c r="S2">
        <v>4</v>
      </c>
      <c r="T2" t="s">
        <v>38</v>
      </c>
      <c r="U2">
        <v>1</v>
      </c>
      <c r="V2" t="s">
        <v>39</v>
      </c>
      <c r="W2">
        <v>871934002</v>
      </c>
      <c r="X2" t="s">
        <v>40</v>
      </c>
      <c r="Y2" t="s">
        <v>41</v>
      </c>
    </row>
    <row r="3" spans="1:25" x14ac:dyDescent="0.25">
      <c r="A3">
        <v>13924654</v>
      </c>
      <c r="B3">
        <v>6397615103</v>
      </c>
      <c r="C3" t="s">
        <v>42</v>
      </c>
      <c r="D3" t="s">
        <v>43</v>
      </c>
      <c r="E3" s="1">
        <v>40380</v>
      </c>
      <c r="F3" t="s">
        <v>44</v>
      </c>
      <c r="G3" t="s">
        <v>28</v>
      </c>
      <c r="H3" t="s">
        <v>45</v>
      </c>
      <c r="I3" t="s">
        <v>46</v>
      </c>
      <c r="J3" s="1">
        <v>44935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>
        <v>7194736127370490</v>
      </c>
      <c r="R3" t="s">
        <v>53</v>
      </c>
      <c r="S3">
        <v>2</v>
      </c>
      <c r="T3" t="s">
        <v>54</v>
      </c>
      <c r="U3">
        <v>5</v>
      </c>
      <c r="V3" t="s">
        <v>55</v>
      </c>
      <c r="W3" t="s">
        <v>56</v>
      </c>
      <c r="X3" t="s">
        <v>57</v>
      </c>
      <c r="Y3" t="s">
        <v>58</v>
      </c>
    </row>
    <row r="4" spans="1:25" x14ac:dyDescent="0.25">
      <c r="A4">
        <v>14558312</v>
      </c>
      <c r="B4">
        <v>8494775157</v>
      </c>
      <c r="C4" t="s">
        <v>59</v>
      </c>
      <c r="D4" t="s">
        <v>60</v>
      </c>
      <c r="E4" s="1">
        <v>42426</v>
      </c>
      <c r="F4" t="s">
        <v>44</v>
      </c>
      <c r="G4" t="s">
        <v>61</v>
      </c>
      <c r="H4" t="s">
        <v>62</v>
      </c>
      <c r="I4">
        <f>62-17-769-6462</f>
        <v>-7186</v>
      </c>
      <c r="J4" s="1">
        <v>44747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>
        <v>6792806456355700</v>
      </c>
      <c r="R4" t="s">
        <v>37</v>
      </c>
      <c r="S4">
        <v>5</v>
      </c>
      <c r="T4" t="s">
        <v>69</v>
      </c>
      <c r="U4">
        <v>4</v>
      </c>
      <c r="V4" t="s">
        <v>70</v>
      </c>
      <c r="W4">
        <f>62-997-91-7631</f>
        <v>-8657</v>
      </c>
      <c r="X4" t="s">
        <v>71</v>
      </c>
      <c r="Y4" t="s">
        <v>72</v>
      </c>
    </row>
    <row r="5" spans="1:25" x14ac:dyDescent="0.25">
      <c r="A5">
        <v>14598283</v>
      </c>
      <c r="B5">
        <v>4858808126</v>
      </c>
      <c r="C5" t="s">
        <v>73</v>
      </c>
      <c r="D5" t="s">
        <v>74</v>
      </c>
      <c r="E5" s="1">
        <v>42291</v>
      </c>
      <c r="F5" t="s">
        <v>44</v>
      </c>
      <c r="G5" t="s">
        <v>75</v>
      </c>
      <c r="H5" t="s">
        <v>76</v>
      </c>
      <c r="I5" t="s">
        <v>77</v>
      </c>
      <c r="J5" s="1">
        <v>44828</v>
      </c>
      <c r="K5" t="s">
        <v>78</v>
      </c>
      <c r="L5" t="s">
        <v>79</v>
      </c>
      <c r="M5" t="s">
        <v>80</v>
      </c>
      <c r="N5" t="s">
        <v>81</v>
      </c>
      <c r="O5" t="s">
        <v>82</v>
      </c>
      <c r="P5" t="s">
        <v>83</v>
      </c>
      <c r="Q5">
        <v>2062764371276360</v>
      </c>
      <c r="R5" t="s">
        <v>53</v>
      </c>
      <c r="S5">
        <v>4</v>
      </c>
      <c r="T5" t="s">
        <v>84</v>
      </c>
      <c r="U5">
        <v>3</v>
      </c>
      <c r="V5" t="s">
        <v>85</v>
      </c>
      <c r="W5">
        <f>62-67-331-4230</f>
        <v>-4566</v>
      </c>
      <c r="X5" t="s">
        <v>86</v>
      </c>
      <c r="Y5" t="s">
        <v>87</v>
      </c>
    </row>
    <row r="6" spans="1:25" x14ac:dyDescent="0.25">
      <c r="A6">
        <v>94489166</v>
      </c>
      <c r="B6">
        <v>6461600664</v>
      </c>
      <c r="C6" t="s">
        <v>88</v>
      </c>
      <c r="D6" t="s">
        <v>89</v>
      </c>
      <c r="E6" s="1">
        <v>43026</v>
      </c>
      <c r="F6" t="s">
        <v>27</v>
      </c>
      <c r="G6" t="s">
        <v>61</v>
      </c>
      <c r="H6" t="s">
        <v>90</v>
      </c>
      <c r="I6">
        <f>62-33-609-9514</f>
        <v>-10094</v>
      </c>
      <c r="J6" s="1">
        <v>45568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>
        <v>5251243642233970</v>
      </c>
      <c r="R6" t="s">
        <v>53</v>
      </c>
      <c r="S6">
        <v>5</v>
      </c>
      <c r="T6" t="s">
        <v>97</v>
      </c>
      <c r="U6">
        <v>3</v>
      </c>
      <c r="V6" t="s">
        <v>98</v>
      </c>
      <c r="W6">
        <f>62-17-586-6003</f>
        <v>-6544</v>
      </c>
      <c r="X6" t="s">
        <v>99</v>
      </c>
      <c r="Y6" t="s">
        <v>100</v>
      </c>
    </row>
    <row r="7" spans="1:25" x14ac:dyDescent="0.25">
      <c r="A7">
        <v>62738259</v>
      </c>
      <c r="B7">
        <v>8137679830</v>
      </c>
      <c r="C7" t="s">
        <v>101</v>
      </c>
      <c r="D7" t="s">
        <v>102</v>
      </c>
      <c r="E7" s="1">
        <v>41721</v>
      </c>
      <c r="F7" t="s">
        <v>44</v>
      </c>
      <c r="G7" t="s">
        <v>75</v>
      </c>
      <c r="H7" t="s">
        <v>103</v>
      </c>
      <c r="I7" t="s">
        <v>104</v>
      </c>
      <c r="J7" s="1">
        <v>45554</v>
      </c>
      <c r="K7" t="s">
        <v>105</v>
      </c>
      <c r="L7" t="s">
        <v>106</v>
      </c>
      <c r="M7" t="s">
        <v>107</v>
      </c>
      <c r="N7" t="s">
        <v>108</v>
      </c>
      <c r="O7" t="s">
        <v>109</v>
      </c>
      <c r="P7" t="s">
        <v>110</v>
      </c>
      <c r="Q7">
        <v>9457080997803580</v>
      </c>
      <c r="R7" t="s">
        <v>53</v>
      </c>
      <c r="S7">
        <v>1</v>
      </c>
      <c r="T7" t="s">
        <v>111</v>
      </c>
      <c r="U7">
        <v>6</v>
      </c>
      <c r="V7" t="s">
        <v>112</v>
      </c>
      <c r="W7" t="s">
        <v>113</v>
      </c>
      <c r="X7" t="s">
        <v>114</v>
      </c>
      <c r="Y7" t="s">
        <v>115</v>
      </c>
    </row>
    <row r="8" spans="1:25" x14ac:dyDescent="0.25">
      <c r="A8">
        <v>72259517</v>
      </c>
      <c r="B8">
        <v>4403679459</v>
      </c>
      <c r="C8" t="s">
        <v>116</v>
      </c>
      <c r="D8" t="s">
        <v>43</v>
      </c>
      <c r="E8" s="1">
        <v>39070</v>
      </c>
      <c r="F8" t="s">
        <v>27</v>
      </c>
      <c r="G8" t="s">
        <v>117</v>
      </c>
      <c r="H8" t="s">
        <v>118</v>
      </c>
      <c r="I8" t="s">
        <v>119</v>
      </c>
      <c r="J8" s="1">
        <v>44748</v>
      </c>
      <c r="K8" t="s">
        <v>120</v>
      </c>
      <c r="L8" t="s">
        <v>121</v>
      </c>
      <c r="M8" t="s">
        <v>122</v>
      </c>
      <c r="N8" t="s">
        <v>123</v>
      </c>
      <c r="O8" t="s">
        <v>124</v>
      </c>
      <c r="P8" t="s">
        <v>125</v>
      </c>
      <c r="Q8">
        <v>5764485708918190</v>
      </c>
      <c r="R8" t="s">
        <v>37</v>
      </c>
      <c r="S8">
        <v>5</v>
      </c>
      <c r="T8" t="s">
        <v>126</v>
      </c>
      <c r="U8">
        <v>5</v>
      </c>
      <c r="V8" t="s">
        <v>127</v>
      </c>
      <c r="W8" t="s">
        <v>128</v>
      </c>
      <c r="X8" t="s">
        <v>129</v>
      </c>
      <c r="Y8" t="s">
        <v>130</v>
      </c>
    </row>
    <row r="9" spans="1:25" x14ac:dyDescent="0.25">
      <c r="A9">
        <v>85464426</v>
      </c>
      <c r="B9">
        <v>7853173734</v>
      </c>
      <c r="C9" t="s">
        <v>131</v>
      </c>
      <c r="D9" t="s">
        <v>132</v>
      </c>
      <c r="E9" s="1">
        <v>42681</v>
      </c>
      <c r="F9" t="s">
        <v>44</v>
      </c>
      <c r="G9" t="s">
        <v>133</v>
      </c>
      <c r="H9" t="s">
        <v>134</v>
      </c>
      <c r="I9">
        <f>62-55-434-7145</f>
        <v>-7572</v>
      </c>
      <c r="J9" s="1">
        <v>44067</v>
      </c>
      <c r="K9" t="s">
        <v>135</v>
      </c>
      <c r="L9" t="s">
        <v>136</v>
      </c>
      <c r="M9" t="s">
        <v>137</v>
      </c>
      <c r="N9" t="s">
        <v>138</v>
      </c>
      <c r="O9" t="s">
        <v>139</v>
      </c>
      <c r="P9" t="s">
        <v>140</v>
      </c>
      <c r="Q9">
        <v>9402857374251500</v>
      </c>
      <c r="R9" t="s">
        <v>141</v>
      </c>
      <c r="S9">
        <v>2</v>
      </c>
      <c r="T9" t="s">
        <v>142</v>
      </c>
      <c r="U9">
        <v>4</v>
      </c>
      <c r="V9" t="s">
        <v>143</v>
      </c>
      <c r="W9" t="s">
        <v>144</v>
      </c>
      <c r="X9" t="s">
        <v>145</v>
      </c>
      <c r="Y9">
        <f>62-901-727-8502</f>
        <v>-10068</v>
      </c>
    </row>
    <row r="10" spans="1:25" x14ac:dyDescent="0.25">
      <c r="A10">
        <v>26677085</v>
      </c>
      <c r="B10">
        <v>9581378528</v>
      </c>
      <c r="C10" t="s">
        <v>146</v>
      </c>
      <c r="D10" t="s">
        <v>60</v>
      </c>
      <c r="E10" s="1">
        <v>40770</v>
      </c>
      <c r="F10" t="s">
        <v>44</v>
      </c>
      <c r="G10" t="s">
        <v>61</v>
      </c>
      <c r="H10" t="s">
        <v>147</v>
      </c>
      <c r="I10" t="s">
        <v>148</v>
      </c>
      <c r="J10" s="1">
        <v>44829</v>
      </c>
      <c r="K10" t="s">
        <v>149</v>
      </c>
      <c r="L10" t="s">
        <v>150</v>
      </c>
      <c r="M10" t="s">
        <v>151</v>
      </c>
      <c r="N10" t="s">
        <v>152</v>
      </c>
      <c r="O10" t="s">
        <v>153</v>
      </c>
      <c r="P10" t="s">
        <v>154</v>
      </c>
      <c r="Q10">
        <v>1262878478349590</v>
      </c>
      <c r="R10" t="s">
        <v>53</v>
      </c>
      <c r="S10">
        <v>4</v>
      </c>
      <c r="T10" t="s">
        <v>155</v>
      </c>
      <c r="U10">
        <v>4</v>
      </c>
      <c r="V10" t="s">
        <v>156</v>
      </c>
      <c r="W10" t="s">
        <v>157</v>
      </c>
      <c r="X10" t="s">
        <v>158</v>
      </c>
      <c r="Y10" t="s">
        <v>159</v>
      </c>
    </row>
    <row r="11" spans="1:25" x14ac:dyDescent="0.25">
      <c r="A11">
        <v>55396450</v>
      </c>
      <c r="B11">
        <v>9727767945</v>
      </c>
      <c r="C11" t="s">
        <v>160</v>
      </c>
      <c r="D11" t="s">
        <v>161</v>
      </c>
      <c r="E11" s="1">
        <v>40423</v>
      </c>
      <c r="F11" t="s">
        <v>27</v>
      </c>
      <c r="G11" t="s">
        <v>133</v>
      </c>
      <c r="H11" t="s">
        <v>162</v>
      </c>
      <c r="I11" t="s">
        <v>163</v>
      </c>
      <c r="J11" s="1">
        <v>43973</v>
      </c>
      <c r="K11" t="s">
        <v>164</v>
      </c>
      <c r="L11" t="s">
        <v>165</v>
      </c>
      <c r="M11" t="s">
        <v>68</v>
      </c>
      <c r="N11" t="s">
        <v>166</v>
      </c>
      <c r="O11" t="s">
        <v>167</v>
      </c>
      <c r="P11" t="s">
        <v>137</v>
      </c>
      <c r="Q11">
        <v>4962521402722710</v>
      </c>
      <c r="R11" t="s">
        <v>53</v>
      </c>
      <c r="S11">
        <v>3</v>
      </c>
      <c r="T11" t="s">
        <v>168</v>
      </c>
      <c r="U11">
        <v>2</v>
      </c>
      <c r="V11" t="s">
        <v>169</v>
      </c>
      <c r="W11" t="s">
        <v>170</v>
      </c>
      <c r="X11" t="s">
        <v>171</v>
      </c>
      <c r="Y11">
        <f>62-228-605-5237</f>
        <v>-6008</v>
      </c>
    </row>
    <row r="12" spans="1:25" x14ac:dyDescent="0.25">
      <c r="A12">
        <v>75717982</v>
      </c>
      <c r="B12">
        <v>5066777809</v>
      </c>
      <c r="C12" t="s">
        <v>172</v>
      </c>
      <c r="D12" t="s">
        <v>173</v>
      </c>
      <c r="E12" s="1">
        <v>40416</v>
      </c>
      <c r="F12" t="s">
        <v>44</v>
      </c>
      <c r="G12" t="s">
        <v>133</v>
      </c>
      <c r="H12" t="s">
        <v>174</v>
      </c>
      <c r="I12" t="s">
        <v>175</v>
      </c>
      <c r="J12" s="1">
        <v>43852</v>
      </c>
      <c r="K12" t="s">
        <v>176</v>
      </c>
      <c r="L12" t="s">
        <v>177</v>
      </c>
      <c r="M12" t="s">
        <v>178</v>
      </c>
      <c r="N12" t="s">
        <v>179</v>
      </c>
      <c r="O12" t="s">
        <v>180</v>
      </c>
      <c r="P12" t="s">
        <v>181</v>
      </c>
      <c r="Q12">
        <v>8931980211693710</v>
      </c>
      <c r="R12" t="s">
        <v>141</v>
      </c>
      <c r="S12">
        <v>3</v>
      </c>
      <c r="T12" t="s">
        <v>182</v>
      </c>
      <c r="U12">
        <v>3</v>
      </c>
      <c r="V12" t="s">
        <v>183</v>
      </c>
      <c r="W12" t="s">
        <v>184</v>
      </c>
      <c r="X12" t="s">
        <v>185</v>
      </c>
      <c r="Y12">
        <f>62-90-475-7538</f>
        <v>-8041</v>
      </c>
    </row>
    <row r="13" spans="1:25" x14ac:dyDescent="0.25">
      <c r="A13">
        <v>13824384</v>
      </c>
      <c r="B13">
        <v>5431391620</v>
      </c>
      <c r="C13" t="s">
        <v>186</v>
      </c>
      <c r="D13" t="s">
        <v>60</v>
      </c>
      <c r="E13" s="1">
        <v>39510</v>
      </c>
      <c r="F13" t="s">
        <v>27</v>
      </c>
      <c r="G13" t="s">
        <v>117</v>
      </c>
      <c r="H13" t="s">
        <v>187</v>
      </c>
      <c r="I13" t="s">
        <v>188</v>
      </c>
      <c r="J13" s="1">
        <v>45085</v>
      </c>
      <c r="K13" t="s">
        <v>189</v>
      </c>
      <c r="L13" t="s">
        <v>190</v>
      </c>
      <c r="M13" t="s">
        <v>191</v>
      </c>
      <c r="N13" t="s">
        <v>192</v>
      </c>
      <c r="O13" t="s">
        <v>193</v>
      </c>
      <c r="P13" t="s">
        <v>194</v>
      </c>
      <c r="Q13">
        <v>5971102954932040</v>
      </c>
      <c r="R13" t="s">
        <v>141</v>
      </c>
      <c r="S13">
        <v>3</v>
      </c>
      <c r="T13" t="s">
        <v>195</v>
      </c>
      <c r="U13">
        <v>6</v>
      </c>
      <c r="V13" t="s">
        <v>196</v>
      </c>
      <c r="W13" t="s">
        <v>197</v>
      </c>
      <c r="X13" t="s">
        <v>198</v>
      </c>
      <c r="Y13">
        <f>62-22-800-1011</f>
        <v>-1771</v>
      </c>
    </row>
    <row r="14" spans="1:25" x14ac:dyDescent="0.25">
      <c r="A14">
        <v>54652771</v>
      </c>
      <c r="B14">
        <v>2777453117</v>
      </c>
      <c r="C14" t="s">
        <v>199</v>
      </c>
      <c r="D14" t="s">
        <v>200</v>
      </c>
      <c r="E14" s="1">
        <v>39711</v>
      </c>
      <c r="F14" t="s">
        <v>27</v>
      </c>
      <c r="G14" t="s">
        <v>133</v>
      </c>
      <c r="H14" t="s">
        <v>201</v>
      </c>
      <c r="I14">
        <f>62-270-276-8790</f>
        <v>-9274</v>
      </c>
      <c r="J14" s="1">
        <v>43981</v>
      </c>
      <c r="K14" t="s">
        <v>202</v>
      </c>
      <c r="L14" t="s">
        <v>203</v>
      </c>
      <c r="M14" t="s">
        <v>204</v>
      </c>
      <c r="N14" t="s">
        <v>205</v>
      </c>
      <c r="O14" t="s">
        <v>206</v>
      </c>
      <c r="P14" t="s">
        <v>181</v>
      </c>
      <c r="Q14">
        <v>3623385727094990</v>
      </c>
      <c r="R14" t="s">
        <v>141</v>
      </c>
      <c r="S14">
        <v>5</v>
      </c>
      <c r="T14" t="s">
        <v>207</v>
      </c>
      <c r="U14">
        <v>5</v>
      </c>
      <c r="V14" t="s">
        <v>208</v>
      </c>
      <c r="W14" t="s">
        <v>209</v>
      </c>
      <c r="X14" t="s">
        <v>210</v>
      </c>
      <c r="Y14">
        <f>62-12-349-9077</f>
        <v>-9376</v>
      </c>
    </row>
    <row r="15" spans="1:25" x14ac:dyDescent="0.25">
      <c r="A15">
        <v>20806433</v>
      </c>
      <c r="B15">
        <v>2124435864</v>
      </c>
      <c r="C15" t="s">
        <v>211</v>
      </c>
      <c r="D15" t="s">
        <v>89</v>
      </c>
      <c r="E15" s="1">
        <v>39568</v>
      </c>
      <c r="F15" t="s">
        <v>27</v>
      </c>
      <c r="G15" t="s">
        <v>61</v>
      </c>
      <c r="H15" t="s">
        <v>212</v>
      </c>
      <c r="I15" t="s">
        <v>213</v>
      </c>
      <c r="J15" s="1">
        <v>45222</v>
      </c>
      <c r="K15" t="s">
        <v>214</v>
      </c>
      <c r="L15" t="s">
        <v>215</v>
      </c>
      <c r="M15" t="s">
        <v>216</v>
      </c>
      <c r="N15" t="s">
        <v>217</v>
      </c>
      <c r="O15" t="s">
        <v>218</v>
      </c>
      <c r="P15" t="s">
        <v>219</v>
      </c>
      <c r="Q15">
        <v>8731455734906300</v>
      </c>
      <c r="R15" t="s">
        <v>141</v>
      </c>
      <c r="S15">
        <v>2</v>
      </c>
      <c r="T15" t="s">
        <v>220</v>
      </c>
      <c r="U15">
        <v>5</v>
      </c>
      <c r="V15" t="s">
        <v>221</v>
      </c>
      <c r="W15">
        <f>62-592-949-5818</f>
        <v>-7297</v>
      </c>
      <c r="X15" t="s">
        <v>222</v>
      </c>
      <c r="Y15" t="s">
        <v>223</v>
      </c>
    </row>
    <row r="16" spans="1:25" x14ac:dyDescent="0.25">
      <c r="A16">
        <v>17486685</v>
      </c>
      <c r="B16">
        <v>3689007482</v>
      </c>
      <c r="C16" t="s">
        <v>224</v>
      </c>
      <c r="D16" t="s">
        <v>225</v>
      </c>
      <c r="E16" s="1">
        <v>40812</v>
      </c>
      <c r="F16" t="s">
        <v>44</v>
      </c>
      <c r="G16" t="s">
        <v>117</v>
      </c>
      <c r="H16" t="s">
        <v>226</v>
      </c>
      <c r="I16" t="s">
        <v>227</v>
      </c>
      <c r="J16" s="1">
        <v>44192</v>
      </c>
      <c r="K16" t="s">
        <v>228</v>
      </c>
      <c r="L16" t="s">
        <v>229</v>
      </c>
      <c r="M16" t="s">
        <v>230</v>
      </c>
      <c r="N16" t="s">
        <v>231</v>
      </c>
      <c r="O16" t="s">
        <v>232</v>
      </c>
      <c r="P16" t="s">
        <v>233</v>
      </c>
      <c r="Q16">
        <v>4829585991265950</v>
      </c>
      <c r="R16" t="s">
        <v>53</v>
      </c>
      <c r="S16">
        <v>1</v>
      </c>
      <c r="T16" t="s">
        <v>234</v>
      </c>
      <c r="U16">
        <v>2</v>
      </c>
      <c r="V16" t="s">
        <v>235</v>
      </c>
      <c r="W16" t="s">
        <v>236</v>
      </c>
      <c r="X16" t="s">
        <v>237</v>
      </c>
      <c r="Y16" t="s">
        <v>238</v>
      </c>
    </row>
    <row r="17" spans="1:25" x14ac:dyDescent="0.25">
      <c r="A17">
        <v>54853838</v>
      </c>
      <c r="B17">
        <v>9719417773</v>
      </c>
      <c r="C17" t="s">
        <v>239</v>
      </c>
      <c r="D17" t="s">
        <v>240</v>
      </c>
      <c r="E17" s="1">
        <v>41934</v>
      </c>
      <c r="F17" t="s">
        <v>27</v>
      </c>
      <c r="G17" t="s">
        <v>28</v>
      </c>
      <c r="H17" t="s">
        <v>241</v>
      </c>
      <c r="I17" t="s">
        <v>242</v>
      </c>
      <c r="J17" s="1">
        <v>45556</v>
      </c>
      <c r="K17" t="s">
        <v>243</v>
      </c>
      <c r="L17" t="s">
        <v>244</v>
      </c>
      <c r="M17" t="s">
        <v>245</v>
      </c>
      <c r="N17" t="s">
        <v>246</v>
      </c>
      <c r="O17" t="s">
        <v>247</v>
      </c>
      <c r="P17" t="s">
        <v>248</v>
      </c>
      <c r="Q17">
        <v>4076953216956590</v>
      </c>
      <c r="R17" t="s">
        <v>37</v>
      </c>
      <c r="S17">
        <v>4</v>
      </c>
      <c r="T17" t="s">
        <v>249</v>
      </c>
      <c r="U17">
        <v>2</v>
      </c>
      <c r="V17" t="s">
        <v>250</v>
      </c>
      <c r="W17">
        <v>806582158</v>
      </c>
      <c r="X17" t="s">
        <v>251</v>
      </c>
      <c r="Y17" t="s">
        <v>252</v>
      </c>
    </row>
    <row r="18" spans="1:25" x14ac:dyDescent="0.25">
      <c r="A18">
        <v>25361188</v>
      </c>
      <c r="B18">
        <v>2889157347</v>
      </c>
      <c r="C18" t="s">
        <v>253</v>
      </c>
      <c r="D18" t="s">
        <v>254</v>
      </c>
      <c r="E18" s="1">
        <v>40414</v>
      </c>
      <c r="F18" t="s">
        <v>27</v>
      </c>
      <c r="G18" t="s">
        <v>61</v>
      </c>
      <c r="H18" t="s">
        <v>255</v>
      </c>
      <c r="I18" t="s">
        <v>256</v>
      </c>
      <c r="J18" s="1">
        <v>45429</v>
      </c>
      <c r="K18" t="s">
        <v>257</v>
      </c>
      <c r="L18" t="s">
        <v>258</v>
      </c>
      <c r="M18" t="s">
        <v>259</v>
      </c>
      <c r="N18" t="s">
        <v>260</v>
      </c>
      <c r="O18" t="s">
        <v>261</v>
      </c>
      <c r="P18" t="s">
        <v>204</v>
      </c>
      <c r="Q18">
        <v>1146922692452220</v>
      </c>
      <c r="R18" t="s">
        <v>141</v>
      </c>
      <c r="S18">
        <v>4</v>
      </c>
      <c r="T18" t="s">
        <v>262</v>
      </c>
      <c r="U18">
        <v>5</v>
      </c>
      <c r="V18" t="s">
        <v>263</v>
      </c>
      <c r="W18" t="s">
        <v>264</v>
      </c>
      <c r="X18" t="s">
        <v>265</v>
      </c>
      <c r="Y18">
        <v>851301398</v>
      </c>
    </row>
    <row r="19" spans="1:25" x14ac:dyDescent="0.25">
      <c r="A19">
        <v>67569152</v>
      </c>
      <c r="B19">
        <v>3946999675</v>
      </c>
      <c r="C19" t="s">
        <v>266</v>
      </c>
      <c r="D19" t="s">
        <v>267</v>
      </c>
      <c r="E19" s="1">
        <v>40384</v>
      </c>
      <c r="F19" t="s">
        <v>44</v>
      </c>
      <c r="G19" t="s">
        <v>28</v>
      </c>
      <c r="H19" t="s">
        <v>268</v>
      </c>
      <c r="I19">
        <v>855690875</v>
      </c>
      <c r="J19" s="1">
        <v>45123</v>
      </c>
      <c r="K19" t="s">
        <v>269</v>
      </c>
      <c r="L19" t="s">
        <v>270</v>
      </c>
      <c r="M19" t="s">
        <v>271</v>
      </c>
      <c r="N19" t="s">
        <v>272</v>
      </c>
      <c r="O19" t="s">
        <v>273</v>
      </c>
      <c r="P19" t="s">
        <v>274</v>
      </c>
      <c r="Q19">
        <v>7677102432030970</v>
      </c>
      <c r="R19" t="s">
        <v>53</v>
      </c>
      <c r="S19">
        <v>1</v>
      </c>
      <c r="T19" t="s">
        <v>275</v>
      </c>
      <c r="U19">
        <v>6</v>
      </c>
      <c r="V19" t="s">
        <v>276</v>
      </c>
      <c r="W19">
        <f>62-68-176-8430</f>
        <v>-8612</v>
      </c>
      <c r="X19" t="s">
        <v>277</v>
      </c>
      <c r="Y19" t="s">
        <v>278</v>
      </c>
    </row>
    <row r="20" spans="1:25" x14ac:dyDescent="0.25">
      <c r="A20">
        <v>10715129</v>
      </c>
      <c r="B20">
        <v>5902180466</v>
      </c>
      <c r="C20" t="s">
        <v>279</v>
      </c>
      <c r="D20" t="s">
        <v>280</v>
      </c>
      <c r="E20" s="1">
        <v>41616</v>
      </c>
      <c r="F20" t="s">
        <v>44</v>
      </c>
      <c r="G20" t="s">
        <v>75</v>
      </c>
      <c r="H20" t="s">
        <v>281</v>
      </c>
      <c r="I20" t="s">
        <v>282</v>
      </c>
      <c r="J20" s="1">
        <v>44554</v>
      </c>
      <c r="K20" t="s">
        <v>283</v>
      </c>
      <c r="L20" t="s">
        <v>284</v>
      </c>
      <c r="M20" t="s">
        <v>285</v>
      </c>
      <c r="N20" t="s">
        <v>259</v>
      </c>
      <c r="O20" t="s">
        <v>286</v>
      </c>
      <c r="P20" t="s">
        <v>287</v>
      </c>
      <c r="Q20">
        <v>6186850607037170</v>
      </c>
      <c r="R20" t="s">
        <v>37</v>
      </c>
      <c r="S20">
        <v>1</v>
      </c>
      <c r="T20" t="s">
        <v>288</v>
      </c>
      <c r="U20">
        <v>6</v>
      </c>
      <c r="V20" t="s">
        <v>289</v>
      </c>
      <c r="W20" t="s">
        <v>290</v>
      </c>
      <c r="X20" t="s">
        <v>291</v>
      </c>
      <c r="Y20" t="s">
        <v>292</v>
      </c>
    </row>
    <row r="21" spans="1:25" x14ac:dyDescent="0.25">
      <c r="A21">
        <v>20971127</v>
      </c>
      <c r="B21">
        <v>8784823095</v>
      </c>
      <c r="C21" t="s">
        <v>293</v>
      </c>
      <c r="D21" t="s">
        <v>294</v>
      </c>
      <c r="E21" s="1">
        <v>43280</v>
      </c>
      <c r="F21" t="s">
        <v>27</v>
      </c>
      <c r="G21" t="s">
        <v>28</v>
      </c>
      <c r="H21" t="s">
        <v>295</v>
      </c>
      <c r="I21" t="s">
        <v>296</v>
      </c>
      <c r="J21" s="1">
        <v>44310</v>
      </c>
      <c r="K21" t="s">
        <v>297</v>
      </c>
      <c r="L21" t="s">
        <v>298</v>
      </c>
      <c r="M21" t="s">
        <v>299</v>
      </c>
      <c r="N21" t="s">
        <v>300</v>
      </c>
      <c r="O21" t="s">
        <v>301</v>
      </c>
      <c r="P21" t="s">
        <v>302</v>
      </c>
      <c r="Q21">
        <v>1278177461069230</v>
      </c>
      <c r="R21" t="s">
        <v>37</v>
      </c>
      <c r="S21">
        <v>2</v>
      </c>
      <c r="T21" t="s">
        <v>303</v>
      </c>
      <c r="U21">
        <v>1</v>
      </c>
      <c r="V21" t="s">
        <v>304</v>
      </c>
      <c r="W21" t="s">
        <v>305</v>
      </c>
      <c r="X21" t="s">
        <v>306</v>
      </c>
      <c r="Y21" t="s">
        <v>307</v>
      </c>
    </row>
    <row r="22" spans="1:25" x14ac:dyDescent="0.25">
      <c r="A22">
        <v>50155588</v>
      </c>
      <c r="B22">
        <v>1177114362</v>
      </c>
      <c r="C22" t="s">
        <v>308</v>
      </c>
      <c r="D22" t="s">
        <v>309</v>
      </c>
      <c r="E22" s="1">
        <v>39539</v>
      </c>
      <c r="F22" t="s">
        <v>27</v>
      </c>
      <c r="G22" t="s">
        <v>133</v>
      </c>
      <c r="H22" t="s">
        <v>310</v>
      </c>
      <c r="I22">
        <f>62-41-376-7627</f>
        <v>-7982</v>
      </c>
      <c r="J22" s="1">
        <v>44827</v>
      </c>
      <c r="K22" t="s">
        <v>311</v>
      </c>
      <c r="L22" t="s">
        <v>312</v>
      </c>
      <c r="M22" t="s">
        <v>313</v>
      </c>
      <c r="N22" t="s">
        <v>314</v>
      </c>
      <c r="O22" t="s">
        <v>315</v>
      </c>
      <c r="P22" t="s">
        <v>316</v>
      </c>
      <c r="Q22">
        <v>4698878168572490</v>
      </c>
      <c r="R22" t="s">
        <v>37</v>
      </c>
      <c r="S22">
        <v>3</v>
      </c>
      <c r="T22" t="s">
        <v>317</v>
      </c>
      <c r="U22">
        <v>2</v>
      </c>
      <c r="V22" t="s">
        <v>318</v>
      </c>
      <c r="W22" t="s">
        <v>319</v>
      </c>
      <c r="X22" t="s">
        <v>320</v>
      </c>
      <c r="Y22" t="s">
        <v>321</v>
      </c>
    </row>
    <row r="23" spans="1:25" x14ac:dyDescent="0.25">
      <c r="A23">
        <v>76149227</v>
      </c>
      <c r="B23">
        <v>4569167759</v>
      </c>
      <c r="C23" t="s">
        <v>322</v>
      </c>
      <c r="D23" t="s">
        <v>323</v>
      </c>
      <c r="E23" s="1">
        <v>42077</v>
      </c>
      <c r="F23" t="s">
        <v>44</v>
      </c>
      <c r="G23" t="s">
        <v>133</v>
      </c>
      <c r="H23" t="s">
        <v>324</v>
      </c>
      <c r="I23" t="s">
        <v>325</v>
      </c>
      <c r="J23" s="1">
        <v>44996</v>
      </c>
      <c r="K23" t="s">
        <v>326</v>
      </c>
      <c r="L23" t="s">
        <v>327</v>
      </c>
      <c r="M23" t="s">
        <v>328</v>
      </c>
      <c r="N23" t="s">
        <v>329</v>
      </c>
      <c r="O23" t="s">
        <v>330</v>
      </c>
      <c r="P23" t="s">
        <v>331</v>
      </c>
      <c r="Q23">
        <v>8570396151946790</v>
      </c>
      <c r="R23" t="s">
        <v>141</v>
      </c>
      <c r="S23">
        <v>4</v>
      </c>
      <c r="T23" t="s">
        <v>332</v>
      </c>
      <c r="U23">
        <v>1</v>
      </c>
      <c r="V23" t="s">
        <v>333</v>
      </c>
      <c r="W23">
        <v>839783451</v>
      </c>
      <c r="X23" t="s">
        <v>334</v>
      </c>
      <c r="Y23" t="s">
        <v>335</v>
      </c>
    </row>
    <row r="24" spans="1:25" x14ac:dyDescent="0.25">
      <c r="A24">
        <v>65333263</v>
      </c>
      <c r="B24">
        <v>4370391582</v>
      </c>
      <c r="C24" t="s">
        <v>336</v>
      </c>
      <c r="D24" t="s">
        <v>337</v>
      </c>
      <c r="E24" s="1">
        <v>42211</v>
      </c>
      <c r="F24" t="s">
        <v>27</v>
      </c>
      <c r="G24" t="s">
        <v>338</v>
      </c>
      <c r="H24" t="s">
        <v>339</v>
      </c>
      <c r="I24" t="s">
        <v>340</v>
      </c>
      <c r="J24" s="1">
        <v>45018</v>
      </c>
      <c r="K24" t="s">
        <v>341</v>
      </c>
      <c r="L24" t="s">
        <v>342</v>
      </c>
      <c r="M24" t="s">
        <v>271</v>
      </c>
      <c r="N24" t="s">
        <v>343</v>
      </c>
      <c r="O24" t="s">
        <v>344</v>
      </c>
      <c r="P24" t="s">
        <v>345</v>
      </c>
      <c r="Q24">
        <v>1813379176295040</v>
      </c>
      <c r="R24" t="s">
        <v>53</v>
      </c>
      <c r="S24">
        <v>5</v>
      </c>
      <c r="T24" t="s">
        <v>346</v>
      </c>
      <c r="U24">
        <v>1</v>
      </c>
      <c r="V24" t="s">
        <v>347</v>
      </c>
      <c r="W24" t="s">
        <v>348</v>
      </c>
      <c r="X24" t="s">
        <v>349</v>
      </c>
      <c r="Y24" t="s">
        <v>350</v>
      </c>
    </row>
    <row r="25" spans="1:25" x14ac:dyDescent="0.25">
      <c r="A25">
        <v>65410078</v>
      </c>
      <c r="B25">
        <v>5931538223</v>
      </c>
      <c r="C25" t="s">
        <v>351</v>
      </c>
      <c r="D25" t="s">
        <v>352</v>
      </c>
      <c r="E25" s="1">
        <v>40975</v>
      </c>
      <c r="F25" t="s">
        <v>44</v>
      </c>
      <c r="G25" t="s">
        <v>133</v>
      </c>
      <c r="H25" t="s">
        <v>353</v>
      </c>
      <c r="I25" t="s">
        <v>354</v>
      </c>
      <c r="J25" s="1">
        <v>43627</v>
      </c>
      <c r="K25" t="s">
        <v>355</v>
      </c>
      <c r="L25" t="s">
        <v>356</v>
      </c>
      <c r="M25" t="s">
        <v>357</v>
      </c>
      <c r="N25" t="s">
        <v>358</v>
      </c>
      <c r="O25" t="s">
        <v>359</v>
      </c>
      <c r="P25" t="s">
        <v>360</v>
      </c>
      <c r="Q25">
        <v>9193166244747250</v>
      </c>
      <c r="R25" t="s">
        <v>37</v>
      </c>
      <c r="S25">
        <v>2</v>
      </c>
      <c r="T25" t="s">
        <v>361</v>
      </c>
      <c r="U25">
        <v>6</v>
      </c>
      <c r="V25" t="s">
        <v>362</v>
      </c>
      <c r="W25" t="s">
        <v>363</v>
      </c>
      <c r="X25" t="s">
        <v>364</v>
      </c>
      <c r="Y25">
        <f>62-19-44-2952</f>
        <v>-2953</v>
      </c>
    </row>
    <row r="26" spans="1:25" x14ac:dyDescent="0.25">
      <c r="A26">
        <v>10823638</v>
      </c>
      <c r="B26">
        <v>2195048510</v>
      </c>
      <c r="C26" t="s">
        <v>365</v>
      </c>
      <c r="D26" t="s">
        <v>173</v>
      </c>
      <c r="E26" s="1">
        <v>41163</v>
      </c>
      <c r="F26" t="s">
        <v>44</v>
      </c>
      <c r="G26" t="s">
        <v>117</v>
      </c>
      <c r="H26" t="s">
        <v>366</v>
      </c>
      <c r="I26" t="s">
        <v>367</v>
      </c>
      <c r="J26" s="1">
        <v>44992</v>
      </c>
      <c r="K26" t="s">
        <v>368</v>
      </c>
      <c r="L26" t="s">
        <v>369</v>
      </c>
      <c r="M26" t="s">
        <v>370</v>
      </c>
      <c r="N26" t="s">
        <v>371</v>
      </c>
      <c r="O26" t="s">
        <v>372</v>
      </c>
      <c r="P26" t="s">
        <v>373</v>
      </c>
      <c r="Q26">
        <v>3623513096420260</v>
      </c>
      <c r="R26" t="s">
        <v>53</v>
      </c>
      <c r="S26">
        <v>2</v>
      </c>
      <c r="T26" t="s">
        <v>374</v>
      </c>
      <c r="U26">
        <v>5</v>
      </c>
      <c r="V26" t="s">
        <v>375</v>
      </c>
      <c r="W26" t="s">
        <v>376</v>
      </c>
      <c r="X26" t="s">
        <v>377</v>
      </c>
      <c r="Y26">
        <f>62-663-906-9171</f>
        <v>-10678</v>
      </c>
    </row>
    <row r="27" spans="1:25" x14ac:dyDescent="0.25">
      <c r="A27">
        <v>61868991</v>
      </c>
      <c r="B27">
        <v>7050917283</v>
      </c>
      <c r="C27" t="s">
        <v>378</v>
      </c>
      <c r="D27" t="s">
        <v>102</v>
      </c>
      <c r="E27" s="1">
        <v>39537</v>
      </c>
      <c r="F27" t="s">
        <v>27</v>
      </c>
      <c r="G27" t="s">
        <v>75</v>
      </c>
      <c r="H27" t="s">
        <v>379</v>
      </c>
      <c r="I27" t="s">
        <v>380</v>
      </c>
      <c r="J27" s="1">
        <v>44977</v>
      </c>
      <c r="K27" t="s">
        <v>381</v>
      </c>
      <c r="L27" t="s">
        <v>382</v>
      </c>
      <c r="M27" t="s">
        <v>383</v>
      </c>
      <c r="N27" t="s">
        <v>384</v>
      </c>
      <c r="O27" t="s">
        <v>385</v>
      </c>
      <c r="P27" t="s">
        <v>386</v>
      </c>
      <c r="Q27">
        <v>7837216366199750</v>
      </c>
      <c r="R27" t="s">
        <v>37</v>
      </c>
      <c r="S27">
        <v>5</v>
      </c>
      <c r="T27" t="s">
        <v>387</v>
      </c>
      <c r="U27">
        <v>2</v>
      </c>
      <c r="V27" t="s">
        <v>388</v>
      </c>
      <c r="W27" t="s">
        <v>389</v>
      </c>
      <c r="X27" t="s">
        <v>390</v>
      </c>
      <c r="Y27">
        <f>62-12-68-3948</f>
        <v>-3966</v>
      </c>
    </row>
    <row r="28" spans="1:25" x14ac:dyDescent="0.25">
      <c r="A28">
        <v>23081632</v>
      </c>
      <c r="B28">
        <v>1273991693</v>
      </c>
      <c r="C28" t="s">
        <v>391</v>
      </c>
      <c r="D28" t="s">
        <v>392</v>
      </c>
      <c r="E28" s="1">
        <v>40295</v>
      </c>
      <c r="F28" t="s">
        <v>44</v>
      </c>
      <c r="G28" t="s">
        <v>117</v>
      </c>
      <c r="H28" t="s">
        <v>393</v>
      </c>
      <c r="I28" t="s">
        <v>394</v>
      </c>
      <c r="J28" s="1">
        <v>44340</v>
      </c>
      <c r="K28" t="s">
        <v>395</v>
      </c>
      <c r="L28" t="s">
        <v>396</v>
      </c>
      <c r="M28" t="s">
        <v>397</v>
      </c>
      <c r="N28" t="s">
        <v>398</v>
      </c>
      <c r="O28" t="s">
        <v>399</v>
      </c>
      <c r="P28" t="s">
        <v>400</v>
      </c>
      <c r="Q28">
        <v>4288147717643480</v>
      </c>
      <c r="R28" t="s">
        <v>141</v>
      </c>
      <c r="S28">
        <v>3</v>
      </c>
      <c r="T28" t="s">
        <v>401</v>
      </c>
      <c r="U28">
        <v>6</v>
      </c>
      <c r="V28" t="s">
        <v>402</v>
      </c>
      <c r="W28" t="s">
        <v>403</v>
      </c>
      <c r="X28" t="s">
        <v>404</v>
      </c>
      <c r="Y28" t="s">
        <v>405</v>
      </c>
    </row>
    <row r="29" spans="1:25" x14ac:dyDescent="0.25">
      <c r="A29">
        <v>13027500</v>
      </c>
      <c r="B29">
        <v>4885494014</v>
      </c>
      <c r="C29" t="s">
        <v>406</v>
      </c>
      <c r="D29" t="s">
        <v>74</v>
      </c>
      <c r="E29" s="1">
        <v>40072</v>
      </c>
      <c r="F29" t="s">
        <v>44</v>
      </c>
      <c r="G29" t="s">
        <v>28</v>
      </c>
      <c r="H29" t="s">
        <v>407</v>
      </c>
      <c r="I29" t="s">
        <v>408</v>
      </c>
      <c r="J29" s="1">
        <v>45089</v>
      </c>
      <c r="K29" t="s">
        <v>409</v>
      </c>
      <c r="L29" t="s">
        <v>410</v>
      </c>
      <c r="M29" t="s">
        <v>411</v>
      </c>
      <c r="N29" t="s">
        <v>216</v>
      </c>
      <c r="O29" t="s">
        <v>412</v>
      </c>
      <c r="P29" t="s">
        <v>413</v>
      </c>
      <c r="Q29">
        <v>5366870894697940</v>
      </c>
      <c r="R29" t="s">
        <v>37</v>
      </c>
      <c r="S29">
        <v>4</v>
      </c>
      <c r="T29" t="s">
        <v>414</v>
      </c>
      <c r="U29">
        <v>1</v>
      </c>
      <c r="V29" t="s">
        <v>415</v>
      </c>
      <c r="W29" t="s">
        <v>416</v>
      </c>
      <c r="X29" t="s">
        <v>417</v>
      </c>
      <c r="Y29">
        <f>62-93-456-8054</f>
        <v>-8541</v>
      </c>
    </row>
    <row r="30" spans="1:25" x14ac:dyDescent="0.25">
      <c r="A30">
        <v>39602418</v>
      </c>
      <c r="B30">
        <v>3781450007</v>
      </c>
      <c r="C30" t="s">
        <v>418</v>
      </c>
      <c r="D30" t="s">
        <v>419</v>
      </c>
      <c r="E30" s="1">
        <v>40025</v>
      </c>
      <c r="F30" t="s">
        <v>27</v>
      </c>
      <c r="G30" t="s">
        <v>117</v>
      </c>
      <c r="H30" t="s">
        <v>420</v>
      </c>
      <c r="I30">
        <f>62-475-232-9037</f>
        <v>-9682</v>
      </c>
      <c r="J30" s="1">
        <v>44008</v>
      </c>
      <c r="K30" t="s">
        <v>421</v>
      </c>
      <c r="L30" t="s">
        <v>422</v>
      </c>
      <c r="M30" t="s">
        <v>423</v>
      </c>
      <c r="N30" t="s">
        <v>424</v>
      </c>
      <c r="O30" t="s">
        <v>425</v>
      </c>
      <c r="P30" t="s">
        <v>370</v>
      </c>
      <c r="Q30">
        <v>2596042488514100</v>
      </c>
      <c r="R30" t="s">
        <v>37</v>
      </c>
      <c r="S30">
        <v>2</v>
      </c>
      <c r="T30" t="s">
        <v>426</v>
      </c>
      <c r="U30">
        <v>5</v>
      </c>
      <c r="V30" t="s">
        <v>427</v>
      </c>
      <c r="W30">
        <f>62-204-486-8885</f>
        <v>-9513</v>
      </c>
      <c r="X30" t="s">
        <v>428</v>
      </c>
      <c r="Y30">
        <f>62-576-339-8936</f>
        <v>-9789</v>
      </c>
    </row>
    <row r="31" spans="1:25" x14ac:dyDescent="0.25">
      <c r="A31">
        <v>83080933</v>
      </c>
      <c r="B31">
        <v>8341686412</v>
      </c>
      <c r="C31" t="s">
        <v>429</v>
      </c>
      <c r="D31" t="s">
        <v>161</v>
      </c>
      <c r="E31" s="1">
        <v>42579</v>
      </c>
      <c r="F31" t="s">
        <v>27</v>
      </c>
      <c r="G31" t="s">
        <v>117</v>
      </c>
      <c r="H31" t="s">
        <v>430</v>
      </c>
      <c r="I31">
        <f>62-37-422-3776</f>
        <v>-4173</v>
      </c>
      <c r="J31" s="1">
        <v>44241</v>
      </c>
      <c r="K31" t="s">
        <v>431</v>
      </c>
      <c r="L31" t="s">
        <v>432</v>
      </c>
      <c r="M31" t="s">
        <v>433</v>
      </c>
      <c r="N31" t="s">
        <v>434</v>
      </c>
      <c r="O31" t="s">
        <v>435</v>
      </c>
      <c r="P31" t="s">
        <v>436</v>
      </c>
      <c r="Q31">
        <v>9701818800240130</v>
      </c>
      <c r="R31" t="s">
        <v>141</v>
      </c>
      <c r="S31">
        <v>1</v>
      </c>
      <c r="T31" t="s">
        <v>437</v>
      </c>
      <c r="U31">
        <v>4</v>
      </c>
      <c r="V31" t="s">
        <v>438</v>
      </c>
      <c r="W31">
        <f>62-52-567-1169</f>
        <v>-1726</v>
      </c>
      <c r="X31" t="s">
        <v>439</v>
      </c>
      <c r="Y31">
        <f>62-237-820-5102</f>
        <v>-6097</v>
      </c>
    </row>
    <row r="32" spans="1:25" x14ac:dyDescent="0.25">
      <c r="A32">
        <v>85152037</v>
      </c>
      <c r="B32">
        <v>2503439856</v>
      </c>
      <c r="C32" t="s">
        <v>440</v>
      </c>
      <c r="D32" t="s">
        <v>43</v>
      </c>
      <c r="E32" s="1">
        <v>43188</v>
      </c>
      <c r="F32" t="s">
        <v>44</v>
      </c>
      <c r="G32" t="s">
        <v>61</v>
      </c>
      <c r="H32" t="s">
        <v>441</v>
      </c>
      <c r="I32" t="s">
        <v>442</v>
      </c>
      <c r="J32" s="1">
        <v>44041</v>
      </c>
      <c r="K32" t="s">
        <v>443</v>
      </c>
      <c r="L32" t="s">
        <v>444</v>
      </c>
      <c r="M32" t="s">
        <v>445</v>
      </c>
      <c r="N32" t="s">
        <v>446</v>
      </c>
      <c r="O32" t="s">
        <v>447</v>
      </c>
      <c r="P32" t="s">
        <v>448</v>
      </c>
      <c r="Q32">
        <v>2470768330200430</v>
      </c>
      <c r="R32" t="s">
        <v>141</v>
      </c>
      <c r="S32">
        <v>1</v>
      </c>
      <c r="T32" t="s">
        <v>449</v>
      </c>
      <c r="U32">
        <v>1</v>
      </c>
      <c r="V32" t="s">
        <v>450</v>
      </c>
      <c r="W32">
        <f>62-448-849-2301</f>
        <v>-3536</v>
      </c>
      <c r="X32" t="s">
        <v>451</v>
      </c>
      <c r="Y32">
        <f>62-334-443-1620</f>
        <v>-2335</v>
      </c>
    </row>
    <row r="33" spans="1:25" x14ac:dyDescent="0.25">
      <c r="A33">
        <v>33028896</v>
      </c>
      <c r="B33">
        <v>9068172759</v>
      </c>
      <c r="C33" t="s">
        <v>452</v>
      </c>
      <c r="D33" t="s">
        <v>453</v>
      </c>
      <c r="E33" s="1">
        <v>43548</v>
      </c>
      <c r="F33" t="s">
        <v>44</v>
      </c>
      <c r="G33" t="s">
        <v>338</v>
      </c>
      <c r="H33" t="s">
        <v>454</v>
      </c>
      <c r="I33" t="s">
        <v>455</v>
      </c>
      <c r="J33" s="1">
        <v>44644</v>
      </c>
      <c r="K33" t="s">
        <v>456</v>
      </c>
      <c r="L33" t="s">
        <v>457</v>
      </c>
      <c r="M33" t="s">
        <v>458</v>
      </c>
      <c r="N33" t="s">
        <v>459</v>
      </c>
      <c r="O33" t="s">
        <v>460</v>
      </c>
      <c r="P33" t="s">
        <v>461</v>
      </c>
      <c r="Q33">
        <v>1255010898039900</v>
      </c>
      <c r="R33" t="s">
        <v>53</v>
      </c>
      <c r="S33">
        <v>4</v>
      </c>
      <c r="T33" t="s">
        <v>462</v>
      </c>
      <c r="U33">
        <v>3</v>
      </c>
      <c r="V33" t="s">
        <v>463</v>
      </c>
      <c r="W33">
        <f>62-17-967-5780</f>
        <v>-6702</v>
      </c>
      <c r="X33" t="s">
        <v>464</v>
      </c>
      <c r="Y33" t="s">
        <v>465</v>
      </c>
    </row>
    <row r="34" spans="1:25" x14ac:dyDescent="0.25">
      <c r="A34">
        <v>72171873</v>
      </c>
      <c r="B34">
        <v>2621081789</v>
      </c>
      <c r="C34" t="s">
        <v>466</v>
      </c>
      <c r="D34" t="s">
        <v>467</v>
      </c>
      <c r="E34" s="1">
        <v>39547</v>
      </c>
      <c r="F34" t="s">
        <v>44</v>
      </c>
      <c r="G34" t="s">
        <v>117</v>
      </c>
      <c r="H34" t="s">
        <v>468</v>
      </c>
      <c r="I34" t="s">
        <v>469</v>
      </c>
      <c r="J34" s="1">
        <v>44160</v>
      </c>
      <c r="K34" t="s">
        <v>470</v>
      </c>
      <c r="L34" t="s">
        <v>471</v>
      </c>
      <c r="M34" t="s">
        <v>472</v>
      </c>
      <c r="N34" t="s">
        <v>473</v>
      </c>
      <c r="O34" t="s">
        <v>474</v>
      </c>
      <c r="P34" t="s">
        <v>475</v>
      </c>
      <c r="Q34">
        <v>9824212347265740</v>
      </c>
      <c r="R34" t="s">
        <v>53</v>
      </c>
      <c r="S34">
        <v>4</v>
      </c>
      <c r="T34" t="s">
        <v>476</v>
      </c>
      <c r="U34">
        <v>6</v>
      </c>
      <c r="V34" t="s">
        <v>477</v>
      </c>
      <c r="W34" t="s">
        <v>478</v>
      </c>
      <c r="X34" t="s">
        <v>479</v>
      </c>
      <c r="Y34">
        <v>803662390</v>
      </c>
    </row>
    <row r="35" spans="1:25" x14ac:dyDescent="0.25">
      <c r="A35">
        <v>74349417</v>
      </c>
      <c r="B35">
        <v>7821571662</v>
      </c>
      <c r="C35" t="s">
        <v>480</v>
      </c>
      <c r="D35" t="s">
        <v>481</v>
      </c>
      <c r="E35" s="1">
        <v>39256</v>
      </c>
      <c r="F35" t="s">
        <v>27</v>
      </c>
      <c r="G35" t="s">
        <v>61</v>
      </c>
      <c r="H35" t="s">
        <v>482</v>
      </c>
      <c r="I35" t="s">
        <v>483</v>
      </c>
      <c r="J35" s="1">
        <v>45019</v>
      </c>
      <c r="K35" t="s">
        <v>484</v>
      </c>
      <c r="L35" t="s">
        <v>485</v>
      </c>
      <c r="M35" t="s">
        <v>486</v>
      </c>
      <c r="N35" t="s">
        <v>487</v>
      </c>
      <c r="O35" t="s">
        <v>488</v>
      </c>
      <c r="P35" t="s">
        <v>489</v>
      </c>
      <c r="Q35">
        <v>9233231324311050</v>
      </c>
      <c r="R35" t="s">
        <v>37</v>
      </c>
      <c r="S35">
        <v>4</v>
      </c>
      <c r="T35" t="s">
        <v>490</v>
      </c>
      <c r="U35">
        <v>3</v>
      </c>
      <c r="V35" t="s">
        <v>491</v>
      </c>
      <c r="W35" t="s">
        <v>492</v>
      </c>
      <c r="X35" t="s">
        <v>493</v>
      </c>
      <c r="Y35" t="s">
        <v>494</v>
      </c>
    </row>
    <row r="36" spans="1:25" x14ac:dyDescent="0.25">
      <c r="A36">
        <v>74124095</v>
      </c>
      <c r="B36">
        <v>7103650313</v>
      </c>
      <c r="C36" t="s">
        <v>495</v>
      </c>
      <c r="D36" t="s">
        <v>496</v>
      </c>
      <c r="E36" s="1">
        <v>40354</v>
      </c>
      <c r="F36" t="s">
        <v>44</v>
      </c>
      <c r="G36" t="s">
        <v>117</v>
      </c>
      <c r="H36" t="s">
        <v>497</v>
      </c>
      <c r="I36">
        <f>62-597-98-6853</f>
        <v>-7486</v>
      </c>
      <c r="J36" s="1">
        <v>43730</v>
      </c>
      <c r="K36" t="s">
        <v>498</v>
      </c>
      <c r="L36" t="s">
        <v>499</v>
      </c>
      <c r="M36" t="s">
        <v>500</v>
      </c>
      <c r="N36" t="s">
        <v>501</v>
      </c>
      <c r="O36" t="s">
        <v>502</v>
      </c>
      <c r="P36" t="s">
        <v>503</v>
      </c>
      <c r="Q36">
        <v>9414968813238490</v>
      </c>
      <c r="R36" t="s">
        <v>53</v>
      </c>
      <c r="S36">
        <v>2</v>
      </c>
      <c r="T36" t="s">
        <v>504</v>
      </c>
      <c r="U36">
        <v>6</v>
      </c>
      <c r="V36" t="s">
        <v>505</v>
      </c>
      <c r="W36" t="s">
        <v>506</v>
      </c>
      <c r="X36" t="s">
        <v>507</v>
      </c>
      <c r="Y36" t="s">
        <v>508</v>
      </c>
    </row>
    <row r="37" spans="1:25" x14ac:dyDescent="0.25">
      <c r="A37">
        <v>91441496</v>
      </c>
      <c r="B37">
        <v>9350913322</v>
      </c>
      <c r="C37" t="s">
        <v>509</v>
      </c>
      <c r="D37" t="s">
        <v>467</v>
      </c>
      <c r="E37" s="1">
        <v>42096</v>
      </c>
      <c r="F37" t="s">
        <v>27</v>
      </c>
      <c r="G37" t="s">
        <v>28</v>
      </c>
      <c r="H37" t="s">
        <v>510</v>
      </c>
      <c r="I37" t="s">
        <v>511</v>
      </c>
      <c r="J37" s="1">
        <v>43875</v>
      </c>
      <c r="K37" t="s">
        <v>512</v>
      </c>
      <c r="L37" t="s">
        <v>513</v>
      </c>
      <c r="M37" t="s">
        <v>514</v>
      </c>
      <c r="N37" t="s">
        <v>515</v>
      </c>
      <c r="O37" t="s">
        <v>516</v>
      </c>
      <c r="P37" t="s">
        <v>517</v>
      </c>
      <c r="Q37">
        <v>5340155310584990</v>
      </c>
      <c r="R37" t="s">
        <v>53</v>
      </c>
      <c r="S37">
        <v>4</v>
      </c>
      <c r="T37" t="s">
        <v>518</v>
      </c>
      <c r="U37">
        <v>6</v>
      </c>
      <c r="V37" t="s">
        <v>519</v>
      </c>
      <c r="W37" t="s">
        <v>520</v>
      </c>
      <c r="X37" t="s">
        <v>521</v>
      </c>
      <c r="Y37" t="s">
        <v>522</v>
      </c>
    </row>
    <row r="38" spans="1:25" x14ac:dyDescent="0.25">
      <c r="A38">
        <v>85556078</v>
      </c>
      <c r="B38">
        <v>9991950884</v>
      </c>
      <c r="C38" t="s">
        <v>523</v>
      </c>
      <c r="D38" t="s">
        <v>524</v>
      </c>
      <c r="E38" s="1">
        <v>42368</v>
      </c>
      <c r="F38" t="s">
        <v>27</v>
      </c>
      <c r="G38" t="s">
        <v>75</v>
      </c>
      <c r="H38" t="s">
        <v>525</v>
      </c>
      <c r="I38" t="s">
        <v>526</v>
      </c>
      <c r="J38" s="1">
        <v>44766</v>
      </c>
      <c r="K38" t="s">
        <v>527</v>
      </c>
      <c r="L38" t="s">
        <v>528</v>
      </c>
      <c r="M38" t="s">
        <v>529</v>
      </c>
      <c r="N38" t="s">
        <v>530</v>
      </c>
      <c r="O38" t="s">
        <v>531</v>
      </c>
      <c r="P38" t="s">
        <v>532</v>
      </c>
      <c r="Q38">
        <v>4334365924807210</v>
      </c>
      <c r="R38" t="s">
        <v>53</v>
      </c>
      <c r="S38">
        <v>3</v>
      </c>
      <c r="T38" t="s">
        <v>533</v>
      </c>
      <c r="U38">
        <v>6</v>
      </c>
      <c r="V38" t="s">
        <v>534</v>
      </c>
      <c r="W38" t="s">
        <v>535</v>
      </c>
      <c r="X38" t="s">
        <v>536</v>
      </c>
      <c r="Y38" t="s">
        <v>537</v>
      </c>
    </row>
    <row r="39" spans="1:25" x14ac:dyDescent="0.25">
      <c r="A39">
        <v>29815405</v>
      </c>
      <c r="B39">
        <v>5421243800</v>
      </c>
      <c r="C39" t="s">
        <v>538</v>
      </c>
      <c r="D39" t="s">
        <v>539</v>
      </c>
      <c r="E39" s="1">
        <v>40535</v>
      </c>
      <c r="F39" t="s">
        <v>27</v>
      </c>
      <c r="G39" t="s">
        <v>28</v>
      </c>
      <c r="H39" t="s">
        <v>540</v>
      </c>
      <c r="I39">
        <f>62-927-303-3422</f>
        <v>-4590</v>
      </c>
      <c r="J39" s="1">
        <v>45222</v>
      </c>
      <c r="K39" t="s">
        <v>541</v>
      </c>
      <c r="L39" t="s">
        <v>542</v>
      </c>
      <c r="M39" t="s">
        <v>543</v>
      </c>
      <c r="N39" t="s">
        <v>544</v>
      </c>
      <c r="O39" t="s">
        <v>545</v>
      </c>
      <c r="P39" t="s">
        <v>546</v>
      </c>
      <c r="Q39">
        <v>3257466875321480</v>
      </c>
      <c r="R39" t="s">
        <v>53</v>
      </c>
      <c r="S39">
        <v>3</v>
      </c>
      <c r="T39" t="s">
        <v>547</v>
      </c>
      <c r="U39">
        <v>2</v>
      </c>
      <c r="V39" t="s">
        <v>548</v>
      </c>
      <c r="W39">
        <v>847794964</v>
      </c>
      <c r="X39" t="s">
        <v>549</v>
      </c>
      <c r="Y39" t="s">
        <v>550</v>
      </c>
    </row>
    <row r="40" spans="1:25" x14ac:dyDescent="0.25">
      <c r="A40">
        <v>17460130</v>
      </c>
      <c r="B40">
        <v>5286553324</v>
      </c>
      <c r="C40" t="s">
        <v>551</v>
      </c>
      <c r="D40" t="s">
        <v>323</v>
      </c>
      <c r="E40" s="1">
        <v>39771</v>
      </c>
      <c r="F40" t="s">
        <v>44</v>
      </c>
      <c r="G40" t="s">
        <v>75</v>
      </c>
      <c r="H40" t="s">
        <v>552</v>
      </c>
      <c r="I40" t="s">
        <v>553</v>
      </c>
      <c r="J40" s="1">
        <v>44233</v>
      </c>
      <c r="K40" t="s">
        <v>554</v>
      </c>
      <c r="L40" t="s">
        <v>555</v>
      </c>
      <c r="M40" t="s">
        <v>556</v>
      </c>
      <c r="N40" t="s">
        <v>557</v>
      </c>
      <c r="O40" t="s">
        <v>558</v>
      </c>
      <c r="P40" t="s">
        <v>559</v>
      </c>
      <c r="Q40">
        <v>6237092604588260</v>
      </c>
      <c r="R40" t="s">
        <v>141</v>
      </c>
      <c r="S40">
        <v>2</v>
      </c>
      <c r="T40" t="s">
        <v>560</v>
      </c>
      <c r="U40">
        <v>4</v>
      </c>
      <c r="V40" t="s">
        <v>561</v>
      </c>
      <c r="W40" t="s">
        <v>562</v>
      </c>
      <c r="X40" t="s">
        <v>563</v>
      </c>
      <c r="Y40">
        <v>884870768</v>
      </c>
    </row>
    <row r="41" spans="1:25" x14ac:dyDescent="0.25">
      <c r="A41">
        <v>46701975</v>
      </c>
      <c r="B41">
        <v>4620276456</v>
      </c>
      <c r="C41" t="s">
        <v>564</v>
      </c>
      <c r="D41" t="s">
        <v>565</v>
      </c>
      <c r="E41" s="1">
        <v>41862</v>
      </c>
      <c r="F41" t="s">
        <v>44</v>
      </c>
      <c r="G41" t="s">
        <v>75</v>
      </c>
      <c r="H41" t="s">
        <v>566</v>
      </c>
      <c r="I41">
        <f>62-82-515-7811</f>
        <v>-8346</v>
      </c>
      <c r="J41" s="1">
        <v>45587</v>
      </c>
      <c r="K41" t="s">
        <v>567</v>
      </c>
      <c r="L41" t="s">
        <v>568</v>
      </c>
      <c r="M41" t="s">
        <v>569</v>
      </c>
      <c r="N41" t="s">
        <v>570</v>
      </c>
      <c r="O41" t="s">
        <v>571</v>
      </c>
      <c r="P41" t="s">
        <v>572</v>
      </c>
      <c r="Q41">
        <v>5735694526630310</v>
      </c>
      <c r="R41" t="s">
        <v>37</v>
      </c>
      <c r="S41">
        <v>2</v>
      </c>
      <c r="T41" t="s">
        <v>573</v>
      </c>
      <c r="U41">
        <v>2</v>
      </c>
      <c r="V41" t="s">
        <v>574</v>
      </c>
      <c r="W41" t="s">
        <v>575</v>
      </c>
      <c r="X41" t="s">
        <v>576</v>
      </c>
      <c r="Y41" t="s">
        <v>577</v>
      </c>
    </row>
    <row r="42" spans="1:25" x14ac:dyDescent="0.25">
      <c r="A42">
        <v>63455499</v>
      </c>
      <c r="B42">
        <v>5562412542</v>
      </c>
      <c r="C42" t="s">
        <v>578</v>
      </c>
      <c r="D42" t="s">
        <v>579</v>
      </c>
      <c r="E42" s="1">
        <v>40608</v>
      </c>
      <c r="F42" t="s">
        <v>27</v>
      </c>
      <c r="G42" t="s">
        <v>28</v>
      </c>
      <c r="H42" t="s">
        <v>580</v>
      </c>
      <c r="I42" t="s">
        <v>581</v>
      </c>
      <c r="J42" s="1">
        <v>45482</v>
      </c>
      <c r="K42" t="s">
        <v>582</v>
      </c>
      <c r="L42" t="s">
        <v>583</v>
      </c>
      <c r="M42" t="s">
        <v>584</v>
      </c>
      <c r="N42" t="s">
        <v>585</v>
      </c>
      <c r="O42" t="s">
        <v>586</v>
      </c>
      <c r="P42" t="s">
        <v>587</v>
      </c>
      <c r="Q42">
        <v>5059884138617450</v>
      </c>
      <c r="R42" t="s">
        <v>53</v>
      </c>
      <c r="S42">
        <v>2</v>
      </c>
      <c r="T42" t="s">
        <v>588</v>
      </c>
      <c r="U42">
        <v>1</v>
      </c>
      <c r="V42" t="s">
        <v>589</v>
      </c>
      <c r="W42">
        <f>62-841-461-5385</f>
        <v>-6625</v>
      </c>
      <c r="X42" t="s">
        <v>590</v>
      </c>
      <c r="Y42" t="s">
        <v>591</v>
      </c>
    </row>
    <row r="43" spans="1:25" x14ac:dyDescent="0.25">
      <c r="A43">
        <v>64782638</v>
      </c>
      <c r="B43">
        <v>9657181453</v>
      </c>
      <c r="C43" t="s">
        <v>592</v>
      </c>
      <c r="D43" t="s">
        <v>593</v>
      </c>
      <c r="E43" s="1">
        <v>41401</v>
      </c>
      <c r="F43" t="s">
        <v>27</v>
      </c>
      <c r="G43" t="s">
        <v>28</v>
      </c>
      <c r="H43" t="s">
        <v>594</v>
      </c>
      <c r="I43" t="s">
        <v>595</v>
      </c>
      <c r="J43" s="1">
        <v>44797</v>
      </c>
      <c r="K43" t="s">
        <v>596</v>
      </c>
      <c r="L43" t="s">
        <v>597</v>
      </c>
      <c r="M43" t="s">
        <v>598</v>
      </c>
      <c r="N43" t="s">
        <v>599</v>
      </c>
      <c r="O43" t="s">
        <v>600</v>
      </c>
      <c r="P43" t="s">
        <v>601</v>
      </c>
      <c r="Q43">
        <v>8212135678975200</v>
      </c>
      <c r="R43" t="s">
        <v>141</v>
      </c>
      <c r="S43">
        <v>4</v>
      </c>
      <c r="T43" t="s">
        <v>602</v>
      </c>
      <c r="U43">
        <v>5</v>
      </c>
      <c r="V43" t="s">
        <v>603</v>
      </c>
      <c r="W43">
        <f>62-69-820-5600</f>
        <v>-6427</v>
      </c>
      <c r="X43" t="s">
        <v>604</v>
      </c>
      <c r="Y43" t="s">
        <v>605</v>
      </c>
    </row>
    <row r="44" spans="1:25" x14ac:dyDescent="0.25">
      <c r="A44">
        <v>88025358</v>
      </c>
      <c r="B44">
        <v>9760537914</v>
      </c>
      <c r="C44" t="s">
        <v>606</v>
      </c>
      <c r="D44" t="s">
        <v>74</v>
      </c>
      <c r="E44" s="1">
        <v>39928</v>
      </c>
      <c r="F44" t="s">
        <v>27</v>
      </c>
      <c r="G44" t="s">
        <v>133</v>
      </c>
      <c r="H44" t="s">
        <v>607</v>
      </c>
      <c r="I44" t="s">
        <v>608</v>
      </c>
      <c r="J44" s="1">
        <v>44454</v>
      </c>
      <c r="K44" t="s">
        <v>609</v>
      </c>
      <c r="L44" t="s">
        <v>610</v>
      </c>
      <c r="M44" t="s">
        <v>611</v>
      </c>
      <c r="N44" t="s">
        <v>373</v>
      </c>
      <c r="O44" t="s">
        <v>612</v>
      </c>
      <c r="P44" t="s">
        <v>613</v>
      </c>
      <c r="Q44">
        <v>4284399581103500</v>
      </c>
      <c r="R44" t="s">
        <v>141</v>
      </c>
      <c r="S44">
        <v>1</v>
      </c>
      <c r="T44" t="s">
        <v>614</v>
      </c>
      <c r="U44">
        <v>3</v>
      </c>
      <c r="V44" t="s">
        <v>615</v>
      </c>
      <c r="W44" t="s">
        <v>616</v>
      </c>
      <c r="X44" t="s">
        <v>617</v>
      </c>
      <c r="Y44" t="s">
        <v>618</v>
      </c>
    </row>
    <row r="45" spans="1:25" x14ac:dyDescent="0.25">
      <c r="A45">
        <v>41785429</v>
      </c>
      <c r="B45">
        <v>9768863850</v>
      </c>
      <c r="C45" t="s">
        <v>619</v>
      </c>
      <c r="D45" t="s">
        <v>620</v>
      </c>
      <c r="E45" s="1">
        <v>39157</v>
      </c>
      <c r="F45" t="s">
        <v>27</v>
      </c>
      <c r="G45" t="s">
        <v>61</v>
      </c>
      <c r="H45" t="s">
        <v>621</v>
      </c>
      <c r="I45">
        <f>62-729-923-9341</f>
        <v>-10931</v>
      </c>
      <c r="J45" s="1">
        <v>45459</v>
      </c>
      <c r="K45" t="s">
        <v>622</v>
      </c>
      <c r="L45" t="s">
        <v>623</v>
      </c>
      <c r="M45" t="s">
        <v>624</v>
      </c>
      <c r="N45" t="s">
        <v>625</v>
      </c>
      <c r="O45" t="s">
        <v>626</v>
      </c>
      <c r="P45" t="s">
        <v>627</v>
      </c>
      <c r="Q45">
        <v>5930320958106070</v>
      </c>
      <c r="R45" t="s">
        <v>53</v>
      </c>
      <c r="S45">
        <v>1</v>
      </c>
      <c r="T45" t="s">
        <v>628</v>
      </c>
      <c r="U45">
        <v>5</v>
      </c>
      <c r="V45" t="s">
        <v>629</v>
      </c>
      <c r="W45" t="s">
        <v>630</v>
      </c>
      <c r="X45" t="s">
        <v>631</v>
      </c>
      <c r="Y45" t="s">
        <v>632</v>
      </c>
    </row>
    <row r="46" spans="1:25" x14ac:dyDescent="0.25">
      <c r="A46">
        <v>60028873</v>
      </c>
      <c r="B46">
        <v>6284080638</v>
      </c>
      <c r="C46" t="s">
        <v>633</v>
      </c>
      <c r="D46" t="s">
        <v>634</v>
      </c>
      <c r="E46" s="1">
        <v>43064</v>
      </c>
      <c r="F46" t="s">
        <v>27</v>
      </c>
      <c r="G46" t="s">
        <v>133</v>
      </c>
      <c r="H46" t="s">
        <v>635</v>
      </c>
      <c r="I46" t="s">
        <v>636</v>
      </c>
      <c r="J46" s="1">
        <v>45209</v>
      </c>
      <c r="K46" t="s">
        <v>637</v>
      </c>
      <c r="L46" t="s">
        <v>638</v>
      </c>
      <c r="M46" t="s">
        <v>639</v>
      </c>
      <c r="N46" t="s">
        <v>411</v>
      </c>
      <c r="O46" t="s">
        <v>640</v>
      </c>
      <c r="P46" t="s">
        <v>641</v>
      </c>
      <c r="Q46">
        <v>3279091724045560</v>
      </c>
      <c r="R46" t="s">
        <v>37</v>
      </c>
      <c r="S46">
        <v>5</v>
      </c>
      <c r="T46" t="s">
        <v>642</v>
      </c>
      <c r="U46">
        <v>2</v>
      </c>
      <c r="V46" t="s">
        <v>643</v>
      </c>
      <c r="W46" t="s">
        <v>644</v>
      </c>
      <c r="X46" t="s">
        <v>645</v>
      </c>
      <c r="Y46" t="s">
        <v>646</v>
      </c>
    </row>
    <row r="47" spans="1:25" x14ac:dyDescent="0.25">
      <c r="A47">
        <v>25654874</v>
      </c>
      <c r="B47">
        <v>2808371948</v>
      </c>
      <c r="C47" t="s">
        <v>647</v>
      </c>
      <c r="D47" t="s">
        <v>648</v>
      </c>
      <c r="E47" s="1">
        <v>41975</v>
      </c>
      <c r="F47" t="s">
        <v>44</v>
      </c>
      <c r="G47" t="s">
        <v>28</v>
      </c>
      <c r="H47" t="s">
        <v>649</v>
      </c>
      <c r="I47" t="s">
        <v>650</v>
      </c>
      <c r="J47" s="1">
        <v>44949</v>
      </c>
      <c r="K47" t="s">
        <v>651</v>
      </c>
      <c r="L47" t="s">
        <v>652</v>
      </c>
      <c r="M47" t="s">
        <v>653</v>
      </c>
      <c r="N47" t="s">
        <v>654</v>
      </c>
      <c r="O47" t="s">
        <v>655</v>
      </c>
      <c r="P47" t="s">
        <v>656</v>
      </c>
      <c r="Q47">
        <v>7331151000770020</v>
      </c>
      <c r="R47" t="s">
        <v>53</v>
      </c>
      <c r="S47">
        <v>1</v>
      </c>
      <c r="T47" t="s">
        <v>657</v>
      </c>
      <c r="U47">
        <v>4</v>
      </c>
      <c r="V47" t="s">
        <v>658</v>
      </c>
      <c r="W47">
        <f>62-29-588-6522</f>
        <v>-7077</v>
      </c>
      <c r="X47" t="s">
        <v>659</v>
      </c>
      <c r="Y47" t="s">
        <v>660</v>
      </c>
    </row>
    <row r="48" spans="1:25" x14ac:dyDescent="0.25">
      <c r="A48">
        <v>69881195</v>
      </c>
      <c r="B48">
        <v>2526591088</v>
      </c>
      <c r="C48" t="s">
        <v>661</v>
      </c>
      <c r="D48" t="s">
        <v>662</v>
      </c>
      <c r="E48" s="1">
        <v>43065</v>
      </c>
      <c r="F48" t="s">
        <v>44</v>
      </c>
      <c r="G48" t="s">
        <v>75</v>
      </c>
      <c r="H48" t="s">
        <v>663</v>
      </c>
      <c r="I48" t="s">
        <v>664</v>
      </c>
      <c r="J48" s="1">
        <v>44032</v>
      </c>
      <c r="K48" t="s">
        <v>665</v>
      </c>
      <c r="L48" t="s">
        <v>666</v>
      </c>
      <c r="M48" t="s">
        <v>230</v>
      </c>
      <c r="N48" t="s">
        <v>667</v>
      </c>
      <c r="O48" t="s">
        <v>668</v>
      </c>
      <c r="P48" t="s">
        <v>345</v>
      </c>
      <c r="Q48">
        <v>1858858282066870</v>
      </c>
      <c r="R48" t="s">
        <v>37</v>
      </c>
      <c r="S48">
        <v>2</v>
      </c>
      <c r="T48" t="s">
        <v>669</v>
      </c>
      <c r="U48">
        <v>6</v>
      </c>
      <c r="V48" t="s">
        <v>670</v>
      </c>
      <c r="W48">
        <v>817227888</v>
      </c>
      <c r="X48" t="s">
        <v>671</v>
      </c>
      <c r="Y48" t="s">
        <v>672</v>
      </c>
    </row>
    <row r="49" spans="1:25" x14ac:dyDescent="0.25">
      <c r="A49">
        <v>42981930</v>
      </c>
      <c r="B49">
        <v>8715242323</v>
      </c>
      <c r="C49" t="s">
        <v>673</v>
      </c>
      <c r="D49" t="s">
        <v>225</v>
      </c>
      <c r="E49" s="1">
        <v>39844</v>
      </c>
      <c r="F49" t="s">
        <v>27</v>
      </c>
      <c r="G49" t="s">
        <v>61</v>
      </c>
      <c r="H49" t="s">
        <v>674</v>
      </c>
      <c r="I49" t="s">
        <v>675</v>
      </c>
      <c r="J49" s="1">
        <v>45146</v>
      </c>
      <c r="K49" t="s">
        <v>676</v>
      </c>
      <c r="L49" t="s">
        <v>677</v>
      </c>
      <c r="M49" t="s">
        <v>678</v>
      </c>
      <c r="N49" t="s">
        <v>679</v>
      </c>
      <c r="O49" t="s">
        <v>680</v>
      </c>
      <c r="P49" t="s">
        <v>248</v>
      </c>
      <c r="Q49">
        <v>9894504372677490</v>
      </c>
      <c r="R49" t="s">
        <v>37</v>
      </c>
      <c r="S49">
        <v>4</v>
      </c>
      <c r="T49" t="s">
        <v>681</v>
      </c>
      <c r="U49">
        <v>6</v>
      </c>
      <c r="V49" t="s">
        <v>682</v>
      </c>
      <c r="W49" t="s">
        <v>683</v>
      </c>
      <c r="X49" t="s">
        <v>684</v>
      </c>
      <c r="Y49" t="s">
        <v>685</v>
      </c>
    </row>
    <row r="50" spans="1:25" x14ac:dyDescent="0.25">
      <c r="A50">
        <v>54589342</v>
      </c>
      <c r="B50">
        <v>4538606224</v>
      </c>
      <c r="C50" t="s">
        <v>686</v>
      </c>
      <c r="D50" t="s">
        <v>687</v>
      </c>
      <c r="E50" s="1">
        <v>39479</v>
      </c>
      <c r="F50" t="s">
        <v>44</v>
      </c>
      <c r="G50" t="s">
        <v>133</v>
      </c>
      <c r="H50" t="s">
        <v>688</v>
      </c>
      <c r="I50">
        <f>62-77-631-382</f>
        <v>-1028</v>
      </c>
      <c r="J50" s="1">
        <v>43768</v>
      </c>
      <c r="K50" t="s">
        <v>689</v>
      </c>
      <c r="L50" t="s">
        <v>690</v>
      </c>
      <c r="M50" t="s">
        <v>357</v>
      </c>
      <c r="N50" t="s">
        <v>691</v>
      </c>
      <c r="O50" t="s">
        <v>692</v>
      </c>
      <c r="P50" t="s">
        <v>693</v>
      </c>
      <c r="Q50">
        <v>4115811136834930</v>
      </c>
      <c r="R50" t="s">
        <v>37</v>
      </c>
      <c r="S50">
        <v>3</v>
      </c>
      <c r="T50" t="s">
        <v>694</v>
      </c>
      <c r="U50">
        <v>3</v>
      </c>
      <c r="V50" t="s">
        <v>695</v>
      </c>
      <c r="W50" t="s">
        <v>696</v>
      </c>
      <c r="X50" t="s">
        <v>697</v>
      </c>
      <c r="Y50" t="s">
        <v>698</v>
      </c>
    </row>
    <row r="51" spans="1:25" x14ac:dyDescent="0.25">
      <c r="A51">
        <v>62648356</v>
      </c>
      <c r="B51">
        <v>1037843935</v>
      </c>
      <c r="C51" t="s">
        <v>699</v>
      </c>
      <c r="D51" t="s">
        <v>392</v>
      </c>
      <c r="E51" s="1">
        <v>40175</v>
      </c>
      <c r="F51" t="s">
        <v>44</v>
      </c>
      <c r="G51" t="s">
        <v>117</v>
      </c>
      <c r="H51" t="s">
        <v>700</v>
      </c>
      <c r="I51" t="s">
        <v>701</v>
      </c>
      <c r="J51" s="1">
        <v>44227</v>
      </c>
      <c r="K51" t="s">
        <v>702</v>
      </c>
      <c r="L51" t="s">
        <v>703</v>
      </c>
      <c r="M51" t="s">
        <v>704</v>
      </c>
      <c r="N51" t="s">
        <v>705</v>
      </c>
      <c r="O51" t="s">
        <v>706</v>
      </c>
      <c r="P51" t="s">
        <v>191</v>
      </c>
      <c r="Q51">
        <v>6084026231602830</v>
      </c>
      <c r="R51" t="s">
        <v>53</v>
      </c>
      <c r="S51">
        <v>2</v>
      </c>
      <c r="T51" t="s">
        <v>707</v>
      </c>
      <c r="U51">
        <v>2</v>
      </c>
      <c r="V51" t="s">
        <v>708</v>
      </c>
      <c r="W51" t="s">
        <v>709</v>
      </c>
      <c r="X51" t="s">
        <v>710</v>
      </c>
      <c r="Y51" t="s">
        <v>711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2025-05-24T00:37:32Z</dcterms:modified>
  <cp:category>2024</cp:category>
  <cp:contentStatus>siswa</cp:contentStatus>
</cp:coreProperties>
</file>