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eachingANDexaminer\SLU-Aqua_course\PrinciplesFisheriesScience\2020\gradingANDassignments\project\dataANDmodel\"/>
    </mc:Choice>
  </mc:AlternateContent>
  <xr:revisionPtr revIDLastSave="0" documentId="13_ncr:1_{B5C78211-9799-441E-B51E-1B90161C1670}" xr6:coauthVersionLast="45" xr6:coauthVersionMax="45" xr10:uidLastSave="{00000000-0000-0000-0000-000000000000}"/>
  <bookViews>
    <workbookView xWindow="-120" yWindow="-120" windowWidth="23115" windowHeight="14325" tabRatio="466" xr2:uid="{00000000-000D-0000-FFFF-FFFF00000000}"/>
  </bookViews>
  <sheets>
    <sheet name="README" sheetId="6" r:id="rId1"/>
    <sheet name="VPA" sheetId="1" r:id="rId2"/>
    <sheet name="M_variable" sheetId="2" r:id="rId3"/>
    <sheet name="WAA SD25" sheetId="3" r:id="rId4"/>
    <sheet name="WAA SD28" sheetId="4" r:id="rId5"/>
    <sheet name="Maturity_variable " sheetId="5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67" i="1" l="1"/>
  <c r="AD67" i="1"/>
  <c r="AC66" i="1" s="1"/>
  <c r="AC67" i="1"/>
  <c r="AB67" i="1"/>
  <c r="AA66" i="1" s="1"/>
  <c r="Z65" i="1" s="1"/>
  <c r="AA67" i="1"/>
  <c r="Z67" i="1"/>
  <c r="Y66" i="1" s="1"/>
  <c r="Y67" i="1"/>
  <c r="X67" i="1"/>
  <c r="U67" i="1"/>
  <c r="AJ67" i="1" s="1"/>
  <c r="AD66" i="1"/>
  <c r="AB66" i="1"/>
  <c r="Z66" i="1"/>
  <c r="X66" i="1"/>
  <c r="O66" i="1"/>
  <c r="AD34" i="1"/>
  <c r="AC34" i="1"/>
  <c r="AB34" i="1"/>
  <c r="AA34" i="1"/>
  <c r="Z34" i="1"/>
  <c r="Y34" i="1"/>
  <c r="X34" i="1"/>
  <c r="W34" i="1"/>
  <c r="S34" i="1"/>
  <c r="R34" i="1"/>
  <c r="Q34" i="1"/>
  <c r="P34" i="1"/>
  <c r="O34" i="1"/>
  <c r="N34" i="1"/>
  <c r="M34" i="1"/>
  <c r="L34" i="1"/>
  <c r="I34" i="1"/>
  <c r="H34" i="1"/>
  <c r="G34" i="1"/>
  <c r="F34" i="1"/>
  <c r="E34" i="1"/>
  <c r="D34" i="1"/>
  <c r="C34" i="1"/>
  <c r="B34" i="1"/>
  <c r="AK67" i="1" l="1"/>
  <c r="AL67" i="1"/>
  <c r="M66" i="1"/>
  <c r="X65" i="1"/>
  <c r="N65" i="1"/>
  <c r="Y64" i="1"/>
  <c r="Q66" i="1"/>
  <c r="AB65" i="1"/>
  <c r="N66" i="1"/>
  <c r="Y65" i="1"/>
  <c r="R66" i="1"/>
  <c r="AC65" i="1"/>
  <c r="AK66" i="1"/>
  <c r="L66" i="1"/>
  <c r="P66" i="1"/>
  <c r="AA65" i="1"/>
  <c r="Q65" i="1" l="1"/>
  <c r="AB64" i="1"/>
  <c r="O65" i="1"/>
  <c r="Z64" i="1"/>
  <c r="M65" i="1"/>
  <c r="X64" i="1"/>
  <c r="P65" i="1"/>
  <c r="AA64" i="1"/>
  <c r="M64" i="1"/>
  <c r="X63" i="1"/>
  <c r="AK65" i="1"/>
  <c r="L65" i="1"/>
  <c r="U66" i="1"/>
  <c r="AJ66" i="1" s="1"/>
  <c r="S66" i="1"/>
  <c r="AE66" i="1" s="1"/>
  <c r="U65" i="1" l="1"/>
  <c r="AJ65" i="1" s="1"/>
  <c r="AL66" i="1"/>
  <c r="AD65" i="1"/>
  <c r="AK63" i="1"/>
  <c r="L63" i="1"/>
  <c r="Z63" i="1"/>
  <c r="O64" i="1"/>
  <c r="AK64" i="1"/>
  <c r="L64" i="1"/>
  <c r="N64" i="1"/>
  <c r="Y63" i="1"/>
  <c r="P64" i="1"/>
  <c r="AA63" i="1"/>
  <c r="O63" i="1" l="1"/>
  <c r="Z62" i="1"/>
  <c r="M63" i="1"/>
  <c r="X62" i="1"/>
  <c r="N63" i="1"/>
  <c r="Y62" i="1"/>
  <c r="R65" i="1"/>
  <c r="S65" i="1" s="1"/>
  <c r="AE65" i="1" s="1"/>
  <c r="AD64" i="1" s="1"/>
  <c r="AC64" i="1"/>
  <c r="AL65" i="1"/>
  <c r="U64" i="1"/>
  <c r="AJ64" i="1" s="1"/>
  <c r="Q64" i="1" l="1"/>
  <c r="AB63" i="1"/>
  <c r="M62" i="1"/>
  <c r="X61" i="1"/>
  <c r="AK62" i="1"/>
  <c r="L62" i="1"/>
  <c r="N62" i="1"/>
  <c r="Y61" i="1"/>
  <c r="R64" i="1"/>
  <c r="AC63" i="1"/>
  <c r="Q63" i="1" l="1"/>
  <c r="AB62" i="1"/>
  <c r="M61" i="1"/>
  <c r="X60" i="1"/>
  <c r="P63" i="1"/>
  <c r="AA62" i="1"/>
  <c r="AK61" i="1"/>
  <c r="L61" i="1"/>
  <c r="S64" i="1"/>
  <c r="AE64" i="1" s="1"/>
  <c r="Z61" i="1" l="1"/>
  <c r="O62" i="1"/>
  <c r="AK60" i="1"/>
  <c r="L60" i="1"/>
  <c r="P62" i="1"/>
  <c r="AA61" i="1"/>
  <c r="AD63" i="1"/>
  <c r="AL64" i="1"/>
  <c r="U63" i="1"/>
  <c r="AJ63" i="1" s="1"/>
  <c r="O61" i="1" l="1"/>
  <c r="Z60" i="1"/>
  <c r="U62" i="1"/>
  <c r="AJ62" i="1" s="1"/>
  <c r="R63" i="1"/>
  <c r="S63" i="1" s="1"/>
  <c r="AE63" i="1" s="1"/>
  <c r="AD62" i="1" s="1"/>
  <c r="AC62" i="1"/>
  <c r="AL63" i="1"/>
  <c r="N61" i="1"/>
  <c r="Y60" i="1"/>
  <c r="Q62" i="1" l="1"/>
  <c r="AB61" i="1"/>
  <c r="N60" i="1"/>
  <c r="Y59" i="1"/>
  <c r="M60" i="1"/>
  <c r="X59" i="1"/>
  <c r="R62" i="1"/>
  <c r="AC61" i="1"/>
  <c r="Q61" i="1" l="1"/>
  <c r="AB60" i="1"/>
  <c r="P61" i="1"/>
  <c r="AA60" i="1"/>
  <c r="AK59" i="1"/>
  <c r="L59" i="1"/>
  <c r="M59" i="1"/>
  <c r="X58" i="1"/>
  <c r="S62" i="1"/>
  <c r="AE62" i="1" s="1"/>
  <c r="AK58" i="1" l="1"/>
  <c r="L58" i="1"/>
  <c r="Z59" i="1"/>
  <c r="O60" i="1"/>
  <c r="P60" i="1"/>
  <c r="AA59" i="1"/>
  <c r="AD61" i="1"/>
  <c r="AL62" i="1"/>
  <c r="U61" i="1"/>
  <c r="AJ61" i="1" s="1"/>
  <c r="O59" i="1" l="1"/>
  <c r="Z58" i="1"/>
  <c r="N59" i="1"/>
  <c r="Y58" i="1"/>
  <c r="R61" i="1"/>
  <c r="S61" i="1" s="1"/>
  <c r="AE61" i="1" s="1"/>
  <c r="AD60" i="1" s="1"/>
  <c r="AC60" i="1"/>
  <c r="AL61" i="1"/>
  <c r="U60" i="1"/>
  <c r="AJ60" i="1" s="1"/>
  <c r="R60" i="1" l="1"/>
  <c r="AC59" i="1"/>
  <c r="M58" i="1"/>
  <c r="X57" i="1"/>
  <c r="N58" i="1"/>
  <c r="Y57" i="1"/>
  <c r="Q60" i="1"/>
  <c r="S60" i="1" s="1"/>
  <c r="AE60" i="1" s="1"/>
  <c r="AD59" i="1" s="1"/>
  <c r="AB59" i="1"/>
  <c r="AL60" i="1"/>
  <c r="R59" i="1" l="1"/>
  <c r="AC58" i="1"/>
  <c r="AK57" i="1"/>
  <c r="L57" i="1"/>
  <c r="Q59" i="1"/>
  <c r="AB58" i="1"/>
  <c r="P59" i="1"/>
  <c r="AA58" i="1"/>
  <c r="M57" i="1"/>
  <c r="X56" i="1"/>
  <c r="AK56" i="1" l="1"/>
  <c r="L56" i="1"/>
  <c r="U59" i="1"/>
  <c r="AJ59" i="1" s="1"/>
  <c r="S59" i="1"/>
  <c r="AE59" i="1" s="1"/>
  <c r="Q58" i="1"/>
  <c r="AB57" i="1"/>
  <c r="O58" i="1"/>
  <c r="Z57" i="1"/>
  <c r="P58" i="1"/>
  <c r="AA57" i="1"/>
  <c r="Z56" i="1" l="1"/>
  <c r="O57" i="1"/>
  <c r="U58" i="1"/>
  <c r="AJ58" i="1" s="1"/>
  <c r="N57" i="1"/>
  <c r="Y56" i="1"/>
  <c r="P57" i="1"/>
  <c r="AA56" i="1"/>
  <c r="AD58" i="1"/>
  <c r="AL59" i="1"/>
  <c r="R58" i="1" l="1"/>
  <c r="S58" i="1" s="1"/>
  <c r="AE58" i="1" s="1"/>
  <c r="AD57" i="1" s="1"/>
  <c r="AC57" i="1"/>
  <c r="AL58" i="1"/>
  <c r="M56" i="1"/>
  <c r="X55" i="1"/>
  <c r="O56" i="1"/>
  <c r="Z55" i="1"/>
  <c r="U57" i="1"/>
  <c r="AJ57" i="1" s="1"/>
  <c r="N56" i="1"/>
  <c r="Y55" i="1"/>
  <c r="M55" i="1" l="1"/>
  <c r="X54" i="1"/>
  <c r="N55" i="1"/>
  <c r="Y54" i="1"/>
  <c r="Q57" i="1"/>
  <c r="AB56" i="1"/>
  <c r="AK55" i="1"/>
  <c r="L55" i="1"/>
  <c r="R57" i="1"/>
  <c r="AC56" i="1"/>
  <c r="Q56" i="1" l="1"/>
  <c r="AB55" i="1"/>
  <c r="P56" i="1"/>
  <c r="AA55" i="1"/>
  <c r="M54" i="1"/>
  <c r="X53" i="1"/>
  <c r="AK54" i="1"/>
  <c r="L54" i="1"/>
  <c r="S57" i="1"/>
  <c r="AE57" i="1" s="1"/>
  <c r="Z54" i="1" l="1"/>
  <c r="O55" i="1"/>
  <c r="P55" i="1"/>
  <c r="AA54" i="1"/>
  <c r="AD56" i="1"/>
  <c r="AL57" i="1"/>
  <c r="L53" i="1"/>
  <c r="AK53" i="1"/>
  <c r="U56" i="1"/>
  <c r="AJ56" i="1" s="1"/>
  <c r="R56" i="1" l="1"/>
  <c r="S56" i="1" s="1"/>
  <c r="AE56" i="1" s="1"/>
  <c r="AD55" i="1" s="1"/>
  <c r="AC55" i="1"/>
  <c r="AL56" i="1"/>
  <c r="U55" i="1"/>
  <c r="AJ55" i="1" s="1"/>
  <c r="O54" i="1"/>
  <c r="Z53" i="1"/>
  <c r="N54" i="1"/>
  <c r="Y53" i="1"/>
  <c r="Q55" i="1" l="1"/>
  <c r="AB54" i="1"/>
  <c r="M53" i="1"/>
  <c r="X52" i="1"/>
  <c r="N53" i="1"/>
  <c r="Y52" i="1"/>
  <c r="R55" i="1"/>
  <c r="AC54" i="1"/>
  <c r="Q54" i="1" l="1"/>
  <c r="AB53" i="1"/>
  <c r="M52" i="1"/>
  <c r="X51" i="1"/>
  <c r="P54" i="1"/>
  <c r="AA53" i="1"/>
  <c r="L52" i="1"/>
  <c r="AK52" i="1"/>
  <c r="S55" i="1"/>
  <c r="AE55" i="1" s="1"/>
  <c r="O53" i="1" l="1"/>
  <c r="Z52" i="1"/>
  <c r="L51" i="1"/>
  <c r="AK51" i="1"/>
  <c r="P53" i="1"/>
  <c r="AA52" i="1"/>
  <c r="AD54" i="1"/>
  <c r="AL55" i="1"/>
  <c r="U54" i="1"/>
  <c r="AJ54" i="1" s="1"/>
  <c r="O52" i="1" l="1"/>
  <c r="Z51" i="1"/>
  <c r="N52" i="1"/>
  <c r="Y51" i="1"/>
  <c r="R54" i="1"/>
  <c r="S54" i="1" s="1"/>
  <c r="AE54" i="1" s="1"/>
  <c r="AD53" i="1" s="1"/>
  <c r="AC53" i="1"/>
  <c r="AL54" i="1"/>
  <c r="U53" i="1"/>
  <c r="AJ53" i="1" s="1"/>
  <c r="R53" i="1" l="1"/>
  <c r="AC52" i="1"/>
  <c r="M51" i="1"/>
  <c r="X50" i="1"/>
  <c r="N51" i="1"/>
  <c r="Y50" i="1"/>
  <c r="Q53" i="1"/>
  <c r="S53" i="1" s="1"/>
  <c r="AE53" i="1" s="1"/>
  <c r="AD52" i="1" s="1"/>
  <c r="AB52" i="1"/>
  <c r="AL53" i="1"/>
  <c r="R52" i="1" l="1"/>
  <c r="AC51" i="1"/>
  <c r="L50" i="1"/>
  <c r="AK50" i="1"/>
  <c r="Q52" i="1"/>
  <c r="AB51" i="1"/>
  <c r="P52" i="1"/>
  <c r="AA51" i="1"/>
  <c r="M50" i="1"/>
  <c r="X49" i="1"/>
  <c r="L49" i="1" l="1"/>
  <c r="AK49" i="1"/>
  <c r="S52" i="1"/>
  <c r="AE52" i="1" s="1"/>
  <c r="U52" i="1"/>
  <c r="AJ52" i="1" s="1"/>
  <c r="Q51" i="1"/>
  <c r="AB50" i="1"/>
  <c r="O51" i="1"/>
  <c r="Z50" i="1"/>
  <c r="P51" i="1"/>
  <c r="AA50" i="1"/>
  <c r="O50" i="1" l="1"/>
  <c r="Z49" i="1"/>
  <c r="U51" i="1"/>
  <c r="AJ51" i="1" s="1"/>
  <c r="AD51" i="1"/>
  <c r="AL52" i="1"/>
  <c r="N50" i="1"/>
  <c r="Y49" i="1"/>
  <c r="P50" i="1"/>
  <c r="AA49" i="1"/>
  <c r="M49" i="1" l="1"/>
  <c r="X48" i="1"/>
  <c r="N49" i="1"/>
  <c r="Y48" i="1"/>
  <c r="O49" i="1"/>
  <c r="Z48" i="1"/>
  <c r="U50" i="1"/>
  <c r="AJ50" i="1" s="1"/>
  <c r="R51" i="1"/>
  <c r="S51" i="1" s="1"/>
  <c r="AE51" i="1" s="1"/>
  <c r="AD50" i="1" s="1"/>
  <c r="AC50" i="1"/>
  <c r="AL51" i="1"/>
  <c r="R50" i="1" l="1"/>
  <c r="AC49" i="1"/>
  <c r="L48" i="1"/>
  <c r="AK48" i="1"/>
  <c r="Q50" i="1"/>
  <c r="S50" i="1" s="1"/>
  <c r="AE50" i="1" s="1"/>
  <c r="AD49" i="1" s="1"/>
  <c r="AB49" i="1"/>
  <c r="AL50" i="1"/>
  <c r="N48" i="1"/>
  <c r="Y47" i="1"/>
  <c r="M48" i="1"/>
  <c r="X47" i="1"/>
  <c r="L47" i="1" l="1"/>
  <c r="AK47" i="1"/>
  <c r="M47" i="1"/>
  <c r="X46" i="1"/>
  <c r="R49" i="1"/>
  <c r="AC48" i="1"/>
  <c r="Q49" i="1"/>
  <c r="AB48" i="1"/>
  <c r="P49" i="1"/>
  <c r="AA48" i="1"/>
  <c r="S49" i="1" l="1"/>
  <c r="AE49" i="1" s="1"/>
  <c r="U49" i="1"/>
  <c r="AJ49" i="1" s="1"/>
  <c r="O48" i="1"/>
  <c r="Z47" i="1"/>
  <c r="P48" i="1"/>
  <c r="AA47" i="1"/>
  <c r="Q48" i="1"/>
  <c r="AB47" i="1"/>
  <c r="L46" i="1"/>
  <c r="AK46" i="1"/>
  <c r="N47" i="1" l="1"/>
  <c r="Y46" i="1"/>
  <c r="P47" i="1"/>
  <c r="AA46" i="1"/>
  <c r="O47" i="1"/>
  <c r="Z46" i="1"/>
  <c r="U48" i="1"/>
  <c r="AJ48" i="1" s="1"/>
  <c r="AD48" i="1"/>
  <c r="AL49" i="1"/>
  <c r="R48" i="1" l="1"/>
  <c r="S48" i="1" s="1"/>
  <c r="AE48" i="1" s="1"/>
  <c r="AD47" i="1" s="1"/>
  <c r="AC47" i="1"/>
  <c r="AL48" i="1"/>
  <c r="M46" i="1"/>
  <c r="X45" i="1"/>
  <c r="N46" i="1"/>
  <c r="Y45" i="1"/>
  <c r="O46" i="1"/>
  <c r="Z45" i="1"/>
  <c r="U47" i="1"/>
  <c r="AJ47" i="1" s="1"/>
  <c r="N45" i="1" l="1"/>
  <c r="Y44" i="1"/>
  <c r="M45" i="1"/>
  <c r="X44" i="1"/>
  <c r="Q47" i="1"/>
  <c r="AB46" i="1"/>
  <c r="AK45" i="1"/>
  <c r="L45" i="1"/>
  <c r="R47" i="1"/>
  <c r="AC46" i="1"/>
  <c r="S47" i="1" l="1"/>
  <c r="AE47" i="1" s="1"/>
  <c r="Q46" i="1"/>
  <c r="AB45" i="1"/>
  <c r="P46" i="1"/>
  <c r="AA45" i="1"/>
  <c r="AK44" i="1"/>
  <c r="L44" i="1"/>
  <c r="M44" i="1"/>
  <c r="X43" i="1"/>
  <c r="AK43" i="1" l="1"/>
  <c r="L43" i="1"/>
  <c r="O45" i="1"/>
  <c r="Z44" i="1"/>
  <c r="P45" i="1"/>
  <c r="AA44" i="1"/>
  <c r="AD46" i="1"/>
  <c r="AL47" i="1"/>
  <c r="U46" i="1"/>
  <c r="AJ46" i="1" s="1"/>
  <c r="N44" i="1" l="1"/>
  <c r="Y43" i="1"/>
  <c r="O44" i="1"/>
  <c r="Z43" i="1"/>
  <c r="U45" i="1"/>
  <c r="AJ45" i="1" s="1"/>
  <c r="R46" i="1"/>
  <c r="S46" i="1" s="1"/>
  <c r="AE46" i="1" s="1"/>
  <c r="AD45" i="1" s="1"/>
  <c r="AC45" i="1"/>
  <c r="AL46" i="1"/>
  <c r="R45" i="1" l="1"/>
  <c r="AC44" i="1"/>
  <c r="M43" i="1"/>
  <c r="X42" i="1"/>
  <c r="Q45" i="1"/>
  <c r="S45" i="1" s="1"/>
  <c r="AE45" i="1" s="1"/>
  <c r="AD44" i="1" s="1"/>
  <c r="AB44" i="1"/>
  <c r="AL45" i="1"/>
  <c r="N43" i="1"/>
  <c r="Y42" i="1"/>
  <c r="X41" i="1" s="1"/>
  <c r="L41" i="1" l="1"/>
  <c r="AK41" i="1"/>
  <c r="M42" i="1"/>
  <c r="R44" i="1"/>
  <c r="AC43" i="1"/>
  <c r="AK42" i="1"/>
  <c r="L42" i="1"/>
  <c r="Q44" i="1"/>
  <c r="AB43" i="1"/>
  <c r="P44" i="1"/>
  <c r="AA43" i="1"/>
  <c r="S44" i="1" l="1"/>
  <c r="AE44" i="1" s="1"/>
  <c r="U44" i="1"/>
  <c r="AJ44" i="1" s="1"/>
  <c r="Q43" i="1"/>
  <c r="AB42" i="1"/>
  <c r="AA41" i="1" s="1"/>
  <c r="O43" i="1"/>
  <c r="Z42" i="1"/>
  <c r="Y41" i="1" s="1"/>
  <c r="P43" i="1"/>
  <c r="AA42" i="1"/>
  <c r="Z41" i="1" s="1"/>
  <c r="Y40" i="1" l="1"/>
  <c r="N41" i="1"/>
  <c r="X40" i="1"/>
  <c r="M41" i="1"/>
  <c r="Z40" i="1"/>
  <c r="O41" i="1"/>
  <c r="N42" i="1"/>
  <c r="O42" i="1"/>
  <c r="U43" i="1"/>
  <c r="AJ43" i="1" s="1"/>
  <c r="P42" i="1"/>
  <c r="AD43" i="1"/>
  <c r="AL44" i="1"/>
  <c r="Y39" i="1" l="1"/>
  <c r="N40" i="1"/>
  <c r="L40" i="1"/>
  <c r="AK40" i="1"/>
  <c r="X39" i="1"/>
  <c r="M40" i="1"/>
  <c r="R43" i="1"/>
  <c r="S43" i="1" s="1"/>
  <c r="AE43" i="1" s="1"/>
  <c r="AD42" i="1" s="1"/>
  <c r="AC41" i="1" s="1"/>
  <c r="AC42" i="1"/>
  <c r="AB41" i="1" s="1"/>
  <c r="AL43" i="1"/>
  <c r="U42" i="1"/>
  <c r="AJ42" i="1" s="1"/>
  <c r="AB40" i="1" l="1"/>
  <c r="Q41" i="1"/>
  <c r="L39" i="1"/>
  <c r="AK39" i="1"/>
  <c r="AA40" i="1"/>
  <c r="P41" i="1"/>
  <c r="X38" i="1"/>
  <c r="M39" i="1"/>
  <c r="Q42" i="1"/>
  <c r="R42" i="1"/>
  <c r="Z39" i="1" l="1"/>
  <c r="O40" i="1"/>
  <c r="L38" i="1"/>
  <c r="AK38" i="1"/>
  <c r="U41" i="1"/>
  <c r="AJ41" i="1" s="1"/>
  <c r="AA39" i="1"/>
  <c r="P40" i="1"/>
  <c r="S42" i="1"/>
  <c r="AE42" i="1" s="1"/>
  <c r="AD41" i="1" s="1"/>
  <c r="U40" i="1" l="1"/>
  <c r="AJ40" i="1" s="1"/>
  <c r="AC40" i="1"/>
  <c r="R41" i="1"/>
  <c r="S41" i="1" s="1"/>
  <c r="AE41" i="1" s="1"/>
  <c r="AD40" i="1" s="1"/>
  <c r="AL41" i="1"/>
  <c r="Z38" i="1"/>
  <c r="O39" i="1"/>
  <c r="Y38" i="1"/>
  <c r="N39" i="1"/>
  <c r="AL42" i="1"/>
  <c r="M38" i="1" l="1"/>
  <c r="N38" i="1"/>
  <c r="AC39" i="1"/>
  <c r="R40" i="1"/>
  <c r="AB39" i="1"/>
  <c r="Q40" i="1"/>
  <c r="S40" i="1" s="1"/>
  <c r="AE40" i="1" s="1"/>
  <c r="AD39" i="1" s="1"/>
  <c r="AL40" i="1" l="1"/>
  <c r="AA38" i="1"/>
  <c r="P39" i="1"/>
  <c r="AB38" i="1"/>
  <c r="Q39" i="1"/>
  <c r="AC38" i="1"/>
  <c r="R39" i="1"/>
  <c r="Q38" i="1" l="1"/>
  <c r="P38" i="1"/>
  <c r="U39" i="1"/>
  <c r="AJ39" i="1" s="1"/>
  <c r="S39" i="1"/>
  <c r="AE39" i="1" s="1"/>
  <c r="O38" i="1"/>
  <c r="U38" i="1" l="1"/>
  <c r="AJ38" i="1" s="1"/>
  <c r="AD38" i="1"/>
  <c r="AL39" i="1"/>
  <c r="R38" i="1" l="1"/>
  <c r="S38" i="1" s="1"/>
  <c r="AE38" i="1" s="1"/>
  <c r="AL38" i="1" l="1"/>
</calcChain>
</file>

<file path=xl/sharedStrings.xml><?xml version="1.0" encoding="utf-8"?>
<sst xmlns="http://schemas.openxmlformats.org/spreadsheetml/2006/main" count="24" uniqueCount="20">
  <si>
    <t>Weight at age (kg)</t>
  </si>
  <si>
    <t>Maturity at age</t>
  </si>
  <si>
    <t>Mortality</t>
  </si>
  <si>
    <t>Catch at age (thousands)</t>
  </si>
  <si>
    <t>Fishing mortality</t>
  </si>
  <si>
    <t>Fishing mortality (average age 3-5)</t>
  </si>
  <si>
    <t>Abundance</t>
  </si>
  <si>
    <t>Recruitment</t>
  </si>
  <si>
    <t>SSB</t>
  </si>
  <si>
    <t>Eq3</t>
  </si>
  <si>
    <t>For all the years and ages except for the last year and age 6</t>
  </si>
  <si>
    <t>Only for the oldest age and for all the ages of  the last year</t>
  </si>
  <si>
    <t>Eq1</t>
  </si>
  <si>
    <t>For age 6 of all the years except for the last we assume a terminal F as an average of the previous year F of all the ages fully recruited (i.e selected)</t>
  </si>
  <si>
    <t>Eq2</t>
  </si>
  <si>
    <t>For all the other yeas to calculate the abundances</t>
  </si>
  <si>
    <t>Natural mortality by year</t>
  </si>
  <si>
    <t>Weight at age (kg) SD25</t>
  </si>
  <si>
    <t>year</t>
  </si>
  <si>
    <t>Weight at age (kg) SD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</si>
</sst>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3A2C7"/>
        <bgColor rgb="FFBFBFBF"/>
      </patternFill>
    </fill>
    <fill>
      <patternFill patternType="solid">
        <fgColor rgb="FFFFC000"/>
        <bgColor rgb="FFF79646"/>
      </patternFill>
    </fill>
    <fill>
      <patternFill patternType="solid">
        <fgColor rgb="FFB7DEE8"/>
        <bgColor rgb="FFD9D9D9"/>
      </patternFill>
    </fill>
    <fill>
      <patternFill patternType="solid">
        <fgColor rgb="FF92D050"/>
        <bgColor rgb="FF9BBB5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B3A2C7"/>
      <rgbColor rgb="FFFFCC99"/>
      <rgbColor rgb="FF3366FF"/>
      <rgbColor rgb="FF4BACC6"/>
      <rgbColor rgb="FF92D050"/>
      <rgbColor rgb="FFFFC000"/>
      <rgbColor rgb="FFF79646"/>
      <rgbColor rgb="FFFF6600"/>
      <rgbColor rgb="FF8064A2"/>
      <rgbColor rgb="FF9BBB59"/>
      <rgbColor rgb="FF003366"/>
      <rgbColor rgb="FF339966"/>
      <rgbColor rgb="FF003300"/>
      <rgbColor rgb="FF333300"/>
      <rgbColor rgb="FF772C2A"/>
      <rgbColor rgb="FF993366"/>
      <rgbColor rgb="FF2C4D75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 b="1">
                <a:solidFill>
                  <a:srgbClr val="595959"/>
                </a:solidFill>
                <a:latin typeface="Calibri"/>
              </a:rPr>
              <a:t>Fishing mortality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VPA!$AJ$36:$AJ$36</c:f>
              <c:strCache>
                <c:ptCount val="1"/>
                <c:pt idx="0">
                  <c:v>Fishing mortality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diamond"/>
            <c:size val="3"/>
          </c:marker>
          <c:xVal>
            <c:numRef>
              <c:f>VPA!$AI$38:$AI$67</c:f>
              <c:numCache>
                <c:formatCode>General</c:formatCode>
                <c:ptCount val="3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numCache>
            </c:numRef>
          </c:xVal>
          <c:yVal>
            <c:numRef>
              <c:f>VPA!$AJ$38:$AJ$67</c:f>
              <c:numCache>
                <c:formatCode>General</c:formatCode>
                <c:ptCount val="30"/>
                <c:pt idx="0">
                  <c:v>8.4933854355644559E-2</c:v>
                </c:pt>
                <c:pt idx="1">
                  <c:v>0.11856674797866625</c:v>
                </c:pt>
                <c:pt idx="2">
                  <c:v>0.14984794033279578</c:v>
                </c:pt>
                <c:pt idx="3">
                  <c:v>0.22469712357949756</c:v>
                </c:pt>
                <c:pt idx="4">
                  <c:v>0.15702970295147414</c:v>
                </c:pt>
                <c:pt idx="5">
                  <c:v>0.16297255697794652</c:v>
                </c:pt>
                <c:pt idx="6">
                  <c:v>9.3277866819014912E-2</c:v>
                </c:pt>
                <c:pt idx="7">
                  <c:v>0.14395011091383789</c:v>
                </c:pt>
                <c:pt idx="8">
                  <c:v>0.16099592966586809</c:v>
                </c:pt>
                <c:pt idx="9">
                  <c:v>0.15550802625222207</c:v>
                </c:pt>
                <c:pt idx="10">
                  <c:v>0.26803825205327381</c:v>
                </c:pt>
                <c:pt idx="11">
                  <c:v>0.30957883722079854</c:v>
                </c:pt>
                <c:pt idx="12">
                  <c:v>0.25386771984690271</c:v>
                </c:pt>
                <c:pt idx="13">
                  <c:v>0.32689113818643284</c:v>
                </c:pt>
                <c:pt idx="14">
                  <c:v>0.34016357649617118</c:v>
                </c:pt>
                <c:pt idx="15">
                  <c:v>0.28642253188899397</c:v>
                </c:pt>
                <c:pt idx="16">
                  <c:v>0.24545390672933062</c:v>
                </c:pt>
                <c:pt idx="17">
                  <c:v>0.23532093179408275</c:v>
                </c:pt>
                <c:pt idx="18">
                  <c:v>0.35672231299642926</c:v>
                </c:pt>
                <c:pt idx="19">
                  <c:v>0.32200615266201232</c:v>
                </c:pt>
                <c:pt idx="20">
                  <c:v>0.39738177150059323</c:v>
                </c:pt>
                <c:pt idx="21">
                  <c:v>0.38210355536119467</c:v>
                </c:pt>
                <c:pt idx="22">
                  <c:v>0.37676784633079796</c:v>
                </c:pt>
                <c:pt idx="23">
                  <c:v>0.38602319310534899</c:v>
                </c:pt>
                <c:pt idx="24">
                  <c:v>0.4009040258487227</c:v>
                </c:pt>
                <c:pt idx="25">
                  <c:v>0.48346356432387538</c:v>
                </c:pt>
                <c:pt idx="26">
                  <c:v>0.45524590857304364</c:v>
                </c:pt>
                <c:pt idx="27">
                  <c:v>0.42651396234181266</c:v>
                </c:pt>
                <c:pt idx="28">
                  <c:v>0.34532723732462439</c:v>
                </c:pt>
                <c:pt idx="29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B3-4B90-A94A-4846BFE21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2448"/>
        <c:axId val="75657984"/>
      </c:scatterChart>
      <c:valAx>
        <c:axId val="1503124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657984"/>
        <c:crossesAt val="0"/>
        <c:crossBetween val="midCat"/>
      </c:valAx>
      <c:valAx>
        <c:axId val="756579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50312448"/>
        <c:crossesAt val="0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 b="1">
                <a:solidFill>
                  <a:srgbClr val="595959"/>
                </a:solidFill>
                <a:latin typeface="Calibri"/>
              </a:rPr>
              <a:t>Recruitment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VPA!$AK$36:$AK$36</c:f>
              <c:strCache>
                <c:ptCount val="1"/>
                <c:pt idx="0">
                  <c:v>Recruitment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diamond"/>
            <c:size val="3"/>
          </c:marker>
          <c:xVal>
            <c:numRef>
              <c:f>VPA!$AI$38:$AI$67</c:f>
              <c:numCache>
                <c:formatCode>General</c:formatCode>
                <c:ptCount val="3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numCache>
            </c:numRef>
          </c:xVal>
          <c:yVal>
            <c:numRef>
              <c:f>VPA!$AK$38:$AK$67</c:f>
              <c:numCache>
                <c:formatCode>General</c:formatCode>
                <c:ptCount val="30"/>
                <c:pt idx="0">
                  <c:v>24492.15467368329</c:v>
                </c:pt>
                <c:pt idx="1">
                  <c:v>20223.986191157663</c:v>
                </c:pt>
                <c:pt idx="2">
                  <c:v>17242.506421239734</c:v>
                </c:pt>
                <c:pt idx="3">
                  <c:v>21341.930509491751</c:v>
                </c:pt>
                <c:pt idx="4">
                  <c:v>14491.907613014519</c:v>
                </c:pt>
                <c:pt idx="5">
                  <c:v>34481.760092113313</c:v>
                </c:pt>
                <c:pt idx="6">
                  <c:v>40035.117555325458</c:v>
                </c:pt>
                <c:pt idx="7">
                  <c:v>50963.415883307636</c:v>
                </c:pt>
                <c:pt idx="8">
                  <c:v>81127.72320801203</c:v>
                </c:pt>
                <c:pt idx="9">
                  <c:v>87877.637613649393</c:v>
                </c:pt>
                <c:pt idx="10">
                  <c:v>60944.855458742168</c:v>
                </c:pt>
                <c:pt idx="11">
                  <c:v>230999.44358197972</c:v>
                </c:pt>
                <c:pt idx="12">
                  <c:v>164630.89849483187</c:v>
                </c:pt>
                <c:pt idx="13">
                  <c:v>68658.926282508182</c:v>
                </c:pt>
                <c:pt idx="14">
                  <c:v>132393.21867734662</c:v>
                </c:pt>
                <c:pt idx="15">
                  <c:v>49891.904443238243</c:v>
                </c:pt>
                <c:pt idx="16">
                  <c:v>88978.483663436942</c:v>
                </c:pt>
                <c:pt idx="17">
                  <c:v>44568.931226097215</c:v>
                </c:pt>
                <c:pt idx="18">
                  <c:v>49390.303580322819</c:v>
                </c:pt>
                <c:pt idx="19">
                  <c:v>103135.97894733546</c:v>
                </c:pt>
                <c:pt idx="20">
                  <c:v>190303.38941239679</c:v>
                </c:pt>
                <c:pt idx="21">
                  <c:v>42507.949631341144</c:v>
                </c:pt>
                <c:pt idx="22">
                  <c:v>65267.331245617461</c:v>
                </c:pt>
                <c:pt idx="23">
                  <c:v>79497.685042263387</c:v>
                </c:pt>
                <c:pt idx="24">
                  <c:v>48723.32820064183</c:v>
                </c:pt>
                <c:pt idx="25">
                  <c:v>131459.21997228253</c:v>
                </c:pt>
                <c:pt idx="26">
                  <c:v>33843.746947375555</c:v>
                </c:pt>
                <c:pt idx="27">
                  <c:v>50333.551865297428</c:v>
                </c:pt>
                <c:pt idx="28">
                  <c:v>82202.878777018806</c:v>
                </c:pt>
                <c:pt idx="29">
                  <c:v>74263.852003498861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3C-4E29-8518-0936C6AFB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84480"/>
        <c:axId val="78778752"/>
      </c:scatterChart>
      <c:valAx>
        <c:axId val="756844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8778752"/>
        <c:crossesAt val="0"/>
        <c:crossBetween val="midCat"/>
      </c:valAx>
      <c:valAx>
        <c:axId val="787787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684480"/>
        <c:crossesAt val="0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 b="1">
                <a:solidFill>
                  <a:srgbClr val="595959"/>
                </a:solidFill>
                <a:latin typeface="Calibri"/>
              </a:rPr>
              <a:t>SSB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VPA!$AL$36:$AL$36</c:f>
              <c:strCache>
                <c:ptCount val="1"/>
                <c:pt idx="0">
                  <c:v>SSB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diamond"/>
            <c:size val="3"/>
          </c:marker>
          <c:xVal>
            <c:numRef>
              <c:f>VPA!$AI$38:$AI$67</c:f>
              <c:numCache>
                <c:formatCode>General</c:formatCode>
                <c:ptCount val="3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numCache>
            </c:numRef>
          </c:xVal>
          <c:yVal>
            <c:numRef>
              <c:f>VPA!$AL$38:$AL$67</c:f>
              <c:numCache>
                <c:formatCode>General</c:formatCode>
                <c:ptCount val="30"/>
                <c:pt idx="0">
                  <c:v>597.40708653166678</c:v>
                </c:pt>
                <c:pt idx="1">
                  <c:v>651.54459522263983</c:v>
                </c:pt>
                <c:pt idx="2">
                  <c:v>663.96529364291348</c:v>
                </c:pt>
                <c:pt idx="3">
                  <c:v>656.02385669042553</c:v>
                </c:pt>
                <c:pt idx="4">
                  <c:v>597.90529302283971</c:v>
                </c:pt>
                <c:pt idx="5">
                  <c:v>674.53811868413106</c:v>
                </c:pt>
                <c:pt idx="6">
                  <c:v>818.16559063873706</c:v>
                </c:pt>
                <c:pt idx="7">
                  <c:v>973.90679698868894</c:v>
                </c:pt>
                <c:pt idx="8">
                  <c:v>1237.3185828199578</c:v>
                </c:pt>
                <c:pt idx="9">
                  <c:v>1537.9892519182711</c:v>
                </c:pt>
                <c:pt idx="10">
                  <c:v>1728.4601545310641</c:v>
                </c:pt>
                <c:pt idx="11">
                  <c:v>1831.0586049729231</c:v>
                </c:pt>
                <c:pt idx="12">
                  <c:v>2318.754647760712</c:v>
                </c:pt>
                <c:pt idx="13">
                  <c:v>2440.7059095143568</c:v>
                </c:pt>
                <c:pt idx="14">
                  <c:v>1972.2713637646248</c:v>
                </c:pt>
                <c:pt idx="15">
                  <c:v>1914.5577615772693</c:v>
                </c:pt>
                <c:pt idx="16">
                  <c:v>1849.0116667255395</c:v>
                </c:pt>
                <c:pt idx="17">
                  <c:v>1694.2580170851509</c:v>
                </c:pt>
                <c:pt idx="18">
                  <c:v>1387.0753014780821</c:v>
                </c:pt>
                <c:pt idx="19">
                  <c:v>1172.2431400155208</c:v>
                </c:pt>
                <c:pt idx="20">
                  <c:v>1274.8166748109236</c:v>
                </c:pt>
                <c:pt idx="21">
                  <c:v>1521.3421254304155</c:v>
                </c:pt>
                <c:pt idx="22">
                  <c:v>1243.4360343585927</c:v>
                </c:pt>
                <c:pt idx="23">
                  <c:v>1109.6963212616213</c:v>
                </c:pt>
                <c:pt idx="24">
                  <c:v>1111.9463269841256</c:v>
                </c:pt>
                <c:pt idx="25">
                  <c:v>996.61681549425975</c:v>
                </c:pt>
                <c:pt idx="26">
                  <c:v>1103.5073522820555</c:v>
                </c:pt>
                <c:pt idx="27">
                  <c:v>900.52094004893297</c:v>
                </c:pt>
                <c:pt idx="28">
                  <c:v>905.96041725281441</c:v>
                </c:pt>
                <c:pt idx="29">
                  <c:v>1141.9953788493015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A-4A8E-A8CB-64165ADF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02944"/>
        <c:axId val="78804480"/>
      </c:scatterChart>
      <c:valAx>
        <c:axId val="788029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8804480"/>
        <c:crossesAt val="0"/>
        <c:crossBetween val="midCat"/>
      </c:valAx>
      <c:valAx>
        <c:axId val="78804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8802944"/>
        <c:crossesAt val="0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 b="1">
                <a:solidFill>
                  <a:srgbClr val="595959"/>
                </a:solidFill>
                <a:latin typeface="Calibri"/>
              </a:rPr>
              <a:t>Catch at age (thousands) 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VPA!$B$37:$B$37</c:f>
              <c:strCache>
                <c:ptCount val="1"/>
                <c:pt idx="0">
                  <c:v>1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diamond"/>
            <c:size val="3"/>
          </c:marker>
          <c:xVal>
            <c:numRef>
              <c:f>VPA!$A$38:$A$67</c:f>
              <c:numCache>
                <c:formatCode>General</c:formatCode>
                <c:ptCount val="3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numCache>
            </c:numRef>
          </c:xVal>
          <c:yVal>
            <c:numRef>
              <c:f>VPA!$B$38:$B$67</c:f>
              <c:numCache>
                <c:formatCode>General</c:formatCode>
                <c:ptCount val="30"/>
                <c:pt idx="0">
                  <c:v>1005</c:v>
                </c:pt>
                <c:pt idx="1">
                  <c:v>566</c:v>
                </c:pt>
                <c:pt idx="2">
                  <c:v>495</c:v>
                </c:pt>
                <c:pt idx="3">
                  <c:v>779</c:v>
                </c:pt>
                <c:pt idx="4">
                  <c:v>78</c:v>
                </c:pt>
                <c:pt idx="5">
                  <c:v>2102</c:v>
                </c:pt>
                <c:pt idx="6">
                  <c:v>1049</c:v>
                </c:pt>
                <c:pt idx="7">
                  <c:v>1044</c:v>
                </c:pt>
                <c:pt idx="8">
                  <c:v>1782</c:v>
                </c:pt>
                <c:pt idx="9">
                  <c:v>1832</c:v>
                </c:pt>
                <c:pt idx="10">
                  <c:v>1079</c:v>
                </c:pt>
                <c:pt idx="11">
                  <c:v>6373</c:v>
                </c:pt>
                <c:pt idx="12">
                  <c:v>8389</c:v>
                </c:pt>
                <c:pt idx="13">
                  <c:v>1718</c:v>
                </c:pt>
                <c:pt idx="14">
                  <c:v>11018</c:v>
                </c:pt>
                <c:pt idx="15">
                  <c:v>2082</c:v>
                </c:pt>
                <c:pt idx="16">
                  <c:v>10535</c:v>
                </c:pt>
                <c:pt idx="17">
                  <c:v>2776</c:v>
                </c:pt>
                <c:pt idx="18">
                  <c:v>6648</c:v>
                </c:pt>
                <c:pt idx="19">
                  <c:v>9366</c:v>
                </c:pt>
                <c:pt idx="20">
                  <c:v>23264</c:v>
                </c:pt>
                <c:pt idx="21">
                  <c:v>2843</c:v>
                </c:pt>
                <c:pt idx="22">
                  <c:v>10851</c:v>
                </c:pt>
                <c:pt idx="23">
                  <c:v>13796</c:v>
                </c:pt>
                <c:pt idx="24">
                  <c:v>6391</c:v>
                </c:pt>
                <c:pt idx="25">
                  <c:v>21145</c:v>
                </c:pt>
                <c:pt idx="26">
                  <c:v>4584</c:v>
                </c:pt>
                <c:pt idx="27">
                  <c:v>8799</c:v>
                </c:pt>
                <c:pt idx="28">
                  <c:v>5218</c:v>
                </c:pt>
                <c:pt idx="29">
                  <c:v>6266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66-4253-AA43-4B4540FCC3B6}"/>
            </c:ext>
          </c:extLst>
        </c:ser>
        <c:ser>
          <c:idx val="1"/>
          <c:order val="1"/>
          <c:tx>
            <c:strRef>
              <c:f>VPA!$C$37:$C$37</c:f>
              <c:strCache>
                <c:ptCount val="1"/>
                <c:pt idx="0">
                  <c:v>2</c:v>
                </c:pt>
              </c:strCache>
            </c:strRef>
          </c:tx>
          <c:spPr>
            <a:ln w="19080">
              <a:solidFill>
                <a:srgbClr val="C0504D"/>
              </a:solidFill>
              <a:round/>
            </a:ln>
          </c:spPr>
          <c:marker>
            <c:symbol val="square"/>
            <c:size val="3"/>
          </c:marker>
          <c:xVal>
            <c:numRef>
              <c:f>VPA!$A$38:$A$67</c:f>
              <c:numCache>
                <c:formatCode>General</c:formatCode>
                <c:ptCount val="3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numCache>
            </c:numRef>
          </c:xVal>
          <c:yVal>
            <c:numRef>
              <c:f>VPA!$C$38:$C$67</c:f>
              <c:numCache>
                <c:formatCode>General</c:formatCode>
                <c:ptCount val="30"/>
                <c:pt idx="0">
                  <c:v>2393</c:v>
                </c:pt>
                <c:pt idx="1">
                  <c:v>1703</c:v>
                </c:pt>
                <c:pt idx="2">
                  <c:v>1142</c:v>
                </c:pt>
                <c:pt idx="3">
                  <c:v>394</c:v>
                </c:pt>
                <c:pt idx="4">
                  <c:v>2696</c:v>
                </c:pt>
                <c:pt idx="5">
                  <c:v>290</c:v>
                </c:pt>
                <c:pt idx="6">
                  <c:v>3171</c:v>
                </c:pt>
                <c:pt idx="7">
                  <c:v>2649</c:v>
                </c:pt>
                <c:pt idx="8">
                  <c:v>2939</c:v>
                </c:pt>
                <c:pt idx="9">
                  <c:v>5685</c:v>
                </c:pt>
                <c:pt idx="10">
                  <c:v>8169</c:v>
                </c:pt>
                <c:pt idx="11">
                  <c:v>2341</c:v>
                </c:pt>
                <c:pt idx="12">
                  <c:v>27675</c:v>
                </c:pt>
                <c:pt idx="13">
                  <c:v>23182</c:v>
                </c:pt>
                <c:pt idx="14">
                  <c:v>3803</c:v>
                </c:pt>
                <c:pt idx="15">
                  <c:v>19901</c:v>
                </c:pt>
                <c:pt idx="16">
                  <c:v>2948</c:v>
                </c:pt>
                <c:pt idx="17">
                  <c:v>11557</c:v>
                </c:pt>
                <c:pt idx="18">
                  <c:v>5429</c:v>
                </c:pt>
                <c:pt idx="19">
                  <c:v>7109</c:v>
                </c:pt>
                <c:pt idx="20">
                  <c:v>13094</c:v>
                </c:pt>
                <c:pt idx="21">
                  <c:v>30968</c:v>
                </c:pt>
                <c:pt idx="22">
                  <c:v>3266</c:v>
                </c:pt>
                <c:pt idx="23">
                  <c:v>11968</c:v>
                </c:pt>
                <c:pt idx="24">
                  <c:v>15479</c:v>
                </c:pt>
                <c:pt idx="25">
                  <c:v>8891</c:v>
                </c:pt>
                <c:pt idx="26">
                  <c:v>21493</c:v>
                </c:pt>
                <c:pt idx="27">
                  <c:v>4361</c:v>
                </c:pt>
                <c:pt idx="28">
                  <c:v>5712</c:v>
                </c:pt>
                <c:pt idx="29">
                  <c:v>9569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66-4253-AA43-4B4540FCC3B6}"/>
            </c:ext>
          </c:extLst>
        </c:ser>
        <c:ser>
          <c:idx val="2"/>
          <c:order val="2"/>
          <c:tx>
            <c:strRef>
              <c:f>VPA!$D$37:$D$37</c:f>
              <c:strCache>
                <c:ptCount val="1"/>
                <c:pt idx="0">
                  <c:v>3</c:v>
                </c:pt>
              </c:strCache>
            </c:strRef>
          </c:tx>
          <c:spPr>
            <a:ln w="19080">
              <a:solidFill>
                <a:srgbClr val="9BBB59"/>
              </a:solidFill>
              <a:round/>
            </a:ln>
          </c:spPr>
          <c:marker>
            <c:symbol val="triangle"/>
            <c:size val="3"/>
          </c:marker>
          <c:xVal>
            <c:numRef>
              <c:f>VPA!$A$38:$A$67</c:f>
              <c:numCache>
                <c:formatCode>General</c:formatCode>
                <c:ptCount val="3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numCache>
            </c:numRef>
          </c:xVal>
          <c:yVal>
            <c:numRef>
              <c:f>VPA!$D$38:$D$67</c:f>
              <c:numCache>
                <c:formatCode>General</c:formatCode>
                <c:ptCount val="30"/>
                <c:pt idx="0">
                  <c:v>388</c:v>
                </c:pt>
                <c:pt idx="1">
                  <c:v>2521</c:v>
                </c:pt>
                <c:pt idx="2">
                  <c:v>1425</c:v>
                </c:pt>
                <c:pt idx="3">
                  <c:v>1320</c:v>
                </c:pt>
                <c:pt idx="4">
                  <c:v>730</c:v>
                </c:pt>
                <c:pt idx="5">
                  <c:v>1772</c:v>
                </c:pt>
                <c:pt idx="6">
                  <c:v>346</c:v>
                </c:pt>
                <c:pt idx="7">
                  <c:v>2439</c:v>
                </c:pt>
                <c:pt idx="8">
                  <c:v>3040</c:v>
                </c:pt>
                <c:pt idx="9">
                  <c:v>3244</c:v>
                </c:pt>
                <c:pt idx="10">
                  <c:v>8176</c:v>
                </c:pt>
                <c:pt idx="11">
                  <c:v>6643</c:v>
                </c:pt>
                <c:pt idx="12">
                  <c:v>4704</c:v>
                </c:pt>
                <c:pt idx="13">
                  <c:v>23395</c:v>
                </c:pt>
                <c:pt idx="14">
                  <c:v>17688</c:v>
                </c:pt>
                <c:pt idx="15">
                  <c:v>5832</c:v>
                </c:pt>
                <c:pt idx="16">
                  <c:v>14716</c:v>
                </c:pt>
                <c:pt idx="17">
                  <c:v>2670</c:v>
                </c:pt>
                <c:pt idx="18">
                  <c:v>10781</c:v>
                </c:pt>
                <c:pt idx="19">
                  <c:v>4805</c:v>
                </c:pt>
                <c:pt idx="20">
                  <c:v>5448</c:v>
                </c:pt>
                <c:pt idx="21">
                  <c:v>11254</c:v>
                </c:pt>
                <c:pt idx="22">
                  <c:v>21097</c:v>
                </c:pt>
                <c:pt idx="23">
                  <c:v>3706</c:v>
                </c:pt>
                <c:pt idx="24">
                  <c:v>6684</c:v>
                </c:pt>
                <c:pt idx="25">
                  <c:v>10181</c:v>
                </c:pt>
                <c:pt idx="26">
                  <c:v>5363</c:v>
                </c:pt>
                <c:pt idx="27">
                  <c:v>12720</c:v>
                </c:pt>
                <c:pt idx="28">
                  <c:v>2727</c:v>
                </c:pt>
                <c:pt idx="29">
                  <c:v>4486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66-4253-AA43-4B4540FCC3B6}"/>
            </c:ext>
          </c:extLst>
        </c:ser>
        <c:ser>
          <c:idx val="3"/>
          <c:order val="3"/>
          <c:tx>
            <c:strRef>
              <c:f>VPA!$E$37:$E$37</c:f>
              <c:strCache>
                <c:ptCount val="1"/>
                <c:pt idx="0">
                  <c:v>4</c:v>
                </c:pt>
              </c:strCache>
            </c:strRef>
          </c:tx>
          <c:spPr>
            <a:ln w="19080">
              <a:solidFill>
                <a:srgbClr val="8064A2"/>
              </a:solidFill>
              <a:round/>
            </a:ln>
          </c:spPr>
          <c:marker>
            <c:symbol val="x"/>
            <c:size val="3"/>
          </c:marker>
          <c:xVal>
            <c:numRef>
              <c:f>VPA!$A$38:$A$67</c:f>
              <c:numCache>
                <c:formatCode>General</c:formatCode>
                <c:ptCount val="3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numCache>
            </c:numRef>
          </c:xVal>
          <c:yVal>
            <c:numRef>
              <c:f>VPA!$E$38:$E$67</c:f>
              <c:numCache>
                <c:formatCode>General</c:formatCode>
                <c:ptCount val="30"/>
                <c:pt idx="0">
                  <c:v>447</c:v>
                </c:pt>
                <c:pt idx="1">
                  <c:v>447</c:v>
                </c:pt>
                <c:pt idx="2">
                  <c:v>2099</c:v>
                </c:pt>
                <c:pt idx="3">
                  <c:v>1833</c:v>
                </c:pt>
                <c:pt idx="4">
                  <c:v>1149</c:v>
                </c:pt>
                <c:pt idx="5">
                  <c:v>404</c:v>
                </c:pt>
                <c:pt idx="6">
                  <c:v>952</c:v>
                </c:pt>
                <c:pt idx="7">
                  <c:v>407</c:v>
                </c:pt>
                <c:pt idx="8">
                  <c:v>1643</c:v>
                </c:pt>
                <c:pt idx="9">
                  <c:v>1898</c:v>
                </c:pt>
                <c:pt idx="10">
                  <c:v>3525</c:v>
                </c:pt>
                <c:pt idx="11">
                  <c:v>6636</c:v>
                </c:pt>
                <c:pt idx="12">
                  <c:v>6517</c:v>
                </c:pt>
                <c:pt idx="13">
                  <c:v>6343</c:v>
                </c:pt>
                <c:pt idx="14">
                  <c:v>19618</c:v>
                </c:pt>
                <c:pt idx="15">
                  <c:v>9972</c:v>
                </c:pt>
                <c:pt idx="16">
                  <c:v>2870</c:v>
                </c:pt>
                <c:pt idx="17">
                  <c:v>9252</c:v>
                </c:pt>
                <c:pt idx="18">
                  <c:v>3835</c:v>
                </c:pt>
                <c:pt idx="19">
                  <c:v>5067</c:v>
                </c:pt>
                <c:pt idx="20">
                  <c:v>3086</c:v>
                </c:pt>
                <c:pt idx="21">
                  <c:v>2934</c:v>
                </c:pt>
                <c:pt idx="22">
                  <c:v>6832</c:v>
                </c:pt>
                <c:pt idx="23">
                  <c:v>13723</c:v>
                </c:pt>
                <c:pt idx="24">
                  <c:v>2937</c:v>
                </c:pt>
                <c:pt idx="25">
                  <c:v>3905</c:v>
                </c:pt>
                <c:pt idx="26">
                  <c:v>4234</c:v>
                </c:pt>
                <c:pt idx="27">
                  <c:v>2749</c:v>
                </c:pt>
                <c:pt idx="28">
                  <c:v>7041</c:v>
                </c:pt>
                <c:pt idx="29">
                  <c:v>2391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66-4253-AA43-4B4540FCC3B6}"/>
            </c:ext>
          </c:extLst>
        </c:ser>
        <c:ser>
          <c:idx val="4"/>
          <c:order val="4"/>
          <c:tx>
            <c:strRef>
              <c:f>VPA!$F$37:$F$37</c:f>
              <c:strCache>
                <c:ptCount val="1"/>
                <c:pt idx="0">
                  <c:v>5</c:v>
                </c:pt>
              </c:strCache>
            </c:strRef>
          </c:tx>
          <c:spPr>
            <a:ln w="19080">
              <a:solidFill>
                <a:srgbClr val="4BACC6"/>
              </a:solidFill>
              <a:round/>
            </a:ln>
          </c:spPr>
          <c:marker>
            <c:symbol val="star"/>
            <c:size val="3"/>
          </c:marker>
          <c:xVal>
            <c:numRef>
              <c:f>VPA!$A$38:$A$67</c:f>
              <c:numCache>
                <c:formatCode>General</c:formatCode>
                <c:ptCount val="3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numCache>
            </c:numRef>
          </c:xVal>
          <c:yVal>
            <c:numRef>
              <c:f>VPA!$F$38:$F$67</c:f>
              <c:numCache>
                <c:formatCode>General</c:formatCode>
                <c:ptCount val="30"/>
                <c:pt idx="0">
                  <c:v>77</c:v>
                </c:pt>
                <c:pt idx="1">
                  <c:v>271</c:v>
                </c:pt>
                <c:pt idx="2">
                  <c:v>340</c:v>
                </c:pt>
                <c:pt idx="3">
                  <c:v>1805</c:v>
                </c:pt>
                <c:pt idx="4">
                  <c:v>762</c:v>
                </c:pt>
                <c:pt idx="5">
                  <c:v>739</c:v>
                </c:pt>
                <c:pt idx="6">
                  <c:v>188</c:v>
                </c:pt>
                <c:pt idx="7">
                  <c:v>569</c:v>
                </c:pt>
                <c:pt idx="8">
                  <c:v>444</c:v>
                </c:pt>
                <c:pt idx="9">
                  <c:v>884</c:v>
                </c:pt>
                <c:pt idx="10">
                  <c:v>2201</c:v>
                </c:pt>
                <c:pt idx="11">
                  <c:v>3366</c:v>
                </c:pt>
                <c:pt idx="12">
                  <c:v>3323</c:v>
                </c:pt>
                <c:pt idx="13">
                  <c:v>4108</c:v>
                </c:pt>
                <c:pt idx="14">
                  <c:v>2659</c:v>
                </c:pt>
                <c:pt idx="15">
                  <c:v>8836</c:v>
                </c:pt>
                <c:pt idx="16">
                  <c:v>4284</c:v>
                </c:pt>
                <c:pt idx="17">
                  <c:v>1999</c:v>
                </c:pt>
                <c:pt idx="18">
                  <c:v>4308</c:v>
                </c:pt>
                <c:pt idx="19">
                  <c:v>2396</c:v>
                </c:pt>
                <c:pt idx="20">
                  <c:v>3246</c:v>
                </c:pt>
                <c:pt idx="21">
                  <c:v>1868</c:v>
                </c:pt>
                <c:pt idx="22">
                  <c:v>1380</c:v>
                </c:pt>
                <c:pt idx="23">
                  <c:v>3855</c:v>
                </c:pt>
                <c:pt idx="24">
                  <c:v>5719</c:v>
                </c:pt>
                <c:pt idx="25">
                  <c:v>1795</c:v>
                </c:pt>
                <c:pt idx="26">
                  <c:v>1239</c:v>
                </c:pt>
                <c:pt idx="27">
                  <c:v>1471</c:v>
                </c:pt>
                <c:pt idx="28">
                  <c:v>1246</c:v>
                </c:pt>
                <c:pt idx="29">
                  <c:v>3849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66-4253-AA43-4B4540FCC3B6}"/>
            </c:ext>
          </c:extLst>
        </c:ser>
        <c:ser>
          <c:idx val="5"/>
          <c:order val="5"/>
          <c:tx>
            <c:strRef>
              <c:f>VPA!$G$37:$G$37</c:f>
              <c:strCache>
                <c:ptCount val="1"/>
                <c:pt idx="0">
                  <c:v>6</c:v>
                </c:pt>
              </c:strCache>
            </c:strRef>
          </c:tx>
          <c:spPr>
            <a:ln w="19080">
              <a:solidFill>
                <a:srgbClr val="F79646"/>
              </a:solidFill>
              <a:round/>
            </a:ln>
          </c:spPr>
          <c:marker>
            <c:symbol val="circle"/>
            <c:size val="3"/>
          </c:marker>
          <c:xVal>
            <c:numRef>
              <c:f>VPA!$A$38:$A$67</c:f>
              <c:numCache>
                <c:formatCode>General</c:formatCode>
                <c:ptCount val="3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numCache>
            </c:numRef>
          </c:xVal>
          <c:yVal>
            <c:numRef>
              <c:f>VPA!$G$38:$G$67</c:f>
              <c:numCache>
                <c:formatCode>General</c:formatCode>
                <c:ptCount val="30"/>
                <c:pt idx="0">
                  <c:v>38</c:v>
                </c:pt>
                <c:pt idx="1">
                  <c:v>30</c:v>
                </c:pt>
                <c:pt idx="2">
                  <c:v>188</c:v>
                </c:pt>
                <c:pt idx="3">
                  <c:v>227</c:v>
                </c:pt>
                <c:pt idx="4">
                  <c:v>760</c:v>
                </c:pt>
                <c:pt idx="5">
                  <c:v>390</c:v>
                </c:pt>
                <c:pt idx="6">
                  <c:v>316</c:v>
                </c:pt>
                <c:pt idx="7">
                  <c:v>106</c:v>
                </c:pt>
                <c:pt idx="8">
                  <c:v>311</c:v>
                </c:pt>
                <c:pt idx="9">
                  <c:v>267</c:v>
                </c:pt>
                <c:pt idx="10">
                  <c:v>779</c:v>
                </c:pt>
                <c:pt idx="11">
                  <c:v>1902</c:v>
                </c:pt>
                <c:pt idx="12">
                  <c:v>1499</c:v>
                </c:pt>
                <c:pt idx="13">
                  <c:v>1651</c:v>
                </c:pt>
                <c:pt idx="14">
                  <c:v>1778</c:v>
                </c:pt>
                <c:pt idx="15">
                  <c:v>1180</c:v>
                </c:pt>
                <c:pt idx="16">
                  <c:v>4077</c:v>
                </c:pt>
                <c:pt idx="17">
                  <c:v>2651</c:v>
                </c:pt>
                <c:pt idx="18">
                  <c:v>998</c:v>
                </c:pt>
                <c:pt idx="19">
                  <c:v>1903</c:v>
                </c:pt>
                <c:pt idx="20">
                  <c:v>1334</c:v>
                </c:pt>
                <c:pt idx="21">
                  <c:v>843</c:v>
                </c:pt>
                <c:pt idx="22">
                  <c:v>614</c:v>
                </c:pt>
                <c:pt idx="23">
                  <c:v>623</c:v>
                </c:pt>
                <c:pt idx="24">
                  <c:v>2255</c:v>
                </c:pt>
                <c:pt idx="25">
                  <c:v>2837</c:v>
                </c:pt>
                <c:pt idx="26">
                  <c:v>881</c:v>
                </c:pt>
                <c:pt idx="27">
                  <c:v>549</c:v>
                </c:pt>
                <c:pt idx="28">
                  <c:v>736</c:v>
                </c:pt>
                <c:pt idx="29">
                  <c:v>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66-4253-AA43-4B4540FCC3B6}"/>
            </c:ext>
          </c:extLst>
        </c:ser>
        <c:ser>
          <c:idx val="6"/>
          <c:order val="6"/>
          <c:tx>
            <c:strRef>
              <c:f>VPA!$H$37:$H$37</c:f>
              <c:strCache>
                <c:ptCount val="1"/>
                <c:pt idx="0">
                  <c:v>7</c:v>
                </c:pt>
              </c:strCache>
            </c:strRef>
          </c:tx>
          <c:spPr>
            <a:ln w="19080">
              <a:solidFill>
                <a:srgbClr val="2C4D75"/>
              </a:solidFill>
              <a:round/>
            </a:ln>
          </c:spPr>
          <c:marker>
            <c:symbol val="plus"/>
            <c:size val="3"/>
          </c:marker>
          <c:xVal>
            <c:numRef>
              <c:f>VPA!$A$38:$A$67</c:f>
              <c:numCache>
                <c:formatCode>General</c:formatCode>
                <c:ptCount val="3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numCache>
            </c:numRef>
          </c:xVal>
          <c:yVal>
            <c:numRef>
              <c:f>VPA!$H$38:$H$67</c:f>
              <c:numCache>
                <c:formatCode>General</c:formatCode>
                <c:ptCount val="30"/>
                <c:pt idx="0">
                  <c:v>9</c:v>
                </c:pt>
                <c:pt idx="1">
                  <c:v>19</c:v>
                </c:pt>
                <c:pt idx="2">
                  <c:v>16</c:v>
                </c:pt>
                <c:pt idx="3">
                  <c:v>149</c:v>
                </c:pt>
                <c:pt idx="4">
                  <c:v>65</c:v>
                </c:pt>
                <c:pt idx="5">
                  <c:v>398</c:v>
                </c:pt>
                <c:pt idx="6">
                  <c:v>112</c:v>
                </c:pt>
                <c:pt idx="7">
                  <c:v>160</c:v>
                </c:pt>
                <c:pt idx="8">
                  <c:v>121</c:v>
                </c:pt>
                <c:pt idx="9">
                  <c:v>244</c:v>
                </c:pt>
                <c:pt idx="10">
                  <c:v>193</c:v>
                </c:pt>
                <c:pt idx="11">
                  <c:v>627</c:v>
                </c:pt>
                <c:pt idx="12">
                  <c:v>690</c:v>
                </c:pt>
                <c:pt idx="13">
                  <c:v>683</c:v>
                </c:pt>
                <c:pt idx="14">
                  <c:v>1468</c:v>
                </c:pt>
                <c:pt idx="15">
                  <c:v>687</c:v>
                </c:pt>
                <c:pt idx="16">
                  <c:v>707</c:v>
                </c:pt>
                <c:pt idx="17">
                  <c:v>2264</c:v>
                </c:pt>
                <c:pt idx="18">
                  <c:v>880</c:v>
                </c:pt>
                <c:pt idx="19">
                  <c:v>833</c:v>
                </c:pt>
                <c:pt idx="20">
                  <c:v>1143</c:v>
                </c:pt>
                <c:pt idx="21">
                  <c:v>659</c:v>
                </c:pt>
                <c:pt idx="22">
                  <c:v>405</c:v>
                </c:pt>
                <c:pt idx="23">
                  <c:v>301</c:v>
                </c:pt>
                <c:pt idx="24">
                  <c:v>299</c:v>
                </c:pt>
                <c:pt idx="25">
                  <c:v>1008</c:v>
                </c:pt>
                <c:pt idx="26">
                  <c:v>994</c:v>
                </c:pt>
                <c:pt idx="27">
                  <c:v>379</c:v>
                </c:pt>
                <c:pt idx="28">
                  <c:v>298</c:v>
                </c:pt>
                <c:pt idx="29">
                  <c:v>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66-4253-AA43-4B4540FCC3B6}"/>
            </c:ext>
          </c:extLst>
        </c:ser>
        <c:ser>
          <c:idx val="7"/>
          <c:order val="7"/>
          <c:tx>
            <c:strRef>
              <c:f>VPA!$I$37:$I$37</c:f>
              <c:strCache>
                <c:ptCount val="1"/>
                <c:pt idx="0">
                  <c:v>8</c:v>
                </c:pt>
              </c:strCache>
            </c:strRef>
          </c:tx>
          <c:spPr>
            <a:ln w="19080">
              <a:solidFill>
                <a:srgbClr val="772C2A"/>
              </a:solidFill>
              <a:round/>
            </a:ln>
          </c:spPr>
          <c:marker>
            <c:symbol val="dot"/>
            <c:size val="3"/>
          </c:marker>
          <c:xVal>
            <c:numRef>
              <c:f>VPA!$A$38:$A$67</c:f>
              <c:numCache>
                <c:formatCode>General</c:formatCode>
                <c:ptCount val="3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numCache>
            </c:numRef>
          </c:xVal>
          <c:yVal>
            <c:numRef>
              <c:f>VPA!$I$38:$I$67</c:f>
              <c:numCache>
                <c:formatCode>General</c:formatCode>
                <c:ptCount val="30"/>
                <c:pt idx="0">
                  <c:v>83</c:v>
                </c:pt>
                <c:pt idx="1">
                  <c:v>65</c:v>
                </c:pt>
                <c:pt idx="2">
                  <c:v>50</c:v>
                </c:pt>
                <c:pt idx="3">
                  <c:v>73</c:v>
                </c:pt>
                <c:pt idx="4">
                  <c:v>141</c:v>
                </c:pt>
                <c:pt idx="5">
                  <c:v>137</c:v>
                </c:pt>
                <c:pt idx="6">
                  <c:v>200</c:v>
                </c:pt>
                <c:pt idx="7">
                  <c:v>152</c:v>
                </c:pt>
                <c:pt idx="8">
                  <c:v>163</c:v>
                </c:pt>
                <c:pt idx="9">
                  <c:v>257</c:v>
                </c:pt>
                <c:pt idx="10">
                  <c:v>208</c:v>
                </c:pt>
                <c:pt idx="11">
                  <c:v>409</c:v>
                </c:pt>
                <c:pt idx="12">
                  <c:v>403</c:v>
                </c:pt>
                <c:pt idx="13">
                  <c:v>279</c:v>
                </c:pt>
                <c:pt idx="14">
                  <c:v>489</c:v>
                </c:pt>
                <c:pt idx="15">
                  <c:v>515</c:v>
                </c:pt>
                <c:pt idx="16">
                  <c:v>761</c:v>
                </c:pt>
                <c:pt idx="17">
                  <c:v>523</c:v>
                </c:pt>
                <c:pt idx="18">
                  <c:v>1340</c:v>
                </c:pt>
                <c:pt idx="19">
                  <c:v>1383</c:v>
                </c:pt>
                <c:pt idx="20">
                  <c:v>1364</c:v>
                </c:pt>
                <c:pt idx="21">
                  <c:v>615</c:v>
                </c:pt>
                <c:pt idx="22">
                  <c:v>530</c:v>
                </c:pt>
                <c:pt idx="23">
                  <c:v>539</c:v>
                </c:pt>
                <c:pt idx="24">
                  <c:v>362</c:v>
                </c:pt>
                <c:pt idx="25">
                  <c:v>353</c:v>
                </c:pt>
                <c:pt idx="26">
                  <c:v>511</c:v>
                </c:pt>
                <c:pt idx="27">
                  <c:v>568</c:v>
                </c:pt>
                <c:pt idx="28">
                  <c:v>437</c:v>
                </c:pt>
                <c:pt idx="29">
                  <c:v>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66-4253-AA43-4B4540FCC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2976"/>
        <c:axId val="78881152"/>
      </c:scatterChart>
      <c:valAx>
        <c:axId val="788629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8881152"/>
        <c:crossesAt val="0"/>
        <c:crossBetween val="midCat"/>
      </c:valAx>
      <c:valAx>
        <c:axId val="788811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8862976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 b="1">
                <a:solidFill>
                  <a:srgbClr val="595959"/>
                </a:solidFill>
                <a:latin typeface="Calibri"/>
              </a:rPr>
              <a:t>F at age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VPA!$L$37:$L$37</c:f>
              <c:strCache>
                <c:ptCount val="1"/>
                <c:pt idx="0">
                  <c:v>1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diamond"/>
            <c:size val="3"/>
          </c:marker>
          <c:xVal>
            <c:numRef>
              <c:f>VPA!$K$38:$K$67</c:f>
              <c:numCache>
                <c:formatCode>General</c:formatCode>
                <c:ptCount val="3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numCache>
            </c:numRef>
          </c:xVal>
          <c:yVal>
            <c:numRef>
              <c:f>VPA!$L$38:$L$67</c:f>
              <c:numCache>
                <c:formatCode>General</c:formatCode>
                <c:ptCount val="30"/>
                <c:pt idx="0">
                  <c:v>4.7612813815472388E-2</c:v>
                </c:pt>
                <c:pt idx="1">
                  <c:v>3.2226684232078306E-2</c:v>
                </c:pt>
                <c:pt idx="2">
                  <c:v>3.3071446810187477E-2</c:v>
                </c:pt>
                <c:pt idx="3">
                  <c:v>4.2240662667803353E-2</c:v>
                </c:pt>
                <c:pt idx="4">
                  <c:v>6.1176356313581426E-3</c:v>
                </c:pt>
                <c:pt idx="5">
                  <c:v>7.1578135767466855E-2</c:v>
                </c:pt>
                <c:pt idx="6">
                  <c:v>3.0140445425094808E-2</c:v>
                </c:pt>
                <c:pt idx="7">
                  <c:v>2.3486528680700003E-2</c:v>
                </c:pt>
                <c:pt idx="8">
                  <c:v>2.5205012957298378E-2</c:v>
                </c:pt>
                <c:pt idx="9">
                  <c:v>2.3906432939968691E-2</c:v>
                </c:pt>
                <c:pt idx="10">
                  <c:v>2.0265832142674967E-2</c:v>
                </c:pt>
                <c:pt idx="11">
                  <c:v>3.1761311096287215E-2</c:v>
                </c:pt>
                <c:pt idx="12">
                  <c:v>5.9475286494007351E-2</c:v>
                </c:pt>
                <c:pt idx="13">
                  <c:v>2.876364614987148E-2</c:v>
                </c:pt>
                <c:pt idx="14">
                  <c:v>9.9050065279836508E-2</c:v>
                </c:pt>
                <c:pt idx="15">
                  <c:v>4.8441082512012845E-2</c:v>
                </c:pt>
                <c:pt idx="16">
                  <c:v>0.14405989032593269</c:v>
                </c:pt>
                <c:pt idx="17">
                  <c:v>7.3193214093500603E-2</c:v>
                </c:pt>
                <c:pt idx="18">
                  <c:v>0.16549190468102465</c:v>
                </c:pt>
                <c:pt idx="19">
                  <c:v>0.10859200618802728</c:v>
                </c:pt>
                <c:pt idx="20">
                  <c:v>0.14910795306736147</c:v>
                </c:pt>
                <c:pt idx="21">
                  <c:v>7.8812487205855208E-2</c:v>
                </c:pt>
                <c:pt idx="22">
                  <c:v>0.20873688513383026</c:v>
                </c:pt>
                <c:pt idx="23">
                  <c:v>0.21896003904189054</c:v>
                </c:pt>
                <c:pt idx="24">
                  <c:v>0.16091336792798766</c:v>
                </c:pt>
                <c:pt idx="25">
                  <c:v>0.20121704236907412</c:v>
                </c:pt>
                <c:pt idx="26">
                  <c:v>0.16662194759275756</c:v>
                </c:pt>
                <c:pt idx="27">
                  <c:v>0.22075889561386863</c:v>
                </c:pt>
                <c:pt idx="28">
                  <c:v>7.4647011147493669E-2</c:v>
                </c:pt>
                <c:pt idx="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4A-414B-BB9F-5E4684CE4C04}"/>
            </c:ext>
          </c:extLst>
        </c:ser>
        <c:ser>
          <c:idx val="1"/>
          <c:order val="1"/>
          <c:tx>
            <c:strRef>
              <c:f>VPA!$M$37:$M$37</c:f>
              <c:strCache>
                <c:ptCount val="1"/>
                <c:pt idx="0">
                  <c:v>2</c:v>
                </c:pt>
              </c:strCache>
            </c:strRef>
          </c:tx>
          <c:spPr>
            <a:ln w="19080">
              <a:solidFill>
                <a:srgbClr val="C0504D"/>
              </a:solidFill>
              <a:round/>
            </a:ln>
          </c:spPr>
          <c:marker>
            <c:symbol val="square"/>
            <c:size val="3"/>
          </c:marker>
          <c:xVal>
            <c:numRef>
              <c:f>VPA!$K$38:$K$67</c:f>
              <c:numCache>
                <c:formatCode>General</c:formatCode>
                <c:ptCount val="3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numCache>
            </c:numRef>
          </c:xVal>
          <c:yVal>
            <c:numRef>
              <c:f>VPA!$M$38:$M$67</c:f>
              <c:numCache>
                <c:formatCode>General</c:formatCode>
                <c:ptCount val="30"/>
                <c:pt idx="0">
                  <c:v>9.5086912184523587E-2</c:v>
                </c:pt>
                <c:pt idx="1">
                  <c:v>0.11216428678398105</c:v>
                </c:pt>
                <c:pt idx="2">
                  <c:v>8.8668103771481044E-2</c:v>
                </c:pt>
                <c:pt idx="3">
                  <c:v>3.4969580505621656E-2</c:v>
                </c:pt>
                <c:pt idx="4">
                  <c:v>0.21285989976403324</c:v>
                </c:pt>
                <c:pt idx="5">
                  <c:v>2.9732405028692177E-2</c:v>
                </c:pt>
                <c:pt idx="6">
                  <c:v>0.15517177785942005</c:v>
                </c:pt>
                <c:pt idx="7">
                  <c:v>0.1044921667671303</c:v>
                </c:pt>
                <c:pt idx="8">
                  <c:v>8.9817120487533708E-2</c:v>
                </c:pt>
                <c:pt idx="9">
                  <c:v>0.11044071616611245</c:v>
                </c:pt>
                <c:pt idx="10">
                  <c:v>0.14911117771912208</c:v>
                </c:pt>
                <c:pt idx="11">
                  <c:v>5.8723979896037504E-2</c:v>
                </c:pt>
                <c:pt idx="12">
                  <c:v>0.1983793735392444</c:v>
                </c:pt>
                <c:pt idx="13">
                  <c:v>0.24517849751845289</c:v>
                </c:pt>
                <c:pt idx="14">
                  <c:v>8.6586045542953793E-2</c:v>
                </c:pt>
                <c:pt idx="15">
                  <c:v>0.27639001207602687</c:v>
                </c:pt>
                <c:pt idx="16">
                  <c:v>9.4573636570006503E-2</c:v>
                </c:pt>
                <c:pt idx="17">
                  <c:v>0.24624002295968522</c:v>
                </c:pt>
                <c:pt idx="18">
                  <c:v>0.21157733853540001</c:v>
                </c:pt>
                <c:pt idx="19">
                  <c:v>0.28384305908110563</c:v>
                </c:pt>
                <c:pt idx="20">
                  <c:v>0.23056208189389904</c:v>
                </c:pt>
                <c:pt idx="21">
                  <c:v>0.32136635099404942</c:v>
                </c:pt>
                <c:pt idx="22">
                  <c:v>0.12892250100320135</c:v>
                </c:pt>
                <c:pt idx="23">
                  <c:v>0.39858394437706612</c:v>
                </c:pt>
                <c:pt idx="24">
                  <c:v>0.43486578572600643</c:v>
                </c:pt>
                <c:pt idx="25">
                  <c:v>0.37376110305845012</c:v>
                </c:pt>
                <c:pt idx="26">
                  <c:v>0.34376830500538835</c:v>
                </c:pt>
                <c:pt idx="27">
                  <c:v>0.25035834147655223</c:v>
                </c:pt>
                <c:pt idx="28">
                  <c:v>0.2305512991582121</c:v>
                </c:pt>
                <c:pt idx="2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4A-414B-BB9F-5E4684CE4C04}"/>
            </c:ext>
          </c:extLst>
        </c:ser>
        <c:ser>
          <c:idx val="2"/>
          <c:order val="2"/>
          <c:tx>
            <c:strRef>
              <c:f>VPA!$N$37:$N$37</c:f>
              <c:strCache>
                <c:ptCount val="1"/>
                <c:pt idx="0">
                  <c:v>3</c:v>
                </c:pt>
              </c:strCache>
            </c:strRef>
          </c:tx>
          <c:spPr>
            <a:ln w="19080">
              <a:solidFill>
                <a:srgbClr val="9BBB59"/>
              </a:solidFill>
              <a:round/>
            </a:ln>
          </c:spPr>
          <c:marker>
            <c:symbol val="triangle"/>
            <c:size val="3"/>
          </c:marker>
          <c:xVal>
            <c:numRef>
              <c:f>VPA!$K$38:$K$67</c:f>
              <c:numCache>
                <c:formatCode>General</c:formatCode>
                <c:ptCount val="3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numCache>
            </c:numRef>
          </c:xVal>
          <c:yVal>
            <c:numRef>
              <c:f>VPA!$N$38:$N$67</c:f>
              <c:numCache>
                <c:formatCode>General</c:formatCode>
                <c:ptCount val="30"/>
                <c:pt idx="0">
                  <c:v>7.2636773943354105E-2</c:v>
                </c:pt>
                <c:pt idx="1">
                  <c:v>0.14495471006857535</c:v>
                </c:pt>
                <c:pt idx="2">
                  <c:v>0.13642696755730149</c:v>
                </c:pt>
                <c:pt idx="3">
                  <c:v>0.14804589864108375</c:v>
                </c:pt>
                <c:pt idx="4">
                  <c:v>8.8465681212766767E-2</c:v>
                </c:pt>
                <c:pt idx="5">
                  <c:v>0.22338710472774775</c:v>
                </c:pt>
                <c:pt idx="6">
                  <c:v>4.7336094609056634E-2</c:v>
                </c:pt>
                <c:pt idx="7">
                  <c:v>0.18125836338089552</c:v>
                </c:pt>
                <c:pt idx="8">
                  <c:v>0.17710336062775123</c:v>
                </c:pt>
                <c:pt idx="9">
                  <c:v>0.1429326062125349</c:v>
                </c:pt>
                <c:pt idx="10">
                  <c:v>0.24287864368561746</c:v>
                </c:pt>
                <c:pt idx="11">
                  <c:v>0.18380721919506932</c:v>
                </c:pt>
                <c:pt idx="12">
                  <c:v>0.16966431817443994</c:v>
                </c:pt>
                <c:pt idx="13">
                  <c:v>0.2720375607677129</c:v>
                </c:pt>
                <c:pt idx="14">
                  <c:v>0.31774860241964464</c:v>
                </c:pt>
                <c:pt idx="15">
                  <c:v>0.19612974729151772</c:v>
                </c:pt>
                <c:pt idx="16">
                  <c:v>0.35993763231322806</c:v>
                </c:pt>
                <c:pt idx="17">
                  <c:v>0.12256563490744266</c:v>
                </c:pt>
                <c:pt idx="18">
                  <c:v>0.40712067997413459</c:v>
                </c:pt>
                <c:pt idx="19">
                  <c:v>0.31166699321049229</c:v>
                </c:pt>
                <c:pt idx="20">
                  <c:v>0.39005173976224228</c:v>
                </c:pt>
                <c:pt idx="21">
                  <c:v>0.33710989771770949</c:v>
                </c:pt>
                <c:pt idx="22">
                  <c:v>0.40277494150530802</c:v>
                </c:pt>
                <c:pt idx="23">
                  <c:v>0.22375320880344046</c:v>
                </c:pt>
                <c:pt idx="24">
                  <c:v>0.43260113197951033</c:v>
                </c:pt>
                <c:pt idx="25">
                  <c:v>0.61631389244947687</c:v>
                </c:pt>
                <c:pt idx="26">
                  <c:v>0.43232749070635912</c:v>
                </c:pt>
                <c:pt idx="27">
                  <c:v>0.37361124779658783</c:v>
                </c:pt>
                <c:pt idx="28">
                  <c:v>0.2593141423173585</c:v>
                </c:pt>
                <c:pt idx="29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4A-414B-BB9F-5E4684CE4C04}"/>
            </c:ext>
          </c:extLst>
        </c:ser>
        <c:ser>
          <c:idx val="3"/>
          <c:order val="3"/>
          <c:tx>
            <c:strRef>
              <c:f>VPA!$O$37:$O$37</c:f>
              <c:strCache>
                <c:ptCount val="1"/>
                <c:pt idx="0">
                  <c:v>4</c:v>
                </c:pt>
              </c:strCache>
            </c:strRef>
          </c:tx>
          <c:spPr>
            <a:ln w="19080">
              <a:solidFill>
                <a:srgbClr val="8064A2"/>
              </a:solidFill>
              <a:round/>
            </a:ln>
          </c:spPr>
          <c:marker>
            <c:symbol val="x"/>
            <c:size val="3"/>
          </c:marker>
          <c:xVal>
            <c:numRef>
              <c:f>VPA!$K$38:$K$67</c:f>
              <c:numCache>
                <c:formatCode>General</c:formatCode>
                <c:ptCount val="3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numCache>
            </c:numRef>
          </c:xVal>
          <c:yVal>
            <c:numRef>
              <c:f>VPA!$O$38:$O$67</c:f>
              <c:numCache>
                <c:formatCode>General</c:formatCode>
                <c:ptCount val="30"/>
                <c:pt idx="0">
                  <c:v>0.10759043952891933</c:v>
                </c:pt>
                <c:pt idx="1">
                  <c:v>0.11816269413729941</c:v>
                </c:pt>
                <c:pt idx="2">
                  <c:v>0.18243832336794119</c:v>
                </c:pt>
                <c:pt idx="3">
                  <c:v>0.27631411533857053</c:v>
                </c:pt>
                <c:pt idx="4">
                  <c:v>0.19643440931831624</c:v>
                </c:pt>
                <c:pt idx="5">
                  <c:v>6.7988994614736009E-2</c:v>
                </c:pt>
                <c:pt idx="6">
                  <c:v>0.18955094997114802</c:v>
                </c:pt>
                <c:pt idx="7">
                  <c:v>7.6034351043556825E-2</c:v>
                </c:pt>
                <c:pt idx="8">
                  <c:v>0.1886097328692008</c:v>
                </c:pt>
                <c:pt idx="9">
                  <c:v>0.16880614496968332</c:v>
                </c:pt>
                <c:pt idx="10">
                  <c:v>0.24128582697566209</c:v>
                </c:pt>
                <c:pt idx="11">
                  <c:v>0.33758318012512334</c:v>
                </c:pt>
                <c:pt idx="12">
                  <c:v>0.29327311237513354</c:v>
                </c:pt>
                <c:pt idx="13">
                  <c:v>0.38588411500102138</c:v>
                </c:pt>
                <c:pt idx="14">
                  <c:v>0.41041290124071417</c:v>
                </c:pt>
                <c:pt idx="15">
                  <c:v>0.31575239126297561</c:v>
                </c:pt>
                <c:pt idx="16">
                  <c:v>0.14724769945890503</c:v>
                </c:pt>
                <c:pt idx="17">
                  <c:v>0.43038637806174418</c:v>
                </c:pt>
                <c:pt idx="18">
                  <c:v>0.27507159657131652</c:v>
                </c:pt>
                <c:pt idx="19">
                  <c:v>0.36131671657366227</c:v>
                </c:pt>
                <c:pt idx="20">
                  <c:v>0.35893301908063102</c:v>
                </c:pt>
                <c:pt idx="21">
                  <c:v>0.40031107516116382</c:v>
                </c:pt>
                <c:pt idx="22">
                  <c:v>0.37468615433740471</c:v>
                </c:pt>
                <c:pt idx="23">
                  <c:v>0.53485409736361533</c:v>
                </c:pt>
                <c:pt idx="24">
                  <c:v>0.29460305331030878</c:v>
                </c:pt>
                <c:pt idx="25">
                  <c:v>0.5209376436806793</c:v>
                </c:pt>
                <c:pt idx="26">
                  <c:v>0.60698355003908988</c:v>
                </c:pt>
                <c:pt idx="27">
                  <c:v>0.44000447516776675</c:v>
                </c:pt>
                <c:pt idx="28">
                  <c:v>0.38853858562974175</c:v>
                </c:pt>
                <c:pt idx="2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4A-414B-BB9F-5E4684CE4C04}"/>
            </c:ext>
          </c:extLst>
        </c:ser>
        <c:ser>
          <c:idx val="4"/>
          <c:order val="4"/>
          <c:tx>
            <c:strRef>
              <c:f>VPA!$P$37:$P$37</c:f>
              <c:strCache>
                <c:ptCount val="1"/>
                <c:pt idx="0">
                  <c:v>5</c:v>
                </c:pt>
              </c:strCache>
            </c:strRef>
          </c:tx>
          <c:spPr>
            <a:ln w="19080">
              <a:solidFill>
                <a:srgbClr val="4BACC6"/>
              </a:solidFill>
              <a:round/>
            </a:ln>
          </c:spPr>
          <c:marker>
            <c:symbol val="star"/>
            <c:size val="3"/>
          </c:marker>
          <c:xVal>
            <c:numRef>
              <c:f>VPA!$K$38:$K$67</c:f>
              <c:numCache>
                <c:formatCode>General</c:formatCode>
                <c:ptCount val="3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numCache>
            </c:numRef>
          </c:xVal>
          <c:yVal>
            <c:numRef>
              <c:f>VPA!$P$38:$P$67</c:f>
              <c:numCache>
                <c:formatCode>General</c:formatCode>
                <c:ptCount val="30"/>
                <c:pt idx="0">
                  <c:v>7.457434959466025E-2</c:v>
                </c:pt>
                <c:pt idx="1">
                  <c:v>9.2582839730123989E-2</c:v>
                </c:pt>
                <c:pt idx="2">
                  <c:v>0.13067853007314467</c:v>
                </c:pt>
                <c:pt idx="3">
                  <c:v>0.2497313567588384</c:v>
                </c:pt>
                <c:pt idx="4">
                  <c:v>0.18618901832333945</c:v>
                </c:pt>
                <c:pt idx="5">
                  <c:v>0.19754157159135582</c:v>
                </c:pt>
                <c:pt idx="6">
                  <c:v>4.2946555876840098E-2</c:v>
                </c:pt>
                <c:pt idx="7">
                  <c:v>0.17455761831706129</c:v>
                </c:pt>
                <c:pt idx="8">
                  <c:v>0.11727469550065223</c:v>
                </c:pt>
                <c:pt idx="9">
                  <c:v>0.15478532757444802</c:v>
                </c:pt>
                <c:pt idx="10">
                  <c:v>0.31995028549854188</c:v>
                </c:pt>
                <c:pt idx="11">
                  <c:v>0.40734611234220286</c:v>
                </c:pt>
                <c:pt idx="12">
                  <c:v>0.29866572899113464</c:v>
                </c:pt>
                <c:pt idx="13">
                  <c:v>0.32275173879056429</c:v>
                </c:pt>
                <c:pt idx="14">
                  <c:v>0.29232922582815468</c:v>
                </c:pt>
                <c:pt idx="15">
                  <c:v>0.34738545711248858</c:v>
                </c:pt>
                <c:pt idx="16">
                  <c:v>0.22917638841585874</c:v>
                </c:pt>
                <c:pt idx="17">
                  <c:v>0.15301078241306143</c:v>
                </c:pt>
                <c:pt idx="18">
                  <c:v>0.38797466244383672</c:v>
                </c:pt>
                <c:pt idx="19">
                  <c:v>0.29303474820188236</c:v>
                </c:pt>
                <c:pt idx="20">
                  <c:v>0.44316055565890644</c:v>
                </c:pt>
                <c:pt idx="21">
                  <c:v>0.40888969320471069</c:v>
                </c:pt>
                <c:pt idx="22">
                  <c:v>0.35284244314968116</c:v>
                </c:pt>
                <c:pt idx="23">
                  <c:v>0.3994622731489913</c:v>
                </c:pt>
                <c:pt idx="24">
                  <c:v>0.47550789225634915</c:v>
                </c:pt>
                <c:pt idx="25">
                  <c:v>0.31313915684146987</c:v>
                </c:pt>
                <c:pt idx="26">
                  <c:v>0.3264266849736821</c:v>
                </c:pt>
                <c:pt idx="27">
                  <c:v>0.46592616406108334</c:v>
                </c:pt>
                <c:pt idx="28">
                  <c:v>0.38812898402677287</c:v>
                </c:pt>
                <c:pt idx="2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4A-414B-BB9F-5E4684CE4C04}"/>
            </c:ext>
          </c:extLst>
        </c:ser>
        <c:ser>
          <c:idx val="5"/>
          <c:order val="5"/>
          <c:tx>
            <c:strRef>
              <c:f>VPA!$Q$37:$Q$37</c:f>
              <c:strCache>
                <c:ptCount val="1"/>
                <c:pt idx="0">
                  <c:v>6</c:v>
                </c:pt>
              </c:strCache>
            </c:strRef>
          </c:tx>
          <c:spPr>
            <a:ln w="19080">
              <a:solidFill>
                <a:srgbClr val="F79646"/>
              </a:solidFill>
              <a:round/>
            </a:ln>
          </c:spPr>
          <c:marker>
            <c:symbol val="circle"/>
            <c:size val="3"/>
          </c:marker>
          <c:xVal>
            <c:numRef>
              <c:f>VPA!$K$38:$K$67</c:f>
              <c:numCache>
                <c:formatCode>General</c:formatCode>
                <c:ptCount val="3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numCache>
            </c:numRef>
          </c:xVal>
          <c:yVal>
            <c:numRef>
              <c:f>VPA!$Q$38:$Q$67</c:f>
              <c:numCache>
                <c:formatCode>General</c:formatCode>
                <c:ptCount val="30"/>
                <c:pt idx="0">
                  <c:v>4.70736843581957E-2</c:v>
                </c:pt>
                <c:pt idx="1">
                  <c:v>3.950369777633278E-2</c:v>
                </c:pt>
                <c:pt idx="2">
                  <c:v>9.0370745523149665E-2</c:v>
                </c:pt>
                <c:pt idx="3">
                  <c:v>0.12746625630889907</c:v>
                </c:pt>
                <c:pt idx="4">
                  <c:v>0.16649114051512309</c:v>
                </c:pt>
                <c:pt idx="5">
                  <c:v>0.14443809780562333</c:v>
                </c:pt>
                <c:pt idx="6">
                  <c:v>0.12773765559156303</c:v>
                </c:pt>
                <c:pt idx="7">
                  <c:v>3.2285001924381274E-2</c:v>
                </c:pt>
                <c:pt idx="8">
                  <c:v>0.14369650635909548</c:v>
                </c:pt>
                <c:pt idx="9">
                  <c:v>0.10101147004423072</c:v>
                </c:pt>
                <c:pt idx="10">
                  <c:v>0.21000923895987705</c:v>
                </c:pt>
                <c:pt idx="11">
                  <c:v>0.54194266137887825</c:v>
                </c:pt>
                <c:pt idx="12">
                  <c:v>0.339012004892838</c:v>
                </c:pt>
                <c:pt idx="13">
                  <c:v>0.25108800117188201</c:v>
                </c:pt>
                <c:pt idx="14">
                  <c:v>0.23787079155001439</c:v>
                </c:pt>
                <c:pt idx="15">
                  <c:v>0.21502504647817394</c:v>
                </c:pt>
                <c:pt idx="16">
                  <c:v>0.28247597586230233</c:v>
                </c:pt>
                <c:pt idx="17">
                  <c:v>0.22897717296508469</c:v>
                </c:pt>
                <c:pt idx="18">
                  <c:v>0.11203776067043963</c:v>
                </c:pt>
                <c:pt idx="19">
                  <c:v>0.31313502050899289</c:v>
                </c:pt>
                <c:pt idx="20">
                  <c:v>0.2789395449685429</c:v>
                </c:pt>
                <c:pt idx="21">
                  <c:v>0.205731758164726</c:v>
                </c:pt>
                <c:pt idx="22">
                  <c:v>0.2397778018282391</c:v>
                </c:pt>
                <c:pt idx="23">
                  <c:v>0.28138642721552132</c:v>
                </c:pt>
                <c:pt idx="24">
                  <c:v>0.46014119904213013</c:v>
                </c:pt>
                <c:pt idx="25">
                  <c:v>0.49069900303115643</c:v>
                </c:pt>
                <c:pt idx="26">
                  <c:v>0.26362129139224644</c:v>
                </c:pt>
                <c:pt idx="27">
                  <c:v>0.24797270208153066</c:v>
                </c:pt>
                <c:pt idx="28">
                  <c:v>0.48011331831565762</c:v>
                </c:pt>
                <c:pt idx="2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4A-414B-BB9F-5E4684CE4C04}"/>
            </c:ext>
          </c:extLst>
        </c:ser>
        <c:ser>
          <c:idx val="6"/>
          <c:order val="6"/>
          <c:tx>
            <c:strRef>
              <c:f>VPA!$R$37:$R$37</c:f>
              <c:strCache>
                <c:ptCount val="1"/>
                <c:pt idx="0">
                  <c:v>7</c:v>
                </c:pt>
              </c:strCache>
            </c:strRef>
          </c:tx>
          <c:spPr>
            <a:ln w="19080">
              <a:solidFill>
                <a:srgbClr val="2C4D75"/>
              </a:solidFill>
              <a:round/>
            </a:ln>
          </c:spPr>
          <c:marker>
            <c:symbol val="plus"/>
            <c:size val="3"/>
          </c:marker>
          <c:xVal>
            <c:numRef>
              <c:f>VPA!$K$38:$K$67</c:f>
              <c:numCache>
                <c:formatCode>General</c:formatCode>
                <c:ptCount val="3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numCache>
            </c:numRef>
          </c:xVal>
          <c:yVal>
            <c:numRef>
              <c:f>VPA!$R$38:$R$67</c:f>
              <c:numCache>
                <c:formatCode>General</c:formatCode>
                <c:ptCount val="30"/>
                <c:pt idx="0">
                  <c:v>8.8192600863969406E-3</c:v>
                </c:pt>
                <c:pt idx="1">
                  <c:v>3.1433419994470357E-2</c:v>
                </c:pt>
                <c:pt idx="2">
                  <c:v>2.7981983613524497E-2</c:v>
                </c:pt>
                <c:pt idx="3">
                  <c:v>0.10120267691439261</c:v>
                </c:pt>
                <c:pt idx="4">
                  <c:v>5.1276241608961937E-2</c:v>
                </c:pt>
                <c:pt idx="5">
                  <c:v>0.12989417908374051</c:v>
                </c:pt>
                <c:pt idx="6">
                  <c:v>5.9006615200690393E-2</c:v>
                </c:pt>
                <c:pt idx="7">
                  <c:v>9.2756578598322814E-2</c:v>
                </c:pt>
                <c:pt idx="8">
                  <c:v>4.9288116456564002E-2</c:v>
                </c:pt>
                <c:pt idx="9">
                  <c:v>0.16922087766020438</c:v>
                </c:pt>
                <c:pt idx="10">
                  <c:v>0.10386472711505823</c:v>
                </c:pt>
                <c:pt idx="11">
                  <c:v>0.27643131464977744</c:v>
                </c:pt>
                <c:pt idx="12">
                  <c:v>0.4080887202441954</c:v>
                </c:pt>
                <c:pt idx="13">
                  <c:v>0.26932196608507153</c:v>
                </c:pt>
                <c:pt idx="14">
                  <c:v>0.39432951477869183</c:v>
                </c:pt>
                <c:pt idx="15">
                  <c:v>0.14298660662831397</c:v>
                </c:pt>
                <c:pt idx="16">
                  <c:v>0.20402270907930842</c:v>
                </c:pt>
                <c:pt idx="17">
                  <c:v>0.26493069452917373</c:v>
                </c:pt>
                <c:pt idx="18">
                  <c:v>0.11616906054914405</c:v>
                </c:pt>
                <c:pt idx="19">
                  <c:v>0.13588827326744946</c:v>
                </c:pt>
                <c:pt idx="20">
                  <c:v>0.33349452657299483</c:v>
                </c:pt>
                <c:pt idx="21">
                  <c:v>0.22825120349607553</c:v>
                </c:pt>
                <c:pt idx="22">
                  <c:v>0.15188170728589956</c:v>
                </c:pt>
                <c:pt idx="23">
                  <c:v>0.18700947629614556</c:v>
                </c:pt>
                <c:pt idx="24">
                  <c:v>0.22346849872541236</c:v>
                </c:pt>
                <c:pt idx="25">
                  <c:v>0.40852193798261149</c:v>
                </c:pt>
                <c:pt idx="26">
                  <c:v>0.33544829492789796</c:v>
                </c:pt>
                <c:pt idx="27">
                  <c:v>0.18226176458103083</c:v>
                </c:pt>
                <c:pt idx="28">
                  <c:v>0.2183380026313167</c:v>
                </c:pt>
                <c:pt idx="2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54A-414B-BB9F-5E4684CE4C04}"/>
            </c:ext>
          </c:extLst>
        </c:ser>
        <c:ser>
          <c:idx val="7"/>
          <c:order val="7"/>
          <c:tx>
            <c:strRef>
              <c:f>VPA!$S$37:$S$37</c:f>
              <c:strCache>
                <c:ptCount val="1"/>
                <c:pt idx="0">
                  <c:v>8</c:v>
                </c:pt>
              </c:strCache>
            </c:strRef>
          </c:tx>
          <c:spPr>
            <a:ln w="19080">
              <a:solidFill>
                <a:srgbClr val="772C2A"/>
              </a:solidFill>
              <a:round/>
            </a:ln>
          </c:spPr>
          <c:marker>
            <c:symbol val="dot"/>
            <c:size val="3"/>
          </c:marker>
          <c:xVal>
            <c:numRef>
              <c:f>VPA!$K$38:$K$67</c:f>
              <c:numCache>
                <c:formatCode>General</c:formatCode>
                <c:ptCount val="3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numCache>
            </c:numRef>
          </c:xVal>
          <c:yVal>
            <c:numRef>
              <c:f>VPA!$S$38:$S$67</c:f>
              <c:numCache>
                <c:formatCode>General</c:formatCode>
                <c:ptCount val="30"/>
                <c:pt idx="0">
                  <c:v>6.2138901502305263E-2</c:v>
                </c:pt>
                <c:pt idx="1">
                  <c:v>8.5327472341360372E-2</c:v>
                </c:pt>
                <c:pt idx="2">
                  <c:v>0.1135793100270123</c:v>
                </c:pt>
                <c:pt idx="3">
                  <c:v>0.18055206079235689</c:v>
                </c:pt>
                <c:pt idx="4">
                  <c:v>0.1377712981957015</c:v>
                </c:pt>
                <c:pt idx="5">
                  <c:v>0.15264998956464065</c:v>
                </c:pt>
                <c:pt idx="6">
                  <c:v>9.3315574249859631E-2</c:v>
                </c:pt>
                <c:pt idx="7">
                  <c:v>0.11137838265284354</c:v>
                </c:pt>
                <c:pt idx="8">
                  <c:v>0.13519448236265275</c:v>
                </c:pt>
                <c:pt idx="9">
                  <c:v>0.14735128529222025</c:v>
                </c:pt>
                <c:pt idx="10">
                  <c:v>0.22359774444695138</c:v>
                </c:pt>
                <c:pt idx="11">
                  <c:v>0.34942209753821024</c:v>
                </c:pt>
                <c:pt idx="12">
                  <c:v>0.30174077693554835</c:v>
                </c:pt>
                <c:pt idx="13">
                  <c:v>0.30021667636325045</c:v>
                </c:pt>
                <c:pt idx="14">
                  <c:v>0.33053820716344395</c:v>
                </c:pt>
                <c:pt idx="15">
                  <c:v>0.24345584975469398</c:v>
                </c:pt>
                <c:pt idx="16">
                  <c:v>0.24457208102592051</c:v>
                </c:pt>
                <c:pt idx="17">
                  <c:v>0.23997413257530137</c:v>
                </c:pt>
                <c:pt idx="18">
                  <c:v>0.25967475204177431</c:v>
                </c:pt>
                <c:pt idx="19">
                  <c:v>0.28300835035249589</c:v>
                </c:pt>
                <c:pt idx="20">
                  <c:v>0.36091587720866353</c:v>
                </c:pt>
                <c:pt idx="21">
                  <c:v>0.3160587255488771</c:v>
                </c:pt>
                <c:pt idx="22">
                  <c:v>0.30439260962130649</c:v>
                </c:pt>
                <c:pt idx="23">
                  <c:v>0.32529309656554278</c:v>
                </c:pt>
                <c:pt idx="24">
                  <c:v>0.37726435506274208</c:v>
                </c:pt>
                <c:pt idx="25">
                  <c:v>0.46992232679707885</c:v>
                </c:pt>
                <c:pt idx="26">
                  <c:v>0.39296146240785507</c:v>
                </c:pt>
                <c:pt idx="27">
                  <c:v>0.3419552707375999</c:v>
                </c:pt>
                <c:pt idx="28">
                  <c:v>0.34688660658416948</c:v>
                </c:pt>
                <c:pt idx="2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54A-414B-BB9F-5E4684CE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46656"/>
        <c:axId val="80248192"/>
      </c:scatterChart>
      <c:valAx>
        <c:axId val="802466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0248192"/>
        <c:crossesAt val="0"/>
        <c:crossBetween val="midCat"/>
      </c:valAx>
      <c:valAx>
        <c:axId val="802481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0246656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chart" Target="../charts/chart3.xml"/><Relationship Id="rId7" Type="http://schemas.openxmlformats.org/officeDocument/2006/relationships/image" Target="../media/image2.w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wmf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581024</xdr:colOff>
      <xdr:row>20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0"/>
          <a:ext cx="8505824" cy="331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VPA - Virtual Population Analysis</a:t>
          </a:r>
          <a:r>
            <a:rPr lang="sv-SE" sz="1100" baseline="0"/>
            <a:t> with </a:t>
          </a:r>
          <a:r>
            <a:rPr lang="sv-SE" sz="1100"/>
            <a:t>baserun </a:t>
          </a:r>
        </a:p>
        <a:p>
          <a:r>
            <a:rPr lang="sv-SE" sz="1100"/>
            <a:t>M_variable - time variable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natural mortality M </a:t>
          </a:r>
          <a:r>
            <a:rPr lang="sv-SE" sz="1100"/>
            <a:t>which accounts for cod predation estimated from a multispecie model</a:t>
          </a:r>
        </a:p>
        <a:p>
          <a:r>
            <a:rPr lang="sv-SE" sz="1100"/>
            <a:t>WAA SD25 - weight-at-age in the catch and stock estimated</a:t>
          </a:r>
          <a:r>
            <a:rPr lang="sv-SE" sz="1100" baseline="0"/>
            <a:t> from data limited to subdivision 25 (only part of the distribution of the stock)</a:t>
          </a:r>
          <a:endParaRPr lang="sv-SE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WAA SD28 - weight-at-age in the catch and stock estimated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from data limited to subdivision 28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(only part of the distribution of the stock)</a:t>
          </a:r>
          <a:endParaRPr lang="sv-SE">
            <a:effectLst/>
          </a:endParaRPr>
        </a:p>
        <a:p>
          <a:r>
            <a:rPr lang="sv-SE" sz="1100" baseline="0"/>
            <a:t>Maturity_variable - time variable maturity</a:t>
          </a:r>
          <a:endParaRPr lang="sv-S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596880</xdr:colOff>
      <xdr:row>35</xdr:row>
      <xdr:rowOff>5760</xdr:rowOff>
    </xdr:from>
    <xdr:to>
      <xdr:col>46</xdr:col>
      <xdr:colOff>224640</xdr:colOff>
      <xdr:row>61</xdr:row>
      <xdr:rowOff>124199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38</xdr:col>
      <xdr:colOff>547986</xdr:colOff>
      <xdr:row>62</xdr:row>
      <xdr:rowOff>27208</xdr:rowOff>
    </xdr:from>
    <xdr:to>
      <xdr:col>46</xdr:col>
      <xdr:colOff>269488</xdr:colOff>
      <xdr:row>75</xdr:row>
      <xdr:rowOff>96671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47</xdr:col>
      <xdr:colOff>130320</xdr:colOff>
      <xdr:row>34</xdr:row>
      <xdr:rowOff>124920</xdr:rowOff>
    </xdr:from>
    <xdr:to>
      <xdr:col>54</xdr:col>
      <xdr:colOff>415440</xdr:colOff>
      <xdr:row>62</xdr:row>
      <xdr:rowOff>19441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996840</xdr:colOff>
      <xdr:row>6</xdr:row>
      <xdr:rowOff>134280</xdr:rowOff>
    </xdr:from>
    <xdr:to>
      <xdr:col>40</xdr:col>
      <xdr:colOff>319680</xdr:colOff>
      <xdr:row>29</xdr:row>
      <xdr:rowOff>133561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47</xdr:col>
      <xdr:colOff>128558</xdr:colOff>
      <xdr:row>62</xdr:row>
      <xdr:rowOff>15726</xdr:rowOff>
    </xdr:from>
    <xdr:to>
      <xdr:col>54</xdr:col>
      <xdr:colOff>432758</xdr:colOff>
      <xdr:row>75</xdr:row>
      <xdr:rowOff>99245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24</xdr:col>
      <xdr:colOff>265152</xdr:colOff>
      <xdr:row>70</xdr:row>
      <xdr:rowOff>42441</xdr:rowOff>
    </xdr:from>
    <xdr:to>
      <xdr:col>27</xdr:col>
      <xdr:colOff>388271</xdr:colOff>
      <xdr:row>75</xdr:row>
      <xdr:rowOff>46041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691197" y="10952896"/>
          <a:ext cx="1889574" cy="782918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24</xdr:col>
      <xdr:colOff>162192</xdr:colOff>
      <xdr:row>80</xdr:row>
      <xdr:rowOff>42442</xdr:rowOff>
    </xdr:from>
    <xdr:to>
      <xdr:col>28</xdr:col>
      <xdr:colOff>408791</xdr:colOff>
      <xdr:row>84</xdr:row>
      <xdr:rowOff>87802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88237" y="12511533"/>
          <a:ext cx="2601872" cy="668814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226707</xdr:colOff>
      <xdr:row>69</xdr:row>
      <xdr:rowOff>36851</xdr:rowOff>
    </xdr:from>
    <xdr:to>
      <xdr:col>16</xdr:col>
      <xdr:colOff>349827</xdr:colOff>
      <xdr:row>74</xdr:row>
      <xdr:rowOff>85074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03707" y="10791442"/>
          <a:ext cx="3067211" cy="827541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G23" sqref="G23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3"/>
  <sheetViews>
    <sheetView zoomScale="55" zoomScaleNormal="55" workbookViewId="0">
      <selection activeCell="A75" sqref="A75:B77"/>
    </sheetView>
  </sheetViews>
  <sheetFormatPr defaultRowHeight="12.75" x14ac:dyDescent="0.2"/>
  <cols>
    <col min="1" max="18" width="8.7109375"/>
    <col min="19" max="19" width="10"/>
    <col min="20" max="23" width="8.7109375"/>
    <col min="24" max="24" width="12"/>
    <col min="25" max="31" width="8.7109375"/>
    <col min="32" max="32" width="17.85546875"/>
    <col min="33" max="33" width="16"/>
    <col min="34" max="37" width="8.7109375"/>
    <col min="38" max="38" width="11"/>
    <col min="39" max="1025" width="8.7109375"/>
  </cols>
  <sheetData>
    <row r="1" spans="1:45" x14ac:dyDescent="0.2">
      <c r="AG1" s="1"/>
      <c r="AH1" s="2"/>
      <c r="AI1" s="2"/>
      <c r="AJ1" s="2"/>
      <c r="AK1" s="2"/>
      <c r="AL1" s="2"/>
      <c r="AM1" s="2"/>
      <c r="AN1" s="2"/>
      <c r="AO1" s="2"/>
      <c r="AP1" s="2"/>
      <c r="AS1" s="1"/>
    </row>
    <row r="2" spans="1:45" x14ac:dyDescent="0.2">
      <c r="A2" s="3" t="s">
        <v>0</v>
      </c>
      <c r="K2" s="3" t="s">
        <v>1</v>
      </c>
      <c r="T2" s="3"/>
      <c r="V2" s="3" t="s">
        <v>2</v>
      </c>
      <c r="AG2" s="1"/>
      <c r="AH2" s="2"/>
      <c r="AI2" s="2"/>
      <c r="AJ2" s="2"/>
      <c r="AK2" s="2"/>
      <c r="AL2" s="2"/>
      <c r="AM2" s="2"/>
      <c r="AN2" s="2"/>
      <c r="AO2" s="2"/>
      <c r="AP2" s="2"/>
      <c r="AS2" s="1"/>
    </row>
    <row r="3" spans="1:45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  <c r="W3">
        <v>1</v>
      </c>
      <c r="X3">
        <v>2</v>
      </c>
      <c r="Y3">
        <v>3</v>
      </c>
      <c r="Z3">
        <v>4</v>
      </c>
      <c r="AA3">
        <v>5</v>
      </c>
      <c r="AB3">
        <v>6</v>
      </c>
      <c r="AC3">
        <v>7</v>
      </c>
      <c r="AD3">
        <v>8</v>
      </c>
      <c r="AG3" s="1"/>
      <c r="AH3" s="2"/>
      <c r="AI3" s="2"/>
      <c r="AJ3" s="2"/>
      <c r="AK3" s="2"/>
      <c r="AL3" s="2"/>
      <c r="AM3" s="2"/>
      <c r="AN3" s="2"/>
      <c r="AO3" s="2"/>
      <c r="AP3" s="2"/>
      <c r="AS3" s="1"/>
    </row>
    <row r="4" spans="1:45" x14ac:dyDescent="0.2">
      <c r="A4">
        <v>1984</v>
      </c>
      <c r="B4">
        <v>9.7000000000000003E-3</v>
      </c>
      <c r="C4">
        <v>1.11E-2</v>
      </c>
      <c r="D4">
        <v>1.46E-2</v>
      </c>
      <c r="E4">
        <v>1.5299999999999999E-2</v>
      </c>
      <c r="F4">
        <v>1.5800000000000002E-2</v>
      </c>
      <c r="G4">
        <v>1.6299999999999999E-2</v>
      </c>
      <c r="H4">
        <v>1.6899999999999998E-2</v>
      </c>
      <c r="I4">
        <v>1.72E-2</v>
      </c>
      <c r="K4">
        <v>1984</v>
      </c>
      <c r="L4">
        <v>0.17</v>
      </c>
      <c r="M4">
        <v>0.93</v>
      </c>
      <c r="N4" s="1">
        <v>1</v>
      </c>
      <c r="O4">
        <v>1</v>
      </c>
      <c r="P4">
        <v>1</v>
      </c>
      <c r="Q4">
        <v>1</v>
      </c>
      <c r="R4">
        <v>1</v>
      </c>
      <c r="S4">
        <v>1</v>
      </c>
      <c r="V4">
        <v>1984</v>
      </c>
      <c r="W4">
        <v>0.25</v>
      </c>
      <c r="X4">
        <v>0.25</v>
      </c>
      <c r="Y4">
        <v>0.25</v>
      </c>
      <c r="Z4">
        <v>0.25</v>
      </c>
      <c r="AA4">
        <v>0.25</v>
      </c>
      <c r="AB4">
        <v>0.25</v>
      </c>
      <c r="AC4">
        <v>0.25</v>
      </c>
      <c r="AD4">
        <v>0.25</v>
      </c>
      <c r="AG4" s="1"/>
      <c r="AH4" s="2"/>
      <c r="AI4" s="2"/>
      <c r="AJ4" s="2"/>
      <c r="AK4" s="2"/>
      <c r="AL4" s="2"/>
      <c r="AM4" s="2"/>
      <c r="AN4" s="2"/>
      <c r="AO4" s="2"/>
      <c r="AP4" s="2"/>
      <c r="AS4" s="1"/>
    </row>
    <row r="5" spans="1:45" x14ac:dyDescent="0.2">
      <c r="A5">
        <v>1985</v>
      </c>
      <c r="B5">
        <v>9.1000000000000004E-3</v>
      </c>
      <c r="C5">
        <v>1.1299999999999999E-2</v>
      </c>
      <c r="D5">
        <v>1.2699999999999999E-2</v>
      </c>
      <c r="E5">
        <v>1.4E-2</v>
      </c>
      <c r="F5">
        <v>1.6E-2</v>
      </c>
      <c r="G5">
        <v>1.7100000000000001E-2</v>
      </c>
      <c r="H5">
        <v>1.7100000000000001E-2</v>
      </c>
      <c r="I5">
        <v>1.5800000000000002E-2</v>
      </c>
      <c r="K5">
        <v>1985</v>
      </c>
      <c r="L5">
        <v>0.17</v>
      </c>
      <c r="M5">
        <v>0.93</v>
      </c>
      <c r="N5" s="1">
        <v>1</v>
      </c>
      <c r="O5">
        <v>1</v>
      </c>
      <c r="P5">
        <v>1</v>
      </c>
      <c r="Q5">
        <v>1</v>
      </c>
      <c r="R5">
        <v>1</v>
      </c>
      <c r="S5">
        <v>1</v>
      </c>
      <c r="V5">
        <v>1985</v>
      </c>
      <c r="W5">
        <v>0.25</v>
      </c>
      <c r="X5">
        <v>0.25</v>
      </c>
      <c r="Y5">
        <v>0.25</v>
      </c>
      <c r="Z5">
        <v>0.25</v>
      </c>
      <c r="AA5">
        <v>0.25</v>
      </c>
      <c r="AB5">
        <v>0.25</v>
      </c>
      <c r="AC5">
        <v>0.25</v>
      </c>
      <c r="AD5">
        <v>0.25</v>
      </c>
      <c r="AG5" s="1"/>
      <c r="AH5" s="2"/>
      <c r="AI5" s="2"/>
      <c r="AJ5" s="2"/>
      <c r="AK5" s="2"/>
      <c r="AL5" s="2"/>
      <c r="AM5" s="2"/>
      <c r="AN5" s="2"/>
      <c r="AO5" s="2"/>
      <c r="AP5" s="2"/>
      <c r="AS5" s="1"/>
    </row>
    <row r="6" spans="1:45" x14ac:dyDescent="0.2">
      <c r="A6">
        <v>1986</v>
      </c>
      <c r="B6">
        <v>7.9000000000000008E-3</v>
      </c>
      <c r="C6">
        <v>1.21E-2</v>
      </c>
      <c r="D6">
        <v>1.29E-2</v>
      </c>
      <c r="E6">
        <v>1.4E-2</v>
      </c>
      <c r="F6">
        <v>1.4800000000000001E-2</v>
      </c>
      <c r="G6">
        <v>1.61E-2</v>
      </c>
      <c r="H6">
        <v>1.7000000000000001E-2</v>
      </c>
      <c r="I6">
        <v>1.67E-2</v>
      </c>
      <c r="K6">
        <v>1986</v>
      </c>
      <c r="L6">
        <v>0.17</v>
      </c>
      <c r="M6">
        <v>0.93</v>
      </c>
      <c r="N6" s="1">
        <v>1</v>
      </c>
      <c r="O6">
        <v>1</v>
      </c>
      <c r="P6">
        <v>1</v>
      </c>
      <c r="Q6">
        <v>1</v>
      </c>
      <c r="R6">
        <v>1</v>
      </c>
      <c r="S6">
        <v>1</v>
      </c>
      <c r="V6">
        <v>1986</v>
      </c>
      <c r="W6">
        <v>0.25</v>
      </c>
      <c r="X6">
        <v>0.25</v>
      </c>
      <c r="Y6">
        <v>0.25</v>
      </c>
      <c r="Z6">
        <v>0.25</v>
      </c>
      <c r="AA6">
        <v>0.25</v>
      </c>
      <c r="AB6">
        <v>0.25</v>
      </c>
      <c r="AC6">
        <v>0.25</v>
      </c>
      <c r="AD6">
        <v>0.25</v>
      </c>
      <c r="AG6" s="1"/>
      <c r="AH6" s="2"/>
      <c r="AI6" s="2"/>
      <c r="AJ6" s="2"/>
      <c r="AK6" s="2"/>
      <c r="AL6" s="2"/>
      <c r="AM6" s="2"/>
      <c r="AN6" s="2"/>
      <c r="AO6" s="2"/>
      <c r="AP6" s="2"/>
      <c r="AS6" s="1"/>
    </row>
    <row r="7" spans="1:45" x14ac:dyDescent="0.2">
      <c r="A7">
        <v>1987</v>
      </c>
      <c r="B7">
        <v>8.5000000000000006E-3</v>
      </c>
      <c r="C7">
        <v>1.17E-2</v>
      </c>
      <c r="D7">
        <v>1.3299999999999999E-2</v>
      </c>
      <c r="E7">
        <v>1.4500000000000001E-2</v>
      </c>
      <c r="F7">
        <v>1.52E-2</v>
      </c>
      <c r="G7">
        <v>1.6400000000000001E-2</v>
      </c>
      <c r="H7">
        <v>1.7000000000000001E-2</v>
      </c>
      <c r="I7">
        <v>1.7600000000000001E-2</v>
      </c>
      <c r="K7">
        <v>1987</v>
      </c>
      <c r="L7">
        <v>0.17</v>
      </c>
      <c r="M7">
        <v>0.93</v>
      </c>
      <c r="N7" s="1">
        <v>1</v>
      </c>
      <c r="O7">
        <v>1</v>
      </c>
      <c r="P7">
        <v>1</v>
      </c>
      <c r="Q7">
        <v>1</v>
      </c>
      <c r="R7">
        <v>1</v>
      </c>
      <c r="S7">
        <v>1</v>
      </c>
      <c r="V7">
        <v>1987</v>
      </c>
      <c r="W7">
        <v>0.25</v>
      </c>
      <c r="X7">
        <v>0.25</v>
      </c>
      <c r="Y7">
        <v>0.25</v>
      </c>
      <c r="Z7">
        <v>0.25</v>
      </c>
      <c r="AA7">
        <v>0.25</v>
      </c>
      <c r="AB7">
        <v>0.25</v>
      </c>
      <c r="AC7">
        <v>0.25</v>
      </c>
      <c r="AD7">
        <v>0.25</v>
      </c>
      <c r="AG7" s="1"/>
      <c r="AH7" s="2"/>
      <c r="AI7" s="2"/>
      <c r="AJ7" s="2"/>
      <c r="AK7" s="2"/>
      <c r="AL7" s="2"/>
      <c r="AM7" s="2"/>
      <c r="AN7" s="2"/>
      <c r="AO7" s="2"/>
      <c r="AP7" s="2"/>
      <c r="AS7" s="1"/>
    </row>
    <row r="8" spans="1:45" x14ac:dyDescent="0.2">
      <c r="A8">
        <v>1988</v>
      </c>
      <c r="B8">
        <v>5.5999999999999999E-3</v>
      </c>
      <c r="C8">
        <v>1.03E-2</v>
      </c>
      <c r="D8">
        <v>1.2200000000000001E-2</v>
      </c>
      <c r="E8">
        <v>1.4200000000000001E-2</v>
      </c>
      <c r="F8">
        <v>1.52E-2</v>
      </c>
      <c r="G8">
        <v>1.5299999999999999E-2</v>
      </c>
      <c r="H8">
        <v>1.66E-2</v>
      </c>
      <c r="I8">
        <v>1.7000000000000001E-2</v>
      </c>
      <c r="K8">
        <v>1988</v>
      </c>
      <c r="L8">
        <v>0.17</v>
      </c>
      <c r="M8">
        <v>0.93</v>
      </c>
      <c r="N8" s="1">
        <v>1</v>
      </c>
      <c r="O8">
        <v>1</v>
      </c>
      <c r="P8">
        <v>1</v>
      </c>
      <c r="Q8">
        <v>1</v>
      </c>
      <c r="R8">
        <v>1</v>
      </c>
      <c r="S8">
        <v>1</v>
      </c>
      <c r="V8">
        <v>1988</v>
      </c>
      <c r="W8">
        <v>0.25</v>
      </c>
      <c r="X8">
        <v>0.25</v>
      </c>
      <c r="Y8">
        <v>0.25</v>
      </c>
      <c r="Z8">
        <v>0.25</v>
      </c>
      <c r="AA8">
        <v>0.25</v>
      </c>
      <c r="AB8">
        <v>0.25</v>
      </c>
      <c r="AC8">
        <v>0.25</v>
      </c>
      <c r="AD8">
        <v>0.25</v>
      </c>
      <c r="AG8" s="1"/>
      <c r="AH8" s="2"/>
      <c r="AI8" s="2"/>
      <c r="AJ8" s="2"/>
      <c r="AK8" s="2"/>
      <c r="AL8" s="2"/>
      <c r="AM8" s="2"/>
      <c r="AN8" s="2"/>
      <c r="AO8" s="2"/>
      <c r="AP8" s="2"/>
      <c r="AS8" s="1"/>
    </row>
    <row r="9" spans="1:45" x14ac:dyDescent="0.2">
      <c r="A9">
        <v>1989</v>
      </c>
      <c r="B9">
        <v>9.7000000000000003E-3</v>
      </c>
      <c r="C9">
        <v>1.3599999999999999E-2</v>
      </c>
      <c r="D9">
        <v>1.4500000000000001E-2</v>
      </c>
      <c r="E9">
        <v>1.5800000000000002E-2</v>
      </c>
      <c r="F9">
        <v>1.6899999999999998E-2</v>
      </c>
      <c r="G9">
        <v>1.7299999999999999E-2</v>
      </c>
      <c r="H9">
        <v>1.7500000000000002E-2</v>
      </c>
      <c r="I9">
        <v>1.8100000000000002E-2</v>
      </c>
      <c r="K9">
        <v>1989</v>
      </c>
      <c r="L9">
        <v>0.17</v>
      </c>
      <c r="M9">
        <v>0.93</v>
      </c>
      <c r="N9" s="1">
        <v>1</v>
      </c>
      <c r="O9">
        <v>1</v>
      </c>
      <c r="P9">
        <v>1</v>
      </c>
      <c r="Q9">
        <v>1</v>
      </c>
      <c r="R9">
        <v>1</v>
      </c>
      <c r="S9">
        <v>1</v>
      </c>
      <c r="V9">
        <v>1989</v>
      </c>
      <c r="W9">
        <v>0.25</v>
      </c>
      <c r="X9">
        <v>0.25</v>
      </c>
      <c r="Y9">
        <v>0.25</v>
      </c>
      <c r="Z9">
        <v>0.25</v>
      </c>
      <c r="AA9">
        <v>0.25</v>
      </c>
      <c r="AB9">
        <v>0.25</v>
      </c>
      <c r="AC9">
        <v>0.25</v>
      </c>
      <c r="AD9">
        <v>0.25</v>
      </c>
      <c r="AG9" s="1"/>
      <c r="AH9" s="2"/>
      <c r="AI9" s="2"/>
      <c r="AJ9" s="2"/>
      <c r="AK9" s="2"/>
      <c r="AL9" s="2"/>
      <c r="AM9" s="2"/>
      <c r="AN9" s="2"/>
      <c r="AO9" s="2"/>
      <c r="AP9" s="2"/>
      <c r="AS9" s="1"/>
    </row>
    <row r="10" spans="1:45" x14ac:dyDescent="0.2">
      <c r="A10">
        <v>1990</v>
      </c>
      <c r="B10">
        <v>1.04E-2</v>
      </c>
      <c r="C10">
        <v>1.26E-2</v>
      </c>
      <c r="D10">
        <v>1.49E-2</v>
      </c>
      <c r="E10">
        <v>1.6E-2</v>
      </c>
      <c r="F10">
        <v>1.7500000000000002E-2</v>
      </c>
      <c r="G10">
        <v>1.77E-2</v>
      </c>
      <c r="H10">
        <v>1.84E-2</v>
      </c>
      <c r="I10">
        <v>1.8100000000000002E-2</v>
      </c>
      <c r="K10">
        <v>1990</v>
      </c>
      <c r="L10">
        <v>0.17</v>
      </c>
      <c r="M10">
        <v>0.93</v>
      </c>
      <c r="N10" s="1">
        <v>1</v>
      </c>
      <c r="O10">
        <v>1</v>
      </c>
      <c r="P10">
        <v>1</v>
      </c>
      <c r="Q10">
        <v>1</v>
      </c>
      <c r="R10">
        <v>1</v>
      </c>
      <c r="S10">
        <v>1</v>
      </c>
      <c r="V10">
        <v>1990</v>
      </c>
      <c r="W10">
        <v>0.25</v>
      </c>
      <c r="X10">
        <v>0.25</v>
      </c>
      <c r="Y10">
        <v>0.25</v>
      </c>
      <c r="Z10">
        <v>0.25</v>
      </c>
      <c r="AA10">
        <v>0.25</v>
      </c>
      <c r="AB10">
        <v>0.25</v>
      </c>
      <c r="AC10">
        <v>0.25</v>
      </c>
      <c r="AD10">
        <v>0.25</v>
      </c>
      <c r="AG10" s="1"/>
      <c r="AH10" s="2"/>
      <c r="AI10" s="2"/>
      <c r="AJ10" s="2"/>
      <c r="AK10" s="2"/>
      <c r="AL10" s="2"/>
      <c r="AM10" s="2"/>
      <c r="AN10" s="2"/>
      <c r="AO10" s="2"/>
      <c r="AP10" s="2"/>
      <c r="AS10" s="1"/>
    </row>
    <row r="11" spans="1:45" x14ac:dyDescent="0.2">
      <c r="A11">
        <v>1991</v>
      </c>
      <c r="B11">
        <v>8.9999999999999993E-3</v>
      </c>
      <c r="C11">
        <v>1.29E-2</v>
      </c>
      <c r="D11">
        <v>1.43E-2</v>
      </c>
      <c r="E11">
        <v>1.5800000000000002E-2</v>
      </c>
      <c r="F11">
        <v>1.66E-2</v>
      </c>
      <c r="G11">
        <v>1.7500000000000002E-2</v>
      </c>
      <c r="H11">
        <v>1.6899999999999998E-2</v>
      </c>
      <c r="I11">
        <v>1.6899999999999998E-2</v>
      </c>
      <c r="K11">
        <v>1991</v>
      </c>
      <c r="L11">
        <v>0.17</v>
      </c>
      <c r="M11">
        <v>0.93</v>
      </c>
      <c r="N11" s="1">
        <v>1</v>
      </c>
      <c r="O11">
        <v>1</v>
      </c>
      <c r="P11">
        <v>1</v>
      </c>
      <c r="Q11">
        <v>1</v>
      </c>
      <c r="R11">
        <v>1</v>
      </c>
      <c r="S11">
        <v>1</v>
      </c>
      <c r="V11">
        <v>1991</v>
      </c>
      <c r="W11">
        <v>0.25</v>
      </c>
      <c r="X11">
        <v>0.25</v>
      </c>
      <c r="Y11">
        <v>0.25</v>
      </c>
      <c r="Z11">
        <v>0.25</v>
      </c>
      <c r="AA11">
        <v>0.25</v>
      </c>
      <c r="AB11">
        <v>0.25</v>
      </c>
      <c r="AC11">
        <v>0.25</v>
      </c>
      <c r="AD11">
        <v>0.25</v>
      </c>
      <c r="AG11" s="1"/>
      <c r="AH11" s="2"/>
      <c r="AI11" s="2"/>
      <c r="AJ11" s="2"/>
      <c r="AK11" s="2"/>
      <c r="AL11" s="2"/>
      <c r="AM11" s="2"/>
      <c r="AN11" s="2"/>
      <c r="AO11" s="2"/>
      <c r="AP11" s="2"/>
      <c r="AS11" s="1"/>
    </row>
    <row r="12" spans="1:45" x14ac:dyDescent="0.2">
      <c r="A12">
        <v>1992</v>
      </c>
      <c r="B12">
        <v>8.6999999999999994E-3</v>
      </c>
      <c r="C12">
        <v>1.21E-2</v>
      </c>
      <c r="D12">
        <v>1.47E-2</v>
      </c>
      <c r="E12">
        <v>1.54E-2</v>
      </c>
      <c r="F12">
        <v>1.7299999999999999E-2</v>
      </c>
      <c r="G12">
        <v>1.72E-2</v>
      </c>
      <c r="H12">
        <v>1.8100000000000002E-2</v>
      </c>
      <c r="I12">
        <v>1.84E-2</v>
      </c>
      <c r="K12">
        <v>1992</v>
      </c>
      <c r="L12">
        <v>0.17</v>
      </c>
      <c r="M12">
        <v>0.93</v>
      </c>
      <c r="N12" s="1">
        <v>1</v>
      </c>
      <c r="O12">
        <v>1</v>
      </c>
      <c r="P12">
        <v>1</v>
      </c>
      <c r="Q12">
        <v>1</v>
      </c>
      <c r="R12">
        <v>1</v>
      </c>
      <c r="S12">
        <v>1</v>
      </c>
      <c r="V12">
        <v>1992</v>
      </c>
      <c r="W12">
        <v>0.25</v>
      </c>
      <c r="X12">
        <v>0.25</v>
      </c>
      <c r="Y12">
        <v>0.25</v>
      </c>
      <c r="Z12">
        <v>0.25</v>
      </c>
      <c r="AA12">
        <v>0.25</v>
      </c>
      <c r="AB12">
        <v>0.25</v>
      </c>
      <c r="AC12">
        <v>0.25</v>
      </c>
      <c r="AD12">
        <v>0.25</v>
      </c>
      <c r="AG12" s="1"/>
      <c r="AH12" s="2"/>
      <c r="AI12" s="2"/>
      <c r="AJ12" s="2"/>
      <c r="AK12" s="2"/>
      <c r="AL12" s="2"/>
      <c r="AM12" s="2"/>
      <c r="AN12" s="2"/>
      <c r="AO12" s="2"/>
      <c r="AP12" s="2"/>
      <c r="AS12" s="1"/>
    </row>
    <row r="13" spans="1:45" x14ac:dyDescent="0.2">
      <c r="A13">
        <v>1993</v>
      </c>
      <c r="B13">
        <v>6.6E-3</v>
      </c>
      <c r="C13">
        <v>1.11E-2</v>
      </c>
      <c r="D13">
        <v>1.38E-2</v>
      </c>
      <c r="E13">
        <v>1.46E-2</v>
      </c>
      <c r="F13">
        <v>1.4999999999999999E-2</v>
      </c>
      <c r="G13">
        <v>1.6199999999999999E-2</v>
      </c>
      <c r="H13">
        <v>1.66E-2</v>
      </c>
      <c r="I13">
        <v>1.66E-2</v>
      </c>
      <c r="K13">
        <v>1993</v>
      </c>
      <c r="L13">
        <v>0.17</v>
      </c>
      <c r="M13">
        <v>0.93</v>
      </c>
      <c r="N13" s="1">
        <v>1</v>
      </c>
      <c r="O13">
        <v>1</v>
      </c>
      <c r="P13">
        <v>1</v>
      </c>
      <c r="Q13">
        <v>1</v>
      </c>
      <c r="R13">
        <v>1</v>
      </c>
      <c r="S13">
        <v>1</v>
      </c>
      <c r="V13">
        <v>1993</v>
      </c>
      <c r="W13">
        <v>0.25</v>
      </c>
      <c r="X13">
        <v>0.25</v>
      </c>
      <c r="Y13">
        <v>0.25</v>
      </c>
      <c r="Z13">
        <v>0.25</v>
      </c>
      <c r="AA13">
        <v>0.25</v>
      </c>
      <c r="AB13">
        <v>0.25</v>
      </c>
      <c r="AC13">
        <v>0.25</v>
      </c>
      <c r="AD13">
        <v>0.25</v>
      </c>
      <c r="AG13" s="1"/>
      <c r="AH13" s="2"/>
      <c r="AI13" s="2"/>
      <c r="AJ13" s="2"/>
      <c r="AK13" s="2"/>
      <c r="AL13" s="2"/>
      <c r="AM13" s="2"/>
      <c r="AN13" s="2"/>
      <c r="AO13" s="2"/>
      <c r="AP13" s="2"/>
      <c r="AS13" s="1"/>
    </row>
    <row r="14" spans="1:45" x14ac:dyDescent="0.2">
      <c r="A14">
        <v>1994</v>
      </c>
      <c r="B14">
        <v>8.0000000000000002E-3</v>
      </c>
      <c r="C14">
        <v>9.7999999999999997E-3</v>
      </c>
      <c r="D14">
        <v>1.21E-2</v>
      </c>
      <c r="E14">
        <v>1.4E-2</v>
      </c>
      <c r="F14">
        <v>1.4500000000000001E-2</v>
      </c>
      <c r="G14">
        <v>1.52E-2</v>
      </c>
      <c r="H14">
        <v>1.55E-2</v>
      </c>
      <c r="I14">
        <v>1.5900000000000001E-2</v>
      </c>
      <c r="K14">
        <v>1994</v>
      </c>
      <c r="L14">
        <v>0.17</v>
      </c>
      <c r="M14">
        <v>0.93</v>
      </c>
      <c r="N14" s="1">
        <v>1</v>
      </c>
      <c r="O14">
        <v>1</v>
      </c>
      <c r="P14">
        <v>1</v>
      </c>
      <c r="Q14">
        <v>1</v>
      </c>
      <c r="R14">
        <v>1</v>
      </c>
      <c r="S14">
        <v>1</v>
      </c>
      <c r="V14">
        <v>1994</v>
      </c>
      <c r="W14">
        <v>0.25</v>
      </c>
      <c r="X14">
        <v>0.25</v>
      </c>
      <c r="Y14">
        <v>0.25</v>
      </c>
      <c r="Z14">
        <v>0.25</v>
      </c>
      <c r="AA14">
        <v>0.25</v>
      </c>
      <c r="AB14">
        <v>0.25</v>
      </c>
      <c r="AC14">
        <v>0.25</v>
      </c>
      <c r="AD14">
        <v>0.25</v>
      </c>
      <c r="AG14" s="1"/>
      <c r="AH14" s="2"/>
      <c r="AI14" s="2"/>
      <c r="AJ14" s="2"/>
      <c r="AK14" s="2"/>
      <c r="AL14" s="2"/>
      <c r="AM14" s="2"/>
      <c r="AN14" s="2"/>
      <c r="AO14" s="2"/>
      <c r="AP14" s="2"/>
      <c r="AS14" s="1"/>
    </row>
    <row r="15" spans="1:45" x14ac:dyDescent="0.2">
      <c r="A15">
        <v>1995</v>
      </c>
      <c r="B15">
        <v>6.4999999999999997E-3</v>
      </c>
      <c r="C15">
        <v>1.06E-2</v>
      </c>
      <c r="D15">
        <v>1.0999999999999999E-2</v>
      </c>
      <c r="E15">
        <v>1.26E-2</v>
      </c>
      <c r="F15">
        <v>1.37E-2</v>
      </c>
      <c r="G15">
        <v>1.41E-2</v>
      </c>
      <c r="H15">
        <v>1.43E-2</v>
      </c>
      <c r="I15">
        <v>1.4500000000000001E-2</v>
      </c>
      <c r="K15">
        <v>1995</v>
      </c>
      <c r="L15">
        <v>0.17</v>
      </c>
      <c r="M15">
        <v>0.93</v>
      </c>
      <c r="N15" s="1">
        <v>1</v>
      </c>
      <c r="O15">
        <v>1</v>
      </c>
      <c r="P15">
        <v>1</v>
      </c>
      <c r="Q15">
        <v>1</v>
      </c>
      <c r="R15">
        <v>1</v>
      </c>
      <c r="S15">
        <v>1</v>
      </c>
      <c r="V15">
        <v>1995</v>
      </c>
      <c r="W15">
        <v>0.25</v>
      </c>
      <c r="X15">
        <v>0.25</v>
      </c>
      <c r="Y15">
        <v>0.25</v>
      </c>
      <c r="Z15">
        <v>0.25</v>
      </c>
      <c r="AA15">
        <v>0.25</v>
      </c>
      <c r="AB15">
        <v>0.25</v>
      </c>
      <c r="AC15">
        <v>0.25</v>
      </c>
      <c r="AD15">
        <v>0.25</v>
      </c>
      <c r="AG15" s="1"/>
      <c r="AH15" s="2"/>
      <c r="AI15" s="2"/>
      <c r="AJ15" s="2"/>
      <c r="AK15" s="2"/>
      <c r="AL15" s="2"/>
      <c r="AM15" s="2"/>
      <c r="AN15" s="2"/>
      <c r="AO15" s="2"/>
      <c r="AP15" s="2"/>
      <c r="AS15" s="1"/>
    </row>
    <row r="16" spans="1:45" x14ac:dyDescent="0.2">
      <c r="A16">
        <v>1996</v>
      </c>
      <c r="B16">
        <v>4.3E-3</v>
      </c>
      <c r="C16">
        <v>7.4999999999999997E-3</v>
      </c>
      <c r="D16">
        <v>1.03E-2</v>
      </c>
      <c r="E16">
        <v>1.11E-2</v>
      </c>
      <c r="F16">
        <v>1.24E-2</v>
      </c>
      <c r="G16">
        <v>1.2800000000000001E-2</v>
      </c>
      <c r="H16">
        <v>1.2699999999999999E-2</v>
      </c>
      <c r="I16">
        <v>1.29E-2</v>
      </c>
      <c r="K16">
        <v>1996</v>
      </c>
      <c r="L16">
        <v>0.17</v>
      </c>
      <c r="M16">
        <v>0.93</v>
      </c>
      <c r="N16" s="1">
        <v>1</v>
      </c>
      <c r="O16">
        <v>1</v>
      </c>
      <c r="P16">
        <v>1</v>
      </c>
      <c r="Q16">
        <v>1</v>
      </c>
      <c r="R16">
        <v>1</v>
      </c>
      <c r="S16">
        <v>1</v>
      </c>
      <c r="V16">
        <v>1996</v>
      </c>
      <c r="W16">
        <v>0.25</v>
      </c>
      <c r="X16">
        <v>0.25</v>
      </c>
      <c r="Y16">
        <v>0.25</v>
      </c>
      <c r="Z16">
        <v>0.25</v>
      </c>
      <c r="AA16">
        <v>0.25</v>
      </c>
      <c r="AB16">
        <v>0.25</v>
      </c>
      <c r="AC16">
        <v>0.25</v>
      </c>
      <c r="AD16">
        <v>0.25</v>
      </c>
      <c r="AG16" s="1"/>
      <c r="AH16" s="2"/>
      <c r="AI16" s="2"/>
      <c r="AJ16" s="2"/>
      <c r="AK16" s="2"/>
      <c r="AL16" s="2"/>
      <c r="AM16" s="2"/>
      <c r="AN16" s="2"/>
      <c r="AO16" s="2"/>
      <c r="AP16" s="2"/>
      <c r="AS16" s="1"/>
    </row>
    <row r="17" spans="1:45" x14ac:dyDescent="0.2">
      <c r="A17">
        <v>1997</v>
      </c>
      <c r="B17">
        <v>6.7000000000000002E-3</v>
      </c>
      <c r="C17">
        <v>7.4000000000000003E-3</v>
      </c>
      <c r="D17">
        <v>8.5000000000000006E-3</v>
      </c>
      <c r="E17">
        <v>1.01E-2</v>
      </c>
      <c r="F17">
        <v>1.17E-2</v>
      </c>
      <c r="G17">
        <v>1.24E-2</v>
      </c>
      <c r="H17">
        <v>1.2500000000000001E-2</v>
      </c>
      <c r="I17">
        <v>1.2699999999999999E-2</v>
      </c>
      <c r="K17">
        <v>1997</v>
      </c>
      <c r="L17">
        <v>0.17</v>
      </c>
      <c r="M17">
        <v>0.93</v>
      </c>
      <c r="N17" s="1">
        <v>1</v>
      </c>
      <c r="O17">
        <v>1</v>
      </c>
      <c r="P17">
        <v>1</v>
      </c>
      <c r="Q17">
        <v>1</v>
      </c>
      <c r="R17">
        <v>1</v>
      </c>
      <c r="S17">
        <v>1</v>
      </c>
      <c r="V17">
        <v>1997</v>
      </c>
      <c r="W17">
        <v>0.25</v>
      </c>
      <c r="X17">
        <v>0.25</v>
      </c>
      <c r="Y17">
        <v>0.25</v>
      </c>
      <c r="Z17">
        <v>0.25</v>
      </c>
      <c r="AA17">
        <v>0.25</v>
      </c>
      <c r="AB17">
        <v>0.25</v>
      </c>
      <c r="AC17">
        <v>0.25</v>
      </c>
      <c r="AD17">
        <v>0.25</v>
      </c>
      <c r="AG17" s="1"/>
      <c r="AH17" s="2"/>
      <c r="AI17" s="2"/>
      <c r="AJ17" s="2"/>
      <c r="AK17" s="2"/>
      <c r="AL17" s="2"/>
      <c r="AM17" s="2"/>
      <c r="AN17" s="2"/>
      <c r="AO17" s="2"/>
      <c r="AP17" s="2"/>
      <c r="AS17" s="1"/>
    </row>
    <row r="18" spans="1:45" x14ac:dyDescent="0.2">
      <c r="A18">
        <v>1998</v>
      </c>
      <c r="B18">
        <v>4.5999999999999999E-3</v>
      </c>
      <c r="C18">
        <v>7.6E-3</v>
      </c>
      <c r="D18">
        <v>8.3000000000000001E-3</v>
      </c>
      <c r="E18">
        <v>8.8999999999999999E-3</v>
      </c>
      <c r="F18">
        <v>1.04E-2</v>
      </c>
      <c r="G18">
        <v>1.06E-2</v>
      </c>
      <c r="H18">
        <v>1.0800000000000001E-2</v>
      </c>
      <c r="I18">
        <v>1.18E-2</v>
      </c>
      <c r="K18">
        <v>1998</v>
      </c>
      <c r="L18">
        <v>0.17</v>
      </c>
      <c r="M18">
        <v>0.93</v>
      </c>
      <c r="N18" s="1">
        <v>1</v>
      </c>
      <c r="O18">
        <v>1</v>
      </c>
      <c r="P18">
        <v>1</v>
      </c>
      <c r="Q18">
        <v>1</v>
      </c>
      <c r="R18">
        <v>1</v>
      </c>
      <c r="S18">
        <v>1</v>
      </c>
      <c r="V18">
        <v>1998</v>
      </c>
      <c r="W18">
        <v>0.25</v>
      </c>
      <c r="X18">
        <v>0.25</v>
      </c>
      <c r="Y18">
        <v>0.25</v>
      </c>
      <c r="Z18">
        <v>0.25</v>
      </c>
      <c r="AA18">
        <v>0.25</v>
      </c>
      <c r="AB18">
        <v>0.25</v>
      </c>
      <c r="AC18">
        <v>0.25</v>
      </c>
      <c r="AD18">
        <v>0.25</v>
      </c>
      <c r="AG18" s="1"/>
      <c r="AH18" s="2"/>
      <c r="AI18" s="2"/>
      <c r="AJ18" s="2"/>
      <c r="AK18" s="2"/>
      <c r="AL18" s="2"/>
      <c r="AM18" s="2"/>
      <c r="AN18" s="2"/>
      <c r="AO18" s="2"/>
      <c r="AP18" s="2"/>
      <c r="AS18" s="1"/>
    </row>
    <row r="19" spans="1:45" x14ac:dyDescent="0.2">
      <c r="A19">
        <v>1999</v>
      </c>
      <c r="B19">
        <v>4.0000000000000001E-3</v>
      </c>
      <c r="C19">
        <v>7.7999999999999996E-3</v>
      </c>
      <c r="D19">
        <v>9.1999999999999998E-3</v>
      </c>
      <c r="E19">
        <v>9.1000000000000004E-3</v>
      </c>
      <c r="F19">
        <v>9.1999999999999998E-3</v>
      </c>
      <c r="G19">
        <v>1.06E-2</v>
      </c>
      <c r="H19">
        <v>1.12E-2</v>
      </c>
      <c r="I19">
        <v>1.0999999999999999E-2</v>
      </c>
      <c r="K19">
        <v>1999</v>
      </c>
      <c r="L19">
        <v>0.17</v>
      </c>
      <c r="M19">
        <v>0.93</v>
      </c>
      <c r="N19" s="1">
        <v>1</v>
      </c>
      <c r="O19">
        <v>1</v>
      </c>
      <c r="P19">
        <v>1</v>
      </c>
      <c r="Q19">
        <v>1</v>
      </c>
      <c r="R19">
        <v>1</v>
      </c>
      <c r="S19">
        <v>1</v>
      </c>
      <c r="V19">
        <v>1999</v>
      </c>
      <c r="W19">
        <v>0.25</v>
      </c>
      <c r="X19">
        <v>0.25</v>
      </c>
      <c r="Y19">
        <v>0.25</v>
      </c>
      <c r="Z19">
        <v>0.25</v>
      </c>
      <c r="AA19">
        <v>0.25</v>
      </c>
      <c r="AB19">
        <v>0.25</v>
      </c>
      <c r="AC19">
        <v>0.25</v>
      </c>
      <c r="AD19">
        <v>0.25</v>
      </c>
      <c r="AG19" s="1"/>
      <c r="AH19" s="2"/>
      <c r="AI19" s="2"/>
      <c r="AJ19" s="2"/>
      <c r="AK19" s="2"/>
      <c r="AL19" s="2"/>
      <c r="AM19" s="2"/>
      <c r="AN19" s="2"/>
      <c r="AO19" s="2"/>
      <c r="AP19" s="2"/>
      <c r="AS19" s="1"/>
    </row>
    <row r="20" spans="1:45" x14ac:dyDescent="0.2">
      <c r="A20">
        <v>2000</v>
      </c>
      <c r="B20">
        <v>6.1999999999999998E-3</v>
      </c>
      <c r="C20">
        <v>1.0200000000000001E-2</v>
      </c>
      <c r="D20">
        <v>0.01</v>
      </c>
      <c r="E20">
        <v>1.0800000000000001E-2</v>
      </c>
      <c r="F20">
        <v>1.1299999999999999E-2</v>
      </c>
      <c r="G20">
        <v>1.17E-2</v>
      </c>
      <c r="H20">
        <v>1.2800000000000001E-2</v>
      </c>
      <c r="I20">
        <v>1.34E-2</v>
      </c>
      <c r="K20">
        <v>2000</v>
      </c>
      <c r="L20">
        <v>0.17</v>
      </c>
      <c r="M20">
        <v>0.93</v>
      </c>
      <c r="N20" s="1">
        <v>1</v>
      </c>
      <c r="O20">
        <v>1</v>
      </c>
      <c r="P20">
        <v>1</v>
      </c>
      <c r="Q20">
        <v>1</v>
      </c>
      <c r="R20">
        <v>1</v>
      </c>
      <c r="S20">
        <v>1</v>
      </c>
      <c r="V20">
        <v>2000</v>
      </c>
      <c r="W20">
        <v>0.25</v>
      </c>
      <c r="X20">
        <v>0.25</v>
      </c>
      <c r="Y20">
        <v>0.25</v>
      </c>
      <c r="Z20">
        <v>0.25</v>
      </c>
      <c r="AA20">
        <v>0.25</v>
      </c>
      <c r="AB20">
        <v>0.25</v>
      </c>
      <c r="AC20">
        <v>0.25</v>
      </c>
      <c r="AD20">
        <v>0.25</v>
      </c>
      <c r="AG20" s="1"/>
      <c r="AH20" s="2"/>
      <c r="AI20" s="2"/>
      <c r="AJ20" s="2"/>
      <c r="AK20" s="2"/>
      <c r="AL20" s="2"/>
      <c r="AM20" s="2"/>
      <c r="AN20" s="2"/>
      <c r="AO20" s="2"/>
      <c r="AP20" s="2"/>
      <c r="AS20" s="1"/>
    </row>
    <row r="21" spans="1:45" x14ac:dyDescent="0.2">
      <c r="A21">
        <v>2001</v>
      </c>
      <c r="B21">
        <v>6.3E-3</v>
      </c>
      <c r="C21">
        <v>9.2999999999999992E-3</v>
      </c>
      <c r="D21">
        <v>1.14E-2</v>
      </c>
      <c r="E21">
        <v>1.0800000000000001E-2</v>
      </c>
      <c r="F21">
        <v>1.1599999999999999E-2</v>
      </c>
      <c r="G21">
        <v>1.1299999999999999E-2</v>
      </c>
      <c r="H21">
        <v>1.0999999999999999E-2</v>
      </c>
      <c r="I21">
        <v>1.18E-2</v>
      </c>
      <c r="K21">
        <v>2001</v>
      </c>
      <c r="L21">
        <v>0.17</v>
      </c>
      <c r="M21">
        <v>0.93</v>
      </c>
      <c r="N21" s="1">
        <v>1</v>
      </c>
      <c r="O21">
        <v>1</v>
      </c>
      <c r="P21">
        <v>1</v>
      </c>
      <c r="Q21">
        <v>1</v>
      </c>
      <c r="R21">
        <v>1</v>
      </c>
      <c r="S21">
        <v>1</v>
      </c>
      <c r="V21">
        <v>2001</v>
      </c>
      <c r="W21">
        <v>0.25</v>
      </c>
      <c r="X21">
        <v>0.25</v>
      </c>
      <c r="Y21">
        <v>0.25</v>
      </c>
      <c r="Z21">
        <v>0.25</v>
      </c>
      <c r="AA21">
        <v>0.25</v>
      </c>
      <c r="AB21">
        <v>0.25</v>
      </c>
      <c r="AC21">
        <v>0.25</v>
      </c>
      <c r="AD21">
        <v>0.25</v>
      </c>
      <c r="AG21" s="1"/>
      <c r="AH21" s="2"/>
      <c r="AI21" s="2"/>
      <c r="AJ21" s="2"/>
      <c r="AK21" s="2"/>
      <c r="AL21" s="2"/>
      <c r="AM21" s="2"/>
      <c r="AN21" s="2"/>
      <c r="AO21" s="2"/>
      <c r="AP21" s="2"/>
      <c r="AS21" s="1"/>
    </row>
    <row r="22" spans="1:45" x14ac:dyDescent="0.2">
      <c r="A22">
        <v>2002</v>
      </c>
      <c r="B22">
        <v>6.8999999999999999E-3</v>
      </c>
      <c r="C22">
        <v>9.7000000000000003E-3</v>
      </c>
      <c r="D22">
        <v>1.0200000000000001E-2</v>
      </c>
      <c r="E22">
        <v>1.09E-2</v>
      </c>
      <c r="F22">
        <v>1.11E-2</v>
      </c>
      <c r="G22">
        <v>1.11E-2</v>
      </c>
      <c r="H22">
        <v>1.15E-2</v>
      </c>
      <c r="I22">
        <v>1.17E-2</v>
      </c>
      <c r="K22">
        <v>2002</v>
      </c>
      <c r="L22">
        <v>0.17</v>
      </c>
      <c r="M22">
        <v>0.93</v>
      </c>
      <c r="N22" s="1">
        <v>1</v>
      </c>
      <c r="O22">
        <v>1</v>
      </c>
      <c r="P22">
        <v>1</v>
      </c>
      <c r="Q22">
        <v>1</v>
      </c>
      <c r="R22">
        <v>1</v>
      </c>
      <c r="S22">
        <v>1</v>
      </c>
      <c r="V22">
        <v>2002</v>
      </c>
      <c r="W22">
        <v>0.25</v>
      </c>
      <c r="X22">
        <v>0.25</v>
      </c>
      <c r="Y22">
        <v>0.25</v>
      </c>
      <c r="Z22">
        <v>0.25</v>
      </c>
      <c r="AA22">
        <v>0.25</v>
      </c>
      <c r="AB22">
        <v>0.25</v>
      </c>
      <c r="AC22">
        <v>0.25</v>
      </c>
      <c r="AD22">
        <v>0.25</v>
      </c>
      <c r="AG22" s="1"/>
      <c r="AH22" s="2"/>
      <c r="AI22" s="2"/>
      <c r="AJ22" s="2"/>
      <c r="AK22" s="2"/>
      <c r="AL22" s="2"/>
      <c r="AM22" s="2"/>
      <c r="AN22" s="2"/>
      <c r="AO22" s="2"/>
      <c r="AP22" s="2"/>
      <c r="AS22" s="1"/>
    </row>
    <row r="23" spans="1:45" x14ac:dyDescent="0.2">
      <c r="A23">
        <v>2003</v>
      </c>
      <c r="B23">
        <v>5.0000000000000001E-3</v>
      </c>
      <c r="C23">
        <v>9.9000000000000008E-3</v>
      </c>
      <c r="D23">
        <v>1.0800000000000001E-2</v>
      </c>
      <c r="E23">
        <v>1.09E-2</v>
      </c>
      <c r="F23">
        <v>1.14E-2</v>
      </c>
      <c r="G23">
        <v>1.11E-2</v>
      </c>
      <c r="H23">
        <v>1.0699999999999999E-2</v>
      </c>
      <c r="I23">
        <v>1.0800000000000001E-2</v>
      </c>
      <c r="K23">
        <v>2003</v>
      </c>
      <c r="L23">
        <v>0.17</v>
      </c>
      <c r="M23">
        <v>0.93</v>
      </c>
      <c r="N23" s="1">
        <v>1</v>
      </c>
      <c r="O23">
        <v>1</v>
      </c>
      <c r="P23">
        <v>1</v>
      </c>
      <c r="Q23">
        <v>1</v>
      </c>
      <c r="R23">
        <v>1</v>
      </c>
      <c r="S23">
        <v>1</v>
      </c>
      <c r="V23">
        <v>2003</v>
      </c>
      <c r="W23">
        <v>0.25</v>
      </c>
      <c r="X23">
        <v>0.25</v>
      </c>
      <c r="Y23">
        <v>0.25</v>
      </c>
      <c r="Z23">
        <v>0.25</v>
      </c>
      <c r="AA23">
        <v>0.25</v>
      </c>
      <c r="AB23">
        <v>0.25</v>
      </c>
      <c r="AC23">
        <v>0.25</v>
      </c>
      <c r="AD23">
        <v>0.25</v>
      </c>
      <c r="AG23" s="1"/>
      <c r="AH23" s="2"/>
      <c r="AI23" s="2"/>
      <c r="AJ23" s="2"/>
      <c r="AK23" s="2"/>
      <c r="AL23" s="2"/>
      <c r="AM23" s="2"/>
      <c r="AN23" s="2"/>
      <c r="AO23" s="2"/>
      <c r="AP23" s="2"/>
      <c r="AS23" s="1"/>
    </row>
    <row r="24" spans="1:45" x14ac:dyDescent="0.2">
      <c r="A24">
        <v>2004</v>
      </c>
      <c r="B24">
        <v>4.4000000000000003E-3</v>
      </c>
      <c r="C24">
        <v>7.6E-3</v>
      </c>
      <c r="D24">
        <v>1.0500000000000001E-2</v>
      </c>
      <c r="E24">
        <v>1.12E-2</v>
      </c>
      <c r="F24">
        <v>1.11E-2</v>
      </c>
      <c r="G24">
        <v>1.14E-2</v>
      </c>
      <c r="H24">
        <v>1.11E-2</v>
      </c>
      <c r="I24">
        <v>1.1299999999999999E-2</v>
      </c>
      <c r="K24">
        <v>2004</v>
      </c>
      <c r="L24">
        <v>0.17</v>
      </c>
      <c r="M24">
        <v>0.93</v>
      </c>
      <c r="N24" s="1">
        <v>1</v>
      </c>
      <c r="O24">
        <v>1</v>
      </c>
      <c r="P24">
        <v>1</v>
      </c>
      <c r="Q24">
        <v>1</v>
      </c>
      <c r="R24">
        <v>1</v>
      </c>
      <c r="S24">
        <v>1</v>
      </c>
      <c r="V24">
        <v>2004</v>
      </c>
      <c r="W24">
        <v>0.25</v>
      </c>
      <c r="X24">
        <v>0.25</v>
      </c>
      <c r="Y24">
        <v>0.25</v>
      </c>
      <c r="Z24">
        <v>0.25</v>
      </c>
      <c r="AA24">
        <v>0.25</v>
      </c>
      <c r="AB24">
        <v>0.25</v>
      </c>
      <c r="AC24">
        <v>0.25</v>
      </c>
      <c r="AD24">
        <v>0.25</v>
      </c>
      <c r="AG24" s="1"/>
      <c r="AH24" s="2"/>
      <c r="AI24" s="2"/>
      <c r="AJ24" s="2"/>
      <c r="AK24" s="2"/>
      <c r="AL24" s="2"/>
      <c r="AM24" s="2"/>
      <c r="AN24" s="2"/>
      <c r="AO24" s="2"/>
      <c r="AP24" s="2"/>
      <c r="AS24" s="1"/>
    </row>
    <row r="25" spans="1:45" x14ac:dyDescent="0.2">
      <c r="A25">
        <v>2005</v>
      </c>
      <c r="B25">
        <v>4.7000000000000002E-3</v>
      </c>
      <c r="C25">
        <v>6.8999999999999999E-3</v>
      </c>
      <c r="D25">
        <v>8.0999999999999996E-3</v>
      </c>
      <c r="E25">
        <v>1.0699999999999999E-2</v>
      </c>
      <c r="F25">
        <v>1.12E-2</v>
      </c>
      <c r="G25">
        <v>1.1599999999999999E-2</v>
      </c>
      <c r="H25">
        <v>1.0999999999999999E-2</v>
      </c>
      <c r="I25">
        <v>1.1299999999999999E-2</v>
      </c>
      <c r="K25">
        <v>2005</v>
      </c>
      <c r="L25">
        <v>0.17</v>
      </c>
      <c r="M25">
        <v>0.93</v>
      </c>
      <c r="N25" s="1">
        <v>1</v>
      </c>
      <c r="O25">
        <v>1</v>
      </c>
      <c r="P25">
        <v>1</v>
      </c>
      <c r="Q25">
        <v>1</v>
      </c>
      <c r="R25">
        <v>1</v>
      </c>
      <c r="S25">
        <v>1</v>
      </c>
      <c r="V25">
        <v>2005</v>
      </c>
      <c r="W25">
        <v>0.25</v>
      </c>
      <c r="X25">
        <v>0.25</v>
      </c>
      <c r="Y25">
        <v>0.25</v>
      </c>
      <c r="Z25">
        <v>0.25</v>
      </c>
      <c r="AA25">
        <v>0.25</v>
      </c>
      <c r="AB25">
        <v>0.25</v>
      </c>
      <c r="AC25">
        <v>0.25</v>
      </c>
      <c r="AD25">
        <v>0.25</v>
      </c>
      <c r="AG25" s="1"/>
      <c r="AH25" s="2"/>
      <c r="AI25" s="2"/>
      <c r="AJ25" s="2"/>
      <c r="AK25" s="2"/>
      <c r="AL25" s="2"/>
      <c r="AM25" s="2"/>
      <c r="AN25" s="2"/>
      <c r="AO25" s="2"/>
      <c r="AP25" s="2"/>
      <c r="AS25" s="1"/>
    </row>
    <row r="26" spans="1:45" x14ac:dyDescent="0.2">
      <c r="A26">
        <v>2006</v>
      </c>
      <c r="B26">
        <v>4.8999999999999998E-3</v>
      </c>
      <c r="C26">
        <v>7.7999999999999996E-3</v>
      </c>
      <c r="D26">
        <v>8.2000000000000007E-3</v>
      </c>
      <c r="E26">
        <v>8.8999999999999999E-3</v>
      </c>
      <c r="F26">
        <v>1.0800000000000001E-2</v>
      </c>
      <c r="G26">
        <v>1.12E-2</v>
      </c>
      <c r="H26">
        <v>1.11E-2</v>
      </c>
      <c r="I26">
        <v>1.14E-2</v>
      </c>
      <c r="K26">
        <v>2006</v>
      </c>
      <c r="L26">
        <v>0.17</v>
      </c>
      <c r="M26">
        <v>0.93</v>
      </c>
      <c r="N26" s="1">
        <v>1</v>
      </c>
      <c r="O26">
        <v>1</v>
      </c>
      <c r="P26">
        <v>1</v>
      </c>
      <c r="Q26">
        <v>1</v>
      </c>
      <c r="R26">
        <v>1</v>
      </c>
      <c r="S26">
        <v>1</v>
      </c>
      <c r="V26">
        <v>2006</v>
      </c>
      <c r="W26">
        <v>0.25</v>
      </c>
      <c r="X26">
        <v>0.25</v>
      </c>
      <c r="Y26">
        <v>0.25</v>
      </c>
      <c r="Z26">
        <v>0.25</v>
      </c>
      <c r="AA26">
        <v>0.25</v>
      </c>
      <c r="AB26">
        <v>0.25</v>
      </c>
      <c r="AC26">
        <v>0.25</v>
      </c>
      <c r="AD26">
        <v>0.25</v>
      </c>
      <c r="AG26" s="1"/>
      <c r="AH26" s="2"/>
      <c r="AI26" s="2"/>
      <c r="AJ26" s="2"/>
      <c r="AK26" s="2"/>
      <c r="AL26" s="2"/>
      <c r="AM26" s="2"/>
      <c r="AN26" s="2"/>
      <c r="AO26" s="2"/>
      <c r="AP26" s="2"/>
      <c r="AS26" s="1"/>
    </row>
    <row r="27" spans="1:45" x14ac:dyDescent="0.2">
      <c r="A27">
        <v>2007</v>
      </c>
      <c r="B27">
        <v>5.5999999999999999E-3</v>
      </c>
      <c r="C27">
        <v>7.7000000000000002E-3</v>
      </c>
      <c r="D27">
        <v>9.1000000000000004E-3</v>
      </c>
      <c r="E27">
        <v>9.1999999999999998E-3</v>
      </c>
      <c r="F27">
        <v>9.4000000000000004E-3</v>
      </c>
      <c r="G27">
        <v>1.09E-2</v>
      </c>
      <c r="H27">
        <v>1.1299999999999999E-2</v>
      </c>
      <c r="I27">
        <v>1.0999999999999999E-2</v>
      </c>
      <c r="K27">
        <v>2007</v>
      </c>
      <c r="L27">
        <v>0.17</v>
      </c>
      <c r="M27">
        <v>0.93</v>
      </c>
      <c r="N27" s="1">
        <v>1</v>
      </c>
      <c r="O27">
        <v>1</v>
      </c>
      <c r="P27">
        <v>1</v>
      </c>
      <c r="Q27">
        <v>1</v>
      </c>
      <c r="R27">
        <v>1</v>
      </c>
      <c r="S27">
        <v>1</v>
      </c>
      <c r="V27">
        <v>2007</v>
      </c>
      <c r="W27">
        <v>0.25</v>
      </c>
      <c r="X27">
        <v>0.25</v>
      </c>
      <c r="Y27">
        <v>0.25</v>
      </c>
      <c r="Z27">
        <v>0.25</v>
      </c>
      <c r="AA27">
        <v>0.25</v>
      </c>
      <c r="AB27">
        <v>0.25</v>
      </c>
      <c r="AC27">
        <v>0.25</v>
      </c>
      <c r="AD27">
        <v>0.25</v>
      </c>
      <c r="AG27" s="1"/>
      <c r="AH27" s="2"/>
      <c r="AI27" s="2"/>
      <c r="AJ27" s="2"/>
      <c r="AK27" s="2"/>
      <c r="AL27" s="2"/>
      <c r="AM27" s="2"/>
      <c r="AN27" s="2"/>
      <c r="AO27" s="2"/>
      <c r="AP27" s="2"/>
      <c r="AS27" s="1"/>
    </row>
    <row r="28" spans="1:45" x14ac:dyDescent="0.2">
      <c r="A28">
        <v>2008</v>
      </c>
      <c r="B28">
        <v>6.7999999999999996E-3</v>
      </c>
      <c r="C28">
        <v>9.1999999999999998E-3</v>
      </c>
      <c r="D28">
        <v>9.7999999999999997E-3</v>
      </c>
      <c r="E28">
        <v>1.0500000000000001E-2</v>
      </c>
      <c r="F28">
        <v>1.03E-2</v>
      </c>
      <c r="G28">
        <v>1.0200000000000001E-2</v>
      </c>
      <c r="H28">
        <v>1.12E-2</v>
      </c>
      <c r="I28">
        <v>1.2200000000000001E-2</v>
      </c>
      <c r="K28">
        <v>2008</v>
      </c>
      <c r="L28">
        <v>0.17</v>
      </c>
      <c r="M28">
        <v>0.93</v>
      </c>
      <c r="N28" s="1">
        <v>1</v>
      </c>
      <c r="O28">
        <v>1</v>
      </c>
      <c r="P28">
        <v>1</v>
      </c>
      <c r="Q28">
        <v>1</v>
      </c>
      <c r="R28">
        <v>1</v>
      </c>
      <c r="S28">
        <v>1</v>
      </c>
      <c r="V28">
        <v>2008</v>
      </c>
      <c r="W28">
        <v>0.25</v>
      </c>
      <c r="X28">
        <v>0.25</v>
      </c>
      <c r="Y28">
        <v>0.25</v>
      </c>
      <c r="Z28">
        <v>0.25</v>
      </c>
      <c r="AA28">
        <v>0.25</v>
      </c>
      <c r="AB28">
        <v>0.25</v>
      </c>
      <c r="AC28">
        <v>0.25</v>
      </c>
      <c r="AD28">
        <v>0.25</v>
      </c>
      <c r="AG28" s="1"/>
      <c r="AH28" s="2"/>
      <c r="AI28" s="2"/>
      <c r="AJ28" s="2"/>
      <c r="AK28" s="2"/>
      <c r="AL28" s="2"/>
      <c r="AM28" s="2"/>
      <c r="AN28" s="2"/>
      <c r="AO28" s="2"/>
      <c r="AP28" s="2"/>
      <c r="AS28" s="1"/>
    </row>
    <row r="29" spans="1:45" x14ac:dyDescent="0.2">
      <c r="A29">
        <v>2009</v>
      </c>
      <c r="B29">
        <v>5.0000000000000001E-3</v>
      </c>
      <c r="C29">
        <v>9.1999999999999998E-3</v>
      </c>
      <c r="D29">
        <v>1.052E-2</v>
      </c>
      <c r="E29">
        <v>1.09E-2</v>
      </c>
      <c r="F29">
        <v>1.14E-2</v>
      </c>
      <c r="G29">
        <v>1.0800000000000001E-2</v>
      </c>
      <c r="H29">
        <v>1.0999999999999999E-2</v>
      </c>
      <c r="I29">
        <v>1.2E-2</v>
      </c>
      <c r="K29">
        <v>2009</v>
      </c>
      <c r="L29">
        <v>0.17</v>
      </c>
      <c r="M29">
        <v>0.93</v>
      </c>
      <c r="N29" s="1">
        <v>1</v>
      </c>
      <c r="O29">
        <v>1</v>
      </c>
      <c r="P29">
        <v>1</v>
      </c>
      <c r="Q29">
        <v>1</v>
      </c>
      <c r="R29">
        <v>1</v>
      </c>
      <c r="S29">
        <v>1</v>
      </c>
      <c r="V29">
        <v>2009</v>
      </c>
      <c r="W29">
        <v>0.25</v>
      </c>
      <c r="X29">
        <v>0.25</v>
      </c>
      <c r="Y29">
        <v>0.25</v>
      </c>
      <c r="Z29">
        <v>0.25</v>
      </c>
      <c r="AA29">
        <v>0.25</v>
      </c>
      <c r="AB29">
        <v>0.25</v>
      </c>
      <c r="AC29">
        <v>0.25</v>
      </c>
      <c r="AD29">
        <v>0.25</v>
      </c>
      <c r="AG29" s="1"/>
      <c r="AH29" s="2"/>
      <c r="AI29" s="2"/>
      <c r="AJ29" s="2"/>
      <c r="AK29" s="2"/>
      <c r="AL29" s="2"/>
      <c r="AM29" s="2"/>
      <c r="AN29" s="2"/>
      <c r="AO29" s="2"/>
      <c r="AP29" s="2"/>
      <c r="AS29" s="1"/>
    </row>
    <row r="30" spans="1:45" x14ac:dyDescent="0.2">
      <c r="A30">
        <v>2010</v>
      </c>
      <c r="B30">
        <v>5.1999999999999998E-3</v>
      </c>
      <c r="C30">
        <v>8.0000000000000002E-3</v>
      </c>
      <c r="D30">
        <v>9.9000000000000008E-3</v>
      </c>
      <c r="E30">
        <v>1.0699999999999999E-2</v>
      </c>
      <c r="F30">
        <v>1.0999999999999999E-2</v>
      </c>
      <c r="G30">
        <v>1.12E-2</v>
      </c>
      <c r="H30">
        <v>1.0800000000000001E-2</v>
      </c>
      <c r="I30">
        <v>1.14E-2</v>
      </c>
      <c r="K30">
        <v>2010</v>
      </c>
      <c r="L30">
        <v>0.17</v>
      </c>
      <c r="M30">
        <v>0.93</v>
      </c>
      <c r="N30" s="1">
        <v>1</v>
      </c>
      <c r="O30">
        <v>1</v>
      </c>
      <c r="P30">
        <v>1</v>
      </c>
      <c r="Q30">
        <v>1</v>
      </c>
      <c r="R30">
        <v>1</v>
      </c>
      <c r="S30">
        <v>1</v>
      </c>
      <c r="V30">
        <v>2010</v>
      </c>
      <c r="W30">
        <v>0.25</v>
      </c>
      <c r="X30">
        <v>0.25</v>
      </c>
      <c r="Y30">
        <v>0.25</v>
      </c>
      <c r="Z30">
        <v>0.25</v>
      </c>
      <c r="AA30">
        <v>0.25</v>
      </c>
      <c r="AB30">
        <v>0.25</v>
      </c>
      <c r="AC30">
        <v>0.25</v>
      </c>
      <c r="AD30">
        <v>0.25</v>
      </c>
      <c r="AG30" s="1"/>
      <c r="AH30" s="2"/>
      <c r="AI30" s="2"/>
      <c r="AJ30" s="2"/>
      <c r="AK30" s="2"/>
      <c r="AL30" s="2"/>
      <c r="AM30" s="2"/>
      <c r="AN30" s="2"/>
      <c r="AO30" s="2"/>
      <c r="AP30" s="2"/>
      <c r="AS30" s="1"/>
    </row>
    <row r="31" spans="1:45" x14ac:dyDescent="0.2">
      <c r="A31">
        <v>2011</v>
      </c>
      <c r="B31">
        <v>4.0000000000000001E-3</v>
      </c>
      <c r="C31">
        <v>9.1000000000000004E-3</v>
      </c>
      <c r="D31">
        <v>9.5999999999999992E-3</v>
      </c>
      <c r="E31">
        <v>1.0699999999999999E-2</v>
      </c>
      <c r="F31">
        <v>1.14E-2</v>
      </c>
      <c r="G31">
        <v>1.14E-2</v>
      </c>
      <c r="H31">
        <v>1.14E-2</v>
      </c>
      <c r="I31">
        <v>1.24E-2</v>
      </c>
      <c r="K31">
        <v>2011</v>
      </c>
      <c r="L31">
        <v>0.17</v>
      </c>
      <c r="M31">
        <v>0.93</v>
      </c>
      <c r="N31" s="1">
        <v>1</v>
      </c>
      <c r="O31">
        <v>1</v>
      </c>
      <c r="P31">
        <v>1</v>
      </c>
      <c r="Q31">
        <v>1</v>
      </c>
      <c r="R31">
        <v>1</v>
      </c>
      <c r="S31">
        <v>1</v>
      </c>
      <c r="V31">
        <v>2011</v>
      </c>
      <c r="W31">
        <v>0.25</v>
      </c>
      <c r="X31">
        <v>0.25</v>
      </c>
      <c r="Y31">
        <v>0.25</v>
      </c>
      <c r="Z31">
        <v>0.25</v>
      </c>
      <c r="AA31">
        <v>0.25</v>
      </c>
      <c r="AB31">
        <v>0.25</v>
      </c>
      <c r="AC31">
        <v>0.25</v>
      </c>
      <c r="AD31">
        <v>0.25</v>
      </c>
      <c r="AG31" s="1"/>
      <c r="AH31" s="2"/>
      <c r="AI31" s="2"/>
      <c r="AJ31" s="2"/>
      <c r="AK31" s="2"/>
      <c r="AL31" s="2"/>
      <c r="AM31" s="2"/>
      <c r="AN31" s="2"/>
      <c r="AO31" s="2"/>
      <c r="AP31" s="2"/>
      <c r="AS31" s="1"/>
    </row>
    <row r="32" spans="1:45" x14ac:dyDescent="0.2">
      <c r="A32">
        <v>2012</v>
      </c>
      <c r="B32">
        <v>5.8999999999999999E-3</v>
      </c>
      <c r="C32">
        <v>9.4000000000000004E-3</v>
      </c>
      <c r="D32">
        <v>1.11E-2</v>
      </c>
      <c r="E32">
        <v>1.12E-2</v>
      </c>
      <c r="F32">
        <v>1.2E-2</v>
      </c>
      <c r="G32">
        <v>1.23E-2</v>
      </c>
      <c r="H32">
        <v>1.23E-2</v>
      </c>
      <c r="I32">
        <v>1.21E-2</v>
      </c>
      <c r="K32">
        <v>2012</v>
      </c>
      <c r="L32">
        <v>0.17</v>
      </c>
      <c r="M32">
        <v>0.93</v>
      </c>
      <c r="N32" s="1">
        <v>1</v>
      </c>
      <c r="O32">
        <v>1</v>
      </c>
      <c r="P32">
        <v>1</v>
      </c>
      <c r="Q32">
        <v>1</v>
      </c>
      <c r="R32">
        <v>1</v>
      </c>
      <c r="S32">
        <v>1</v>
      </c>
      <c r="V32">
        <v>2012</v>
      </c>
      <c r="W32">
        <v>0.25</v>
      </c>
      <c r="X32">
        <v>0.25</v>
      </c>
      <c r="Y32">
        <v>0.25</v>
      </c>
      <c r="Z32">
        <v>0.25</v>
      </c>
      <c r="AA32">
        <v>0.25</v>
      </c>
      <c r="AB32">
        <v>0.25</v>
      </c>
      <c r="AC32">
        <v>0.25</v>
      </c>
      <c r="AD32">
        <v>0.25</v>
      </c>
      <c r="AG32" s="1"/>
      <c r="AH32" s="2"/>
      <c r="AI32" s="2"/>
      <c r="AJ32" s="2"/>
      <c r="AK32" s="2"/>
      <c r="AL32" s="2"/>
      <c r="AM32" s="2"/>
      <c r="AN32" s="2"/>
      <c r="AO32" s="2"/>
      <c r="AP32" s="2"/>
      <c r="AS32" s="1"/>
    </row>
    <row r="33" spans="1:45" x14ac:dyDescent="0.2">
      <c r="A33">
        <v>2013</v>
      </c>
      <c r="B33">
        <v>5.1000000000000004E-3</v>
      </c>
      <c r="C33">
        <v>9.5999999999999992E-3</v>
      </c>
      <c r="D33">
        <v>1.15E-2</v>
      </c>
      <c r="E33">
        <v>1.2500000000000001E-2</v>
      </c>
      <c r="F33">
        <v>1.26E-2</v>
      </c>
      <c r="G33">
        <v>1.29E-2</v>
      </c>
      <c r="H33">
        <v>1.2999999999999999E-2</v>
      </c>
      <c r="I33">
        <v>1.2500000000000001E-2</v>
      </c>
      <c r="K33">
        <v>2013</v>
      </c>
      <c r="L33">
        <v>0.17</v>
      </c>
      <c r="M33">
        <v>0.93</v>
      </c>
      <c r="N33" s="1">
        <v>1</v>
      </c>
      <c r="O33">
        <v>1</v>
      </c>
      <c r="P33">
        <v>1</v>
      </c>
      <c r="Q33">
        <v>1</v>
      </c>
      <c r="R33">
        <v>1</v>
      </c>
      <c r="S33">
        <v>1</v>
      </c>
      <c r="V33">
        <v>2013</v>
      </c>
      <c r="W33">
        <v>0.25</v>
      </c>
      <c r="X33">
        <v>0.25</v>
      </c>
      <c r="Y33">
        <v>0.25</v>
      </c>
      <c r="Z33">
        <v>0.25</v>
      </c>
      <c r="AA33">
        <v>0.25</v>
      </c>
      <c r="AB33">
        <v>0.25</v>
      </c>
      <c r="AC33">
        <v>0.25</v>
      </c>
      <c r="AD33">
        <v>0.25</v>
      </c>
      <c r="AG33" s="1"/>
      <c r="AH33" s="2"/>
      <c r="AI33" s="2"/>
      <c r="AJ33" s="2"/>
      <c r="AK33" s="2"/>
      <c r="AL33" s="2"/>
      <c r="AM33" s="2"/>
      <c r="AN33" s="2"/>
      <c r="AO33" s="2"/>
      <c r="AP33" s="2"/>
      <c r="AS33" s="1"/>
    </row>
    <row r="34" spans="1:45" x14ac:dyDescent="0.2">
      <c r="B34">
        <f t="shared" ref="B34:I34" si="0">AVERAGE(B7:B33)</f>
        <v>6.2444444444444448E-3</v>
      </c>
      <c r="C34">
        <f t="shared" si="0"/>
        <v>9.5777777777777771E-3</v>
      </c>
      <c r="D34">
        <f t="shared" si="0"/>
        <v>1.1030370370370373E-2</v>
      </c>
      <c r="E34">
        <f t="shared" si="0"/>
        <v>1.1925925925925925E-2</v>
      </c>
      <c r="F34">
        <f t="shared" si="0"/>
        <v>1.2674074074074074E-2</v>
      </c>
      <c r="G34">
        <f t="shared" si="0"/>
        <v>1.3051851851851849E-2</v>
      </c>
      <c r="H34">
        <f t="shared" si="0"/>
        <v>1.327037037037037E-2</v>
      </c>
      <c r="I34">
        <f t="shared" si="0"/>
        <v>1.3585185185185188E-2</v>
      </c>
      <c r="L34">
        <f t="shared" ref="L34:S34" si="1">AVERAGE(L7:L33)</f>
        <v>0.16999999999999996</v>
      </c>
      <c r="M34">
        <f t="shared" si="1"/>
        <v>0.92999999999999983</v>
      </c>
      <c r="N34">
        <f t="shared" si="1"/>
        <v>1</v>
      </c>
      <c r="O34">
        <f t="shared" si="1"/>
        <v>1</v>
      </c>
      <c r="P34">
        <f t="shared" si="1"/>
        <v>1</v>
      </c>
      <c r="Q34">
        <f t="shared" si="1"/>
        <v>1</v>
      </c>
      <c r="R34">
        <f t="shared" si="1"/>
        <v>1</v>
      </c>
      <c r="S34">
        <f t="shared" si="1"/>
        <v>1</v>
      </c>
      <c r="W34">
        <f t="shared" ref="W34:AD34" si="2">AVERAGE(W7:W33)</f>
        <v>0.25</v>
      </c>
      <c r="X34">
        <f t="shared" si="2"/>
        <v>0.25</v>
      </c>
      <c r="Y34">
        <f t="shared" si="2"/>
        <v>0.25</v>
      </c>
      <c r="Z34">
        <f t="shared" si="2"/>
        <v>0.25</v>
      </c>
      <c r="AA34">
        <f t="shared" si="2"/>
        <v>0.25</v>
      </c>
      <c r="AB34">
        <f t="shared" si="2"/>
        <v>0.25</v>
      </c>
      <c r="AC34">
        <f t="shared" si="2"/>
        <v>0.25</v>
      </c>
      <c r="AD34">
        <f t="shared" si="2"/>
        <v>0.25</v>
      </c>
    </row>
    <row r="36" spans="1:45" x14ac:dyDescent="0.2">
      <c r="A36" s="3" t="s">
        <v>3</v>
      </c>
      <c r="K36" s="3" t="s">
        <v>4</v>
      </c>
      <c r="U36" s="3" t="s">
        <v>5</v>
      </c>
      <c r="X36" s="3" t="s">
        <v>6</v>
      </c>
      <c r="AJ36" s="3" t="s">
        <v>4</v>
      </c>
      <c r="AK36" s="3" t="s">
        <v>7</v>
      </c>
      <c r="AL36" s="3" t="s">
        <v>8</v>
      </c>
    </row>
    <row r="37" spans="1:45" x14ac:dyDescent="0.2"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L37">
        <v>1</v>
      </c>
      <c r="M37">
        <v>2</v>
      </c>
      <c r="N37">
        <v>3</v>
      </c>
      <c r="O37">
        <v>4</v>
      </c>
      <c r="P37">
        <v>5</v>
      </c>
      <c r="Q37">
        <v>6</v>
      </c>
      <c r="R37">
        <v>7</v>
      </c>
      <c r="S37">
        <v>8</v>
      </c>
      <c r="X37">
        <v>1</v>
      </c>
      <c r="Y37">
        <v>2</v>
      </c>
      <c r="Z37">
        <v>3</v>
      </c>
      <c r="AA37">
        <v>4</v>
      </c>
      <c r="AB37">
        <v>5</v>
      </c>
      <c r="AC37">
        <v>6</v>
      </c>
      <c r="AD37">
        <v>7</v>
      </c>
      <c r="AE37">
        <v>8</v>
      </c>
    </row>
    <row r="38" spans="1:45" x14ac:dyDescent="0.2">
      <c r="A38">
        <v>1984</v>
      </c>
      <c r="B38">
        <v>1005</v>
      </c>
      <c r="C38">
        <v>2393</v>
      </c>
      <c r="D38">
        <v>388</v>
      </c>
      <c r="E38">
        <v>447</v>
      </c>
      <c r="F38">
        <v>77</v>
      </c>
      <c r="G38">
        <v>38</v>
      </c>
      <c r="H38">
        <v>9</v>
      </c>
      <c r="I38">
        <v>83</v>
      </c>
      <c r="K38">
        <v>1984</v>
      </c>
      <c r="L38" s="4">
        <f t="shared" ref="L38:L66" si="3">LN(X38/Y39)-W4</f>
        <v>4.7612813815472388E-2</v>
      </c>
      <c r="M38" s="4">
        <f t="shared" ref="M38:M66" si="4">LN(Y38/Z39)-X4</f>
        <v>9.5086912184523587E-2</v>
      </c>
      <c r="N38" s="4">
        <f t="shared" ref="N38:N66" si="5">LN(Z38/AA39)-Y4</f>
        <v>7.2636773943354105E-2</v>
      </c>
      <c r="O38" s="4">
        <f t="shared" ref="O38:O66" si="6">LN(AA38/AB39)-Z4</f>
        <v>0.10759043952891933</v>
      </c>
      <c r="P38" s="4">
        <f t="shared" ref="P38:P66" si="7">LN(AB38/AC39)-AA4</f>
        <v>7.457434959466025E-2</v>
      </c>
      <c r="Q38" s="4">
        <f t="shared" ref="Q38:Q66" si="8">LN(AC38/AD39)-AB4</f>
        <v>4.70736843581957E-2</v>
      </c>
      <c r="R38" s="4">
        <f t="shared" ref="R38:R66" si="9">LN(AD38/AE39)-AC4</f>
        <v>8.8192600863969406E-3</v>
      </c>
      <c r="S38" s="5">
        <f t="shared" ref="S38:S66" si="10">AVERAGE(N38:R38)</f>
        <v>6.2138901502305263E-2</v>
      </c>
      <c r="U38">
        <f t="shared" ref="U38:U66" si="11">AVERAGE(N38:P38)</f>
        <v>8.4933854355644559E-2</v>
      </c>
      <c r="W38">
        <v>1984</v>
      </c>
      <c r="X38" s="6">
        <f t="shared" ref="X38:X66" si="12">Y39*EXP(W4)+B38*(EXP(W4/2))</f>
        <v>24492.15467368329</v>
      </c>
      <c r="Y38" s="6">
        <f t="shared" ref="Y38:Y66" si="13">Z39*EXP(X4)+C38*(EXP(X4/2))</f>
        <v>29894.61918633779</v>
      </c>
      <c r="Z38" s="6">
        <f t="shared" ref="Z38:Z66" si="14">AA39*EXP(Y4)+D38*(EXP(Y4/2))</f>
        <v>6275.3708130629875</v>
      </c>
      <c r="AA38" s="6">
        <f t="shared" ref="AA38:AA66" si="15">AB39*EXP(Z4)+E38*(EXP(Z4/2))</f>
        <v>4965.627867102643</v>
      </c>
      <c r="AB38" s="6">
        <f t="shared" ref="AB38:AB66" si="16">AC39*EXP(AA4)+F38*(EXP(AA4/2))</f>
        <v>1214.1743230632801</v>
      </c>
      <c r="AC38" s="6">
        <f t="shared" ref="AC38:AC66" si="17">AD39*EXP(AB4)+G38*(EXP(AB4/2))</f>
        <v>936.42724037937933</v>
      </c>
      <c r="AD38" s="6">
        <f t="shared" ref="AD38:AD66" si="18">AE39*EXP(AC4)+H38*(EXP(AC4/2))</f>
        <v>1161.4776033348921</v>
      </c>
      <c r="AE38" s="7">
        <f t="shared" ref="AE38:AE67" si="19">(I38*(S38+AD4))/(S38*(1-EXP(-(S38+AD4))))</f>
        <v>1555.0092766200366</v>
      </c>
      <c r="AI38">
        <v>1984</v>
      </c>
      <c r="AJ38">
        <f t="shared" ref="AJ38:AJ67" si="20">U38</f>
        <v>8.4933854355644559E-2</v>
      </c>
      <c r="AK38">
        <f t="shared" ref="AK38:AK67" si="21">X38</f>
        <v>24492.15467368329</v>
      </c>
      <c r="AL38">
        <f t="shared" ref="AL38:AL67" si="22">SUMPRODUCT(X38:AE38,L4:S4,B4:I4)</f>
        <v>597.40708653166678</v>
      </c>
    </row>
    <row r="39" spans="1:45" x14ac:dyDescent="0.2">
      <c r="A39">
        <v>1985</v>
      </c>
      <c r="B39">
        <v>566</v>
      </c>
      <c r="C39">
        <v>1703</v>
      </c>
      <c r="D39">
        <v>2521</v>
      </c>
      <c r="E39">
        <v>447</v>
      </c>
      <c r="F39">
        <v>271</v>
      </c>
      <c r="G39">
        <v>30</v>
      </c>
      <c r="H39">
        <v>19</v>
      </c>
      <c r="I39">
        <v>65</v>
      </c>
      <c r="K39">
        <v>1985</v>
      </c>
      <c r="L39" s="4">
        <f t="shared" si="3"/>
        <v>3.2226684232078306E-2</v>
      </c>
      <c r="M39" s="4">
        <f t="shared" si="4"/>
        <v>0.11216428678398105</v>
      </c>
      <c r="N39" s="4">
        <f t="shared" si="5"/>
        <v>0.14495471006857535</v>
      </c>
      <c r="O39" s="4">
        <f t="shared" si="6"/>
        <v>0.11816269413729941</v>
      </c>
      <c r="P39" s="4">
        <f t="shared" si="7"/>
        <v>9.2582839730123989E-2</v>
      </c>
      <c r="Q39" s="4">
        <f t="shared" si="8"/>
        <v>3.950369777633278E-2</v>
      </c>
      <c r="R39" s="4">
        <f t="shared" si="9"/>
        <v>3.1433419994470357E-2</v>
      </c>
      <c r="S39" s="5">
        <f t="shared" si="10"/>
        <v>8.5327472341360372E-2</v>
      </c>
      <c r="U39">
        <f t="shared" si="11"/>
        <v>0.11856674797866625</v>
      </c>
      <c r="W39">
        <v>1985</v>
      </c>
      <c r="X39" s="6">
        <f t="shared" si="12"/>
        <v>20223.986191157663</v>
      </c>
      <c r="Y39" s="6">
        <f t="shared" si="13"/>
        <v>18187.599851872998</v>
      </c>
      <c r="Z39" s="6">
        <f t="shared" si="14"/>
        <v>21170.137744056377</v>
      </c>
      <c r="AA39" s="6">
        <f t="shared" si="15"/>
        <v>4544.8549050740703</v>
      </c>
      <c r="AB39" s="6">
        <f t="shared" si="16"/>
        <v>3472.7587558854148</v>
      </c>
      <c r="AC39" s="6">
        <f t="shared" si="17"/>
        <v>877.64765208786162</v>
      </c>
      <c r="AD39" s="6">
        <f t="shared" si="18"/>
        <v>695.75538579864076</v>
      </c>
      <c r="AE39" s="7">
        <f t="shared" si="19"/>
        <v>896.6171948738513</v>
      </c>
      <c r="AI39">
        <v>1985</v>
      </c>
      <c r="AJ39">
        <f t="shared" si="20"/>
        <v>0.11856674797866625</v>
      </c>
      <c r="AK39">
        <f t="shared" si="21"/>
        <v>20223.986191157663</v>
      </c>
      <c r="AL39">
        <f t="shared" si="22"/>
        <v>651.54459522263983</v>
      </c>
    </row>
    <row r="40" spans="1:45" x14ac:dyDescent="0.2">
      <c r="A40">
        <v>1986</v>
      </c>
      <c r="B40">
        <v>495</v>
      </c>
      <c r="C40">
        <v>1142</v>
      </c>
      <c r="D40">
        <v>1425</v>
      </c>
      <c r="E40">
        <v>2099</v>
      </c>
      <c r="F40">
        <v>340</v>
      </c>
      <c r="G40">
        <v>188</v>
      </c>
      <c r="H40">
        <v>16</v>
      </c>
      <c r="I40">
        <v>50</v>
      </c>
      <c r="K40">
        <v>1986</v>
      </c>
      <c r="L40" s="4">
        <f t="shared" si="3"/>
        <v>3.3071446810187477E-2</v>
      </c>
      <c r="M40" s="4">
        <f t="shared" si="4"/>
        <v>8.8668103771481044E-2</v>
      </c>
      <c r="N40" s="4">
        <f t="shared" si="5"/>
        <v>0.13642696755730149</v>
      </c>
      <c r="O40" s="4">
        <f t="shared" si="6"/>
        <v>0.18243832336794119</v>
      </c>
      <c r="P40" s="4">
        <f t="shared" si="7"/>
        <v>0.13067853007314467</v>
      </c>
      <c r="Q40" s="4">
        <f t="shared" si="8"/>
        <v>9.0370745523149665E-2</v>
      </c>
      <c r="R40" s="4">
        <f t="shared" si="9"/>
        <v>2.7981983613524497E-2</v>
      </c>
      <c r="S40" s="5">
        <f t="shared" si="10"/>
        <v>0.1135793100270123</v>
      </c>
      <c r="U40">
        <f t="shared" si="11"/>
        <v>0.14984794033279578</v>
      </c>
      <c r="W40">
        <v>1986</v>
      </c>
      <c r="X40" s="6">
        <f t="shared" si="12"/>
        <v>17242.506421239734</v>
      </c>
      <c r="Y40" s="6">
        <f t="shared" si="13"/>
        <v>15250.963035635985</v>
      </c>
      <c r="Z40" s="6">
        <f t="shared" si="14"/>
        <v>12661.624781726492</v>
      </c>
      <c r="AA40" s="6">
        <f t="shared" si="15"/>
        <v>14262.545161384847</v>
      </c>
      <c r="AB40" s="6">
        <f t="shared" si="16"/>
        <v>3145.0604435622872</v>
      </c>
      <c r="AC40" s="6">
        <f t="shared" si="17"/>
        <v>2465.4305779012138</v>
      </c>
      <c r="AD40" s="6">
        <f t="shared" si="18"/>
        <v>657.03777162926872</v>
      </c>
      <c r="AE40" s="7">
        <f t="shared" si="19"/>
        <v>525.08739813702152</v>
      </c>
      <c r="AI40">
        <v>1986</v>
      </c>
      <c r="AJ40">
        <f t="shared" si="20"/>
        <v>0.14984794033279578</v>
      </c>
      <c r="AK40">
        <f t="shared" si="21"/>
        <v>17242.506421239734</v>
      </c>
      <c r="AL40">
        <f t="shared" si="22"/>
        <v>663.96529364291348</v>
      </c>
    </row>
    <row r="41" spans="1:45" x14ac:dyDescent="0.2">
      <c r="A41">
        <v>1987</v>
      </c>
      <c r="B41">
        <v>779</v>
      </c>
      <c r="C41">
        <v>394</v>
      </c>
      <c r="D41">
        <v>1320</v>
      </c>
      <c r="E41">
        <v>1833</v>
      </c>
      <c r="F41">
        <v>1805</v>
      </c>
      <c r="G41">
        <v>227</v>
      </c>
      <c r="H41">
        <v>149</v>
      </c>
      <c r="I41">
        <v>73</v>
      </c>
      <c r="K41">
        <v>1987</v>
      </c>
      <c r="L41" s="4">
        <f t="shared" si="3"/>
        <v>4.2240662667803353E-2</v>
      </c>
      <c r="M41" s="4">
        <f t="shared" si="4"/>
        <v>3.4969580505621656E-2</v>
      </c>
      <c r="N41" s="4">
        <f t="shared" si="5"/>
        <v>0.14804589864108375</v>
      </c>
      <c r="O41" s="4">
        <f t="shared" si="6"/>
        <v>0.27631411533857053</v>
      </c>
      <c r="P41" s="4">
        <f t="shared" si="7"/>
        <v>0.2497313567588384</v>
      </c>
      <c r="Q41" s="4">
        <f t="shared" si="8"/>
        <v>0.12746625630889907</v>
      </c>
      <c r="R41" s="4">
        <f t="shared" si="9"/>
        <v>0.10120267691439261</v>
      </c>
      <c r="S41" s="5">
        <f t="shared" si="10"/>
        <v>0.18055206079235689</v>
      </c>
      <c r="U41">
        <f t="shared" si="11"/>
        <v>0.22469712357949756</v>
      </c>
      <c r="W41">
        <v>1987</v>
      </c>
      <c r="X41" s="6">
        <f t="shared" si="12"/>
        <v>21341.930509491751</v>
      </c>
      <c r="Y41" s="6">
        <f t="shared" si="13"/>
        <v>12991.641536195857</v>
      </c>
      <c r="Z41" s="6">
        <f t="shared" si="14"/>
        <v>10869.650491994747</v>
      </c>
      <c r="AA41" s="6">
        <f t="shared" si="15"/>
        <v>8603.3252087818491</v>
      </c>
      <c r="AB41" s="6">
        <f t="shared" si="16"/>
        <v>9255.3203417527311</v>
      </c>
      <c r="AC41" s="6">
        <f t="shared" si="17"/>
        <v>2149.3265893744469</v>
      </c>
      <c r="AD41" s="6">
        <f t="shared" si="18"/>
        <v>1754.169846991748</v>
      </c>
      <c r="AE41" s="7">
        <f t="shared" si="19"/>
        <v>497.58158061101187</v>
      </c>
      <c r="AI41">
        <v>1987</v>
      </c>
      <c r="AJ41">
        <f t="shared" si="20"/>
        <v>0.22469712357949756</v>
      </c>
      <c r="AK41">
        <f t="shared" si="21"/>
        <v>21341.930509491751</v>
      </c>
      <c r="AL41">
        <f t="shared" si="22"/>
        <v>656.02385669042553</v>
      </c>
    </row>
    <row r="42" spans="1:45" x14ac:dyDescent="0.2">
      <c r="A42">
        <v>1988</v>
      </c>
      <c r="B42">
        <v>78</v>
      </c>
      <c r="C42">
        <v>2696</v>
      </c>
      <c r="D42">
        <v>730</v>
      </c>
      <c r="E42">
        <v>1149</v>
      </c>
      <c r="F42">
        <v>762</v>
      </c>
      <c r="G42">
        <v>760</v>
      </c>
      <c r="H42">
        <v>65</v>
      </c>
      <c r="I42">
        <v>141</v>
      </c>
      <c r="K42">
        <v>1988</v>
      </c>
      <c r="L42" s="4">
        <f t="shared" si="3"/>
        <v>6.1176356313581426E-3</v>
      </c>
      <c r="M42" s="4">
        <f t="shared" si="4"/>
        <v>0.21285989976403324</v>
      </c>
      <c r="N42" s="4">
        <f t="shared" si="5"/>
        <v>8.8465681212766767E-2</v>
      </c>
      <c r="O42" s="4">
        <f t="shared" si="6"/>
        <v>0.19643440931831624</v>
      </c>
      <c r="P42" s="4">
        <f t="shared" si="7"/>
        <v>0.18618901832333945</v>
      </c>
      <c r="Q42" s="4">
        <f t="shared" si="8"/>
        <v>0.16649114051512309</v>
      </c>
      <c r="R42" s="4">
        <f t="shared" si="9"/>
        <v>5.1276241608961937E-2</v>
      </c>
      <c r="S42" s="5">
        <f t="shared" si="10"/>
        <v>0.1377712981957015</v>
      </c>
      <c r="U42">
        <f t="shared" si="11"/>
        <v>0.15702970295147414</v>
      </c>
      <c r="W42">
        <v>1988</v>
      </c>
      <c r="X42" s="6">
        <f t="shared" si="12"/>
        <v>14491.907613014519</v>
      </c>
      <c r="Y42" s="6">
        <f t="shared" si="13"/>
        <v>15933.647105934284</v>
      </c>
      <c r="Z42" s="6">
        <f t="shared" si="14"/>
        <v>9770.1968221539937</v>
      </c>
      <c r="AA42" s="6">
        <f t="shared" si="15"/>
        <v>7300.3964034663259</v>
      </c>
      <c r="AB42" s="6">
        <f t="shared" si="16"/>
        <v>5082.659587179699</v>
      </c>
      <c r="AC42" s="6">
        <f t="shared" si="17"/>
        <v>5615.1438205685354</v>
      </c>
      <c r="AD42" s="6">
        <f t="shared" si="18"/>
        <v>1473.5704339943081</v>
      </c>
      <c r="AE42" s="7">
        <f t="shared" si="19"/>
        <v>1234.6568119923152</v>
      </c>
      <c r="AI42">
        <v>1988</v>
      </c>
      <c r="AJ42">
        <f t="shared" si="20"/>
        <v>0.15702970295147414</v>
      </c>
      <c r="AK42">
        <f t="shared" si="21"/>
        <v>14491.907613014519</v>
      </c>
      <c r="AL42">
        <f t="shared" si="22"/>
        <v>597.90529302283971</v>
      </c>
    </row>
    <row r="43" spans="1:45" x14ac:dyDescent="0.2">
      <c r="A43">
        <v>1989</v>
      </c>
      <c r="B43">
        <v>2102</v>
      </c>
      <c r="C43">
        <v>290</v>
      </c>
      <c r="D43">
        <v>1772</v>
      </c>
      <c r="E43">
        <v>404</v>
      </c>
      <c r="F43">
        <v>739</v>
      </c>
      <c r="G43">
        <v>390</v>
      </c>
      <c r="H43">
        <v>398</v>
      </c>
      <c r="I43">
        <v>137</v>
      </c>
      <c r="K43">
        <v>1989</v>
      </c>
      <c r="L43" s="4">
        <f t="shared" si="3"/>
        <v>7.1578135767466855E-2</v>
      </c>
      <c r="M43" s="4">
        <f t="shared" si="4"/>
        <v>2.9732405028692177E-2</v>
      </c>
      <c r="N43" s="4">
        <f t="shared" si="5"/>
        <v>0.22338710472774775</v>
      </c>
      <c r="O43" s="4">
        <f t="shared" si="6"/>
        <v>6.7988994614736009E-2</v>
      </c>
      <c r="P43" s="4">
        <f t="shared" si="7"/>
        <v>0.19754157159135582</v>
      </c>
      <c r="Q43" s="4">
        <f t="shared" si="8"/>
        <v>0.14443809780562333</v>
      </c>
      <c r="R43" s="4">
        <f t="shared" si="9"/>
        <v>0.12989417908374051</v>
      </c>
      <c r="S43" s="5">
        <f t="shared" si="10"/>
        <v>0.15264998956464065</v>
      </c>
      <c r="U43">
        <f t="shared" si="11"/>
        <v>0.16297255697794652</v>
      </c>
      <c r="W43">
        <v>1989</v>
      </c>
      <c r="X43" s="6">
        <f t="shared" si="12"/>
        <v>34481.760092113313</v>
      </c>
      <c r="Y43" s="6">
        <f t="shared" si="13"/>
        <v>11217.474238812563</v>
      </c>
      <c r="Z43" s="6">
        <f t="shared" si="14"/>
        <v>10029.925193916975</v>
      </c>
      <c r="AA43" s="6">
        <f t="shared" si="15"/>
        <v>6964.8141969685275</v>
      </c>
      <c r="AB43" s="6">
        <f t="shared" si="16"/>
        <v>4671.565494681543</v>
      </c>
      <c r="AC43" s="6">
        <f t="shared" si="17"/>
        <v>3285.9166268114718</v>
      </c>
      <c r="AD43" s="6">
        <f t="shared" si="18"/>
        <v>3702.3807585530431</v>
      </c>
      <c r="AE43" s="7">
        <f t="shared" si="19"/>
        <v>1090.2555092376385</v>
      </c>
      <c r="AI43">
        <v>1989</v>
      </c>
      <c r="AJ43">
        <f t="shared" si="20"/>
        <v>0.16297255697794652</v>
      </c>
      <c r="AK43">
        <f t="shared" si="21"/>
        <v>34481.760092113313</v>
      </c>
      <c r="AL43">
        <f t="shared" si="22"/>
        <v>674.53811868413106</v>
      </c>
    </row>
    <row r="44" spans="1:45" x14ac:dyDescent="0.2">
      <c r="A44">
        <v>1990</v>
      </c>
      <c r="B44">
        <v>1049</v>
      </c>
      <c r="C44">
        <v>3171</v>
      </c>
      <c r="D44">
        <v>346</v>
      </c>
      <c r="E44">
        <v>952</v>
      </c>
      <c r="F44">
        <v>188</v>
      </c>
      <c r="G44">
        <v>316</v>
      </c>
      <c r="H44">
        <v>112</v>
      </c>
      <c r="I44">
        <v>200</v>
      </c>
      <c r="K44">
        <v>1990</v>
      </c>
      <c r="L44" s="4">
        <f t="shared" si="3"/>
        <v>3.0140445425094808E-2</v>
      </c>
      <c r="M44" s="4">
        <f t="shared" si="4"/>
        <v>0.15517177785942005</v>
      </c>
      <c r="N44" s="4">
        <f t="shared" si="5"/>
        <v>4.7336094609056634E-2</v>
      </c>
      <c r="O44" s="4">
        <f t="shared" si="6"/>
        <v>0.18955094997114802</v>
      </c>
      <c r="P44" s="4">
        <f t="shared" si="7"/>
        <v>4.2946555876840098E-2</v>
      </c>
      <c r="Q44" s="4">
        <f t="shared" si="8"/>
        <v>0.12773765559156303</v>
      </c>
      <c r="R44" s="4">
        <f t="shared" si="9"/>
        <v>5.9006615200690393E-2</v>
      </c>
      <c r="S44" s="5">
        <f t="shared" si="10"/>
        <v>9.3315574249859631E-2</v>
      </c>
      <c r="U44">
        <f t="shared" si="11"/>
        <v>9.3277866819014912E-2</v>
      </c>
      <c r="W44">
        <v>1990</v>
      </c>
      <c r="X44" s="6">
        <f t="shared" si="12"/>
        <v>40035.117555325458</v>
      </c>
      <c r="Y44" s="6">
        <f t="shared" si="13"/>
        <v>24999.413272185346</v>
      </c>
      <c r="Z44" s="6">
        <f t="shared" si="14"/>
        <v>8480.2536195210032</v>
      </c>
      <c r="AA44" s="6">
        <f t="shared" si="15"/>
        <v>6247.5290837902494</v>
      </c>
      <c r="AB44" s="6">
        <f t="shared" si="16"/>
        <v>5067.6740019017516</v>
      </c>
      <c r="AC44" s="6">
        <f t="shared" si="17"/>
        <v>2986.0536544173251</v>
      </c>
      <c r="AD44" s="6">
        <f t="shared" si="18"/>
        <v>2214.9006500601313</v>
      </c>
      <c r="AE44" s="7">
        <f t="shared" si="19"/>
        <v>2532.1832667609428</v>
      </c>
      <c r="AI44">
        <v>1990</v>
      </c>
      <c r="AJ44">
        <f t="shared" si="20"/>
        <v>9.3277866819014912E-2</v>
      </c>
      <c r="AK44">
        <f t="shared" si="21"/>
        <v>40035.117555325458</v>
      </c>
      <c r="AL44">
        <f t="shared" si="22"/>
        <v>818.16559063873706</v>
      </c>
    </row>
    <row r="45" spans="1:45" x14ac:dyDescent="0.2">
      <c r="A45">
        <v>1991</v>
      </c>
      <c r="B45">
        <v>1044</v>
      </c>
      <c r="C45">
        <v>2649</v>
      </c>
      <c r="D45">
        <v>2439</v>
      </c>
      <c r="E45">
        <v>407</v>
      </c>
      <c r="F45">
        <v>569</v>
      </c>
      <c r="G45">
        <v>106</v>
      </c>
      <c r="H45">
        <v>160</v>
      </c>
      <c r="I45">
        <v>152</v>
      </c>
      <c r="K45">
        <v>1991</v>
      </c>
      <c r="L45" s="4">
        <f t="shared" si="3"/>
        <v>2.3486528680700003E-2</v>
      </c>
      <c r="M45" s="4">
        <f t="shared" si="4"/>
        <v>0.1044921667671303</v>
      </c>
      <c r="N45" s="4">
        <f t="shared" si="5"/>
        <v>0.18125836338089552</v>
      </c>
      <c r="O45" s="4">
        <f t="shared" si="6"/>
        <v>7.6034351043556825E-2</v>
      </c>
      <c r="P45" s="4">
        <f t="shared" si="7"/>
        <v>0.17455761831706129</v>
      </c>
      <c r="Q45" s="4">
        <f t="shared" si="8"/>
        <v>3.2285001924381274E-2</v>
      </c>
      <c r="R45" s="4">
        <f t="shared" si="9"/>
        <v>9.2756578598322814E-2</v>
      </c>
      <c r="S45" s="5">
        <f t="shared" si="10"/>
        <v>0.11137838265284354</v>
      </c>
      <c r="U45">
        <f t="shared" si="11"/>
        <v>0.14395011091383789</v>
      </c>
      <c r="W45">
        <v>1991</v>
      </c>
      <c r="X45" s="6">
        <f t="shared" si="12"/>
        <v>50963.415883307636</v>
      </c>
      <c r="Y45" s="6">
        <f t="shared" si="13"/>
        <v>30253.64165163198</v>
      </c>
      <c r="Z45" s="6">
        <f t="shared" si="14"/>
        <v>16671.164954607866</v>
      </c>
      <c r="AA45" s="6">
        <f t="shared" si="15"/>
        <v>6299.0842312328032</v>
      </c>
      <c r="AB45" s="6">
        <f t="shared" si="16"/>
        <v>4025.4434914566882</v>
      </c>
      <c r="AC45" s="6">
        <f t="shared" si="17"/>
        <v>3780.7990633457807</v>
      </c>
      <c r="AD45" s="6">
        <f t="shared" si="18"/>
        <v>2046.6719031367111</v>
      </c>
      <c r="AE45" s="7">
        <f t="shared" si="19"/>
        <v>1626.1267076027193</v>
      </c>
      <c r="AI45">
        <v>1991</v>
      </c>
      <c r="AJ45">
        <f t="shared" si="20"/>
        <v>0.14395011091383789</v>
      </c>
      <c r="AK45">
        <f t="shared" si="21"/>
        <v>50963.415883307636</v>
      </c>
      <c r="AL45">
        <f t="shared" si="22"/>
        <v>973.90679698868894</v>
      </c>
    </row>
    <row r="46" spans="1:45" x14ac:dyDescent="0.2">
      <c r="A46">
        <v>1992</v>
      </c>
      <c r="B46">
        <v>1782</v>
      </c>
      <c r="C46">
        <v>2939</v>
      </c>
      <c r="D46">
        <v>3040</v>
      </c>
      <c r="E46">
        <v>1643</v>
      </c>
      <c r="F46">
        <v>444</v>
      </c>
      <c r="G46">
        <v>311</v>
      </c>
      <c r="H46">
        <v>121</v>
      </c>
      <c r="I46">
        <v>163</v>
      </c>
      <c r="K46">
        <v>1992</v>
      </c>
      <c r="L46" s="4">
        <f t="shared" si="3"/>
        <v>2.5205012957298378E-2</v>
      </c>
      <c r="M46" s="4">
        <f t="shared" si="4"/>
        <v>8.9817120487533708E-2</v>
      </c>
      <c r="N46" s="4">
        <f t="shared" si="5"/>
        <v>0.17710336062775123</v>
      </c>
      <c r="O46" s="4">
        <f t="shared" si="6"/>
        <v>0.1886097328692008</v>
      </c>
      <c r="P46" s="4">
        <f t="shared" si="7"/>
        <v>0.11727469550065223</v>
      </c>
      <c r="Q46" s="4">
        <f t="shared" si="8"/>
        <v>0.14369650635909548</v>
      </c>
      <c r="R46" s="4">
        <f t="shared" si="9"/>
        <v>4.9288116456564002E-2</v>
      </c>
      <c r="S46" s="5">
        <f t="shared" si="10"/>
        <v>0.13519448236265275</v>
      </c>
      <c r="U46">
        <f t="shared" si="11"/>
        <v>0.16099592966586809</v>
      </c>
      <c r="W46">
        <v>1992</v>
      </c>
      <c r="X46" s="6">
        <f t="shared" si="12"/>
        <v>81127.72320801203</v>
      </c>
      <c r="Y46" s="6">
        <f t="shared" si="13"/>
        <v>38769.021431615343</v>
      </c>
      <c r="Z46" s="6">
        <f t="shared" si="14"/>
        <v>21223.825514106065</v>
      </c>
      <c r="AA46" s="6">
        <f t="shared" si="15"/>
        <v>10831.106375957341</v>
      </c>
      <c r="AB46" s="6">
        <f t="shared" si="16"/>
        <v>4546.5554925649149</v>
      </c>
      <c r="AC46" s="6">
        <f t="shared" si="17"/>
        <v>2632.8778057855243</v>
      </c>
      <c r="AD46" s="6">
        <f t="shared" si="18"/>
        <v>2850.9445994953612</v>
      </c>
      <c r="AE46" s="7">
        <f t="shared" si="19"/>
        <v>1452.7501764395779</v>
      </c>
      <c r="AI46">
        <v>1992</v>
      </c>
      <c r="AJ46">
        <f t="shared" si="20"/>
        <v>0.16099592966586809</v>
      </c>
      <c r="AK46">
        <f t="shared" si="21"/>
        <v>81127.72320801203</v>
      </c>
      <c r="AL46">
        <f t="shared" si="22"/>
        <v>1237.3185828199578</v>
      </c>
    </row>
    <row r="47" spans="1:45" x14ac:dyDescent="0.2">
      <c r="A47">
        <v>1993</v>
      </c>
      <c r="B47">
        <v>1832</v>
      </c>
      <c r="C47">
        <v>5685</v>
      </c>
      <c r="D47">
        <v>3244</v>
      </c>
      <c r="E47">
        <v>1898</v>
      </c>
      <c r="F47">
        <v>884</v>
      </c>
      <c r="G47">
        <v>267</v>
      </c>
      <c r="H47">
        <v>244</v>
      </c>
      <c r="I47">
        <v>257</v>
      </c>
      <c r="K47">
        <v>1993</v>
      </c>
      <c r="L47" s="4">
        <f t="shared" si="3"/>
        <v>2.3906432939968691E-2</v>
      </c>
      <c r="M47" s="4">
        <f t="shared" si="4"/>
        <v>0.11044071616611245</v>
      </c>
      <c r="N47" s="4">
        <f t="shared" si="5"/>
        <v>0.1429326062125349</v>
      </c>
      <c r="O47" s="4">
        <f t="shared" si="6"/>
        <v>0.16880614496968332</v>
      </c>
      <c r="P47" s="4">
        <f t="shared" si="7"/>
        <v>0.15478532757444802</v>
      </c>
      <c r="Q47" s="4">
        <f t="shared" si="8"/>
        <v>0.10101147004423072</v>
      </c>
      <c r="R47" s="4">
        <f t="shared" si="9"/>
        <v>0.16922087766020438</v>
      </c>
      <c r="S47" s="5">
        <f t="shared" si="10"/>
        <v>0.14735128529222025</v>
      </c>
      <c r="U47">
        <f t="shared" si="11"/>
        <v>0.15550802625222207</v>
      </c>
      <c r="W47">
        <v>1993</v>
      </c>
      <c r="X47" s="6">
        <f t="shared" si="12"/>
        <v>87877.637613649393</v>
      </c>
      <c r="Y47" s="6">
        <f t="shared" si="13"/>
        <v>61609.724882794209</v>
      </c>
      <c r="Z47" s="6">
        <f t="shared" si="14"/>
        <v>27599.685853157982</v>
      </c>
      <c r="AA47" s="6">
        <f t="shared" si="15"/>
        <v>13846.341346299494</v>
      </c>
      <c r="AB47" s="6">
        <f t="shared" si="16"/>
        <v>6985.3317161787745</v>
      </c>
      <c r="AC47" s="6">
        <f t="shared" si="17"/>
        <v>3149.0323531395925</v>
      </c>
      <c r="AD47" s="6">
        <f t="shared" si="18"/>
        <v>1776.0307601732793</v>
      </c>
      <c r="AE47" s="7">
        <f t="shared" si="19"/>
        <v>2113.5357613674441</v>
      </c>
      <c r="AI47">
        <v>1993</v>
      </c>
      <c r="AJ47">
        <f t="shared" si="20"/>
        <v>0.15550802625222207</v>
      </c>
      <c r="AK47">
        <f t="shared" si="21"/>
        <v>87877.637613649393</v>
      </c>
      <c r="AL47">
        <f t="shared" si="22"/>
        <v>1537.9892519182711</v>
      </c>
    </row>
    <row r="48" spans="1:45" x14ac:dyDescent="0.2">
      <c r="A48">
        <v>1994</v>
      </c>
      <c r="B48">
        <v>1079</v>
      </c>
      <c r="C48">
        <v>8169</v>
      </c>
      <c r="D48">
        <v>8176</v>
      </c>
      <c r="E48">
        <v>3525</v>
      </c>
      <c r="F48">
        <v>2201</v>
      </c>
      <c r="G48">
        <v>779</v>
      </c>
      <c r="H48">
        <v>193</v>
      </c>
      <c r="I48">
        <v>208</v>
      </c>
      <c r="K48">
        <v>1994</v>
      </c>
      <c r="L48" s="4">
        <f t="shared" si="3"/>
        <v>2.0265832142674967E-2</v>
      </c>
      <c r="M48" s="4">
        <f t="shared" si="4"/>
        <v>0.14911117771912208</v>
      </c>
      <c r="N48" s="4">
        <f t="shared" si="5"/>
        <v>0.24287864368561746</v>
      </c>
      <c r="O48" s="4">
        <f t="shared" si="6"/>
        <v>0.24128582697566209</v>
      </c>
      <c r="P48" s="4">
        <f t="shared" si="7"/>
        <v>0.31995028549854188</v>
      </c>
      <c r="Q48" s="4">
        <f t="shared" si="8"/>
        <v>0.21000923895987705</v>
      </c>
      <c r="R48" s="4">
        <f t="shared" si="9"/>
        <v>0.10386472711505823</v>
      </c>
      <c r="S48" s="5">
        <f t="shared" si="10"/>
        <v>0.22359774444695138</v>
      </c>
      <c r="U48">
        <f t="shared" si="11"/>
        <v>0.26803825205327381</v>
      </c>
      <c r="W48">
        <v>1994</v>
      </c>
      <c r="X48" s="6">
        <f t="shared" si="12"/>
        <v>60944.855458742168</v>
      </c>
      <c r="Y48" s="6">
        <f t="shared" si="13"/>
        <v>66822.438662440312</v>
      </c>
      <c r="Z48" s="6">
        <f t="shared" si="14"/>
        <v>42964.707092340526</v>
      </c>
      <c r="AA48" s="6">
        <f t="shared" si="15"/>
        <v>18631.837002979784</v>
      </c>
      <c r="AB48" s="6">
        <f t="shared" si="16"/>
        <v>9108.5623620664555</v>
      </c>
      <c r="AC48" s="6">
        <f t="shared" si="17"/>
        <v>4660.0545486887677</v>
      </c>
      <c r="AD48" s="6">
        <f t="shared" si="18"/>
        <v>2216.8421895522165</v>
      </c>
      <c r="AE48" s="7">
        <f t="shared" si="19"/>
        <v>1167.8449025512111</v>
      </c>
      <c r="AI48">
        <v>1994</v>
      </c>
      <c r="AJ48">
        <f t="shared" si="20"/>
        <v>0.26803825205327381</v>
      </c>
      <c r="AK48">
        <f t="shared" si="21"/>
        <v>60944.855458742168</v>
      </c>
      <c r="AL48">
        <f t="shared" si="22"/>
        <v>1728.4601545310641</v>
      </c>
    </row>
    <row r="49" spans="1:38" x14ac:dyDescent="0.2">
      <c r="A49">
        <v>1995</v>
      </c>
      <c r="B49">
        <v>6373</v>
      </c>
      <c r="C49">
        <v>2341</v>
      </c>
      <c r="D49">
        <v>6643</v>
      </c>
      <c r="E49">
        <v>6636</v>
      </c>
      <c r="F49">
        <v>3366</v>
      </c>
      <c r="G49">
        <v>1902</v>
      </c>
      <c r="H49">
        <v>627</v>
      </c>
      <c r="I49">
        <v>409</v>
      </c>
      <c r="K49">
        <v>1995</v>
      </c>
      <c r="L49" s="4">
        <f t="shared" si="3"/>
        <v>3.1761311096287215E-2</v>
      </c>
      <c r="M49" s="4">
        <f t="shared" si="4"/>
        <v>5.8723979896037504E-2</v>
      </c>
      <c r="N49" s="4">
        <f t="shared" si="5"/>
        <v>0.18380721919506932</v>
      </c>
      <c r="O49" s="4">
        <f t="shared" si="6"/>
        <v>0.33758318012512334</v>
      </c>
      <c r="P49" s="4">
        <f t="shared" si="7"/>
        <v>0.40734611234220286</v>
      </c>
      <c r="Q49" s="4">
        <f t="shared" si="8"/>
        <v>0.54194266137887825</v>
      </c>
      <c r="R49" s="4">
        <f t="shared" si="9"/>
        <v>0.27643131464977744</v>
      </c>
      <c r="S49" s="5">
        <f t="shared" si="10"/>
        <v>0.34942209753821024</v>
      </c>
      <c r="U49">
        <f t="shared" si="11"/>
        <v>0.30957883722079854</v>
      </c>
      <c r="W49">
        <v>1995</v>
      </c>
      <c r="X49" s="6">
        <f t="shared" si="12"/>
        <v>230999.44358197972</v>
      </c>
      <c r="Y49" s="6">
        <f t="shared" si="13"/>
        <v>46511.68699755321</v>
      </c>
      <c r="Z49" s="6">
        <f t="shared" si="14"/>
        <v>44832.250359835874</v>
      </c>
      <c r="AA49" s="6">
        <f t="shared" si="15"/>
        <v>26245.652852416693</v>
      </c>
      <c r="AB49" s="6">
        <f t="shared" si="16"/>
        <v>11399.687666368734</v>
      </c>
      <c r="AC49" s="6">
        <f t="shared" si="17"/>
        <v>5151.3798176433856</v>
      </c>
      <c r="AD49" s="6">
        <f t="shared" si="18"/>
        <v>2941.789044560875</v>
      </c>
      <c r="AE49" s="7">
        <f t="shared" si="19"/>
        <v>1556.1565309701671</v>
      </c>
      <c r="AI49">
        <v>1995</v>
      </c>
      <c r="AJ49">
        <f t="shared" si="20"/>
        <v>0.30957883722079854</v>
      </c>
      <c r="AK49">
        <f t="shared" si="21"/>
        <v>230999.44358197972</v>
      </c>
      <c r="AL49">
        <f t="shared" si="22"/>
        <v>1831.0586049729231</v>
      </c>
    </row>
    <row r="50" spans="1:38" x14ac:dyDescent="0.2">
      <c r="A50">
        <v>1996</v>
      </c>
      <c r="B50">
        <v>8389</v>
      </c>
      <c r="C50">
        <v>27675</v>
      </c>
      <c r="D50">
        <v>4704</v>
      </c>
      <c r="E50">
        <v>6517</v>
      </c>
      <c r="F50">
        <v>3323</v>
      </c>
      <c r="G50">
        <v>1499</v>
      </c>
      <c r="H50">
        <v>690</v>
      </c>
      <c r="I50">
        <v>403</v>
      </c>
      <c r="K50">
        <v>1996</v>
      </c>
      <c r="L50" s="4">
        <f t="shared" si="3"/>
        <v>5.9475286494007351E-2</v>
      </c>
      <c r="M50" s="4">
        <f t="shared" si="4"/>
        <v>0.1983793735392444</v>
      </c>
      <c r="N50" s="4">
        <f t="shared" si="5"/>
        <v>0.16966431817443994</v>
      </c>
      <c r="O50" s="4">
        <f t="shared" si="6"/>
        <v>0.29327311237513354</v>
      </c>
      <c r="P50" s="4">
        <f t="shared" si="7"/>
        <v>0.29866572899113464</v>
      </c>
      <c r="Q50" s="4">
        <f t="shared" si="8"/>
        <v>0.339012004892838</v>
      </c>
      <c r="R50" s="4">
        <f t="shared" si="9"/>
        <v>0.4080887202441954</v>
      </c>
      <c r="S50" s="5">
        <f t="shared" si="10"/>
        <v>0.30174077693554835</v>
      </c>
      <c r="U50">
        <f t="shared" si="11"/>
        <v>0.25386771984690271</v>
      </c>
      <c r="W50">
        <v>1996</v>
      </c>
      <c r="X50" s="6">
        <f t="shared" si="12"/>
        <v>164630.89849483187</v>
      </c>
      <c r="Y50" s="6">
        <f t="shared" si="13"/>
        <v>174278.394790533</v>
      </c>
      <c r="Z50" s="6">
        <f t="shared" si="14"/>
        <v>34157.413006715986</v>
      </c>
      <c r="AA50" s="6">
        <f t="shared" si="15"/>
        <v>29052.964763223987</v>
      </c>
      <c r="AB50" s="6">
        <f t="shared" si="16"/>
        <v>14583.885548130998</v>
      </c>
      <c r="AC50" s="6">
        <f t="shared" si="17"/>
        <v>5907.6011072376587</v>
      </c>
      <c r="AD50" s="6">
        <f t="shared" si="18"/>
        <v>2333.3895271629995</v>
      </c>
      <c r="AE50" s="7">
        <f t="shared" si="19"/>
        <v>1737.7420536143479</v>
      </c>
      <c r="AI50">
        <v>1996</v>
      </c>
      <c r="AJ50">
        <f t="shared" si="20"/>
        <v>0.25386771984690271</v>
      </c>
      <c r="AK50">
        <f t="shared" si="21"/>
        <v>164630.89849483187</v>
      </c>
      <c r="AL50">
        <f t="shared" si="22"/>
        <v>2318.754647760712</v>
      </c>
    </row>
    <row r="51" spans="1:38" x14ac:dyDescent="0.2">
      <c r="A51">
        <v>1997</v>
      </c>
      <c r="B51">
        <v>1718</v>
      </c>
      <c r="C51">
        <v>23182</v>
      </c>
      <c r="D51">
        <v>23395</v>
      </c>
      <c r="E51">
        <v>6343</v>
      </c>
      <c r="F51">
        <v>4108</v>
      </c>
      <c r="G51">
        <v>1651</v>
      </c>
      <c r="H51">
        <v>683</v>
      </c>
      <c r="I51">
        <v>279</v>
      </c>
      <c r="K51">
        <v>1997</v>
      </c>
      <c r="L51" s="4">
        <f t="shared" si="3"/>
        <v>2.876364614987148E-2</v>
      </c>
      <c r="M51" s="4">
        <f t="shared" si="4"/>
        <v>0.24517849751845289</v>
      </c>
      <c r="N51" s="4">
        <f t="shared" si="5"/>
        <v>0.2720375607677129</v>
      </c>
      <c r="O51" s="4">
        <f t="shared" si="6"/>
        <v>0.38588411500102138</v>
      </c>
      <c r="P51" s="4">
        <f t="shared" si="7"/>
        <v>0.32275173879056429</v>
      </c>
      <c r="Q51" s="4">
        <f t="shared" si="8"/>
        <v>0.25108800117188201</v>
      </c>
      <c r="R51" s="4">
        <f t="shared" si="9"/>
        <v>0.26932196608507153</v>
      </c>
      <c r="S51" s="5">
        <f t="shared" si="10"/>
        <v>0.30021667636325045</v>
      </c>
      <c r="U51">
        <f t="shared" si="11"/>
        <v>0.32689113818643284</v>
      </c>
      <c r="W51">
        <v>1997</v>
      </c>
      <c r="X51" s="6">
        <f t="shared" si="12"/>
        <v>68658.926282508182</v>
      </c>
      <c r="Y51" s="6">
        <f t="shared" si="13"/>
        <v>120811.40614974187</v>
      </c>
      <c r="Z51" s="6">
        <f t="shared" si="14"/>
        <v>111305.04855626587</v>
      </c>
      <c r="AA51" s="6">
        <f t="shared" si="15"/>
        <v>22450.554567565865</v>
      </c>
      <c r="AB51" s="6">
        <f t="shared" si="16"/>
        <v>16875.239394000968</v>
      </c>
      <c r="AC51" s="6">
        <f t="shared" si="17"/>
        <v>8425.4042778195562</v>
      </c>
      <c r="AD51" s="6">
        <f t="shared" si="18"/>
        <v>3277.9815114158782</v>
      </c>
      <c r="AE51" s="7">
        <f t="shared" si="19"/>
        <v>1208.3227281817885</v>
      </c>
      <c r="AI51">
        <v>1997</v>
      </c>
      <c r="AJ51">
        <f t="shared" si="20"/>
        <v>0.32689113818643284</v>
      </c>
      <c r="AK51">
        <f t="shared" si="21"/>
        <v>68658.926282508182</v>
      </c>
      <c r="AL51">
        <f t="shared" si="22"/>
        <v>2440.7059095143568</v>
      </c>
    </row>
    <row r="52" spans="1:38" x14ac:dyDescent="0.2">
      <c r="A52">
        <v>1998</v>
      </c>
      <c r="B52">
        <v>11018</v>
      </c>
      <c r="C52">
        <v>3803</v>
      </c>
      <c r="D52">
        <v>17688</v>
      </c>
      <c r="E52">
        <v>19618</v>
      </c>
      <c r="F52">
        <v>2659</v>
      </c>
      <c r="G52">
        <v>1778</v>
      </c>
      <c r="H52">
        <v>1468</v>
      </c>
      <c r="I52">
        <v>489</v>
      </c>
      <c r="K52">
        <v>1998</v>
      </c>
      <c r="L52" s="4">
        <f t="shared" si="3"/>
        <v>9.9050065279836508E-2</v>
      </c>
      <c r="M52" s="4">
        <f t="shared" si="4"/>
        <v>8.6586045542953793E-2</v>
      </c>
      <c r="N52" s="4">
        <f t="shared" si="5"/>
        <v>0.31774860241964464</v>
      </c>
      <c r="O52" s="4">
        <f t="shared" si="6"/>
        <v>0.41041290124071417</v>
      </c>
      <c r="P52" s="4">
        <f t="shared" si="7"/>
        <v>0.29232922582815468</v>
      </c>
      <c r="Q52" s="4">
        <f t="shared" si="8"/>
        <v>0.23787079155001439</v>
      </c>
      <c r="R52" s="4">
        <f t="shared" si="9"/>
        <v>0.39432951477869183</v>
      </c>
      <c r="S52" s="5">
        <f t="shared" si="10"/>
        <v>0.33053820716344395</v>
      </c>
      <c r="U52">
        <f t="shared" si="11"/>
        <v>0.34016357649617118</v>
      </c>
      <c r="W52">
        <v>1998</v>
      </c>
      <c r="X52" s="6">
        <f t="shared" si="12"/>
        <v>132393.21867734662</v>
      </c>
      <c r="Y52" s="6">
        <f t="shared" si="13"/>
        <v>51955.495875018896</v>
      </c>
      <c r="Z52" s="6">
        <f t="shared" si="14"/>
        <v>73629.974517660419</v>
      </c>
      <c r="AA52" s="6">
        <f t="shared" si="15"/>
        <v>66038.443939453995</v>
      </c>
      <c r="AB52" s="6">
        <f t="shared" si="16"/>
        <v>11886.831624513514</v>
      </c>
      <c r="AC52" s="6">
        <f t="shared" si="17"/>
        <v>9517.1523787478563</v>
      </c>
      <c r="AD52" s="6">
        <f t="shared" si="18"/>
        <v>5104.7090630918683</v>
      </c>
      <c r="AE52" s="7">
        <f t="shared" si="19"/>
        <v>1950.1491835189947</v>
      </c>
      <c r="AI52">
        <v>1998</v>
      </c>
      <c r="AJ52">
        <f t="shared" si="20"/>
        <v>0.34016357649617118</v>
      </c>
      <c r="AK52">
        <f t="shared" si="21"/>
        <v>132393.21867734662</v>
      </c>
      <c r="AL52">
        <f t="shared" si="22"/>
        <v>1972.2713637646248</v>
      </c>
    </row>
    <row r="53" spans="1:38" x14ac:dyDescent="0.2">
      <c r="A53">
        <v>1999</v>
      </c>
      <c r="B53">
        <v>2082</v>
      </c>
      <c r="C53">
        <v>19901</v>
      </c>
      <c r="D53">
        <v>5832</v>
      </c>
      <c r="E53">
        <v>9972</v>
      </c>
      <c r="F53">
        <v>8836</v>
      </c>
      <c r="G53">
        <v>1180</v>
      </c>
      <c r="H53">
        <v>687</v>
      </c>
      <c r="I53">
        <v>515</v>
      </c>
      <c r="K53">
        <v>1999</v>
      </c>
      <c r="L53" s="4">
        <f t="shared" si="3"/>
        <v>4.8441082512012845E-2</v>
      </c>
      <c r="M53" s="4">
        <f t="shared" si="4"/>
        <v>0.27639001207602687</v>
      </c>
      <c r="N53" s="4">
        <f t="shared" si="5"/>
        <v>0.19612974729151772</v>
      </c>
      <c r="O53" s="4">
        <f t="shared" si="6"/>
        <v>0.31575239126297561</v>
      </c>
      <c r="P53" s="4">
        <f t="shared" si="7"/>
        <v>0.34738545711248858</v>
      </c>
      <c r="Q53" s="4">
        <f t="shared" si="8"/>
        <v>0.21502504647817394</v>
      </c>
      <c r="R53" s="4">
        <f t="shared" si="9"/>
        <v>0.14298660662831397</v>
      </c>
      <c r="S53" s="5">
        <f t="shared" si="10"/>
        <v>0.24345584975469398</v>
      </c>
      <c r="U53">
        <f t="shared" si="11"/>
        <v>0.28642253188899397</v>
      </c>
      <c r="W53">
        <v>1999</v>
      </c>
      <c r="X53" s="6">
        <f t="shared" si="12"/>
        <v>49891.904443238243</v>
      </c>
      <c r="Y53" s="6">
        <f t="shared" si="13"/>
        <v>93384.591506584227</v>
      </c>
      <c r="Z53" s="6">
        <f t="shared" si="14"/>
        <v>37106.845151798647</v>
      </c>
      <c r="AA53" s="6">
        <f t="shared" si="15"/>
        <v>41733.476598965201</v>
      </c>
      <c r="AB53" s="6">
        <f t="shared" si="16"/>
        <v>34117.96761795925</v>
      </c>
      <c r="AC53" s="6">
        <f t="shared" si="17"/>
        <v>6910.9145134366245</v>
      </c>
      <c r="AD53" s="6">
        <f t="shared" si="18"/>
        <v>5842.8862323833036</v>
      </c>
      <c r="AE53" s="7">
        <f t="shared" si="19"/>
        <v>2680.0459626934585</v>
      </c>
      <c r="AI53">
        <v>1999</v>
      </c>
      <c r="AJ53">
        <f t="shared" si="20"/>
        <v>0.28642253188899397</v>
      </c>
      <c r="AK53">
        <f t="shared" si="21"/>
        <v>49891.904443238243</v>
      </c>
      <c r="AL53">
        <f t="shared" si="22"/>
        <v>1914.5577615772693</v>
      </c>
    </row>
    <row r="54" spans="1:38" x14ac:dyDescent="0.2">
      <c r="A54">
        <v>2000</v>
      </c>
      <c r="B54">
        <v>10535</v>
      </c>
      <c r="C54">
        <v>2948</v>
      </c>
      <c r="D54">
        <v>14716</v>
      </c>
      <c r="E54">
        <v>2870</v>
      </c>
      <c r="F54">
        <v>4284</v>
      </c>
      <c r="G54">
        <v>4077</v>
      </c>
      <c r="H54">
        <v>707</v>
      </c>
      <c r="I54">
        <v>761</v>
      </c>
      <c r="K54">
        <v>2000</v>
      </c>
      <c r="L54" s="4">
        <f t="shared" si="3"/>
        <v>0.14405989032593269</v>
      </c>
      <c r="M54" s="4">
        <f t="shared" si="4"/>
        <v>9.4573636570006503E-2</v>
      </c>
      <c r="N54" s="4">
        <f t="shared" si="5"/>
        <v>0.35993763231322806</v>
      </c>
      <c r="O54" s="4">
        <f t="shared" si="6"/>
        <v>0.14724769945890503</v>
      </c>
      <c r="P54" s="4">
        <f t="shared" si="7"/>
        <v>0.22917638841585874</v>
      </c>
      <c r="Q54" s="4">
        <f t="shared" si="8"/>
        <v>0.28247597586230233</v>
      </c>
      <c r="R54" s="4">
        <f t="shared" si="9"/>
        <v>0.20402270907930842</v>
      </c>
      <c r="S54" s="5">
        <f t="shared" si="10"/>
        <v>0.24457208102592051</v>
      </c>
      <c r="U54">
        <f t="shared" si="11"/>
        <v>0.24545390672933062</v>
      </c>
      <c r="W54">
        <v>2000</v>
      </c>
      <c r="X54" s="6">
        <f t="shared" si="12"/>
        <v>88978.483663436942</v>
      </c>
      <c r="Y54" s="6">
        <f t="shared" si="13"/>
        <v>37018.495698136525</v>
      </c>
      <c r="Z54" s="6">
        <f t="shared" si="14"/>
        <v>55165.422133795029</v>
      </c>
      <c r="AA54" s="6">
        <f t="shared" si="15"/>
        <v>23752.118125656791</v>
      </c>
      <c r="AB54" s="6">
        <f t="shared" si="16"/>
        <v>23701.805142992664</v>
      </c>
      <c r="AC54" s="6">
        <f t="shared" si="17"/>
        <v>18773.357266434017</v>
      </c>
      <c r="AD54" s="6">
        <f t="shared" si="18"/>
        <v>4340.879289754158</v>
      </c>
      <c r="AE54" s="7">
        <f t="shared" si="19"/>
        <v>3944.1690011016308</v>
      </c>
      <c r="AI54">
        <v>2000</v>
      </c>
      <c r="AJ54">
        <f t="shared" si="20"/>
        <v>0.24545390672933062</v>
      </c>
      <c r="AK54">
        <f t="shared" si="21"/>
        <v>88978.483663436942</v>
      </c>
      <c r="AL54">
        <f t="shared" si="22"/>
        <v>1849.0116667255395</v>
      </c>
    </row>
    <row r="55" spans="1:38" x14ac:dyDescent="0.2">
      <c r="A55">
        <v>2001</v>
      </c>
      <c r="B55">
        <v>2776</v>
      </c>
      <c r="C55">
        <v>11557</v>
      </c>
      <c r="D55">
        <v>2670</v>
      </c>
      <c r="E55">
        <v>9252</v>
      </c>
      <c r="F55">
        <v>1999</v>
      </c>
      <c r="G55">
        <v>2651</v>
      </c>
      <c r="H55">
        <v>2264</v>
      </c>
      <c r="I55">
        <v>523</v>
      </c>
      <c r="K55">
        <v>2001</v>
      </c>
      <c r="L55" s="4">
        <f t="shared" si="3"/>
        <v>7.3193214093500603E-2</v>
      </c>
      <c r="M55" s="4">
        <f t="shared" si="4"/>
        <v>0.24624002295968522</v>
      </c>
      <c r="N55" s="4">
        <f t="shared" si="5"/>
        <v>0.12256563490744266</v>
      </c>
      <c r="O55" s="4">
        <f t="shared" si="6"/>
        <v>0.43038637806174418</v>
      </c>
      <c r="P55" s="4">
        <f t="shared" si="7"/>
        <v>0.15301078241306143</v>
      </c>
      <c r="Q55" s="4">
        <f t="shared" si="8"/>
        <v>0.22897717296508469</v>
      </c>
      <c r="R55" s="4">
        <f t="shared" si="9"/>
        <v>0.26493069452917373</v>
      </c>
      <c r="S55" s="5">
        <f t="shared" si="10"/>
        <v>0.23997413257530137</v>
      </c>
      <c r="U55">
        <f t="shared" si="11"/>
        <v>0.23532093179408275</v>
      </c>
      <c r="W55">
        <v>2001</v>
      </c>
      <c r="X55" s="6">
        <f t="shared" si="12"/>
        <v>44568.931226097215</v>
      </c>
      <c r="Y55" s="6">
        <f t="shared" si="13"/>
        <v>59999.407884862187</v>
      </c>
      <c r="Z55" s="6">
        <f t="shared" si="14"/>
        <v>26228.432569014774</v>
      </c>
      <c r="AA55" s="6">
        <f t="shared" si="15"/>
        <v>29976.049537829276</v>
      </c>
      <c r="AB55" s="6">
        <f t="shared" si="16"/>
        <v>15965.40208544823</v>
      </c>
      <c r="AC55" s="6">
        <f t="shared" si="17"/>
        <v>14678.367674896133</v>
      </c>
      <c r="AD55" s="6">
        <f t="shared" si="18"/>
        <v>11022.765468140668</v>
      </c>
      <c r="AE55" s="7">
        <f t="shared" si="19"/>
        <v>2756.7548799516735</v>
      </c>
      <c r="AI55">
        <v>2001</v>
      </c>
      <c r="AJ55">
        <f t="shared" si="20"/>
        <v>0.23532093179408275</v>
      </c>
      <c r="AK55">
        <f t="shared" si="21"/>
        <v>44568.931226097215</v>
      </c>
      <c r="AL55">
        <f t="shared" si="22"/>
        <v>1694.2580170851509</v>
      </c>
    </row>
    <row r="56" spans="1:38" x14ac:dyDescent="0.2">
      <c r="A56">
        <v>2002</v>
      </c>
      <c r="B56">
        <v>6648</v>
      </c>
      <c r="C56">
        <v>5429</v>
      </c>
      <c r="D56">
        <v>10781</v>
      </c>
      <c r="E56">
        <v>3835</v>
      </c>
      <c r="F56">
        <v>4308</v>
      </c>
      <c r="G56">
        <v>998</v>
      </c>
      <c r="H56">
        <v>880</v>
      </c>
      <c r="I56">
        <v>1340</v>
      </c>
      <c r="K56">
        <v>2002</v>
      </c>
      <c r="L56" s="4">
        <f t="shared" si="3"/>
        <v>0.16549190468102465</v>
      </c>
      <c r="M56" s="4">
        <f t="shared" si="4"/>
        <v>0.21157733853540001</v>
      </c>
      <c r="N56" s="4">
        <f t="shared" si="5"/>
        <v>0.40712067997413459</v>
      </c>
      <c r="O56" s="4">
        <f t="shared" si="6"/>
        <v>0.27507159657131652</v>
      </c>
      <c r="P56" s="4">
        <f t="shared" si="7"/>
        <v>0.38797466244383672</v>
      </c>
      <c r="Q56" s="4">
        <f t="shared" si="8"/>
        <v>0.11203776067043963</v>
      </c>
      <c r="R56" s="4">
        <f t="shared" si="9"/>
        <v>0.11616906054914405</v>
      </c>
      <c r="S56" s="5">
        <f t="shared" si="10"/>
        <v>0.25967475204177431</v>
      </c>
      <c r="U56">
        <f t="shared" si="11"/>
        <v>0.35672231299642926</v>
      </c>
      <c r="W56">
        <v>2002</v>
      </c>
      <c r="X56" s="6">
        <f t="shared" si="12"/>
        <v>49390.303580322819</v>
      </c>
      <c r="Y56" s="6">
        <f t="shared" si="13"/>
        <v>32260.507137965262</v>
      </c>
      <c r="Z56" s="6">
        <f t="shared" si="14"/>
        <v>36528.569141381129</v>
      </c>
      <c r="AA56" s="6">
        <f t="shared" si="15"/>
        <v>18070.457093583376</v>
      </c>
      <c r="AB56" s="6">
        <f t="shared" si="16"/>
        <v>15180.509510735988</v>
      </c>
      <c r="AC56" s="6">
        <f t="shared" si="17"/>
        <v>10669.756337930316</v>
      </c>
      <c r="AD56" s="6">
        <f t="shared" si="18"/>
        <v>9092.0249506673426</v>
      </c>
      <c r="AE56" s="7">
        <f t="shared" si="19"/>
        <v>6586.5653907488686</v>
      </c>
      <c r="AI56">
        <v>2002</v>
      </c>
      <c r="AJ56">
        <f t="shared" si="20"/>
        <v>0.35672231299642926</v>
      </c>
      <c r="AK56">
        <f t="shared" si="21"/>
        <v>49390.303580322819</v>
      </c>
      <c r="AL56">
        <f t="shared" si="22"/>
        <v>1387.0753014780821</v>
      </c>
    </row>
    <row r="57" spans="1:38" x14ac:dyDescent="0.2">
      <c r="A57">
        <v>2003</v>
      </c>
      <c r="B57">
        <v>9366</v>
      </c>
      <c r="C57">
        <v>7109</v>
      </c>
      <c r="D57">
        <v>4805</v>
      </c>
      <c r="E57">
        <v>5067</v>
      </c>
      <c r="F57">
        <v>2396</v>
      </c>
      <c r="G57">
        <v>1903</v>
      </c>
      <c r="H57">
        <v>833</v>
      </c>
      <c r="I57">
        <v>1383</v>
      </c>
      <c r="K57">
        <v>2003</v>
      </c>
      <c r="L57" s="4">
        <f t="shared" si="3"/>
        <v>0.10859200618802728</v>
      </c>
      <c r="M57" s="4">
        <f t="shared" si="4"/>
        <v>0.28384305908110563</v>
      </c>
      <c r="N57" s="4">
        <f t="shared" si="5"/>
        <v>0.31166699321049229</v>
      </c>
      <c r="O57" s="4">
        <f t="shared" si="6"/>
        <v>0.36131671657366227</v>
      </c>
      <c r="P57" s="4">
        <f t="shared" si="7"/>
        <v>0.29303474820188236</v>
      </c>
      <c r="Q57" s="4">
        <f t="shared" si="8"/>
        <v>0.31313502050899289</v>
      </c>
      <c r="R57" s="4">
        <f t="shared" si="9"/>
        <v>0.13588827326744946</v>
      </c>
      <c r="S57" s="5">
        <f t="shared" si="10"/>
        <v>0.28300835035249589</v>
      </c>
      <c r="U57">
        <f t="shared" si="11"/>
        <v>0.32200615266201232</v>
      </c>
      <c r="W57">
        <v>2003</v>
      </c>
      <c r="X57" s="6">
        <f t="shared" si="12"/>
        <v>103135.97894733546</v>
      </c>
      <c r="Y57" s="6">
        <f t="shared" si="13"/>
        <v>32598.367696107434</v>
      </c>
      <c r="Z57" s="6">
        <f t="shared" si="14"/>
        <v>20333.432537196226</v>
      </c>
      <c r="AA57" s="6">
        <f t="shared" si="15"/>
        <v>18934.279145021057</v>
      </c>
      <c r="AB57" s="6">
        <f t="shared" si="16"/>
        <v>10688.910513529034</v>
      </c>
      <c r="AC57" s="6">
        <f t="shared" si="17"/>
        <v>8020.7960380496606</v>
      </c>
      <c r="AD57" s="6">
        <f t="shared" si="18"/>
        <v>7428.882682381789</v>
      </c>
      <c r="AE57" s="7">
        <f t="shared" si="19"/>
        <v>6304.2788770100351</v>
      </c>
      <c r="AI57">
        <v>2003</v>
      </c>
      <c r="AJ57">
        <f t="shared" si="20"/>
        <v>0.32200615266201232</v>
      </c>
      <c r="AK57">
        <f t="shared" si="21"/>
        <v>103135.97894733546</v>
      </c>
      <c r="AL57">
        <f t="shared" si="22"/>
        <v>1172.2431400155208</v>
      </c>
    </row>
    <row r="58" spans="1:38" x14ac:dyDescent="0.2">
      <c r="A58">
        <v>2004</v>
      </c>
      <c r="B58">
        <v>23264</v>
      </c>
      <c r="C58">
        <v>13094</v>
      </c>
      <c r="D58">
        <v>5448</v>
      </c>
      <c r="E58">
        <v>3086</v>
      </c>
      <c r="F58">
        <v>3246</v>
      </c>
      <c r="G58">
        <v>1334</v>
      </c>
      <c r="H58">
        <v>1143</v>
      </c>
      <c r="I58">
        <v>1364</v>
      </c>
      <c r="K58">
        <v>2004</v>
      </c>
      <c r="L58" s="4">
        <f t="shared" si="3"/>
        <v>0.14910795306736147</v>
      </c>
      <c r="M58" s="4">
        <f t="shared" si="4"/>
        <v>0.23056208189389904</v>
      </c>
      <c r="N58" s="4">
        <f t="shared" si="5"/>
        <v>0.39005173976224228</v>
      </c>
      <c r="O58" s="4">
        <f t="shared" si="6"/>
        <v>0.35893301908063102</v>
      </c>
      <c r="P58" s="4">
        <f t="shared" si="7"/>
        <v>0.44316055565890644</v>
      </c>
      <c r="Q58" s="4">
        <f t="shared" si="8"/>
        <v>0.2789395449685429</v>
      </c>
      <c r="R58" s="4">
        <f t="shared" si="9"/>
        <v>0.33349452657299483</v>
      </c>
      <c r="S58" s="5">
        <f t="shared" si="10"/>
        <v>0.36091587720866353</v>
      </c>
      <c r="U58">
        <f t="shared" si="11"/>
        <v>0.39738177150059323</v>
      </c>
      <c r="W58">
        <v>2004</v>
      </c>
      <c r="X58" s="6">
        <f t="shared" si="12"/>
        <v>190303.38941239679</v>
      </c>
      <c r="Y58" s="6">
        <f t="shared" si="13"/>
        <v>72056.915177413466</v>
      </c>
      <c r="Z58" s="6">
        <f t="shared" si="14"/>
        <v>19113.96380810417</v>
      </c>
      <c r="AA58" s="6">
        <f t="shared" si="15"/>
        <v>11595.295565579025</v>
      </c>
      <c r="AB58" s="6">
        <f t="shared" si="16"/>
        <v>10274.419619638826</v>
      </c>
      <c r="AC58" s="6">
        <f t="shared" si="17"/>
        <v>6210.0692995238933</v>
      </c>
      <c r="AD58" s="6">
        <f t="shared" si="18"/>
        <v>4567.2106296706124</v>
      </c>
      <c r="AE58" s="7">
        <f t="shared" si="19"/>
        <v>5050.4997305315683</v>
      </c>
      <c r="AI58">
        <v>2004</v>
      </c>
      <c r="AJ58">
        <f t="shared" si="20"/>
        <v>0.39738177150059323</v>
      </c>
      <c r="AK58">
        <f t="shared" si="21"/>
        <v>190303.38941239679</v>
      </c>
      <c r="AL58">
        <f t="shared" si="22"/>
        <v>1274.8166748109236</v>
      </c>
    </row>
    <row r="59" spans="1:38" x14ac:dyDescent="0.2">
      <c r="A59">
        <v>2005</v>
      </c>
      <c r="B59">
        <v>2843</v>
      </c>
      <c r="C59">
        <v>30968</v>
      </c>
      <c r="D59">
        <v>11254</v>
      </c>
      <c r="E59">
        <v>2934</v>
      </c>
      <c r="F59">
        <v>1868</v>
      </c>
      <c r="G59">
        <v>843</v>
      </c>
      <c r="H59">
        <v>659</v>
      </c>
      <c r="I59">
        <v>615</v>
      </c>
      <c r="K59">
        <v>2005</v>
      </c>
      <c r="L59" s="4">
        <f t="shared" si="3"/>
        <v>7.8812487205855208E-2</v>
      </c>
      <c r="M59" s="4">
        <f t="shared" si="4"/>
        <v>0.32136635099404942</v>
      </c>
      <c r="N59" s="4">
        <f t="shared" si="5"/>
        <v>0.33710989771770949</v>
      </c>
      <c r="O59" s="4">
        <f t="shared" si="6"/>
        <v>0.40031107516116382</v>
      </c>
      <c r="P59" s="4">
        <f t="shared" si="7"/>
        <v>0.40888969320471069</v>
      </c>
      <c r="Q59" s="4">
        <f t="shared" si="8"/>
        <v>0.205731758164726</v>
      </c>
      <c r="R59" s="4">
        <f t="shared" si="9"/>
        <v>0.22825120349607553</v>
      </c>
      <c r="S59" s="5">
        <f t="shared" si="10"/>
        <v>0.3160587255488771</v>
      </c>
      <c r="U59">
        <f t="shared" si="11"/>
        <v>0.38210355536119467</v>
      </c>
      <c r="W59">
        <v>2005</v>
      </c>
      <c r="X59" s="6">
        <f t="shared" si="12"/>
        <v>42507.949631341144</v>
      </c>
      <c r="Y59" s="6">
        <f t="shared" si="13"/>
        <v>127678.02075378908</v>
      </c>
      <c r="Z59" s="6">
        <f t="shared" si="14"/>
        <v>44562.567523436715</v>
      </c>
      <c r="AA59" s="6">
        <f t="shared" si="15"/>
        <v>10078.126856069146</v>
      </c>
      <c r="AB59" s="6">
        <f t="shared" si="16"/>
        <v>6307.0398250412709</v>
      </c>
      <c r="AC59" s="6">
        <f t="shared" si="17"/>
        <v>5137.1410995893266</v>
      </c>
      <c r="AD59" s="6">
        <f t="shared" si="18"/>
        <v>3659.1559653490485</v>
      </c>
      <c r="AE59" s="7">
        <f t="shared" si="19"/>
        <v>2548.2532551853246</v>
      </c>
      <c r="AI59">
        <v>2005</v>
      </c>
      <c r="AJ59">
        <f t="shared" si="20"/>
        <v>0.38210355536119467</v>
      </c>
      <c r="AK59">
        <f t="shared" si="21"/>
        <v>42507.949631341144</v>
      </c>
      <c r="AL59">
        <f t="shared" si="22"/>
        <v>1521.3421254304155</v>
      </c>
    </row>
    <row r="60" spans="1:38" x14ac:dyDescent="0.2">
      <c r="A60">
        <v>2006</v>
      </c>
      <c r="B60">
        <v>10851</v>
      </c>
      <c r="C60">
        <v>3266</v>
      </c>
      <c r="D60">
        <v>21097</v>
      </c>
      <c r="E60">
        <v>6832</v>
      </c>
      <c r="F60">
        <v>1380</v>
      </c>
      <c r="G60">
        <v>614</v>
      </c>
      <c r="H60">
        <v>405</v>
      </c>
      <c r="I60">
        <v>530</v>
      </c>
      <c r="K60">
        <v>2006</v>
      </c>
      <c r="L60" s="4">
        <f t="shared" si="3"/>
        <v>0.20873688513383026</v>
      </c>
      <c r="M60" s="4">
        <f t="shared" si="4"/>
        <v>0.12892250100320135</v>
      </c>
      <c r="N60" s="4">
        <f t="shared" si="5"/>
        <v>0.40277494150530802</v>
      </c>
      <c r="O60" s="4">
        <f t="shared" si="6"/>
        <v>0.37468615433740471</v>
      </c>
      <c r="P60" s="4">
        <f t="shared" si="7"/>
        <v>0.35284244314968116</v>
      </c>
      <c r="Q60" s="4">
        <f t="shared" si="8"/>
        <v>0.2397778018282391</v>
      </c>
      <c r="R60" s="4">
        <f t="shared" si="9"/>
        <v>0.15188170728589956</v>
      </c>
      <c r="S60" s="5">
        <f t="shared" si="10"/>
        <v>0.30439260962130649</v>
      </c>
      <c r="U60">
        <f t="shared" si="11"/>
        <v>0.37676784633079796</v>
      </c>
      <c r="W60">
        <v>2006</v>
      </c>
      <c r="X60" s="6">
        <f t="shared" si="12"/>
        <v>65267.331245617461</v>
      </c>
      <c r="Y60" s="6">
        <f t="shared" si="13"/>
        <v>30596.285765600318</v>
      </c>
      <c r="Z60" s="6">
        <f t="shared" si="14"/>
        <v>72106.578464818274</v>
      </c>
      <c r="AA60" s="6">
        <f t="shared" si="15"/>
        <v>24773.742341237834</v>
      </c>
      <c r="AB60" s="6">
        <f t="shared" si="16"/>
        <v>5259.6071752164034</v>
      </c>
      <c r="AC60" s="6">
        <f t="shared" si="17"/>
        <v>3263.4233405766545</v>
      </c>
      <c r="AD60" s="6">
        <f t="shared" si="18"/>
        <v>3256.8646222296516</v>
      </c>
      <c r="AE60" s="7">
        <f t="shared" si="19"/>
        <v>2268.1880723909931</v>
      </c>
      <c r="AI60">
        <v>2006</v>
      </c>
      <c r="AJ60">
        <f t="shared" si="20"/>
        <v>0.37676784633079796</v>
      </c>
      <c r="AK60">
        <f t="shared" si="21"/>
        <v>65267.331245617461</v>
      </c>
      <c r="AL60">
        <f t="shared" si="22"/>
        <v>1243.4360343585927</v>
      </c>
    </row>
    <row r="61" spans="1:38" x14ac:dyDescent="0.2">
      <c r="A61">
        <v>2007</v>
      </c>
      <c r="B61">
        <v>13796</v>
      </c>
      <c r="C61">
        <v>11968</v>
      </c>
      <c r="D61">
        <v>3706</v>
      </c>
      <c r="E61">
        <v>13723</v>
      </c>
      <c r="F61">
        <v>3855</v>
      </c>
      <c r="G61">
        <v>623</v>
      </c>
      <c r="H61">
        <v>301</v>
      </c>
      <c r="I61">
        <v>539</v>
      </c>
      <c r="K61">
        <v>2007</v>
      </c>
      <c r="L61" s="4">
        <f t="shared" si="3"/>
        <v>0.21896003904189054</v>
      </c>
      <c r="M61" s="4">
        <f t="shared" si="4"/>
        <v>0.39858394437706612</v>
      </c>
      <c r="N61" s="4">
        <f t="shared" si="5"/>
        <v>0.22375320880344046</v>
      </c>
      <c r="O61" s="4">
        <f t="shared" si="6"/>
        <v>0.53485409736361533</v>
      </c>
      <c r="P61" s="4">
        <f t="shared" si="7"/>
        <v>0.3994622731489913</v>
      </c>
      <c r="Q61" s="4">
        <f t="shared" si="8"/>
        <v>0.28138642721552132</v>
      </c>
      <c r="R61" s="4">
        <f t="shared" si="9"/>
        <v>0.18700947629614556</v>
      </c>
      <c r="S61" s="5">
        <f t="shared" si="10"/>
        <v>0.32529309656554278</v>
      </c>
      <c r="U61">
        <f t="shared" si="11"/>
        <v>0.38602319310534899</v>
      </c>
      <c r="W61">
        <v>2007</v>
      </c>
      <c r="X61" s="6">
        <f t="shared" si="12"/>
        <v>79497.685042263387</v>
      </c>
      <c r="Y61" s="6">
        <f t="shared" si="13"/>
        <v>41254.274793122211</v>
      </c>
      <c r="Z61" s="6">
        <f t="shared" si="14"/>
        <v>20946.176429484716</v>
      </c>
      <c r="AA61" s="6">
        <f t="shared" si="15"/>
        <v>37538.622619172966</v>
      </c>
      <c r="AB61" s="6">
        <f t="shared" si="16"/>
        <v>13264.591096507291</v>
      </c>
      <c r="AC61" s="6">
        <f t="shared" si="17"/>
        <v>2878.3404611397737</v>
      </c>
      <c r="AD61" s="6">
        <f t="shared" si="18"/>
        <v>1999.7035549476573</v>
      </c>
      <c r="AE61" s="7">
        <f t="shared" si="19"/>
        <v>2179.0374726032469</v>
      </c>
      <c r="AI61">
        <v>2007</v>
      </c>
      <c r="AJ61">
        <f t="shared" si="20"/>
        <v>0.38602319310534899</v>
      </c>
      <c r="AK61">
        <f t="shared" si="21"/>
        <v>79497.685042263387</v>
      </c>
      <c r="AL61">
        <f t="shared" si="22"/>
        <v>1109.6963212616213</v>
      </c>
    </row>
    <row r="62" spans="1:38" x14ac:dyDescent="0.2">
      <c r="A62">
        <v>2008</v>
      </c>
      <c r="B62">
        <v>6391</v>
      </c>
      <c r="C62">
        <v>15479</v>
      </c>
      <c r="D62">
        <v>6684</v>
      </c>
      <c r="E62">
        <v>2937</v>
      </c>
      <c r="F62">
        <v>5719</v>
      </c>
      <c r="G62">
        <v>2255</v>
      </c>
      <c r="H62">
        <v>299</v>
      </c>
      <c r="I62">
        <v>362</v>
      </c>
      <c r="K62">
        <v>2008</v>
      </c>
      <c r="L62" s="4">
        <f t="shared" si="3"/>
        <v>0.16091336792798766</v>
      </c>
      <c r="M62" s="4">
        <f t="shared" si="4"/>
        <v>0.43486578572600643</v>
      </c>
      <c r="N62" s="4">
        <f t="shared" si="5"/>
        <v>0.43260113197951033</v>
      </c>
      <c r="O62" s="4">
        <f t="shared" si="6"/>
        <v>0.29460305331030878</v>
      </c>
      <c r="P62" s="4">
        <f t="shared" si="7"/>
        <v>0.47550789225634915</v>
      </c>
      <c r="Q62" s="4">
        <f t="shared" si="8"/>
        <v>0.46014119904213013</v>
      </c>
      <c r="R62" s="4">
        <f t="shared" si="9"/>
        <v>0.22346849872541236</v>
      </c>
      <c r="S62" s="5">
        <f t="shared" si="10"/>
        <v>0.37726435506274208</v>
      </c>
      <c r="U62">
        <f t="shared" si="11"/>
        <v>0.4009040258487227</v>
      </c>
      <c r="W62">
        <v>2008</v>
      </c>
      <c r="X62" s="6">
        <f t="shared" si="12"/>
        <v>48723.32820064183</v>
      </c>
      <c r="Y62" s="6">
        <f t="shared" si="13"/>
        <v>49737.932095221564</v>
      </c>
      <c r="Z62" s="6">
        <f t="shared" si="14"/>
        <v>21567.138583794062</v>
      </c>
      <c r="AA62" s="6">
        <f t="shared" si="15"/>
        <v>13042.365084655992</v>
      </c>
      <c r="AB62" s="6">
        <f t="shared" si="16"/>
        <v>17124.603697065453</v>
      </c>
      <c r="AC62" s="6">
        <f t="shared" si="17"/>
        <v>6928.4483736182483</v>
      </c>
      <c r="AD62" s="6">
        <f t="shared" si="18"/>
        <v>1691.8582347715615</v>
      </c>
      <c r="AE62" s="7">
        <f t="shared" si="19"/>
        <v>1291.7391268259446</v>
      </c>
      <c r="AI62">
        <v>2008</v>
      </c>
      <c r="AJ62">
        <f t="shared" si="20"/>
        <v>0.4009040258487227</v>
      </c>
      <c r="AK62">
        <f t="shared" si="21"/>
        <v>48723.32820064183</v>
      </c>
      <c r="AL62">
        <f t="shared" si="22"/>
        <v>1111.9463269841256</v>
      </c>
    </row>
    <row r="63" spans="1:38" x14ac:dyDescent="0.2">
      <c r="A63">
        <v>2009</v>
      </c>
      <c r="B63">
        <v>21145</v>
      </c>
      <c r="C63">
        <v>8891</v>
      </c>
      <c r="D63">
        <v>10181</v>
      </c>
      <c r="E63">
        <v>3905</v>
      </c>
      <c r="F63">
        <v>1795</v>
      </c>
      <c r="G63">
        <v>2837</v>
      </c>
      <c r="H63">
        <v>1008</v>
      </c>
      <c r="I63">
        <v>353</v>
      </c>
      <c r="K63">
        <v>2009</v>
      </c>
      <c r="L63" s="4">
        <f t="shared" si="3"/>
        <v>0.20121704236907412</v>
      </c>
      <c r="M63" s="4">
        <f t="shared" si="4"/>
        <v>0.37376110305845012</v>
      </c>
      <c r="N63" s="4">
        <f t="shared" si="5"/>
        <v>0.61631389244947687</v>
      </c>
      <c r="O63" s="4">
        <f t="shared" si="6"/>
        <v>0.5209376436806793</v>
      </c>
      <c r="P63" s="4">
        <f t="shared" si="7"/>
        <v>0.31313915684146987</v>
      </c>
      <c r="Q63" s="4">
        <f t="shared" si="8"/>
        <v>0.49069900303115643</v>
      </c>
      <c r="R63" s="4">
        <f t="shared" si="9"/>
        <v>0.40852193798261149</v>
      </c>
      <c r="S63" s="5">
        <f t="shared" si="10"/>
        <v>0.46992232679707885</v>
      </c>
      <c r="U63">
        <f t="shared" si="11"/>
        <v>0.48346356432387538</v>
      </c>
      <c r="W63">
        <v>2009</v>
      </c>
      <c r="X63" s="6">
        <f t="shared" si="12"/>
        <v>131459.21997228253</v>
      </c>
      <c r="Y63" s="6">
        <f t="shared" si="13"/>
        <v>32305.728452086772</v>
      </c>
      <c r="Z63" s="6">
        <f t="shared" si="14"/>
        <v>25075.770909003964</v>
      </c>
      <c r="AA63" s="6">
        <f t="shared" si="15"/>
        <v>10897.895120792891</v>
      </c>
      <c r="AB63" s="6">
        <f t="shared" si="16"/>
        <v>7565.5107381422795</v>
      </c>
      <c r="AC63" s="6">
        <f t="shared" si="17"/>
        <v>8289.6549831807515</v>
      </c>
      <c r="AD63" s="6">
        <f t="shared" si="18"/>
        <v>3405.8505035154303</v>
      </c>
      <c r="AE63" s="7">
        <f t="shared" si="19"/>
        <v>1053.7539442131028</v>
      </c>
      <c r="AI63">
        <v>2009</v>
      </c>
      <c r="AJ63">
        <f t="shared" si="20"/>
        <v>0.48346356432387538</v>
      </c>
      <c r="AK63">
        <f t="shared" si="21"/>
        <v>131459.21997228253</v>
      </c>
      <c r="AL63">
        <f t="shared" si="22"/>
        <v>996.61681549425975</v>
      </c>
    </row>
    <row r="64" spans="1:38" x14ac:dyDescent="0.2">
      <c r="A64">
        <v>2010</v>
      </c>
      <c r="B64">
        <v>4584</v>
      </c>
      <c r="C64">
        <v>21493</v>
      </c>
      <c r="D64">
        <v>5363</v>
      </c>
      <c r="E64">
        <v>4234</v>
      </c>
      <c r="F64">
        <v>1239</v>
      </c>
      <c r="G64">
        <v>881</v>
      </c>
      <c r="H64">
        <v>994</v>
      </c>
      <c r="I64">
        <v>511</v>
      </c>
      <c r="K64">
        <v>2010</v>
      </c>
      <c r="L64" s="4">
        <f t="shared" si="3"/>
        <v>0.16662194759275756</v>
      </c>
      <c r="M64" s="4">
        <f t="shared" si="4"/>
        <v>0.34376830500538835</v>
      </c>
      <c r="N64" s="4">
        <f t="shared" si="5"/>
        <v>0.43232749070635912</v>
      </c>
      <c r="O64" s="4">
        <f t="shared" si="6"/>
        <v>0.60698355003908988</v>
      </c>
      <c r="P64" s="4">
        <f t="shared" si="7"/>
        <v>0.3264266849736821</v>
      </c>
      <c r="Q64" s="4">
        <f t="shared" si="8"/>
        <v>0.26362129139224644</v>
      </c>
      <c r="R64" s="4">
        <f t="shared" si="9"/>
        <v>0.33544829492789796</v>
      </c>
      <c r="S64" s="5">
        <f t="shared" si="10"/>
        <v>0.39296146240785507</v>
      </c>
      <c r="U64">
        <f t="shared" si="11"/>
        <v>0.45524590857304364</v>
      </c>
      <c r="W64">
        <v>2010</v>
      </c>
      <c r="X64" s="6">
        <f t="shared" si="12"/>
        <v>33843.746947375555</v>
      </c>
      <c r="Y64" s="6">
        <f t="shared" si="13"/>
        <v>83720.146451218447</v>
      </c>
      <c r="Z64" s="6">
        <f t="shared" si="14"/>
        <v>17313.446655297706</v>
      </c>
      <c r="AA64" s="6">
        <f t="shared" si="15"/>
        <v>10544.329054837675</v>
      </c>
      <c r="AB64" s="6">
        <f t="shared" si="16"/>
        <v>5041.1388493107015</v>
      </c>
      <c r="AC64" s="6">
        <f t="shared" si="17"/>
        <v>4307.943747060981</v>
      </c>
      <c r="AD64" s="6">
        <f t="shared" si="18"/>
        <v>3952.3460796604459</v>
      </c>
      <c r="AE64" s="7">
        <f t="shared" si="19"/>
        <v>1762.9221613566838</v>
      </c>
      <c r="AI64">
        <v>2010</v>
      </c>
      <c r="AJ64">
        <f t="shared" si="20"/>
        <v>0.45524590857304364</v>
      </c>
      <c r="AK64">
        <f t="shared" si="21"/>
        <v>33843.746947375555</v>
      </c>
      <c r="AL64">
        <f t="shared" si="22"/>
        <v>1103.5073522820555</v>
      </c>
    </row>
    <row r="65" spans="1:38" x14ac:dyDescent="0.2">
      <c r="A65">
        <v>2011</v>
      </c>
      <c r="B65">
        <v>8799</v>
      </c>
      <c r="C65">
        <v>4361</v>
      </c>
      <c r="D65">
        <v>12720</v>
      </c>
      <c r="E65">
        <v>2749</v>
      </c>
      <c r="F65">
        <v>1471</v>
      </c>
      <c r="G65">
        <v>549</v>
      </c>
      <c r="H65">
        <v>379</v>
      </c>
      <c r="I65">
        <v>568</v>
      </c>
      <c r="K65">
        <v>2011</v>
      </c>
      <c r="L65" s="4">
        <f t="shared" si="3"/>
        <v>0.22075889561386863</v>
      </c>
      <c r="M65" s="4">
        <f t="shared" si="4"/>
        <v>0.25035834147655223</v>
      </c>
      <c r="N65" s="4">
        <f t="shared" si="5"/>
        <v>0.37361124779658783</v>
      </c>
      <c r="O65" s="4">
        <f t="shared" si="6"/>
        <v>0.44000447516776675</v>
      </c>
      <c r="P65" s="4">
        <f t="shared" si="7"/>
        <v>0.46592616406108334</v>
      </c>
      <c r="Q65" s="4">
        <f t="shared" si="8"/>
        <v>0.24797270208153066</v>
      </c>
      <c r="R65" s="4">
        <f t="shared" si="9"/>
        <v>0.18226176458103083</v>
      </c>
      <c r="S65" s="5">
        <f t="shared" si="10"/>
        <v>0.3419552707375999</v>
      </c>
      <c r="U65">
        <f t="shared" si="11"/>
        <v>0.42651396234181266</v>
      </c>
      <c r="W65">
        <v>2011</v>
      </c>
      <c r="X65" s="6">
        <f t="shared" si="12"/>
        <v>50333.551865297428</v>
      </c>
      <c r="Y65" s="6">
        <f t="shared" si="13"/>
        <v>22312.170823238765</v>
      </c>
      <c r="Z65" s="6">
        <f t="shared" si="14"/>
        <v>46233.809687810921</v>
      </c>
      <c r="AA65" s="6">
        <f t="shared" si="15"/>
        <v>8750.8949242496637</v>
      </c>
      <c r="AB65" s="6">
        <f t="shared" si="16"/>
        <v>4475.4398393269703</v>
      </c>
      <c r="AC65" s="6">
        <f t="shared" si="17"/>
        <v>2832.6292211125415</v>
      </c>
      <c r="AD65" s="6">
        <f t="shared" si="18"/>
        <v>2577.550192461626</v>
      </c>
      <c r="AE65" s="7">
        <f t="shared" si="19"/>
        <v>2200.888300639665</v>
      </c>
      <c r="AI65">
        <v>2011</v>
      </c>
      <c r="AJ65">
        <f t="shared" si="20"/>
        <v>0.42651396234181266</v>
      </c>
      <c r="AK65">
        <f t="shared" si="21"/>
        <v>50333.551865297428</v>
      </c>
      <c r="AL65">
        <f t="shared" si="22"/>
        <v>900.52094004893297</v>
      </c>
    </row>
    <row r="66" spans="1:38" x14ac:dyDescent="0.2">
      <c r="A66">
        <v>2012</v>
      </c>
      <c r="B66">
        <v>5218</v>
      </c>
      <c r="C66">
        <v>5712</v>
      </c>
      <c r="D66">
        <v>2727</v>
      </c>
      <c r="E66">
        <v>7041</v>
      </c>
      <c r="F66">
        <v>1246</v>
      </c>
      <c r="G66">
        <v>736</v>
      </c>
      <c r="H66">
        <v>298</v>
      </c>
      <c r="I66">
        <v>437</v>
      </c>
      <c r="K66">
        <v>2012</v>
      </c>
      <c r="L66" s="4">
        <f t="shared" si="3"/>
        <v>7.4647011147493669E-2</v>
      </c>
      <c r="M66" s="4">
        <f t="shared" si="4"/>
        <v>0.2305512991582121</v>
      </c>
      <c r="N66" s="4">
        <f t="shared" si="5"/>
        <v>0.2593141423173585</v>
      </c>
      <c r="O66" s="4">
        <f t="shared" si="6"/>
        <v>0.38853858562974175</v>
      </c>
      <c r="P66" s="4">
        <f t="shared" si="7"/>
        <v>0.38812898402677287</v>
      </c>
      <c r="Q66" s="4">
        <f t="shared" si="8"/>
        <v>0.48011331831565762</v>
      </c>
      <c r="R66" s="4">
        <f t="shared" si="9"/>
        <v>0.2183380026313167</v>
      </c>
      <c r="S66" s="5">
        <f t="shared" si="10"/>
        <v>0.34688660658416948</v>
      </c>
      <c r="U66">
        <f t="shared" si="11"/>
        <v>0.34532723732462439</v>
      </c>
      <c r="W66">
        <v>2012</v>
      </c>
      <c r="X66" s="6">
        <f t="shared" si="12"/>
        <v>82202.878777018806</v>
      </c>
      <c r="Y66" s="6">
        <f t="shared" si="13"/>
        <v>31434.719361616953</v>
      </c>
      <c r="Z66" s="6">
        <f t="shared" si="14"/>
        <v>13528.167116989882</v>
      </c>
      <c r="AA66" s="6">
        <f t="shared" si="15"/>
        <v>24781.5665883654</v>
      </c>
      <c r="AB66" s="6">
        <f t="shared" si="16"/>
        <v>4389.2198343761684</v>
      </c>
      <c r="AC66" s="6">
        <f t="shared" si="17"/>
        <v>2187.3231077548671</v>
      </c>
      <c r="AD66" s="6">
        <f t="shared" si="18"/>
        <v>1721.5630560344482</v>
      </c>
      <c r="AE66" s="7">
        <f t="shared" si="19"/>
        <v>1672.931782215403</v>
      </c>
      <c r="AI66">
        <v>2012</v>
      </c>
      <c r="AJ66">
        <f t="shared" si="20"/>
        <v>0.34532723732462439</v>
      </c>
      <c r="AK66">
        <f t="shared" si="21"/>
        <v>82202.878777018806</v>
      </c>
      <c r="AL66">
        <f t="shared" si="22"/>
        <v>905.96041725281441</v>
      </c>
    </row>
    <row r="67" spans="1:38" x14ac:dyDescent="0.2">
      <c r="A67">
        <v>2013</v>
      </c>
      <c r="B67">
        <v>6266</v>
      </c>
      <c r="C67">
        <v>9569</v>
      </c>
      <c r="D67">
        <v>4486</v>
      </c>
      <c r="E67">
        <v>2391</v>
      </c>
      <c r="F67">
        <v>3849</v>
      </c>
      <c r="G67">
        <v>682</v>
      </c>
      <c r="H67">
        <v>310</v>
      </c>
      <c r="I67">
        <v>317</v>
      </c>
      <c r="K67">
        <v>2013</v>
      </c>
      <c r="L67">
        <v>0.1</v>
      </c>
      <c r="M67">
        <v>0.2</v>
      </c>
      <c r="N67">
        <v>0.3</v>
      </c>
      <c r="O67">
        <v>0.4</v>
      </c>
      <c r="P67">
        <v>0.4</v>
      </c>
      <c r="Q67">
        <v>0.4</v>
      </c>
      <c r="R67">
        <v>0.4</v>
      </c>
      <c r="S67">
        <v>0.4</v>
      </c>
      <c r="U67">
        <f>AVERAGE(N67:Q67)</f>
        <v>0.375</v>
      </c>
      <c r="W67">
        <v>2013</v>
      </c>
      <c r="X67" s="7">
        <f t="shared" ref="X67:AD67" si="23">(B67*(L67+W33))/(L67*(1-EXP(-(L67+W33))))</f>
        <v>74263.852003498861</v>
      </c>
      <c r="Y67" s="7">
        <f t="shared" si="23"/>
        <v>59414.797524579604</v>
      </c>
      <c r="Z67" s="7">
        <f t="shared" si="23"/>
        <v>19440.561746893927</v>
      </c>
      <c r="AA67" s="7">
        <f t="shared" si="23"/>
        <v>8129.1780908843584</v>
      </c>
      <c r="AB67" s="7">
        <f t="shared" si="23"/>
        <v>13086.242773657003</v>
      </c>
      <c r="AC67" s="7">
        <f t="shared" si="23"/>
        <v>2318.7367034642962</v>
      </c>
      <c r="AD67" s="7">
        <f t="shared" si="23"/>
        <v>1053.9712288474072</v>
      </c>
      <c r="AE67" s="7">
        <f t="shared" si="19"/>
        <v>1077.7705791762198</v>
      </c>
      <c r="AI67">
        <v>2013</v>
      </c>
      <c r="AJ67">
        <f t="shared" si="20"/>
        <v>0.375</v>
      </c>
      <c r="AK67">
        <f t="shared" si="21"/>
        <v>74263.852003498861</v>
      </c>
      <c r="AL67">
        <f t="shared" si="22"/>
        <v>1141.9953788493015</v>
      </c>
    </row>
    <row r="71" spans="1:38" x14ac:dyDescent="0.2">
      <c r="K71" s="8" t="s">
        <v>9</v>
      </c>
      <c r="R71" s="3" t="s">
        <v>10</v>
      </c>
    </row>
    <row r="72" spans="1:38" x14ac:dyDescent="0.2">
      <c r="AC72" s="3" t="s">
        <v>11</v>
      </c>
    </row>
    <row r="73" spans="1:38" x14ac:dyDescent="0.2">
      <c r="X73" s="9" t="s">
        <v>12</v>
      </c>
    </row>
    <row r="75" spans="1:38" x14ac:dyDescent="0.2">
      <c r="A75" s="3"/>
    </row>
    <row r="76" spans="1:38" x14ac:dyDescent="0.2">
      <c r="A76" s="3"/>
      <c r="K76" s="10" t="s">
        <v>13</v>
      </c>
    </row>
    <row r="77" spans="1:38" x14ac:dyDescent="0.2">
      <c r="A77" s="3"/>
    </row>
    <row r="83" spans="1:31" x14ac:dyDescent="0.2">
      <c r="A83" s="3"/>
      <c r="J83" s="3"/>
      <c r="X83" s="11" t="s">
        <v>14</v>
      </c>
      <c r="AE83" s="3" t="s">
        <v>15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zoomScale="55" zoomScaleNormal="55" workbookViewId="0">
      <selection activeCell="A3" sqref="A3:XFD12"/>
    </sheetView>
  </sheetViews>
  <sheetFormatPr defaultRowHeight="12.75" x14ac:dyDescent="0.2"/>
  <cols>
    <col min="1" max="1025" width="8.7109375"/>
  </cols>
  <sheetData>
    <row r="1" spans="1:9" x14ac:dyDescent="0.2">
      <c r="B1" s="3" t="s">
        <v>16</v>
      </c>
    </row>
    <row r="2" spans="1:9" x14ac:dyDescent="0.2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</row>
    <row r="3" spans="1:9" x14ac:dyDescent="0.2">
      <c r="A3">
        <v>1984</v>
      </c>
      <c r="B3">
        <v>0.63</v>
      </c>
      <c r="C3">
        <v>0.63</v>
      </c>
      <c r="D3">
        <v>0.63</v>
      </c>
      <c r="E3">
        <v>0.61</v>
      </c>
      <c r="F3">
        <v>0.59</v>
      </c>
      <c r="G3">
        <v>0.57999999999999996</v>
      </c>
      <c r="H3">
        <v>0.57999999999999996</v>
      </c>
      <c r="I3">
        <v>0.57999999999999996</v>
      </c>
    </row>
    <row r="4" spans="1:9" x14ac:dyDescent="0.2">
      <c r="A4">
        <v>1985</v>
      </c>
      <c r="B4">
        <v>0.54</v>
      </c>
      <c r="C4">
        <v>0.54</v>
      </c>
      <c r="D4">
        <v>0.53</v>
      </c>
      <c r="E4">
        <v>0.52</v>
      </c>
      <c r="F4">
        <v>0.51</v>
      </c>
      <c r="G4">
        <v>0.5</v>
      </c>
      <c r="H4">
        <v>0.5</v>
      </c>
      <c r="I4">
        <v>0.5</v>
      </c>
    </row>
    <row r="5" spans="1:9" x14ac:dyDescent="0.2">
      <c r="A5">
        <v>1986</v>
      </c>
      <c r="B5">
        <v>0.47</v>
      </c>
      <c r="C5">
        <v>0.47</v>
      </c>
      <c r="D5">
        <v>0.47</v>
      </c>
      <c r="E5">
        <v>0.46</v>
      </c>
      <c r="F5">
        <v>0.45</v>
      </c>
      <c r="G5">
        <v>0.45</v>
      </c>
      <c r="H5">
        <v>0.44</v>
      </c>
      <c r="I5">
        <v>0.44</v>
      </c>
    </row>
    <row r="6" spans="1:9" x14ac:dyDescent="0.2">
      <c r="A6">
        <v>1987</v>
      </c>
      <c r="B6">
        <v>0.43</v>
      </c>
      <c r="C6">
        <v>0.43</v>
      </c>
      <c r="D6">
        <v>0.43</v>
      </c>
      <c r="E6">
        <v>0.42</v>
      </c>
      <c r="F6">
        <v>0.41</v>
      </c>
      <c r="G6">
        <v>0.4</v>
      </c>
      <c r="H6">
        <v>0.4</v>
      </c>
      <c r="I6">
        <v>0.4</v>
      </c>
    </row>
    <row r="7" spans="1:9" x14ac:dyDescent="0.2">
      <c r="A7">
        <v>1988</v>
      </c>
      <c r="B7">
        <v>0.43</v>
      </c>
      <c r="C7">
        <v>0.43</v>
      </c>
      <c r="D7">
        <v>0.43</v>
      </c>
      <c r="E7">
        <v>0.42</v>
      </c>
      <c r="F7">
        <v>0.41</v>
      </c>
      <c r="G7">
        <v>0.41</v>
      </c>
      <c r="H7">
        <v>0.41</v>
      </c>
      <c r="I7">
        <v>0.41</v>
      </c>
    </row>
    <row r="8" spans="1:9" x14ac:dyDescent="0.2">
      <c r="A8">
        <v>1989</v>
      </c>
      <c r="B8">
        <v>0.39</v>
      </c>
      <c r="C8">
        <v>0.39</v>
      </c>
      <c r="D8">
        <v>0.39</v>
      </c>
      <c r="E8">
        <v>0.38</v>
      </c>
      <c r="F8">
        <v>0.38</v>
      </c>
      <c r="G8">
        <v>0.37</v>
      </c>
      <c r="H8">
        <v>0.37</v>
      </c>
      <c r="I8">
        <v>0.37</v>
      </c>
    </row>
    <row r="9" spans="1:9" x14ac:dyDescent="0.2">
      <c r="A9">
        <v>1990</v>
      </c>
      <c r="B9">
        <v>0.33</v>
      </c>
      <c r="C9">
        <v>0.33</v>
      </c>
      <c r="D9">
        <v>0.33</v>
      </c>
      <c r="E9">
        <v>0.32</v>
      </c>
      <c r="F9">
        <v>0.32</v>
      </c>
      <c r="G9">
        <v>0.32</v>
      </c>
      <c r="H9">
        <v>0.32</v>
      </c>
      <c r="I9">
        <v>0.32</v>
      </c>
    </row>
    <row r="10" spans="1:9" x14ac:dyDescent="0.2">
      <c r="A10">
        <v>1991</v>
      </c>
      <c r="B10">
        <v>0.28000000000000003</v>
      </c>
      <c r="C10">
        <v>0.28000000000000003</v>
      </c>
      <c r="D10">
        <v>0.28000000000000003</v>
      </c>
      <c r="E10">
        <v>0.28000000000000003</v>
      </c>
      <c r="F10">
        <v>0.28000000000000003</v>
      </c>
      <c r="G10">
        <v>0.27</v>
      </c>
      <c r="H10">
        <v>0.27</v>
      </c>
      <c r="I10">
        <v>0.27</v>
      </c>
    </row>
    <row r="11" spans="1:9" x14ac:dyDescent="0.2">
      <c r="A11">
        <v>1992</v>
      </c>
      <c r="B11">
        <v>0.27</v>
      </c>
      <c r="C11">
        <v>0.27</v>
      </c>
      <c r="D11">
        <v>0.27</v>
      </c>
      <c r="E11">
        <v>0.27</v>
      </c>
      <c r="F11">
        <v>0.26</v>
      </c>
      <c r="G11">
        <v>0.26</v>
      </c>
      <c r="H11">
        <v>0.26</v>
      </c>
      <c r="I11">
        <v>0.26</v>
      </c>
    </row>
    <row r="12" spans="1:9" x14ac:dyDescent="0.2">
      <c r="A12">
        <v>1993</v>
      </c>
      <c r="B12">
        <v>0.3</v>
      </c>
      <c r="C12">
        <v>0.3</v>
      </c>
      <c r="D12">
        <v>0.3</v>
      </c>
      <c r="E12">
        <v>0.28999999999999998</v>
      </c>
      <c r="F12">
        <v>0.28999999999999998</v>
      </c>
      <c r="G12">
        <v>0.28999999999999998</v>
      </c>
      <c r="H12">
        <v>0.28999999999999998</v>
      </c>
      <c r="I12">
        <v>0.28999999999999998</v>
      </c>
    </row>
    <row r="13" spans="1:9" x14ac:dyDescent="0.2">
      <c r="A13">
        <v>1994</v>
      </c>
      <c r="B13">
        <v>0.3</v>
      </c>
      <c r="C13">
        <v>0.3</v>
      </c>
      <c r="D13">
        <v>0.3</v>
      </c>
      <c r="E13">
        <v>0.28999999999999998</v>
      </c>
      <c r="F13">
        <v>0.28999999999999998</v>
      </c>
      <c r="G13">
        <v>0.28999999999999998</v>
      </c>
      <c r="H13">
        <v>0.28999999999999998</v>
      </c>
      <c r="I13">
        <v>0.28999999999999998</v>
      </c>
    </row>
    <row r="14" spans="1:9" x14ac:dyDescent="0.2">
      <c r="A14">
        <v>1995</v>
      </c>
      <c r="B14">
        <v>0.3</v>
      </c>
      <c r="C14">
        <v>0.3</v>
      </c>
      <c r="D14">
        <v>0.3</v>
      </c>
      <c r="E14">
        <v>0.28999999999999998</v>
      </c>
      <c r="F14">
        <v>0.28999999999999998</v>
      </c>
      <c r="G14">
        <v>0.28999999999999998</v>
      </c>
      <c r="H14">
        <v>0.28999999999999998</v>
      </c>
      <c r="I14">
        <v>0.28999999999999998</v>
      </c>
    </row>
    <row r="15" spans="1:9" x14ac:dyDescent="0.2">
      <c r="A15">
        <v>1996</v>
      </c>
      <c r="B15">
        <v>0.28999999999999998</v>
      </c>
      <c r="C15">
        <v>0.28999999999999998</v>
      </c>
      <c r="D15">
        <v>0.28999999999999998</v>
      </c>
      <c r="E15">
        <v>0.28000000000000003</v>
      </c>
      <c r="F15">
        <v>0.28000000000000003</v>
      </c>
      <c r="G15">
        <v>0.28000000000000003</v>
      </c>
      <c r="H15">
        <v>0.28000000000000003</v>
      </c>
      <c r="I15">
        <v>0.28000000000000003</v>
      </c>
    </row>
    <row r="16" spans="1:9" x14ac:dyDescent="0.2">
      <c r="A16">
        <v>1997</v>
      </c>
      <c r="B16">
        <v>0.3</v>
      </c>
      <c r="C16">
        <v>0.3</v>
      </c>
      <c r="D16">
        <v>0.3</v>
      </c>
      <c r="E16">
        <v>0.3</v>
      </c>
      <c r="F16">
        <v>0.28999999999999998</v>
      </c>
      <c r="G16">
        <v>0.28999999999999998</v>
      </c>
      <c r="H16">
        <v>0.28999999999999998</v>
      </c>
      <c r="I16">
        <v>0.28999999999999998</v>
      </c>
    </row>
    <row r="17" spans="1:9" x14ac:dyDescent="0.2">
      <c r="A17">
        <v>1998</v>
      </c>
      <c r="B17">
        <v>0.32</v>
      </c>
      <c r="C17">
        <v>0.32</v>
      </c>
      <c r="D17">
        <v>0.32</v>
      </c>
      <c r="E17">
        <v>0.32</v>
      </c>
      <c r="F17">
        <v>0.31</v>
      </c>
      <c r="G17">
        <v>0.31</v>
      </c>
      <c r="H17">
        <v>0.31</v>
      </c>
      <c r="I17">
        <v>0.31</v>
      </c>
    </row>
    <row r="18" spans="1:9" x14ac:dyDescent="0.2">
      <c r="A18">
        <v>1999</v>
      </c>
      <c r="B18">
        <v>0.34</v>
      </c>
      <c r="C18">
        <v>0.34</v>
      </c>
      <c r="D18">
        <v>0.34</v>
      </c>
      <c r="E18">
        <v>0.33</v>
      </c>
      <c r="F18">
        <v>0.33</v>
      </c>
      <c r="G18">
        <v>0.33</v>
      </c>
      <c r="H18">
        <v>0.32</v>
      </c>
      <c r="I18">
        <v>0.32</v>
      </c>
    </row>
    <row r="19" spans="1:9" x14ac:dyDescent="0.2">
      <c r="A19">
        <v>2000</v>
      </c>
      <c r="B19">
        <v>0.34</v>
      </c>
      <c r="C19">
        <v>0.34</v>
      </c>
      <c r="D19">
        <v>0.34</v>
      </c>
      <c r="E19">
        <v>0.33</v>
      </c>
      <c r="F19">
        <v>0.33</v>
      </c>
      <c r="G19">
        <v>0.33</v>
      </c>
      <c r="H19">
        <v>0.32</v>
      </c>
      <c r="I19">
        <v>0.32</v>
      </c>
    </row>
    <row r="20" spans="1:9" x14ac:dyDescent="0.2">
      <c r="A20">
        <v>2001</v>
      </c>
      <c r="B20">
        <v>0.33</v>
      </c>
      <c r="C20">
        <v>0.33</v>
      </c>
      <c r="D20">
        <v>0.33</v>
      </c>
      <c r="E20">
        <v>0.32</v>
      </c>
      <c r="F20">
        <v>0.32</v>
      </c>
      <c r="G20">
        <v>0.32</v>
      </c>
      <c r="H20">
        <v>0.31</v>
      </c>
      <c r="I20">
        <v>0.31</v>
      </c>
    </row>
    <row r="21" spans="1:9" x14ac:dyDescent="0.2">
      <c r="A21">
        <v>2002</v>
      </c>
      <c r="B21">
        <v>0.35</v>
      </c>
      <c r="C21">
        <v>0.35</v>
      </c>
      <c r="D21">
        <v>0.35</v>
      </c>
      <c r="E21">
        <v>0.34</v>
      </c>
      <c r="F21">
        <v>0.33</v>
      </c>
      <c r="G21">
        <v>0.33</v>
      </c>
      <c r="H21">
        <v>0.33</v>
      </c>
      <c r="I21">
        <v>0.33</v>
      </c>
    </row>
    <row r="22" spans="1:9" x14ac:dyDescent="0.2">
      <c r="A22">
        <v>2003</v>
      </c>
      <c r="B22">
        <v>0.28999999999999998</v>
      </c>
      <c r="C22">
        <v>0.28999999999999998</v>
      </c>
      <c r="D22">
        <v>0.28999999999999998</v>
      </c>
      <c r="E22">
        <v>0.28000000000000003</v>
      </c>
      <c r="F22">
        <v>0.28000000000000003</v>
      </c>
      <c r="G22">
        <v>0.28000000000000003</v>
      </c>
      <c r="H22">
        <v>0.28000000000000003</v>
      </c>
      <c r="I22">
        <v>0.28000000000000003</v>
      </c>
    </row>
    <row r="23" spans="1:9" x14ac:dyDescent="0.2">
      <c r="A23">
        <v>2004</v>
      </c>
      <c r="B23">
        <v>0.28999999999999998</v>
      </c>
      <c r="C23">
        <v>0.28999999999999998</v>
      </c>
      <c r="D23">
        <v>0.28999999999999998</v>
      </c>
      <c r="E23">
        <v>0.28999999999999998</v>
      </c>
      <c r="F23">
        <v>0.28000000000000003</v>
      </c>
      <c r="G23">
        <v>0.28000000000000003</v>
      </c>
      <c r="H23">
        <v>0.28000000000000003</v>
      </c>
      <c r="I23">
        <v>0.28000000000000003</v>
      </c>
    </row>
    <row r="24" spans="1:9" x14ac:dyDescent="0.2">
      <c r="A24">
        <v>2005</v>
      </c>
      <c r="B24">
        <v>0.3</v>
      </c>
      <c r="C24">
        <v>0.3</v>
      </c>
      <c r="D24">
        <v>0.3</v>
      </c>
      <c r="E24">
        <v>0.3</v>
      </c>
      <c r="F24">
        <v>0.28999999999999998</v>
      </c>
      <c r="G24">
        <v>0.28999999999999998</v>
      </c>
      <c r="H24">
        <v>0.28999999999999998</v>
      </c>
      <c r="I24">
        <v>0.28999999999999998</v>
      </c>
    </row>
    <row r="25" spans="1:9" x14ac:dyDescent="0.2">
      <c r="A25">
        <v>2006</v>
      </c>
      <c r="B25">
        <v>0.32</v>
      </c>
      <c r="C25">
        <v>0.32</v>
      </c>
      <c r="D25">
        <v>0.32</v>
      </c>
      <c r="E25">
        <v>0.32</v>
      </c>
      <c r="F25">
        <v>0.31</v>
      </c>
      <c r="G25">
        <v>0.31</v>
      </c>
      <c r="H25">
        <v>0.31</v>
      </c>
      <c r="I25">
        <v>0.31</v>
      </c>
    </row>
    <row r="26" spans="1:9" x14ac:dyDescent="0.2">
      <c r="A26">
        <v>2007</v>
      </c>
      <c r="B26">
        <v>0.33</v>
      </c>
      <c r="C26">
        <v>0.33</v>
      </c>
      <c r="D26">
        <v>0.33</v>
      </c>
      <c r="E26">
        <v>0.33</v>
      </c>
      <c r="F26">
        <v>0.32</v>
      </c>
      <c r="G26">
        <v>0.32</v>
      </c>
      <c r="H26">
        <v>0.32</v>
      </c>
      <c r="I26">
        <v>0.32</v>
      </c>
    </row>
    <row r="27" spans="1:9" x14ac:dyDescent="0.2">
      <c r="A27">
        <v>2008</v>
      </c>
      <c r="B27">
        <v>0.35</v>
      </c>
      <c r="C27">
        <v>0.35</v>
      </c>
      <c r="D27">
        <v>0.35</v>
      </c>
      <c r="E27">
        <v>0.35</v>
      </c>
      <c r="F27">
        <v>0.34</v>
      </c>
      <c r="G27">
        <v>0.34</v>
      </c>
      <c r="H27">
        <v>0.34</v>
      </c>
      <c r="I27">
        <v>0.34</v>
      </c>
    </row>
    <row r="28" spans="1:9" x14ac:dyDescent="0.2">
      <c r="A28">
        <v>2009</v>
      </c>
      <c r="B28">
        <v>0.37</v>
      </c>
      <c r="C28">
        <v>0.37</v>
      </c>
      <c r="D28">
        <v>0.37</v>
      </c>
      <c r="E28">
        <v>0.37</v>
      </c>
      <c r="F28">
        <v>0.36</v>
      </c>
      <c r="G28">
        <v>0.36</v>
      </c>
      <c r="H28">
        <v>0.35</v>
      </c>
      <c r="I28">
        <v>0.35</v>
      </c>
    </row>
    <row r="29" spans="1:9" x14ac:dyDescent="0.2">
      <c r="A29">
        <v>2010</v>
      </c>
      <c r="B29">
        <v>0.42</v>
      </c>
      <c r="C29">
        <v>0.42</v>
      </c>
      <c r="D29">
        <v>0.42</v>
      </c>
      <c r="E29">
        <v>0.41</v>
      </c>
      <c r="F29">
        <v>0.4</v>
      </c>
      <c r="G29">
        <v>0.4</v>
      </c>
      <c r="H29">
        <v>0.4</v>
      </c>
      <c r="I29">
        <v>0.4</v>
      </c>
    </row>
    <row r="30" spans="1:9" x14ac:dyDescent="0.2">
      <c r="A30">
        <v>2011</v>
      </c>
      <c r="B30">
        <v>0.45</v>
      </c>
      <c r="C30">
        <v>0.45</v>
      </c>
      <c r="D30">
        <v>0.45</v>
      </c>
      <c r="E30">
        <v>0.44</v>
      </c>
      <c r="F30">
        <v>0.43</v>
      </c>
      <c r="G30">
        <v>0.43</v>
      </c>
      <c r="H30">
        <v>0.42</v>
      </c>
      <c r="I30">
        <v>0.42</v>
      </c>
    </row>
    <row r="31" spans="1:9" x14ac:dyDescent="0.2">
      <c r="A31">
        <v>2012</v>
      </c>
      <c r="B31">
        <v>0.45</v>
      </c>
      <c r="C31">
        <v>0.45</v>
      </c>
      <c r="D31">
        <v>0.45</v>
      </c>
      <c r="E31">
        <v>0.44</v>
      </c>
      <c r="F31">
        <v>0.43</v>
      </c>
      <c r="G31">
        <v>0.43</v>
      </c>
      <c r="H31">
        <v>0.42</v>
      </c>
      <c r="I31">
        <v>0.42</v>
      </c>
    </row>
    <row r="32" spans="1:9" x14ac:dyDescent="0.2">
      <c r="A32">
        <v>2013</v>
      </c>
      <c r="B32">
        <v>0.45</v>
      </c>
      <c r="C32">
        <v>0.45</v>
      </c>
      <c r="D32">
        <v>0.45</v>
      </c>
      <c r="E32">
        <v>0.44</v>
      </c>
      <c r="F32">
        <v>0.43</v>
      </c>
      <c r="G32">
        <v>0.43</v>
      </c>
      <c r="H32">
        <v>0.42</v>
      </c>
      <c r="I32">
        <v>0.42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zoomScale="55" zoomScaleNormal="55" workbookViewId="0">
      <selection activeCell="A3" sqref="A3:XFD12"/>
    </sheetView>
  </sheetViews>
  <sheetFormatPr defaultRowHeight="12.75" x14ac:dyDescent="0.2"/>
  <cols>
    <col min="1" max="1025" width="8.7109375"/>
  </cols>
  <sheetData>
    <row r="1" spans="1:9" x14ac:dyDescent="0.2">
      <c r="A1" s="3" t="s">
        <v>17</v>
      </c>
    </row>
    <row r="2" spans="1:9" x14ac:dyDescent="0.2">
      <c r="A2" t="s">
        <v>18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">
      <c r="A3">
        <v>1984</v>
      </c>
      <c r="B3">
        <v>9.7000000000000003E-3</v>
      </c>
      <c r="C3">
        <v>1.11E-2</v>
      </c>
      <c r="D3">
        <v>1.46E-2</v>
      </c>
      <c r="E3">
        <v>1.5299999999999999E-2</v>
      </c>
      <c r="F3">
        <v>1.5800000000000002E-2</v>
      </c>
      <c r="G3">
        <v>1.6299999999999999E-2</v>
      </c>
      <c r="H3">
        <v>1.6899999999999998E-2</v>
      </c>
      <c r="I3">
        <v>1.72E-2</v>
      </c>
    </row>
    <row r="4" spans="1:9" x14ac:dyDescent="0.2">
      <c r="A4">
        <v>1985</v>
      </c>
      <c r="B4">
        <v>9.1000000000000004E-3</v>
      </c>
      <c r="C4">
        <v>1.1299999999999999E-2</v>
      </c>
      <c r="D4">
        <v>1.2699999999999999E-2</v>
      </c>
      <c r="E4">
        <v>1.4E-2</v>
      </c>
      <c r="F4">
        <v>1.6E-2</v>
      </c>
      <c r="G4">
        <v>1.7100000000000001E-2</v>
      </c>
      <c r="H4">
        <v>1.7100000000000001E-2</v>
      </c>
      <c r="I4">
        <v>1.5800000000000002E-2</v>
      </c>
    </row>
    <row r="5" spans="1:9" x14ac:dyDescent="0.2">
      <c r="A5">
        <v>1986</v>
      </c>
      <c r="B5">
        <v>7.9000000000000008E-3</v>
      </c>
      <c r="C5">
        <v>1.21E-2</v>
      </c>
      <c r="D5">
        <v>1.29E-2</v>
      </c>
      <c r="E5">
        <v>1.4E-2</v>
      </c>
      <c r="F5">
        <v>1.4800000000000001E-2</v>
      </c>
      <c r="G5">
        <v>1.61E-2</v>
      </c>
      <c r="H5">
        <v>1.7000000000000001E-2</v>
      </c>
      <c r="I5">
        <v>1.67E-2</v>
      </c>
    </row>
    <row r="6" spans="1:9" x14ac:dyDescent="0.2">
      <c r="A6">
        <v>1987</v>
      </c>
      <c r="B6">
        <v>8.5000000000000006E-3</v>
      </c>
      <c r="C6">
        <v>1.17E-2</v>
      </c>
      <c r="D6">
        <v>1.3299999999999999E-2</v>
      </c>
      <c r="E6">
        <v>1.4500000000000001E-2</v>
      </c>
      <c r="F6">
        <v>1.52E-2</v>
      </c>
      <c r="G6">
        <v>1.6400000000000001E-2</v>
      </c>
      <c r="H6">
        <v>1.7000000000000001E-2</v>
      </c>
      <c r="I6">
        <v>1.7600000000000001E-2</v>
      </c>
    </row>
    <row r="7" spans="1:9" x14ac:dyDescent="0.2">
      <c r="A7">
        <v>1988</v>
      </c>
      <c r="B7">
        <v>5.5999999999999999E-3</v>
      </c>
      <c r="C7">
        <v>1.03E-2</v>
      </c>
      <c r="D7">
        <v>1.2200000000000001E-2</v>
      </c>
      <c r="E7">
        <v>1.4200000000000001E-2</v>
      </c>
      <c r="F7">
        <v>1.52E-2</v>
      </c>
      <c r="G7">
        <v>1.5299999999999999E-2</v>
      </c>
      <c r="H7">
        <v>1.66E-2</v>
      </c>
      <c r="I7">
        <v>1.7000000000000001E-2</v>
      </c>
    </row>
    <row r="8" spans="1:9" x14ac:dyDescent="0.2">
      <c r="A8">
        <v>1989</v>
      </c>
      <c r="B8">
        <v>9.7000000000000003E-3</v>
      </c>
      <c r="C8">
        <v>1.3599999999999999E-2</v>
      </c>
      <c r="D8">
        <v>1.4500000000000001E-2</v>
      </c>
      <c r="E8">
        <v>1.5800000000000002E-2</v>
      </c>
      <c r="F8">
        <v>1.6899999999999998E-2</v>
      </c>
      <c r="G8">
        <v>1.7299999999999999E-2</v>
      </c>
      <c r="H8">
        <v>1.7500000000000002E-2</v>
      </c>
      <c r="I8">
        <v>1.8100000000000002E-2</v>
      </c>
    </row>
    <row r="9" spans="1:9" x14ac:dyDescent="0.2">
      <c r="A9">
        <v>1990</v>
      </c>
      <c r="B9">
        <v>1.04E-2</v>
      </c>
      <c r="C9">
        <v>1.26E-2</v>
      </c>
      <c r="D9">
        <v>1.49E-2</v>
      </c>
      <c r="E9">
        <v>1.6E-2</v>
      </c>
      <c r="F9">
        <v>1.7500000000000002E-2</v>
      </c>
      <c r="G9">
        <v>1.77E-2</v>
      </c>
      <c r="H9">
        <v>1.84E-2</v>
      </c>
      <c r="I9">
        <v>1.8100000000000002E-2</v>
      </c>
    </row>
    <row r="10" spans="1:9" x14ac:dyDescent="0.2">
      <c r="A10">
        <v>1991</v>
      </c>
      <c r="B10">
        <v>8.9999999999999993E-3</v>
      </c>
      <c r="C10">
        <v>1.29E-2</v>
      </c>
      <c r="D10">
        <v>1.43E-2</v>
      </c>
      <c r="E10">
        <v>1.5800000000000002E-2</v>
      </c>
      <c r="F10">
        <v>1.66E-2</v>
      </c>
      <c r="G10">
        <v>1.7500000000000002E-2</v>
      </c>
      <c r="H10">
        <v>1.6899999999999998E-2</v>
      </c>
      <c r="I10">
        <v>1.6899999999999998E-2</v>
      </c>
    </row>
    <row r="11" spans="1:9" x14ac:dyDescent="0.2">
      <c r="A11">
        <v>1992</v>
      </c>
      <c r="B11">
        <v>8.6999999999999994E-3</v>
      </c>
      <c r="C11">
        <v>1.21E-2</v>
      </c>
      <c r="D11">
        <v>1.47E-2</v>
      </c>
      <c r="E11">
        <v>1.54E-2</v>
      </c>
      <c r="F11">
        <v>1.7299999999999999E-2</v>
      </c>
      <c r="G11">
        <v>1.72E-2</v>
      </c>
      <c r="H11">
        <v>1.8100000000000002E-2</v>
      </c>
      <c r="I11">
        <v>1.84E-2</v>
      </c>
    </row>
    <row r="12" spans="1:9" x14ac:dyDescent="0.2">
      <c r="A12">
        <v>1993</v>
      </c>
      <c r="B12">
        <v>6.6E-3</v>
      </c>
      <c r="C12">
        <v>1.11E-2</v>
      </c>
      <c r="D12">
        <v>1.38E-2</v>
      </c>
      <c r="E12">
        <v>1.46E-2</v>
      </c>
      <c r="F12">
        <v>1.4999999999999999E-2</v>
      </c>
      <c r="G12">
        <v>1.6199999999999999E-2</v>
      </c>
      <c r="H12">
        <v>1.66E-2</v>
      </c>
      <c r="I12">
        <v>1.66E-2</v>
      </c>
    </row>
    <row r="13" spans="1:9" x14ac:dyDescent="0.2">
      <c r="A13">
        <v>1994</v>
      </c>
      <c r="B13">
        <v>8.0000000000000002E-3</v>
      </c>
      <c r="C13">
        <v>9.7999999999999997E-3</v>
      </c>
      <c r="D13">
        <v>1.21E-2</v>
      </c>
      <c r="E13">
        <v>1.4E-2</v>
      </c>
      <c r="F13">
        <v>1.4500000000000001E-2</v>
      </c>
      <c r="G13">
        <v>1.52E-2</v>
      </c>
      <c r="H13">
        <v>1.55E-2</v>
      </c>
      <c r="I13">
        <v>1.5900000000000001E-2</v>
      </c>
    </row>
    <row r="14" spans="1:9" x14ac:dyDescent="0.2">
      <c r="A14">
        <v>1995</v>
      </c>
      <c r="B14">
        <v>7.45E-3</v>
      </c>
      <c r="C14">
        <v>1.132E-2</v>
      </c>
      <c r="D14">
        <v>1.401E-2</v>
      </c>
      <c r="E14">
        <v>1.5740000000000001E-2</v>
      </c>
      <c r="F14">
        <v>1.6199999999999999E-2</v>
      </c>
      <c r="G14">
        <v>1.6979999999999999E-2</v>
      </c>
      <c r="H14">
        <v>1.5769999999999999E-2</v>
      </c>
      <c r="I14">
        <v>1.6410000000000001E-2</v>
      </c>
    </row>
    <row r="15" spans="1:9" x14ac:dyDescent="0.2">
      <c r="A15">
        <v>1996</v>
      </c>
      <c r="B15">
        <v>3.6800000000000001E-3</v>
      </c>
      <c r="C15">
        <v>7.9299999999999995E-3</v>
      </c>
      <c r="D15">
        <v>1.085E-2</v>
      </c>
      <c r="E15">
        <v>1.234E-2</v>
      </c>
      <c r="F15">
        <v>1.405E-2</v>
      </c>
      <c r="G15">
        <v>1.486E-2</v>
      </c>
      <c r="H15">
        <v>1.4279999999999999E-2</v>
      </c>
      <c r="I15">
        <v>1.511E-2</v>
      </c>
    </row>
    <row r="16" spans="1:9" x14ac:dyDescent="0.2">
      <c r="A16">
        <v>1997</v>
      </c>
      <c r="B16">
        <v>4.79E-3</v>
      </c>
      <c r="C16">
        <v>7.2199999999999999E-3</v>
      </c>
      <c r="D16">
        <v>8.3400000000000002E-3</v>
      </c>
      <c r="E16">
        <v>9.8099999999999993E-3</v>
      </c>
      <c r="F16">
        <v>1.26E-2</v>
      </c>
      <c r="G16">
        <v>1.393E-2</v>
      </c>
      <c r="H16">
        <v>1.512E-2</v>
      </c>
      <c r="I16">
        <v>1.6840000000000001E-2</v>
      </c>
    </row>
    <row r="17" spans="1:9" x14ac:dyDescent="0.2">
      <c r="A17">
        <v>1998</v>
      </c>
      <c r="B17">
        <v>4.0699999999999998E-3</v>
      </c>
      <c r="C17">
        <v>7.8100000000000001E-3</v>
      </c>
      <c r="D17">
        <v>8.5699999999999995E-3</v>
      </c>
      <c r="E17">
        <v>9.3100000000000006E-3</v>
      </c>
      <c r="F17">
        <v>1.106E-2</v>
      </c>
      <c r="G17">
        <v>1.0829999999999999E-2</v>
      </c>
      <c r="H17">
        <v>1.052E-2</v>
      </c>
      <c r="I17">
        <v>1.235E-2</v>
      </c>
    </row>
    <row r="18" spans="1:9" x14ac:dyDescent="0.2">
      <c r="A18">
        <v>1999</v>
      </c>
      <c r="B18">
        <v>3.5999999999999999E-3</v>
      </c>
      <c r="C18">
        <v>8.6999999999999994E-3</v>
      </c>
      <c r="D18">
        <v>9.9600000000000001E-3</v>
      </c>
      <c r="E18">
        <v>9.9299999999999996E-3</v>
      </c>
      <c r="F18">
        <v>1.004E-2</v>
      </c>
      <c r="G18">
        <v>1.1939999999999999E-2</v>
      </c>
      <c r="H18">
        <v>1.311E-2</v>
      </c>
      <c r="I18">
        <v>9.9699999999999997E-3</v>
      </c>
    </row>
    <row r="19" spans="1:9" x14ac:dyDescent="0.2">
      <c r="A19">
        <v>2000</v>
      </c>
      <c r="B19">
        <v>5.7299999999999999E-3</v>
      </c>
      <c r="C19">
        <v>9.3799999999999994E-3</v>
      </c>
      <c r="D19">
        <v>1.14E-2</v>
      </c>
      <c r="E19">
        <v>1.2319999999999999E-2</v>
      </c>
      <c r="F19">
        <v>1.338E-2</v>
      </c>
      <c r="G19">
        <v>1.4540000000000001E-2</v>
      </c>
      <c r="H19">
        <v>1.4840000000000001E-2</v>
      </c>
      <c r="I19">
        <v>1.6549999999999999E-2</v>
      </c>
    </row>
    <row r="20" spans="1:9" x14ac:dyDescent="0.2">
      <c r="A20">
        <v>2001</v>
      </c>
      <c r="B20">
        <v>8.8199999999999997E-3</v>
      </c>
      <c r="C20">
        <v>1.2370000000000001E-2</v>
      </c>
      <c r="D20">
        <v>1.389E-2</v>
      </c>
      <c r="E20">
        <v>1.431E-2</v>
      </c>
      <c r="F20">
        <v>1.5180000000000001E-2</v>
      </c>
      <c r="G20">
        <v>1.6029999999999999E-2</v>
      </c>
      <c r="H20">
        <v>1.6789999999999999E-2</v>
      </c>
      <c r="I20">
        <v>1.7989999999999999E-2</v>
      </c>
    </row>
    <row r="21" spans="1:9" x14ac:dyDescent="0.2">
      <c r="A21">
        <v>2002</v>
      </c>
      <c r="B21">
        <v>5.64E-3</v>
      </c>
      <c r="C21">
        <v>9.8700000000000003E-3</v>
      </c>
      <c r="D21">
        <v>1.0359999999999999E-2</v>
      </c>
      <c r="E21">
        <v>1.078E-2</v>
      </c>
      <c r="F21">
        <v>1.21E-2</v>
      </c>
      <c r="G21">
        <v>1.2330000000000001E-2</v>
      </c>
      <c r="H21">
        <v>1.23E-2</v>
      </c>
      <c r="I21">
        <v>1.295E-2</v>
      </c>
    </row>
    <row r="22" spans="1:9" x14ac:dyDescent="0.2">
      <c r="A22">
        <v>2003</v>
      </c>
      <c r="B22">
        <v>4.6299999999999996E-3</v>
      </c>
      <c r="C22">
        <v>1.0699999999999999E-2</v>
      </c>
      <c r="D22">
        <v>1.193E-2</v>
      </c>
      <c r="E22">
        <v>1.2359999999999999E-2</v>
      </c>
      <c r="F22">
        <v>1.291E-2</v>
      </c>
      <c r="G22">
        <v>1.299E-2</v>
      </c>
      <c r="H22">
        <v>1.388E-2</v>
      </c>
      <c r="I22">
        <v>1.146E-2</v>
      </c>
    </row>
    <row r="23" spans="1:9" x14ac:dyDescent="0.2">
      <c r="A23">
        <v>2004</v>
      </c>
      <c r="B23">
        <v>4.8500000000000001E-3</v>
      </c>
      <c r="C23">
        <v>9.4199999999999996E-3</v>
      </c>
      <c r="D23">
        <v>1.2699999999999999E-2</v>
      </c>
      <c r="E23">
        <v>1.304E-2</v>
      </c>
      <c r="F23">
        <v>1.291E-2</v>
      </c>
      <c r="G23">
        <v>1.3050000000000001E-2</v>
      </c>
      <c r="H23">
        <v>1.2370000000000001E-2</v>
      </c>
      <c r="I23">
        <v>1.366E-2</v>
      </c>
    </row>
    <row r="24" spans="1:9" x14ac:dyDescent="0.2">
      <c r="A24">
        <v>2005</v>
      </c>
      <c r="B24">
        <v>4.9100000000000003E-3</v>
      </c>
      <c r="C24">
        <v>9.1000000000000004E-3</v>
      </c>
      <c r="D24">
        <v>1.0059999999999999E-2</v>
      </c>
      <c r="E24">
        <v>1.26E-2</v>
      </c>
      <c r="F24">
        <v>1.2800000000000001E-2</v>
      </c>
      <c r="G24">
        <v>1.337E-2</v>
      </c>
      <c r="H24">
        <v>1.257E-2</v>
      </c>
      <c r="I24">
        <v>1.312E-2</v>
      </c>
    </row>
    <row r="25" spans="1:9" x14ac:dyDescent="0.2">
      <c r="A25">
        <v>2006</v>
      </c>
      <c r="B25">
        <v>5.6699999999999997E-3</v>
      </c>
      <c r="C25">
        <v>9.7800000000000005E-3</v>
      </c>
      <c r="D25">
        <v>1.116E-2</v>
      </c>
      <c r="E25">
        <v>1.1809999999999999E-2</v>
      </c>
      <c r="F25">
        <v>1.409E-2</v>
      </c>
      <c r="G25">
        <v>1.5049999999999999E-2</v>
      </c>
      <c r="H25">
        <v>1.4E-2</v>
      </c>
      <c r="I25">
        <v>1.367E-2</v>
      </c>
    </row>
    <row r="26" spans="1:9" x14ac:dyDescent="0.2">
      <c r="A26">
        <v>2007</v>
      </c>
      <c r="B26">
        <v>5.3E-3</v>
      </c>
      <c r="C26">
        <v>8.4100000000000008E-3</v>
      </c>
      <c r="D26">
        <v>9.8899999999999995E-3</v>
      </c>
      <c r="E26">
        <v>1.034E-2</v>
      </c>
      <c r="F26">
        <v>1.11E-2</v>
      </c>
      <c r="G26">
        <v>1.4019999999999999E-2</v>
      </c>
      <c r="H26">
        <v>1.3860000000000001E-2</v>
      </c>
      <c r="I26">
        <v>1.4109999999999999E-2</v>
      </c>
    </row>
    <row r="27" spans="1:9" x14ac:dyDescent="0.2">
      <c r="A27">
        <v>2008</v>
      </c>
      <c r="B27">
        <v>6.1199999999999996E-3</v>
      </c>
      <c r="C27">
        <v>1.068E-2</v>
      </c>
      <c r="D27">
        <v>1.123E-2</v>
      </c>
      <c r="E27">
        <v>1.231E-2</v>
      </c>
      <c r="F27">
        <v>1.26E-2</v>
      </c>
      <c r="G27">
        <v>1.231E-2</v>
      </c>
      <c r="H27">
        <v>1.357E-2</v>
      </c>
      <c r="I27">
        <v>1.4959999999999999E-2</v>
      </c>
    </row>
    <row r="28" spans="1:9" x14ac:dyDescent="0.2">
      <c r="A28">
        <v>2009</v>
      </c>
      <c r="B28">
        <v>5.3099999999999996E-3</v>
      </c>
      <c r="C28">
        <v>1.0460000000000001E-2</v>
      </c>
      <c r="D28">
        <v>1.218E-2</v>
      </c>
      <c r="E28">
        <v>1.2670000000000001E-2</v>
      </c>
      <c r="F28">
        <v>1.3339999999999999E-2</v>
      </c>
      <c r="G28">
        <v>1.337E-2</v>
      </c>
      <c r="H28">
        <v>1.341E-2</v>
      </c>
      <c r="I28">
        <v>1.5810000000000001E-2</v>
      </c>
    </row>
    <row r="29" spans="1:9" x14ac:dyDescent="0.2">
      <c r="A29">
        <v>2010</v>
      </c>
      <c r="B29">
        <v>5.8500000000000002E-3</v>
      </c>
      <c r="C29">
        <v>9.1900000000000003E-3</v>
      </c>
      <c r="D29">
        <v>1.1650000000000001E-2</v>
      </c>
      <c r="E29">
        <v>1.2789999999999999E-2</v>
      </c>
      <c r="F29">
        <v>1.3180000000000001E-2</v>
      </c>
      <c r="G29">
        <v>1.393E-2</v>
      </c>
      <c r="H29">
        <v>1.397E-2</v>
      </c>
      <c r="I29">
        <v>1.3769999999999999E-2</v>
      </c>
    </row>
    <row r="30" spans="1:9" x14ac:dyDescent="0.2">
      <c r="A30">
        <v>2011</v>
      </c>
      <c r="B30">
        <v>4.3800000000000002E-3</v>
      </c>
      <c r="C30">
        <v>1.018E-2</v>
      </c>
      <c r="D30">
        <v>1.15E-2</v>
      </c>
      <c r="E30">
        <v>1.303E-2</v>
      </c>
      <c r="F30">
        <v>1.4080000000000001E-2</v>
      </c>
      <c r="G30">
        <v>1.456E-2</v>
      </c>
      <c r="H30">
        <v>1.55E-2</v>
      </c>
      <c r="I30">
        <v>1.44E-2</v>
      </c>
    </row>
    <row r="31" spans="1:9" x14ac:dyDescent="0.2">
      <c r="A31">
        <v>2012</v>
      </c>
      <c r="B31">
        <v>7.0600000000000003E-3</v>
      </c>
      <c r="C31">
        <v>1.1220000000000001E-2</v>
      </c>
      <c r="D31">
        <v>1.2749999999999999E-2</v>
      </c>
      <c r="E31">
        <v>1.3390000000000001E-2</v>
      </c>
      <c r="F31">
        <v>1.4659999999999999E-2</v>
      </c>
      <c r="G31">
        <v>1.5010000000000001E-2</v>
      </c>
      <c r="H31">
        <v>1.609E-2</v>
      </c>
      <c r="I31">
        <v>1.627E-2</v>
      </c>
    </row>
    <row r="32" spans="1:9" x14ac:dyDescent="0.2">
      <c r="A32">
        <v>2013</v>
      </c>
      <c r="B32">
        <v>5.1799999999999997E-3</v>
      </c>
      <c r="C32">
        <v>1.1379999999999999E-2</v>
      </c>
      <c r="D32">
        <v>1.319E-2</v>
      </c>
      <c r="E32">
        <v>1.4160000000000001E-2</v>
      </c>
      <c r="F32">
        <v>1.469E-2</v>
      </c>
      <c r="G32">
        <v>1.5389999999999999E-2</v>
      </c>
      <c r="H32">
        <v>1.4619999999999999E-2</v>
      </c>
      <c r="I32">
        <v>1.695E-2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"/>
  <sheetViews>
    <sheetView zoomScale="55" zoomScaleNormal="55" workbookViewId="0">
      <selection activeCell="A3" sqref="A3:XFD12"/>
    </sheetView>
  </sheetViews>
  <sheetFormatPr defaultRowHeight="12.75" x14ac:dyDescent="0.2"/>
  <cols>
    <col min="1" max="1025" width="8.7109375"/>
  </cols>
  <sheetData>
    <row r="1" spans="1:9" x14ac:dyDescent="0.2">
      <c r="A1" s="3" t="s">
        <v>19</v>
      </c>
    </row>
    <row r="2" spans="1:9" x14ac:dyDescent="0.2">
      <c r="A2" t="s">
        <v>18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">
      <c r="A3">
        <v>1984</v>
      </c>
      <c r="B3">
        <v>9.7000000000000003E-3</v>
      </c>
      <c r="C3">
        <v>1.11E-2</v>
      </c>
      <c r="D3">
        <v>1.46E-2</v>
      </c>
      <c r="E3">
        <v>1.5299999999999999E-2</v>
      </c>
      <c r="F3">
        <v>1.5800000000000002E-2</v>
      </c>
      <c r="G3">
        <v>1.6299999999999999E-2</v>
      </c>
      <c r="H3">
        <v>1.6899999999999998E-2</v>
      </c>
      <c r="I3">
        <v>1.72E-2</v>
      </c>
    </row>
    <row r="4" spans="1:9" x14ac:dyDescent="0.2">
      <c r="A4">
        <v>1985</v>
      </c>
      <c r="B4">
        <v>9.1000000000000004E-3</v>
      </c>
      <c r="C4">
        <v>1.1299999999999999E-2</v>
      </c>
      <c r="D4">
        <v>1.2699999999999999E-2</v>
      </c>
      <c r="E4">
        <v>1.4E-2</v>
      </c>
      <c r="F4">
        <v>1.6E-2</v>
      </c>
      <c r="G4">
        <v>1.7100000000000001E-2</v>
      </c>
      <c r="H4">
        <v>1.7100000000000001E-2</v>
      </c>
      <c r="I4">
        <v>1.5800000000000002E-2</v>
      </c>
    </row>
    <row r="5" spans="1:9" x14ac:dyDescent="0.2">
      <c r="A5">
        <v>1986</v>
      </c>
      <c r="B5">
        <v>7.9000000000000008E-3</v>
      </c>
      <c r="C5">
        <v>1.21E-2</v>
      </c>
      <c r="D5">
        <v>1.29E-2</v>
      </c>
      <c r="E5">
        <v>1.4E-2</v>
      </c>
      <c r="F5">
        <v>1.4800000000000001E-2</v>
      </c>
      <c r="G5">
        <v>1.61E-2</v>
      </c>
      <c r="H5">
        <v>1.7000000000000001E-2</v>
      </c>
      <c r="I5">
        <v>1.67E-2</v>
      </c>
    </row>
    <row r="6" spans="1:9" x14ac:dyDescent="0.2">
      <c r="A6">
        <v>1987</v>
      </c>
      <c r="B6">
        <v>8.5000000000000006E-3</v>
      </c>
      <c r="C6">
        <v>1.17E-2</v>
      </c>
      <c r="D6">
        <v>1.3299999999999999E-2</v>
      </c>
      <c r="E6">
        <v>1.4500000000000001E-2</v>
      </c>
      <c r="F6">
        <v>1.52E-2</v>
      </c>
      <c r="G6">
        <v>1.6400000000000001E-2</v>
      </c>
      <c r="H6">
        <v>1.7000000000000001E-2</v>
      </c>
      <c r="I6">
        <v>1.7600000000000001E-2</v>
      </c>
    </row>
    <row r="7" spans="1:9" x14ac:dyDescent="0.2">
      <c r="A7">
        <v>1988</v>
      </c>
      <c r="B7">
        <v>5.5999999999999999E-3</v>
      </c>
      <c r="C7">
        <v>1.03E-2</v>
      </c>
      <c r="D7">
        <v>1.2200000000000001E-2</v>
      </c>
      <c r="E7">
        <v>1.4200000000000001E-2</v>
      </c>
      <c r="F7">
        <v>1.52E-2</v>
      </c>
      <c r="G7">
        <v>1.5299999999999999E-2</v>
      </c>
      <c r="H7">
        <v>1.66E-2</v>
      </c>
      <c r="I7">
        <v>1.7000000000000001E-2</v>
      </c>
    </row>
    <row r="8" spans="1:9" x14ac:dyDescent="0.2">
      <c r="A8">
        <v>1989</v>
      </c>
      <c r="B8">
        <v>9.7000000000000003E-3</v>
      </c>
      <c r="C8">
        <v>1.3599999999999999E-2</v>
      </c>
      <c r="D8">
        <v>1.4500000000000001E-2</v>
      </c>
      <c r="E8">
        <v>1.5800000000000002E-2</v>
      </c>
      <c r="F8">
        <v>1.6899999999999998E-2</v>
      </c>
      <c r="G8">
        <v>1.7299999999999999E-2</v>
      </c>
      <c r="H8">
        <v>1.7500000000000002E-2</v>
      </c>
      <c r="I8">
        <v>1.8100000000000002E-2</v>
      </c>
    </row>
    <row r="9" spans="1:9" x14ac:dyDescent="0.2">
      <c r="A9">
        <v>1990</v>
      </c>
      <c r="B9">
        <v>1.04E-2</v>
      </c>
      <c r="C9">
        <v>1.26E-2</v>
      </c>
      <c r="D9">
        <v>1.49E-2</v>
      </c>
      <c r="E9">
        <v>1.6E-2</v>
      </c>
      <c r="F9">
        <v>1.7500000000000002E-2</v>
      </c>
      <c r="G9">
        <v>1.77E-2</v>
      </c>
      <c r="H9">
        <v>1.84E-2</v>
      </c>
      <c r="I9">
        <v>1.8100000000000002E-2</v>
      </c>
    </row>
    <row r="10" spans="1:9" x14ac:dyDescent="0.2">
      <c r="A10">
        <v>1991</v>
      </c>
      <c r="B10">
        <v>8.9999999999999993E-3</v>
      </c>
      <c r="C10">
        <v>1.29E-2</v>
      </c>
      <c r="D10">
        <v>1.43E-2</v>
      </c>
      <c r="E10">
        <v>1.5800000000000002E-2</v>
      </c>
      <c r="F10">
        <v>1.66E-2</v>
      </c>
      <c r="G10">
        <v>1.7500000000000002E-2</v>
      </c>
      <c r="H10">
        <v>1.6899999999999998E-2</v>
      </c>
      <c r="I10">
        <v>1.6899999999999998E-2</v>
      </c>
    </row>
    <row r="11" spans="1:9" x14ac:dyDescent="0.2">
      <c r="A11">
        <v>1992</v>
      </c>
      <c r="B11">
        <v>8.6999999999999994E-3</v>
      </c>
      <c r="C11">
        <v>1.21E-2</v>
      </c>
      <c r="D11">
        <v>1.47E-2</v>
      </c>
      <c r="E11">
        <v>1.54E-2</v>
      </c>
      <c r="F11">
        <v>1.7299999999999999E-2</v>
      </c>
      <c r="G11">
        <v>1.72E-2</v>
      </c>
      <c r="H11">
        <v>1.8100000000000002E-2</v>
      </c>
      <c r="I11">
        <v>1.84E-2</v>
      </c>
    </row>
    <row r="12" spans="1:9" x14ac:dyDescent="0.2">
      <c r="A12">
        <v>1993</v>
      </c>
      <c r="B12">
        <v>6.6E-3</v>
      </c>
      <c r="C12">
        <v>1.11E-2</v>
      </c>
      <c r="D12">
        <v>1.38E-2</v>
      </c>
      <c r="E12">
        <v>1.46E-2</v>
      </c>
      <c r="F12">
        <v>1.4999999999999999E-2</v>
      </c>
      <c r="G12">
        <v>1.6199999999999999E-2</v>
      </c>
      <c r="H12">
        <v>1.66E-2</v>
      </c>
      <c r="I12">
        <v>1.66E-2</v>
      </c>
    </row>
    <row r="13" spans="1:9" x14ac:dyDescent="0.2">
      <c r="A13">
        <v>1994</v>
      </c>
      <c r="B13">
        <v>8.0000000000000002E-3</v>
      </c>
      <c r="C13">
        <v>9.7999999999999997E-3</v>
      </c>
      <c r="D13">
        <v>1.21E-2</v>
      </c>
      <c r="E13">
        <v>1.4E-2</v>
      </c>
      <c r="F13">
        <v>1.4500000000000001E-2</v>
      </c>
      <c r="G13">
        <v>1.52E-2</v>
      </c>
      <c r="H13">
        <v>1.55E-2</v>
      </c>
      <c r="I13">
        <v>1.5900000000000001E-2</v>
      </c>
    </row>
    <row r="14" spans="1:9" x14ac:dyDescent="0.2">
      <c r="A14">
        <v>1995</v>
      </c>
      <c r="B14">
        <v>9.3399999999999993E-3</v>
      </c>
      <c r="C14">
        <v>9.5200000000000007E-3</v>
      </c>
      <c r="D14">
        <v>1.116E-2</v>
      </c>
      <c r="E14">
        <v>1.264E-2</v>
      </c>
      <c r="F14">
        <v>1.34E-2</v>
      </c>
      <c r="G14">
        <v>1.405E-2</v>
      </c>
      <c r="H14">
        <v>1.4409999999999999E-2</v>
      </c>
      <c r="I14">
        <v>1.525E-2</v>
      </c>
    </row>
    <row r="15" spans="1:9" x14ac:dyDescent="0.2">
      <c r="A15">
        <v>1996</v>
      </c>
      <c r="B15">
        <v>5.0099999999999997E-3</v>
      </c>
      <c r="C15">
        <v>6.8999999999999999E-3</v>
      </c>
      <c r="D15">
        <v>9.0900000000000009E-3</v>
      </c>
      <c r="E15">
        <v>9.9399999999999992E-3</v>
      </c>
      <c r="F15">
        <v>1.076E-2</v>
      </c>
      <c r="G15">
        <v>1.133E-2</v>
      </c>
      <c r="H15">
        <v>1.206E-2</v>
      </c>
      <c r="I15">
        <v>1.2659999999999999E-2</v>
      </c>
    </row>
    <row r="16" spans="1:9" x14ac:dyDescent="0.2">
      <c r="A16">
        <v>1997</v>
      </c>
      <c r="B16">
        <v>5.79E-3</v>
      </c>
      <c r="C16">
        <v>7.0000000000000001E-3</v>
      </c>
      <c r="D16">
        <v>8.2100000000000003E-3</v>
      </c>
      <c r="E16">
        <v>9.3799999999999994E-3</v>
      </c>
      <c r="F16">
        <v>1.013E-2</v>
      </c>
      <c r="G16">
        <v>1.0829999999999999E-2</v>
      </c>
      <c r="H16">
        <v>1.1520000000000001E-2</v>
      </c>
      <c r="I16">
        <v>1.1690000000000001E-2</v>
      </c>
    </row>
    <row r="17" spans="1:9" x14ac:dyDescent="0.2">
      <c r="A17">
        <v>1998</v>
      </c>
      <c r="B17">
        <v>5.2900000000000004E-3</v>
      </c>
      <c r="C17">
        <v>7.0400000000000003E-3</v>
      </c>
      <c r="D17">
        <v>8.1200000000000005E-3</v>
      </c>
      <c r="E17">
        <v>8.5900000000000004E-3</v>
      </c>
      <c r="F17">
        <v>9.7300000000000008E-3</v>
      </c>
      <c r="G17">
        <v>1.017E-2</v>
      </c>
      <c r="H17">
        <v>1.081E-2</v>
      </c>
      <c r="I17">
        <v>1.133E-2</v>
      </c>
    </row>
    <row r="18" spans="1:9" x14ac:dyDescent="0.2">
      <c r="A18">
        <v>1999</v>
      </c>
      <c r="B18">
        <v>6.1500000000000001E-3</v>
      </c>
      <c r="C18">
        <v>7.4900000000000001E-3</v>
      </c>
      <c r="D18">
        <v>8.1899999999999994E-3</v>
      </c>
      <c r="E18">
        <v>8.6099999999999996E-3</v>
      </c>
      <c r="F18">
        <v>8.8999999999999999E-3</v>
      </c>
      <c r="G18">
        <v>9.9399999999999992E-3</v>
      </c>
      <c r="H18">
        <v>1.064E-2</v>
      </c>
      <c r="I18">
        <v>1.089E-2</v>
      </c>
    </row>
    <row r="19" spans="1:9" x14ac:dyDescent="0.2">
      <c r="A19">
        <v>2000</v>
      </c>
      <c r="B19">
        <v>7.4400000000000004E-3</v>
      </c>
      <c r="C19">
        <v>8.6099999999999996E-3</v>
      </c>
      <c r="D19">
        <v>9.1699999999999993E-3</v>
      </c>
      <c r="E19">
        <v>9.8200000000000006E-3</v>
      </c>
      <c r="F19">
        <v>1.025E-2</v>
      </c>
      <c r="G19">
        <v>1.108E-2</v>
      </c>
      <c r="H19">
        <v>1.1299999999999999E-2</v>
      </c>
      <c r="I19">
        <v>1.243E-2</v>
      </c>
    </row>
    <row r="20" spans="1:9" x14ac:dyDescent="0.2">
      <c r="A20">
        <v>2001</v>
      </c>
      <c r="B20">
        <v>6.9199999999999999E-3</v>
      </c>
      <c r="C20">
        <v>8.8800000000000007E-3</v>
      </c>
      <c r="D20">
        <v>1.0070000000000001E-2</v>
      </c>
      <c r="E20">
        <v>9.8899999999999995E-3</v>
      </c>
      <c r="F20">
        <v>1.027E-2</v>
      </c>
      <c r="G20">
        <v>1.048E-2</v>
      </c>
      <c r="H20">
        <v>1.0500000000000001E-2</v>
      </c>
      <c r="I20">
        <v>1.1509999999999999E-2</v>
      </c>
    </row>
    <row r="21" spans="1:9" x14ac:dyDescent="0.2">
      <c r="A21">
        <v>2002</v>
      </c>
      <c r="B21">
        <v>8.6199999999999992E-3</v>
      </c>
      <c r="C21">
        <v>9.4599999999999997E-3</v>
      </c>
      <c r="D21">
        <v>1.0370000000000001E-2</v>
      </c>
      <c r="E21">
        <v>1.0659999999999999E-2</v>
      </c>
      <c r="F21">
        <v>1.0699999999999999E-2</v>
      </c>
      <c r="G21">
        <v>1.0290000000000001E-2</v>
      </c>
      <c r="H21">
        <v>1.142E-2</v>
      </c>
      <c r="I21">
        <v>1.1180000000000001E-2</v>
      </c>
    </row>
    <row r="22" spans="1:9" x14ac:dyDescent="0.2">
      <c r="A22">
        <v>2003</v>
      </c>
      <c r="B22">
        <v>5.5599999999999998E-3</v>
      </c>
      <c r="C22">
        <v>8.9499999999999996E-3</v>
      </c>
      <c r="D22">
        <v>9.8200000000000006E-3</v>
      </c>
      <c r="E22">
        <v>1.022E-2</v>
      </c>
      <c r="F22">
        <v>1.0370000000000001E-2</v>
      </c>
      <c r="G22">
        <v>1.065E-2</v>
      </c>
      <c r="H22">
        <v>1.034E-2</v>
      </c>
      <c r="I22">
        <v>1.0919999999999999E-2</v>
      </c>
    </row>
    <row r="23" spans="1:9" x14ac:dyDescent="0.2">
      <c r="A23">
        <v>2004</v>
      </c>
      <c r="B23">
        <v>5.11E-3</v>
      </c>
      <c r="C23">
        <v>6.96E-3</v>
      </c>
      <c r="D23">
        <v>9.2499999999999995E-3</v>
      </c>
      <c r="E23">
        <v>1.023E-2</v>
      </c>
      <c r="F23">
        <v>1.021E-2</v>
      </c>
      <c r="G23">
        <v>1.0330000000000001E-2</v>
      </c>
      <c r="H23">
        <v>1.052E-2</v>
      </c>
      <c r="I23">
        <v>1.044E-2</v>
      </c>
    </row>
    <row r="24" spans="1:9" x14ac:dyDescent="0.2">
      <c r="A24">
        <v>2005</v>
      </c>
      <c r="B24">
        <v>5.8700000000000002E-3</v>
      </c>
      <c r="C24">
        <v>6.3699999999999998E-3</v>
      </c>
      <c r="D24">
        <v>8.1499999999999993E-3</v>
      </c>
      <c r="E24">
        <v>1.008E-2</v>
      </c>
      <c r="F24">
        <v>1.0449999999999999E-2</v>
      </c>
      <c r="G24">
        <v>1.095E-2</v>
      </c>
      <c r="H24">
        <v>1.106E-2</v>
      </c>
      <c r="I24">
        <v>1.09E-2</v>
      </c>
    </row>
    <row r="25" spans="1:9" x14ac:dyDescent="0.2">
      <c r="A25">
        <v>2006</v>
      </c>
      <c r="B25">
        <v>6.28E-3</v>
      </c>
      <c r="C25">
        <v>7.0699999999999999E-3</v>
      </c>
      <c r="D25">
        <v>7.8399999999999997E-3</v>
      </c>
      <c r="E25">
        <v>8.6199999999999992E-3</v>
      </c>
      <c r="F25">
        <v>1.0800000000000001E-2</v>
      </c>
      <c r="G25">
        <v>1.076E-2</v>
      </c>
      <c r="H25">
        <v>1.059E-2</v>
      </c>
      <c r="I25">
        <v>1.091E-2</v>
      </c>
    </row>
    <row r="26" spans="1:9" x14ac:dyDescent="0.2">
      <c r="A26">
        <v>2007</v>
      </c>
      <c r="B26">
        <v>7.1000000000000004E-3</v>
      </c>
      <c r="C26">
        <v>8.1499999999999993E-3</v>
      </c>
      <c r="D26">
        <v>9.6200000000000001E-3</v>
      </c>
      <c r="E26">
        <v>9.0900000000000009E-3</v>
      </c>
      <c r="F26">
        <v>9.1000000000000004E-3</v>
      </c>
      <c r="G26">
        <v>1.043E-2</v>
      </c>
      <c r="H26">
        <v>1.145E-2</v>
      </c>
      <c r="I26">
        <v>1.149E-2</v>
      </c>
    </row>
    <row r="27" spans="1:9" x14ac:dyDescent="0.2">
      <c r="A27">
        <v>2008</v>
      </c>
      <c r="B27">
        <v>8.2900000000000005E-3</v>
      </c>
      <c r="C27">
        <v>8.7899999999999992E-3</v>
      </c>
      <c r="D27">
        <v>9.4400000000000005E-3</v>
      </c>
      <c r="E27">
        <v>9.6100000000000005E-3</v>
      </c>
      <c r="F27">
        <v>9.7400000000000004E-3</v>
      </c>
      <c r="G27">
        <v>9.3799999999999994E-3</v>
      </c>
      <c r="H27">
        <v>1.0710000000000001E-2</v>
      </c>
      <c r="I27">
        <v>1.189E-2</v>
      </c>
    </row>
    <row r="28" spans="1:9" x14ac:dyDescent="0.2">
      <c r="A28">
        <v>2009</v>
      </c>
      <c r="B28">
        <v>5.6800000000000002E-3</v>
      </c>
      <c r="C28">
        <v>9.1599999999999997E-3</v>
      </c>
      <c r="D28">
        <v>0.01</v>
      </c>
      <c r="E28">
        <v>1.03E-2</v>
      </c>
      <c r="F28">
        <v>1.068E-2</v>
      </c>
      <c r="G28">
        <v>1.0410000000000001E-2</v>
      </c>
      <c r="H28">
        <v>1.069E-2</v>
      </c>
      <c r="I28">
        <v>1.1780000000000001E-2</v>
      </c>
    </row>
    <row r="29" spans="1:9" x14ac:dyDescent="0.2">
      <c r="A29">
        <v>2010</v>
      </c>
      <c r="B29">
        <v>7.1199999999999996E-3</v>
      </c>
      <c r="C29">
        <v>8.3199999999999993E-3</v>
      </c>
      <c r="D29">
        <v>9.6600000000000002E-3</v>
      </c>
      <c r="E29">
        <v>1.0410000000000001E-2</v>
      </c>
      <c r="F29">
        <v>1.072E-2</v>
      </c>
      <c r="G29">
        <v>1.1010000000000001E-2</v>
      </c>
      <c r="H29">
        <v>1.0869999999999999E-2</v>
      </c>
      <c r="I29">
        <v>1.072E-2</v>
      </c>
    </row>
    <row r="30" spans="1:9" x14ac:dyDescent="0.2">
      <c r="A30">
        <v>2011</v>
      </c>
      <c r="B30">
        <v>5.9300000000000004E-3</v>
      </c>
      <c r="C30">
        <v>8.8999999999999999E-3</v>
      </c>
      <c r="D30">
        <v>9.4400000000000005E-3</v>
      </c>
      <c r="E30">
        <v>1.009E-2</v>
      </c>
      <c r="F30">
        <v>1.095E-2</v>
      </c>
      <c r="G30">
        <v>1.14E-2</v>
      </c>
      <c r="H30">
        <v>1.0659999999999999E-2</v>
      </c>
      <c r="I30">
        <v>1.12E-2</v>
      </c>
    </row>
    <row r="31" spans="1:9" x14ac:dyDescent="0.2">
      <c r="A31">
        <v>2012</v>
      </c>
      <c r="B31">
        <v>6.9899999999999997E-3</v>
      </c>
      <c r="C31">
        <v>8.8699999999999994E-3</v>
      </c>
      <c r="D31">
        <v>1.042E-2</v>
      </c>
      <c r="E31">
        <v>1.065E-2</v>
      </c>
      <c r="F31">
        <v>1.1440000000000001E-2</v>
      </c>
      <c r="G31">
        <v>1.191E-2</v>
      </c>
      <c r="H31">
        <v>1.184E-2</v>
      </c>
      <c r="I31">
        <v>1.1849999999999999E-2</v>
      </c>
    </row>
    <row r="32" spans="1:9" x14ac:dyDescent="0.2">
      <c r="A32">
        <v>2013</v>
      </c>
      <c r="B32">
        <v>5.9899999999999997E-3</v>
      </c>
      <c r="C32">
        <v>9.6500000000000006E-3</v>
      </c>
      <c r="D32">
        <v>1.1010000000000001E-2</v>
      </c>
      <c r="E32">
        <v>1.191E-2</v>
      </c>
      <c r="F32">
        <v>1.218E-2</v>
      </c>
      <c r="G32">
        <v>1.1780000000000001E-2</v>
      </c>
      <c r="H32">
        <v>1.298E-2</v>
      </c>
      <c r="I32">
        <v>1.234E-2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zoomScale="55" zoomScaleNormal="55" workbookViewId="0">
      <selection activeCell="G26" sqref="G26"/>
    </sheetView>
  </sheetViews>
  <sheetFormatPr defaultRowHeight="12.75" x14ac:dyDescent="0.2"/>
  <cols>
    <col min="1" max="1025" width="8.7109375"/>
  </cols>
  <sheetData>
    <row r="1" spans="1:10" x14ac:dyDescent="0.2">
      <c r="A1" s="3" t="s">
        <v>1</v>
      </c>
    </row>
    <row r="2" spans="1:10" x14ac:dyDescent="0.2">
      <c r="A2" t="s">
        <v>18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1:10" x14ac:dyDescent="0.2">
      <c r="A3">
        <v>1984</v>
      </c>
      <c r="B3">
        <v>0</v>
      </c>
      <c r="C3">
        <v>0.19</v>
      </c>
      <c r="D3">
        <v>0.99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">
      <c r="A4">
        <v>1985</v>
      </c>
      <c r="B4">
        <v>0</v>
      </c>
      <c r="C4">
        <v>0.17</v>
      </c>
      <c r="D4">
        <v>0.96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">
      <c r="A5">
        <v>1986</v>
      </c>
      <c r="B5">
        <v>0</v>
      </c>
      <c r="C5">
        <v>0.17</v>
      </c>
      <c r="D5">
        <v>0.94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">
      <c r="A6">
        <v>1987</v>
      </c>
      <c r="B6">
        <v>0</v>
      </c>
      <c r="C6">
        <v>0.25</v>
      </c>
      <c r="D6">
        <v>0.89</v>
      </c>
      <c r="E6">
        <v>0.97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">
      <c r="A7">
        <v>1988</v>
      </c>
      <c r="B7">
        <v>0</v>
      </c>
      <c r="C7">
        <v>0.16</v>
      </c>
      <c r="D7">
        <v>1</v>
      </c>
      <c r="E7">
        <v>0.88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">
      <c r="A8">
        <v>1989</v>
      </c>
      <c r="B8">
        <v>0</v>
      </c>
      <c r="C8">
        <v>0.26</v>
      </c>
      <c r="D8">
        <v>0.89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">
      <c r="A9">
        <v>1990</v>
      </c>
      <c r="B9">
        <v>0</v>
      </c>
      <c r="C9">
        <v>0.08</v>
      </c>
      <c r="D9">
        <v>1</v>
      </c>
      <c r="E9">
        <v>0.91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2">
      <c r="A10">
        <v>1991</v>
      </c>
      <c r="B10">
        <v>0</v>
      </c>
      <c r="C10">
        <v>0.21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2">
      <c r="A11">
        <v>1992</v>
      </c>
      <c r="B11">
        <v>0</v>
      </c>
      <c r="C11">
        <v>0.18</v>
      </c>
      <c r="D11">
        <v>0.92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2">
      <c r="A12">
        <v>1993</v>
      </c>
      <c r="B12">
        <v>0</v>
      </c>
      <c r="C12">
        <v>0.18</v>
      </c>
      <c r="D12">
        <v>0.87</v>
      </c>
      <c r="E12">
        <v>0.91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2">
      <c r="A13">
        <v>1994</v>
      </c>
      <c r="B13">
        <v>0</v>
      </c>
      <c r="C13">
        <v>0.19</v>
      </c>
      <c r="D13">
        <v>0.89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2">
      <c r="A14">
        <v>1995</v>
      </c>
      <c r="B14">
        <v>0</v>
      </c>
      <c r="C14">
        <v>0.14000000000000001</v>
      </c>
      <c r="D14">
        <v>0.95</v>
      </c>
      <c r="E14">
        <v>0.98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2">
      <c r="A15">
        <v>1996</v>
      </c>
      <c r="B15">
        <v>0</v>
      </c>
      <c r="C15">
        <v>0.15</v>
      </c>
      <c r="D15">
        <v>0.92</v>
      </c>
      <c r="E15">
        <v>0.91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2">
      <c r="A16">
        <v>1997</v>
      </c>
      <c r="B16">
        <v>0</v>
      </c>
      <c r="C16">
        <v>0.11</v>
      </c>
      <c r="D16">
        <v>0.91</v>
      </c>
      <c r="E16">
        <v>0.91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2">
      <c r="A17">
        <v>1998</v>
      </c>
      <c r="B17">
        <v>0</v>
      </c>
      <c r="C17">
        <v>0.11</v>
      </c>
      <c r="D17">
        <v>0.87</v>
      </c>
      <c r="E17">
        <v>0.9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">
      <c r="A18">
        <v>1999</v>
      </c>
      <c r="B18">
        <v>0</v>
      </c>
      <c r="C18">
        <v>0.19</v>
      </c>
      <c r="D18">
        <v>0.93</v>
      </c>
      <c r="E18">
        <v>0.97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">
      <c r="A19">
        <v>2000</v>
      </c>
      <c r="B19">
        <v>0</v>
      </c>
      <c r="C19">
        <v>0.2</v>
      </c>
      <c r="D19">
        <v>0.88</v>
      </c>
      <c r="E19">
        <v>0.91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>
        <v>2001</v>
      </c>
      <c r="B20">
        <v>0</v>
      </c>
      <c r="C20">
        <v>0.17</v>
      </c>
      <c r="D20">
        <v>0.83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">
      <c r="A21">
        <v>2002</v>
      </c>
      <c r="B21">
        <v>0</v>
      </c>
      <c r="C21">
        <v>0.23</v>
      </c>
      <c r="D21">
        <v>0.91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">
      <c r="A22">
        <v>2003</v>
      </c>
      <c r="B22">
        <v>0</v>
      </c>
      <c r="C22">
        <v>0.28999999999999998</v>
      </c>
      <c r="D22">
        <v>0.99</v>
      </c>
      <c r="E22">
        <v>0.92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">
      <c r="A23">
        <v>2004</v>
      </c>
      <c r="B23">
        <v>0</v>
      </c>
      <c r="C23">
        <v>0.14000000000000001</v>
      </c>
      <c r="D23">
        <v>0.9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">
      <c r="A24">
        <v>2005</v>
      </c>
      <c r="B24">
        <v>0</v>
      </c>
      <c r="C24">
        <v>0.03</v>
      </c>
      <c r="D24">
        <v>0.97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">
      <c r="A25">
        <v>2006</v>
      </c>
      <c r="B25">
        <v>0</v>
      </c>
      <c r="C25">
        <v>0.23</v>
      </c>
      <c r="D25">
        <v>0.83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">
      <c r="A26">
        <v>2007</v>
      </c>
      <c r="B26">
        <v>0</v>
      </c>
      <c r="C26">
        <v>0.13</v>
      </c>
      <c r="D26">
        <v>0.93</v>
      </c>
      <c r="E26">
        <v>0.94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">
      <c r="A27">
        <v>2008</v>
      </c>
      <c r="B27">
        <v>0</v>
      </c>
      <c r="C27">
        <v>0.13</v>
      </c>
      <c r="D27">
        <v>0.96</v>
      </c>
      <c r="E27">
        <v>0.99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">
      <c r="A28">
        <v>2009</v>
      </c>
      <c r="B28">
        <v>0</v>
      </c>
      <c r="C28">
        <v>0.23</v>
      </c>
      <c r="D28">
        <v>0.95</v>
      </c>
      <c r="E28">
        <v>0.98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">
      <c r="A29">
        <v>2010</v>
      </c>
      <c r="B29">
        <v>0</v>
      </c>
      <c r="C29">
        <v>0.15</v>
      </c>
      <c r="D29">
        <v>0.94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">
      <c r="A30">
        <v>2011</v>
      </c>
      <c r="B30">
        <v>0</v>
      </c>
      <c r="C30">
        <v>0.1</v>
      </c>
      <c r="D30">
        <v>0.89</v>
      </c>
      <c r="E30">
        <v>0.98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">
      <c r="A31">
        <v>2012</v>
      </c>
      <c r="B31">
        <v>0</v>
      </c>
      <c r="C31">
        <v>0.18</v>
      </c>
      <c r="D31">
        <v>0.88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">
      <c r="A32">
        <v>2013</v>
      </c>
      <c r="B32">
        <v>0</v>
      </c>
      <c r="C32">
        <v>0.16</v>
      </c>
      <c r="D32">
        <v>0.87</v>
      </c>
      <c r="E32">
        <v>0.98</v>
      </c>
      <c r="F32">
        <v>1</v>
      </c>
      <c r="G32">
        <v>1</v>
      </c>
      <c r="H32">
        <v>1</v>
      </c>
      <c r="I32">
        <v>1</v>
      </c>
      <c r="J3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VPA</vt:lpstr>
      <vt:lpstr>M_variable</vt:lpstr>
      <vt:lpstr>WAA SD25</vt:lpstr>
      <vt:lpstr>WAA SD28</vt:lpstr>
      <vt:lpstr>Maturity_variable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Cadrin</dc:creator>
  <cp:lastModifiedBy>Valerio Bartolino</cp:lastModifiedBy>
  <cp:revision>0</cp:revision>
  <dcterms:created xsi:type="dcterms:W3CDTF">2009-06-24T19:03:44Z</dcterms:created>
  <dcterms:modified xsi:type="dcterms:W3CDTF">2020-12-08T18:31:07Z</dcterms:modified>
  <dc:language>en-US</dc:language>
</cp:coreProperties>
</file>