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2nag\OneDrive\Desktop\Positional Reports\"/>
    </mc:Choice>
  </mc:AlternateContent>
  <xr:revisionPtr revIDLastSave="31" documentId="8_{1994FF64-0298-4CAA-9D47-E70A7774F2C3}" xr6:coauthVersionLast="36" xr6:coauthVersionMax="36" xr10:uidLastSave="{2596CADA-9044-4E65-ACF2-CCC3B3ACDAC1}"/>
  <bookViews>
    <workbookView xWindow="0" yWindow="0" windowWidth="6030" windowHeight="7515" firstSheet="2" activeTab="2" xr2:uid="{00000000-000D-0000-FFFF-FFFF00000000}"/>
  </bookViews>
  <sheets>
    <sheet name="GK092418" sheetId="1" r:id="rId1"/>
    <sheet name="GK Workspace" sheetId="3" r:id="rId2"/>
    <sheet name="Presentation 092418" sheetId="2" r:id="rId3"/>
  </sheets>
  <calcPr calcId="179021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3" l="1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" i="3"/>
  <c r="J33" i="2" l="1"/>
  <c r="J39" i="2"/>
  <c r="J47" i="2"/>
  <c r="B34" i="2"/>
  <c r="B42" i="2"/>
  <c r="B50" i="2"/>
  <c r="M10" i="2"/>
  <c r="M18" i="2"/>
  <c r="M3" i="2"/>
  <c r="B25" i="3"/>
  <c r="C25" i="3"/>
  <c r="D25" i="3"/>
  <c r="E25" i="3"/>
  <c r="H25" i="3"/>
  <c r="I25" i="3"/>
  <c r="L25" i="3"/>
  <c r="M25" i="3"/>
  <c r="N25" i="3"/>
  <c r="O25" i="3"/>
  <c r="P25" i="3"/>
  <c r="Q25" i="3"/>
  <c r="R25" i="3"/>
  <c r="V25" i="3"/>
  <c r="W25" i="3"/>
  <c r="X25" i="3"/>
  <c r="Y25" i="3"/>
  <c r="AE34" i="1"/>
  <c r="AB31" i="1"/>
  <c r="AA31" i="1"/>
  <c r="Z31" i="1"/>
  <c r="Y31" i="1"/>
  <c r="W31" i="1"/>
  <c r="T29" i="1"/>
  <c r="T3" i="2" s="1"/>
  <c r="S29" i="1"/>
  <c r="S3" i="2" s="1"/>
  <c r="R29" i="1"/>
  <c r="R3" i="2" s="1"/>
  <c r="Q29" i="1"/>
  <c r="Q3" i="2" s="1"/>
  <c r="P29" i="1"/>
  <c r="P3" i="2" s="1"/>
  <c r="O29" i="1"/>
  <c r="O3" i="2" s="1"/>
  <c r="N29" i="1"/>
  <c r="N3" i="2" s="1"/>
  <c r="M29" i="1"/>
  <c r="J45" i="1"/>
  <c r="I45" i="1"/>
  <c r="H45" i="1"/>
  <c r="E30" i="1"/>
  <c r="D30" i="1"/>
  <c r="C30" i="1"/>
  <c r="B30" i="1"/>
  <c r="AE35" i="1"/>
  <c r="AE29" i="1"/>
  <c r="J30" i="2" s="1"/>
  <c r="AE46" i="1"/>
  <c r="AE45" i="1"/>
  <c r="J48" i="2" s="1"/>
  <c r="AE32" i="1"/>
  <c r="AE30" i="1"/>
  <c r="J31" i="2" s="1"/>
  <c r="AE52" i="1"/>
  <c r="AE40" i="1"/>
  <c r="AE41" i="1"/>
  <c r="AE36" i="1"/>
  <c r="J37" i="2" s="1"/>
  <c r="AE44" i="1"/>
  <c r="J45" i="2" s="1"/>
  <c r="AE43" i="1"/>
  <c r="J44" i="2" s="1"/>
  <c r="AE38" i="1"/>
  <c r="AE50" i="1"/>
  <c r="AE33" i="1"/>
  <c r="AE42" i="1"/>
  <c r="AE47" i="1"/>
  <c r="AE39" i="1"/>
  <c r="AE51" i="1"/>
  <c r="J53" i="2" s="1"/>
  <c r="AE31" i="1"/>
  <c r="AE49" i="1"/>
  <c r="AE48" i="1"/>
  <c r="J46" i="2" s="1"/>
  <c r="AE37" i="1"/>
  <c r="J36" i="2" s="1"/>
  <c r="W45" i="1"/>
  <c r="M38" i="1"/>
  <c r="W32" i="1"/>
  <c r="M33" i="1"/>
  <c r="W36" i="1"/>
  <c r="M50" i="1"/>
  <c r="W40" i="1"/>
  <c r="M40" i="1"/>
  <c r="M14" i="2" s="1"/>
  <c r="W42" i="1"/>
  <c r="B41" i="2" s="1"/>
  <c r="M31" i="1"/>
  <c r="M7" i="2" s="1"/>
  <c r="W43" i="1"/>
  <c r="B44" i="2" s="1"/>
  <c r="M32" i="1"/>
  <c r="M6" i="2" s="1"/>
  <c r="W48" i="1"/>
  <c r="M45" i="1"/>
  <c r="W34" i="1"/>
  <c r="B35" i="2" s="1"/>
  <c r="M37" i="1"/>
  <c r="M12" i="2" s="1"/>
  <c r="W29" i="1"/>
  <c r="B30" i="2" s="1"/>
  <c r="M51" i="1"/>
  <c r="W52" i="1"/>
  <c r="B53" i="2" s="1"/>
  <c r="M39" i="1"/>
  <c r="M13" i="2" s="1"/>
  <c r="W46" i="1"/>
  <c r="M49" i="1"/>
  <c r="M24" i="2" s="1"/>
  <c r="W33" i="1"/>
  <c r="M52" i="1"/>
  <c r="M26" i="2" s="1"/>
  <c r="W38" i="1"/>
  <c r="M46" i="1"/>
  <c r="M19" i="2" s="1"/>
  <c r="W35" i="1"/>
  <c r="M44" i="1"/>
  <c r="M20" i="2" s="1"/>
  <c r="W39" i="1"/>
  <c r="B40" i="2" s="1"/>
  <c r="M43" i="1"/>
  <c r="W47" i="1"/>
  <c r="M42" i="1"/>
  <c r="M16" i="2" s="1"/>
  <c r="W37" i="1"/>
  <c r="B38" i="2" s="1"/>
  <c r="M41" i="1"/>
  <c r="M15" i="2" s="1"/>
  <c r="W44" i="1"/>
  <c r="B43" i="2" s="1"/>
  <c r="M30" i="1"/>
  <c r="M5" i="2" s="1"/>
  <c r="W51" i="1"/>
  <c r="B52" i="2" s="1"/>
  <c r="M48" i="1"/>
  <c r="M23" i="2" s="1"/>
  <c r="W30" i="1"/>
  <c r="B33" i="2" s="1"/>
  <c r="M36" i="1"/>
  <c r="W49" i="1"/>
  <c r="M35" i="1"/>
  <c r="M4" i="2" s="1"/>
  <c r="W50" i="1"/>
  <c r="B51" i="2" s="1"/>
  <c r="M47" i="1"/>
  <c r="W41" i="1"/>
  <c r="M34" i="1"/>
  <c r="M9" i="2" s="1"/>
  <c r="AB45" i="1"/>
  <c r="AB32" i="1"/>
  <c r="G32" i="2" s="1"/>
  <c r="AB36" i="1"/>
  <c r="AB40" i="1"/>
  <c r="AB42" i="1"/>
  <c r="AB43" i="1"/>
  <c r="AB48" i="1"/>
  <c r="AB34" i="1"/>
  <c r="G35" i="2" s="1"/>
  <c r="AB29" i="1"/>
  <c r="G30" i="2" s="1"/>
  <c r="AB52" i="1"/>
  <c r="G53" i="2" s="1"/>
  <c r="AB46" i="1"/>
  <c r="G46" i="2" s="1"/>
  <c r="AB33" i="1"/>
  <c r="G34" i="2" s="1"/>
  <c r="AB38" i="1"/>
  <c r="AB35" i="1"/>
  <c r="AB39" i="1"/>
  <c r="AB47" i="1"/>
  <c r="AB37" i="1"/>
  <c r="AB44" i="1"/>
  <c r="AB51" i="1"/>
  <c r="G52" i="2" s="1"/>
  <c r="AB30" i="1"/>
  <c r="G33" i="2" s="1"/>
  <c r="AB49" i="1"/>
  <c r="G50" i="2" s="1"/>
  <c r="AB50" i="1"/>
  <c r="G51" i="2" s="1"/>
  <c r="AB41" i="1"/>
  <c r="G36" i="2" s="1"/>
  <c r="AA45" i="1"/>
  <c r="AA32" i="1"/>
  <c r="F32" i="2" s="1"/>
  <c r="AA36" i="1"/>
  <c r="AA40" i="1"/>
  <c r="AA42" i="1"/>
  <c r="AA43" i="1"/>
  <c r="AA48" i="1"/>
  <c r="AA34" i="1"/>
  <c r="F35" i="2" s="1"/>
  <c r="AA29" i="1"/>
  <c r="F30" i="2" s="1"/>
  <c r="AA52" i="1"/>
  <c r="F53" i="2" s="1"/>
  <c r="AA46" i="1"/>
  <c r="F46" i="2" s="1"/>
  <c r="AA33" i="1"/>
  <c r="F34" i="2" s="1"/>
  <c r="AA38" i="1"/>
  <c r="AA35" i="1"/>
  <c r="F37" i="2" s="1"/>
  <c r="AA39" i="1"/>
  <c r="AA47" i="1"/>
  <c r="AA37" i="1"/>
  <c r="AA44" i="1"/>
  <c r="F43" i="2" s="1"/>
  <c r="AA51" i="1"/>
  <c r="F52" i="2" s="1"/>
  <c r="AA30" i="1"/>
  <c r="F33" i="2" s="1"/>
  <c r="AA49" i="1"/>
  <c r="F50" i="2" s="1"/>
  <c r="AA50" i="1"/>
  <c r="F51" i="2" s="1"/>
  <c r="AA41" i="1"/>
  <c r="Z45" i="1"/>
  <c r="Z32" i="1"/>
  <c r="E32" i="2" s="1"/>
  <c r="Z36" i="1"/>
  <c r="Z40" i="1"/>
  <c r="Z42" i="1"/>
  <c r="Z43" i="1"/>
  <c r="Z48" i="1"/>
  <c r="Z34" i="1"/>
  <c r="E35" i="2" s="1"/>
  <c r="Z29" i="1"/>
  <c r="E30" i="2" s="1"/>
  <c r="Z52" i="1"/>
  <c r="E53" i="2" s="1"/>
  <c r="Z46" i="1"/>
  <c r="E46" i="2" s="1"/>
  <c r="Z33" i="1"/>
  <c r="E34" i="2" s="1"/>
  <c r="Z38" i="1"/>
  <c r="Z35" i="1"/>
  <c r="Z39" i="1"/>
  <c r="Z47" i="1"/>
  <c r="Z37" i="1"/>
  <c r="Z44" i="1"/>
  <c r="Z51" i="1"/>
  <c r="E52" i="2" s="1"/>
  <c r="Z30" i="1"/>
  <c r="E33" i="2" s="1"/>
  <c r="Z49" i="1"/>
  <c r="E50" i="2" s="1"/>
  <c r="Z50" i="1"/>
  <c r="E51" i="2" s="1"/>
  <c r="Z41" i="1"/>
  <c r="E36" i="2" s="1"/>
  <c r="Y45" i="1"/>
  <c r="Y32" i="1"/>
  <c r="D32" i="2" s="1"/>
  <c r="Y36" i="1"/>
  <c r="Y40" i="1"/>
  <c r="Y42" i="1"/>
  <c r="Y43" i="1"/>
  <c r="Y48" i="1"/>
  <c r="Y34" i="1"/>
  <c r="D35" i="2" s="1"/>
  <c r="Y29" i="1"/>
  <c r="D30" i="2" s="1"/>
  <c r="Y52" i="1"/>
  <c r="D53" i="2" s="1"/>
  <c r="Y46" i="1"/>
  <c r="D46" i="2" s="1"/>
  <c r="Y33" i="1"/>
  <c r="D34" i="2" s="1"/>
  <c r="Y38" i="1"/>
  <c r="Y35" i="1"/>
  <c r="D37" i="2" s="1"/>
  <c r="Y39" i="1"/>
  <c r="Y47" i="1"/>
  <c r="Y37" i="1"/>
  <c r="Y44" i="1"/>
  <c r="D43" i="2" s="1"/>
  <c r="Y51" i="1"/>
  <c r="D52" i="2" s="1"/>
  <c r="Y30" i="1"/>
  <c r="D33" i="2" s="1"/>
  <c r="Y49" i="1"/>
  <c r="D50" i="2" s="1"/>
  <c r="Y50" i="1"/>
  <c r="D51" i="2" s="1"/>
  <c r="Y41" i="1"/>
  <c r="T38" i="1"/>
  <c r="T33" i="1"/>
  <c r="T50" i="1"/>
  <c r="T40" i="1"/>
  <c r="T14" i="2" s="1"/>
  <c r="T31" i="1"/>
  <c r="T32" i="1"/>
  <c r="T6" i="2" s="1"/>
  <c r="T45" i="1"/>
  <c r="T37" i="1"/>
  <c r="T51" i="1"/>
  <c r="T39" i="1"/>
  <c r="T49" i="1"/>
  <c r="T24" i="2" s="1"/>
  <c r="T52" i="1"/>
  <c r="T26" i="2" s="1"/>
  <c r="T46" i="1"/>
  <c r="T44" i="1"/>
  <c r="T43" i="1"/>
  <c r="T18" i="2" s="1"/>
  <c r="T42" i="1"/>
  <c r="T16" i="2" s="1"/>
  <c r="T41" i="1"/>
  <c r="T30" i="1"/>
  <c r="T48" i="1"/>
  <c r="T23" i="2" s="1"/>
  <c r="T36" i="1"/>
  <c r="T10" i="2" s="1"/>
  <c r="T35" i="1"/>
  <c r="T4" i="2" s="1"/>
  <c r="T47" i="1"/>
  <c r="T34" i="1"/>
  <c r="T9" i="2" s="1"/>
  <c r="S38" i="1"/>
  <c r="S33" i="1"/>
  <c r="S8" i="2" s="1"/>
  <c r="S50" i="1"/>
  <c r="S40" i="1"/>
  <c r="S31" i="1"/>
  <c r="S32" i="1"/>
  <c r="S45" i="1"/>
  <c r="S37" i="1"/>
  <c r="S51" i="1"/>
  <c r="S39" i="1"/>
  <c r="S49" i="1"/>
  <c r="S24" i="2" s="1"/>
  <c r="S52" i="1"/>
  <c r="S26" i="2" s="1"/>
  <c r="S46" i="1"/>
  <c r="S19" i="2" s="1"/>
  <c r="S44" i="1"/>
  <c r="S43" i="1"/>
  <c r="S42" i="1"/>
  <c r="S16" i="2" s="1"/>
  <c r="S41" i="1"/>
  <c r="S15" i="2" s="1"/>
  <c r="S30" i="1"/>
  <c r="S5" i="2" s="1"/>
  <c r="S48" i="1"/>
  <c r="S23" i="2" s="1"/>
  <c r="S36" i="1"/>
  <c r="S10" i="2" s="1"/>
  <c r="S35" i="1"/>
  <c r="S47" i="1"/>
  <c r="S22" i="2" s="1"/>
  <c r="S34" i="1"/>
  <c r="S9" i="2" s="1"/>
  <c r="R38" i="1"/>
  <c r="R33" i="1"/>
  <c r="R50" i="1"/>
  <c r="R40" i="1"/>
  <c r="R14" i="2" s="1"/>
  <c r="R31" i="1"/>
  <c r="R32" i="1"/>
  <c r="R6" i="2" s="1"/>
  <c r="R45" i="1"/>
  <c r="R37" i="1"/>
  <c r="R51" i="1"/>
  <c r="R39" i="1"/>
  <c r="R49" i="1"/>
  <c r="R24" i="2" s="1"/>
  <c r="R52" i="1"/>
  <c r="R26" i="2" s="1"/>
  <c r="R46" i="1"/>
  <c r="R44" i="1"/>
  <c r="R43" i="1"/>
  <c r="R18" i="2" s="1"/>
  <c r="R42" i="1"/>
  <c r="R16" i="2" s="1"/>
  <c r="R41" i="1"/>
  <c r="R30" i="1"/>
  <c r="R48" i="1"/>
  <c r="R23" i="2" s="1"/>
  <c r="R36" i="1"/>
  <c r="R10" i="2" s="1"/>
  <c r="R35" i="1"/>
  <c r="R4" i="2" s="1"/>
  <c r="R47" i="1"/>
  <c r="R34" i="1"/>
  <c r="R9" i="2" s="1"/>
  <c r="Q38" i="1"/>
  <c r="Q33" i="1"/>
  <c r="Q8" i="2" s="1"/>
  <c r="Q50" i="1"/>
  <c r="Q40" i="1"/>
  <c r="Q31" i="1"/>
  <c r="Q32" i="1"/>
  <c r="Q45" i="1"/>
  <c r="Q37" i="1"/>
  <c r="Q51" i="1"/>
  <c r="Q39" i="1"/>
  <c r="Q49" i="1"/>
  <c r="Q24" i="2" s="1"/>
  <c r="Q52" i="1"/>
  <c r="Q26" i="2" s="1"/>
  <c r="Q46" i="1"/>
  <c r="Q19" i="2" s="1"/>
  <c r="Q44" i="1"/>
  <c r="Q43" i="1"/>
  <c r="Q42" i="1"/>
  <c r="Q16" i="2" s="1"/>
  <c r="Q41" i="1"/>
  <c r="Q15" i="2" s="1"/>
  <c r="Q30" i="1"/>
  <c r="Q5" i="2" s="1"/>
  <c r="Q48" i="1"/>
  <c r="Q23" i="2" s="1"/>
  <c r="Q36" i="1"/>
  <c r="Q10" i="2" s="1"/>
  <c r="Q35" i="1"/>
  <c r="Q47" i="1"/>
  <c r="Q22" i="2" s="1"/>
  <c r="Q34" i="1"/>
  <c r="Q9" i="2" s="1"/>
  <c r="P38" i="1"/>
  <c r="P33" i="1"/>
  <c r="P50" i="1"/>
  <c r="P40" i="1"/>
  <c r="P14" i="2" s="1"/>
  <c r="P31" i="1"/>
  <c r="P32" i="1"/>
  <c r="P6" i="2" s="1"/>
  <c r="P45" i="1"/>
  <c r="P37" i="1"/>
  <c r="P51" i="1"/>
  <c r="P39" i="1"/>
  <c r="P49" i="1"/>
  <c r="P24" i="2" s="1"/>
  <c r="P52" i="1"/>
  <c r="P26" i="2" s="1"/>
  <c r="P46" i="1"/>
  <c r="P44" i="1"/>
  <c r="P43" i="1"/>
  <c r="P18" i="2" s="1"/>
  <c r="P42" i="1"/>
  <c r="P16" i="2" s="1"/>
  <c r="P41" i="1"/>
  <c r="P30" i="1"/>
  <c r="P48" i="1"/>
  <c r="P23" i="2" s="1"/>
  <c r="P36" i="1"/>
  <c r="P10" i="2" s="1"/>
  <c r="P35" i="1"/>
  <c r="P4" i="2" s="1"/>
  <c r="P47" i="1"/>
  <c r="P34" i="1"/>
  <c r="P9" i="2" s="1"/>
  <c r="O38" i="1"/>
  <c r="O33" i="1"/>
  <c r="O8" i="2" s="1"/>
  <c r="O50" i="1"/>
  <c r="O40" i="1"/>
  <c r="O31" i="1"/>
  <c r="O32" i="1"/>
  <c r="O45" i="1"/>
  <c r="O37" i="1"/>
  <c r="O51" i="1"/>
  <c r="O39" i="1"/>
  <c r="O49" i="1"/>
  <c r="O24" i="2" s="1"/>
  <c r="O52" i="1"/>
  <c r="O26" i="2" s="1"/>
  <c r="O46" i="1"/>
  <c r="O19" i="2" s="1"/>
  <c r="O44" i="1"/>
  <c r="O43" i="1"/>
  <c r="O42" i="1"/>
  <c r="O16" i="2" s="1"/>
  <c r="O41" i="1"/>
  <c r="O15" i="2" s="1"/>
  <c r="O30" i="1"/>
  <c r="O5" i="2" s="1"/>
  <c r="O48" i="1"/>
  <c r="O23" i="2" s="1"/>
  <c r="O36" i="1"/>
  <c r="O10" i="2" s="1"/>
  <c r="O35" i="1"/>
  <c r="O47" i="1"/>
  <c r="O22" i="2" s="1"/>
  <c r="O34" i="1"/>
  <c r="O9" i="2" s="1"/>
  <c r="N38" i="1"/>
  <c r="N33" i="1"/>
  <c r="N50" i="1"/>
  <c r="N40" i="1"/>
  <c r="N14" i="2" s="1"/>
  <c r="N31" i="1"/>
  <c r="N32" i="1"/>
  <c r="N6" i="2" s="1"/>
  <c r="N45" i="1"/>
  <c r="N37" i="1"/>
  <c r="N51" i="1"/>
  <c r="N39" i="1"/>
  <c r="N49" i="1"/>
  <c r="N24" i="2" s="1"/>
  <c r="N52" i="1"/>
  <c r="N26" i="2" s="1"/>
  <c r="N46" i="1"/>
  <c r="N44" i="1"/>
  <c r="N43" i="1"/>
  <c r="N18" i="2" s="1"/>
  <c r="N42" i="1"/>
  <c r="N16" i="2" s="1"/>
  <c r="N41" i="1"/>
  <c r="N30" i="1"/>
  <c r="N48" i="1"/>
  <c r="N23" i="2" s="1"/>
  <c r="N36" i="1"/>
  <c r="N10" i="2" s="1"/>
  <c r="N35" i="1"/>
  <c r="N4" i="2" s="1"/>
  <c r="N47" i="1"/>
  <c r="N34" i="1"/>
  <c r="N9" i="2" s="1"/>
  <c r="J33" i="1"/>
  <c r="J30" i="1"/>
  <c r="J4" i="2" s="1"/>
  <c r="J42" i="1"/>
  <c r="J50" i="1"/>
  <c r="J24" i="2" s="1"/>
  <c r="J34" i="1"/>
  <c r="J7" i="2" s="1"/>
  <c r="J29" i="1"/>
  <c r="J3" i="2" s="1"/>
  <c r="J48" i="1"/>
  <c r="J22" i="2" s="1"/>
  <c r="J46" i="1"/>
  <c r="J43" i="1"/>
  <c r="J32" i="1"/>
  <c r="J41" i="1"/>
  <c r="J17" i="2" s="1"/>
  <c r="J44" i="1"/>
  <c r="J36" i="1"/>
  <c r="J10" i="2" s="1"/>
  <c r="J52" i="1"/>
  <c r="J31" i="1"/>
  <c r="J5" i="2" s="1"/>
  <c r="J35" i="1"/>
  <c r="J8" i="2" s="1"/>
  <c r="J51" i="1"/>
  <c r="J47" i="1"/>
  <c r="J19" i="2" s="1"/>
  <c r="J39" i="1"/>
  <c r="J38" i="1"/>
  <c r="J49" i="1"/>
  <c r="J23" i="2" s="1"/>
  <c r="J40" i="1"/>
  <c r="J37" i="1"/>
  <c r="J11" i="2" s="1"/>
  <c r="I33" i="1"/>
  <c r="I30" i="1"/>
  <c r="I4" i="2" s="1"/>
  <c r="I42" i="1"/>
  <c r="I50" i="1"/>
  <c r="I24" i="2" s="1"/>
  <c r="I34" i="1"/>
  <c r="I7" i="2" s="1"/>
  <c r="I29" i="1"/>
  <c r="I3" i="2" s="1"/>
  <c r="I48" i="1"/>
  <c r="I22" i="2" s="1"/>
  <c r="I46" i="1"/>
  <c r="I43" i="1"/>
  <c r="I32" i="1"/>
  <c r="I6" i="2" s="1"/>
  <c r="I41" i="1"/>
  <c r="I17" i="2" s="1"/>
  <c r="I44" i="1"/>
  <c r="I36" i="1"/>
  <c r="I10" i="2" s="1"/>
  <c r="I52" i="1"/>
  <c r="I25" i="2" s="1"/>
  <c r="I31" i="1"/>
  <c r="I5" i="2" s="1"/>
  <c r="I35" i="1"/>
  <c r="I8" i="2" s="1"/>
  <c r="I51" i="1"/>
  <c r="I47" i="1"/>
  <c r="I19" i="2" s="1"/>
  <c r="I39" i="1"/>
  <c r="I38" i="1"/>
  <c r="I49" i="1"/>
  <c r="I23" i="2" s="1"/>
  <c r="I40" i="1"/>
  <c r="I12" i="2" s="1"/>
  <c r="I37" i="1"/>
  <c r="H33" i="1"/>
  <c r="H9" i="2" s="1"/>
  <c r="H30" i="1"/>
  <c r="H4" i="2" s="1"/>
  <c r="H42" i="1"/>
  <c r="H50" i="1"/>
  <c r="H24" i="2" s="1"/>
  <c r="H34" i="1"/>
  <c r="H7" i="2" s="1"/>
  <c r="H29" i="1"/>
  <c r="H3" i="2" s="1"/>
  <c r="H48" i="1"/>
  <c r="H22" i="2" s="1"/>
  <c r="H46" i="1"/>
  <c r="H43" i="1"/>
  <c r="H18" i="2" s="1"/>
  <c r="H32" i="1"/>
  <c r="H6" i="2" s="1"/>
  <c r="H41" i="1"/>
  <c r="H17" i="2" s="1"/>
  <c r="H44" i="1"/>
  <c r="H20" i="2" s="1"/>
  <c r="H36" i="1"/>
  <c r="H10" i="2" s="1"/>
  <c r="H52" i="1"/>
  <c r="H31" i="1"/>
  <c r="H5" i="2" s="1"/>
  <c r="H35" i="1"/>
  <c r="H51" i="1"/>
  <c r="H26" i="2" s="1"/>
  <c r="H47" i="1"/>
  <c r="H19" i="2" s="1"/>
  <c r="H39" i="1"/>
  <c r="H13" i="2" s="1"/>
  <c r="H38" i="1"/>
  <c r="H49" i="1"/>
  <c r="H23" i="2" s="1"/>
  <c r="H40" i="1"/>
  <c r="H12" i="2" s="1"/>
  <c r="H37" i="1"/>
  <c r="H11" i="2" s="1"/>
  <c r="B43" i="1"/>
  <c r="B15" i="2" s="1"/>
  <c r="E44" i="1"/>
  <c r="E41" i="1"/>
  <c r="E48" i="1"/>
  <c r="E34" i="1"/>
  <c r="E36" i="1"/>
  <c r="E7" i="2" s="1"/>
  <c r="E46" i="1"/>
  <c r="E45" i="1"/>
  <c r="E50" i="1"/>
  <c r="E42" i="1"/>
  <c r="E14" i="2" s="1"/>
  <c r="E37" i="1"/>
  <c r="E16" i="2" s="1"/>
  <c r="E38" i="1"/>
  <c r="E4" i="2" s="1"/>
  <c r="E29" i="1"/>
  <c r="E19" i="2" s="1"/>
  <c r="E31" i="1"/>
  <c r="E18" i="2" s="1"/>
  <c r="E51" i="1"/>
  <c r="E32" i="1"/>
  <c r="E11" i="2" s="1"/>
  <c r="E49" i="1"/>
  <c r="E33" i="1"/>
  <c r="E17" i="2" s="1"/>
  <c r="E52" i="1"/>
  <c r="E40" i="1"/>
  <c r="E20" i="2" s="1"/>
  <c r="E35" i="1"/>
  <c r="E47" i="1"/>
  <c r="E26" i="2" s="1"/>
  <c r="E39" i="1"/>
  <c r="E43" i="1"/>
  <c r="E15" i="2" s="1"/>
  <c r="D44" i="1"/>
  <c r="D41" i="1"/>
  <c r="D48" i="1"/>
  <c r="D34" i="1"/>
  <c r="D21" i="2" s="1"/>
  <c r="D36" i="1"/>
  <c r="D46" i="1"/>
  <c r="D45" i="1"/>
  <c r="D50" i="1"/>
  <c r="D10" i="2" s="1"/>
  <c r="D42" i="1"/>
  <c r="D37" i="1"/>
  <c r="D16" i="2" s="1"/>
  <c r="D38" i="1"/>
  <c r="D29" i="1"/>
  <c r="D19" i="2" s="1"/>
  <c r="D31" i="1"/>
  <c r="D51" i="1"/>
  <c r="D32" i="1"/>
  <c r="D11" i="2" s="1"/>
  <c r="D49" i="1"/>
  <c r="D22" i="2" s="1"/>
  <c r="D33" i="1"/>
  <c r="D52" i="1"/>
  <c r="D13" i="2" s="1"/>
  <c r="D40" i="1"/>
  <c r="D20" i="2" s="1"/>
  <c r="D35" i="1"/>
  <c r="D23" i="2" s="1"/>
  <c r="D47" i="1"/>
  <c r="D39" i="1"/>
  <c r="D6" i="2" s="1"/>
  <c r="D43" i="1"/>
  <c r="C44" i="1"/>
  <c r="C41" i="1"/>
  <c r="C48" i="1"/>
  <c r="C34" i="1"/>
  <c r="C36" i="1"/>
  <c r="C7" i="2" s="1"/>
  <c r="C46" i="1"/>
  <c r="C45" i="1"/>
  <c r="C50" i="1"/>
  <c r="C42" i="1"/>
  <c r="C14" i="2" s="1"/>
  <c r="C37" i="1"/>
  <c r="C16" i="2" s="1"/>
  <c r="C38" i="1"/>
  <c r="C4" i="2" s="1"/>
  <c r="C29" i="1"/>
  <c r="C19" i="2" s="1"/>
  <c r="C31" i="1"/>
  <c r="C18" i="2" s="1"/>
  <c r="C51" i="1"/>
  <c r="C32" i="1"/>
  <c r="C11" i="2" s="1"/>
  <c r="C49" i="1"/>
  <c r="C33" i="1"/>
  <c r="C17" i="2" s="1"/>
  <c r="C52" i="1"/>
  <c r="C40" i="1"/>
  <c r="C20" i="2" s="1"/>
  <c r="C35" i="1"/>
  <c r="C47" i="1"/>
  <c r="C26" i="2" s="1"/>
  <c r="C39" i="1"/>
  <c r="C43" i="1"/>
  <c r="C15" i="2" s="1"/>
  <c r="B44" i="1"/>
  <c r="B41" i="1"/>
  <c r="B5" i="2" s="1"/>
  <c r="B48" i="1"/>
  <c r="B34" i="1"/>
  <c r="B21" i="2" s="1"/>
  <c r="B36" i="1"/>
  <c r="B46" i="1"/>
  <c r="B45" i="1"/>
  <c r="B50" i="1"/>
  <c r="B10" i="2" s="1"/>
  <c r="B42" i="1"/>
  <c r="B14" i="2" s="1"/>
  <c r="B37" i="1"/>
  <c r="B16" i="2" s="1"/>
  <c r="B38" i="1"/>
  <c r="B29" i="1"/>
  <c r="B19" i="2" s="1"/>
  <c r="B31" i="1"/>
  <c r="B51" i="1"/>
  <c r="B32" i="1"/>
  <c r="B11" i="2" s="1"/>
  <c r="B49" i="1"/>
  <c r="B22" i="2" s="1"/>
  <c r="B33" i="1"/>
  <c r="B52" i="1"/>
  <c r="B13" i="2" s="1"/>
  <c r="B40" i="1"/>
  <c r="B20" i="2" s="1"/>
  <c r="B35" i="1"/>
  <c r="B23" i="2" s="1"/>
  <c r="B47" i="1"/>
  <c r="B39" i="1"/>
  <c r="B6" i="2" s="1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A24" i="3" s="1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" i="3"/>
  <c r="V3" i="3"/>
  <c r="W3" i="3"/>
  <c r="Y3" i="3"/>
  <c r="V4" i="3"/>
  <c r="W4" i="3"/>
  <c r="Y4" i="3"/>
  <c r="V5" i="3"/>
  <c r="W5" i="3"/>
  <c r="Y5" i="3"/>
  <c r="V6" i="3"/>
  <c r="W6" i="3"/>
  <c r="Y6" i="3"/>
  <c r="V7" i="3"/>
  <c r="W7" i="3"/>
  <c r="Y7" i="3"/>
  <c r="V8" i="3"/>
  <c r="W8" i="3"/>
  <c r="Y8" i="3"/>
  <c r="V9" i="3"/>
  <c r="W9" i="3"/>
  <c r="Y9" i="3"/>
  <c r="V10" i="3"/>
  <c r="W10" i="3"/>
  <c r="Y10" i="3"/>
  <c r="V11" i="3"/>
  <c r="W11" i="3"/>
  <c r="Y11" i="3"/>
  <c r="V12" i="3"/>
  <c r="W12" i="3"/>
  <c r="Y12" i="3"/>
  <c r="V13" i="3"/>
  <c r="W13" i="3"/>
  <c r="Y13" i="3"/>
  <c r="V14" i="3"/>
  <c r="W14" i="3"/>
  <c r="Y14" i="3"/>
  <c r="V15" i="3"/>
  <c r="W15" i="3"/>
  <c r="Y15" i="3"/>
  <c r="V16" i="3"/>
  <c r="W16" i="3"/>
  <c r="Y16" i="3"/>
  <c r="V17" i="3"/>
  <c r="W17" i="3"/>
  <c r="Y17" i="3"/>
  <c r="V18" i="3"/>
  <c r="W18" i="3"/>
  <c r="Y18" i="3"/>
  <c r="V19" i="3"/>
  <c r="W19" i="3"/>
  <c r="Y19" i="3"/>
  <c r="V20" i="3"/>
  <c r="W20" i="3"/>
  <c r="Y20" i="3"/>
  <c r="V21" i="3"/>
  <c r="W21" i="3"/>
  <c r="Y21" i="3"/>
  <c r="V22" i="3"/>
  <c r="W22" i="3"/>
  <c r="Y22" i="3"/>
  <c r="V23" i="3"/>
  <c r="W23" i="3"/>
  <c r="Y23" i="3"/>
  <c r="V24" i="3"/>
  <c r="W24" i="3"/>
  <c r="Y24" i="3"/>
  <c r="Y2" i="3"/>
  <c r="W2" i="3"/>
  <c r="V2" i="3"/>
  <c r="T2" i="3"/>
  <c r="L3" i="3"/>
  <c r="M3" i="3"/>
  <c r="N3" i="3"/>
  <c r="O3" i="3"/>
  <c r="P3" i="3"/>
  <c r="Q3" i="3"/>
  <c r="L4" i="3"/>
  <c r="M4" i="3"/>
  <c r="N4" i="3"/>
  <c r="O4" i="3"/>
  <c r="P4" i="3"/>
  <c r="Q4" i="3"/>
  <c r="L5" i="3"/>
  <c r="M5" i="3"/>
  <c r="N5" i="3"/>
  <c r="O5" i="3"/>
  <c r="P5" i="3"/>
  <c r="Q5" i="3"/>
  <c r="L6" i="3"/>
  <c r="M6" i="3"/>
  <c r="N6" i="3"/>
  <c r="O6" i="3"/>
  <c r="P6" i="3"/>
  <c r="Q6" i="3"/>
  <c r="L7" i="3"/>
  <c r="M7" i="3"/>
  <c r="N7" i="3"/>
  <c r="O7" i="3"/>
  <c r="P7" i="3"/>
  <c r="Q7" i="3"/>
  <c r="L8" i="3"/>
  <c r="M8" i="3"/>
  <c r="N8" i="3"/>
  <c r="O8" i="3"/>
  <c r="P8" i="3"/>
  <c r="Q8" i="3"/>
  <c r="L9" i="3"/>
  <c r="M9" i="3"/>
  <c r="N9" i="3"/>
  <c r="O9" i="3"/>
  <c r="P9" i="3"/>
  <c r="Q9" i="3"/>
  <c r="L10" i="3"/>
  <c r="M10" i="3"/>
  <c r="N10" i="3"/>
  <c r="O10" i="3"/>
  <c r="P10" i="3"/>
  <c r="Q10" i="3"/>
  <c r="L11" i="3"/>
  <c r="M11" i="3"/>
  <c r="N11" i="3"/>
  <c r="O11" i="3"/>
  <c r="P11" i="3"/>
  <c r="Q11" i="3"/>
  <c r="L12" i="3"/>
  <c r="M12" i="3"/>
  <c r="N12" i="3"/>
  <c r="O12" i="3"/>
  <c r="P12" i="3"/>
  <c r="Q12" i="3"/>
  <c r="L13" i="3"/>
  <c r="M13" i="3"/>
  <c r="N13" i="3"/>
  <c r="O13" i="3"/>
  <c r="P13" i="3"/>
  <c r="Q13" i="3"/>
  <c r="L14" i="3"/>
  <c r="M14" i="3"/>
  <c r="N14" i="3"/>
  <c r="O14" i="3"/>
  <c r="P14" i="3"/>
  <c r="Q14" i="3"/>
  <c r="L15" i="3"/>
  <c r="M15" i="3"/>
  <c r="N15" i="3"/>
  <c r="O15" i="3"/>
  <c r="P15" i="3"/>
  <c r="Q15" i="3"/>
  <c r="L16" i="3"/>
  <c r="M16" i="3"/>
  <c r="N16" i="3"/>
  <c r="O16" i="3"/>
  <c r="P16" i="3"/>
  <c r="Q16" i="3"/>
  <c r="L17" i="3"/>
  <c r="M17" i="3"/>
  <c r="N17" i="3"/>
  <c r="O17" i="3"/>
  <c r="P17" i="3"/>
  <c r="Q17" i="3"/>
  <c r="L18" i="3"/>
  <c r="M18" i="3"/>
  <c r="N18" i="3"/>
  <c r="O18" i="3"/>
  <c r="P18" i="3"/>
  <c r="Q18" i="3"/>
  <c r="L19" i="3"/>
  <c r="M19" i="3"/>
  <c r="N19" i="3"/>
  <c r="O19" i="3"/>
  <c r="P19" i="3"/>
  <c r="Q19" i="3"/>
  <c r="L20" i="3"/>
  <c r="M20" i="3"/>
  <c r="N20" i="3"/>
  <c r="O20" i="3"/>
  <c r="P20" i="3"/>
  <c r="Q20" i="3"/>
  <c r="L21" i="3"/>
  <c r="M21" i="3"/>
  <c r="N21" i="3"/>
  <c r="O21" i="3"/>
  <c r="P21" i="3"/>
  <c r="Q21" i="3"/>
  <c r="L22" i="3"/>
  <c r="M22" i="3"/>
  <c r="N22" i="3"/>
  <c r="O22" i="3"/>
  <c r="P22" i="3"/>
  <c r="Q22" i="3"/>
  <c r="L23" i="3"/>
  <c r="M23" i="3"/>
  <c r="N23" i="3"/>
  <c r="O23" i="3"/>
  <c r="P23" i="3"/>
  <c r="Q23" i="3"/>
  <c r="L24" i="3"/>
  <c r="M24" i="3"/>
  <c r="N24" i="3"/>
  <c r="O24" i="3"/>
  <c r="P24" i="3"/>
  <c r="Q24" i="3"/>
  <c r="M2" i="3"/>
  <c r="N2" i="3"/>
  <c r="O2" i="3"/>
  <c r="P2" i="3"/>
  <c r="Q2" i="3"/>
  <c r="L2" i="3"/>
  <c r="K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" i="3"/>
  <c r="G2" i="3" s="1"/>
  <c r="D2" i="3"/>
  <c r="E2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3" i="3"/>
  <c r="C2" i="3"/>
  <c r="B2" i="3"/>
  <c r="B24" i="2" l="1"/>
  <c r="B8" i="2"/>
  <c r="C25" i="2"/>
  <c r="D24" i="2"/>
  <c r="D8" i="2"/>
  <c r="E25" i="2"/>
  <c r="H15" i="2"/>
  <c r="B26" i="2"/>
  <c r="B17" i="2"/>
  <c r="B18" i="2"/>
  <c r="B4" i="2"/>
  <c r="B25" i="2"/>
  <c r="B7" i="2"/>
  <c r="B3" i="2"/>
  <c r="B9" i="2"/>
  <c r="C23" i="2"/>
  <c r="C22" i="2"/>
  <c r="C24" i="2"/>
  <c r="C8" i="2"/>
  <c r="C21" i="2"/>
  <c r="D26" i="2"/>
  <c r="D18" i="2"/>
  <c r="D4" i="2"/>
  <c r="D25" i="2"/>
  <c r="D7" i="2"/>
  <c r="E23" i="2"/>
  <c r="E22" i="2"/>
  <c r="E24" i="2"/>
  <c r="E8" i="2"/>
  <c r="E21" i="2"/>
  <c r="H14" i="2"/>
  <c r="H8" i="2"/>
  <c r="H25" i="2"/>
  <c r="H21" i="2"/>
  <c r="I18" i="2"/>
  <c r="J21" i="2"/>
  <c r="E42" i="2"/>
  <c r="E39" i="2"/>
  <c r="G42" i="2"/>
  <c r="G39" i="2"/>
  <c r="B49" i="2"/>
  <c r="B48" i="2"/>
  <c r="B37" i="2"/>
  <c r="B36" i="2"/>
  <c r="B47" i="2"/>
  <c r="B39" i="2"/>
  <c r="B45" i="2"/>
  <c r="J42" i="2"/>
  <c r="J43" i="2"/>
  <c r="J52" i="2"/>
  <c r="J51" i="2"/>
  <c r="B12" i="2"/>
  <c r="D12" i="2"/>
  <c r="H16" i="2"/>
  <c r="J32" i="2"/>
  <c r="B46" i="2"/>
  <c r="I21" i="2"/>
  <c r="J26" i="2"/>
  <c r="J18" i="2"/>
  <c r="J15" i="2"/>
  <c r="J9" i="2"/>
  <c r="N22" i="2"/>
  <c r="N5" i="2"/>
  <c r="N20" i="2"/>
  <c r="N12" i="2"/>
  <c r="N8" i="2"/>
  <c r="O4" i="2"/>
  <c r="O18" i="2"/>
  <c r="O7" i="2"/>
  <c r="O11" i="2"/>
  <c r="P22" i="2"/>
  <c r="P5" i="2"/>
  <c r="P20" i="2"/>
  <c r="P12" i="2"/>
  <c r="P8" i="2"/>
  <c r="Q4" i="2"/>
  <c r="Q18" i="2"/>
  <c r="Q7" i="2"/>
  <c r="Q11" i="2"/>
  <c r="R22" i="2"/>
  <c r="R5" i="2"/>
  <c r="R20" i="2"/>
  <c r="R12" i="2"/>
  <c r="R8" i="2"/>
  <c r="S4" i="2"/>
  <c r="S18" i="2"/>
  <c r="S7" i="2"/>
  <c r="S11" i="2"/>
  <c r="T22" i="2"/>
  <c r="T5" i="2"/>
  <c r="T20" i="2"/>
  <c r="T12" i="2"/>
  <c r="T8" i="2"/>
  <c r="D36" i="2"/>
  <c r="D42" i="2"/>
  <c r="D48" i="2"/>
  <c r="D39" i="2"/>
  <c r="D45" i="2"/>
  <c r="E43" i="2"/>
  <c r="E49" i="2"/>
  <c r="E37" i="2"/>
  <c r="E47" i="2"/>
  <c r="F36" i="2"/>
  <c r="F42" i="2"/>
  <c r="F48" i="2"/>
  <c r="F39" i="2"/>
  <c r="F45" i="2"/>
  <c r="G43" i="2"/>
  <c r="G49" i="2"/>
  <c r="G37" i="2"/>
  <c r="G47" i="2"/>
  <c r="M21" i="2"/>
  <c r="M17" i="2"/>
  <c r="M25" i="2"/>
  <c r="M8" i="2"/>
  <c r="M11" i="2"/>
  <c r="J49" i="2"/>
  <c r="J50" i="2"/>
  <c r="J35" i="2"/>
  <c r="J41" i="2"/>
  <c r="J40" i="2"/>
  <c r="J34" i="2"/>
  <c r="J38" i="2"/>
  <c r="C12" i="2"/>
  <c r="E12" i="2"/>
  <c r="I16" i="2"/>
  <c r="B31" i="2"/>
  <c r="M22" i="2"/>
  <c r="B32" i="2"/>
  <c r="G23" i="3"/>
  <c r="G21" i="3"/>
  <c r="G19" i="3"/>
  <c r="G17" i="3"/>
  <c r="G15" i="3"/>
  <c r="G13" i="3"/>
  <c r="G11" i="3"/>
  <c r="G9" i="3"/>
  <c r="G7" i="3"/>
  <c r="G5" i="3"/>
  <c r="G3" i="3"/>
  <c r="A22" i="3"/>
  <c r="A20" i="3"/>
  <c r="A18" i="3"/>
  <c r="A16" i="3"/>
  <c r="A14" i="3"/>
  <c r="A12" i="3"/>
  <c r="A10" i="3"/>
  <c r="A8" i="3"/>
  <c r="A6" i="3"/>
  <c r="A4" i="3"/>
  <c r="C3" i="2"/>
  <c r="C9" i="2"/>
  <c r="D5" i="2"/>
  <c r="E3" i="2"/>
  <c r="E9" i="2"/>
  <c r="I14" i="2"/>
  <c r="I20" i="2"/>
  <c r="J13" i="2"/>
  <c r="N13" i="2"/>
  <c r="O21" i="2"/>
  <c r="O17" i="2"/>
  <c r="O25" i="2"/>
  <c r="P13" i="2"/>
  <c r="Q21" i="2"/>
  <c r="Q17" i="2"/>
  <c r="Q25" i="2"/>
  <c r="R13" i="2"/>
  <c r="S21" i="2"/>
  <c r="S17" i="2"/>
  <c r="S25" i="2"/>
  <c r="T13" i="2"/>
  <c r="D38" i="2"/>
  <c r="D40" i="2"/>
  <c r="D41" i="2"/>
  <c r="E44" i="2"/>
  <c r="F38" i="2"/>
  <c r="F40" i="2"/>
  <c r="F41" i="2"/>
  <c r="G44" i="2"/>
  <c r="E31" i="2"/>
  <c r="G31" i="2"/>
  <c r="T25" i="3"/>
  <c r="G24" i="3"/>
  <c r="G22" i="3"/>
  <c r="G20" i="3"/>
  <c r="G18" i="3"/>
  <c r="G16" i="3"/>
  <c r="G14" i="3"/>
  <c r="G12" i="3"/>
  <c r="G10" i="3"/>
  <c r="G8" i="3"/>
  <c r="G6" i="3"/>
  <c r="G4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AA9" i="3" s="1"/>
  <c r="AF42" i="1" s="1"/>
  <c r="T8" i="3"/>
  <c r="T7" i="3"/>
  <c r="T6" i="3"/>
  <c r="T5" i="3"/>
  <c r="T4" i="3"/>
  <c r="T3" i="3"/>
  <c r="A23" i="3"/>
  <c r="A21" i="3"/>
  <c r="A19" i="3"/>
  <c r="A17" i="3"/>
  <c r="A15" i="3"/>
  <c r="A13" i="3"/>
  <c r="A11" i="3"/>
  <c r="A9" i="3"/>
  <c r="A7" i="3"/>
  <c r="A5" i="3"/>
  <c r="A3" i="3"/>
  <c r="C6" i="2"/>
  <c r="C13" i="2"/>
  <c r="C10" i="2"/>
  <c r="C5" i="2"/>
  <c r="D15" i="2"/>
  <c r="D17" i="2"/>
  <c r="D14" i="2"/>
  <c r="D3" i="2"/>
  <c r="D9" i="2"/>
  <c r="E6" i="2"/>
  <c r="E13" i="2"/>
  <c r="E10" i="2"/>
  <c r="E5" i="2"/>
  <c r="I11" i="2"/>
  <c r="I13" i="2"/>
  <c r="I26" i="2"/>
  <c r="I15" i="2"/>
  <c r="I9" i="2"/>
  <c r="J12" i="2"/>
  <c r="J14" i="2"/>
  <c r="J25" i="2"/>
  <c r="J20" i="2"/>
  <c r="J6" i="2"/>
  <c r="N15" i="2"/>
  <c r="N19" i="2"/>
  <c r="N21" i="2"/>
  <c r="N17" i="2"/>
  <c r="N7" i="2"/>
  <c r="N25" i="2"/>
  <c r="N11" i="2"/>
  <c r="O20" i="2"/>
  <c r="O13" i="2"/>
  <c r="O12" i="2"/>
  <c r="O6" i="2"/>
  <c r="O14" i="2"/>
  <c r="P15" i="2"/>
  <c r="P19" i="2"/>
  <c r="P21" i="2"/>
  <c r="P17" i="2"/>
  <c r="P7" i="2"/>
  <c r="P25" i="2"/>
  <c r="P11" i="2"/>
  <c r="Q20" i="2"/>
  <c r="Q13" i="2"/>
  <c r="Q12" i="2"/>
  <c r="Q6" i="2"/>
  <c r="Q14" i="2"/>
  <c r="R15" i="2"/>
  <c r="R19" i="2"/>
  <c r="R21" i="2"/>
  <c r="R17" i="2"/>
  <c r="R7" i="2"/>
  <c r="R25" i="2"/>
  <c r="R11" i="2"/>
  <c r="S20" i="2"/>
  <c r="S13" i="2"/>
  <c r="S12" i="2"/>
  <c r="S6" i="2"/>
  <c r="S14" i="2"/>
  <c r="T15" i="2"/>
  <c r="T19" i="2"/>
  <c r="T21" i="2"/>
  <c r="T17" i="2"/>
  <c r="T7" i="2"/>
  <c r="T25" i="2"/>
  <c r="T11" i="2"/>
  <c r="D49" i="2"/>
  <c r="D44" i="2"/>
  <c r="D47" i="2"/>
  <c r="E38" i="2"/>
  <c r="E40" i="2"/>
  <c r="E48" i="2"/>
  <c r="E41" i="2"/>
  <c r="E45" i="2"/>
  <c r="F49" i="2"/>
  <c r="F44" i="2"/>
  <c r="F47" i="2"/>
  <c r="G38" i="2"/>
  <c r="G40" i="2"/>
  <c r="G48" i="2"/>
  <c r="G41" i="2"/>
  <c r="G45" i="2"/>
  <c r="J16" i="2"/>
  <c r="D31" i="2"/>
  <c r="F31" i="2"/>
  <c r="K25" i="3"/>
  <c r="G25" i="3"/>
  <c r="A25" i="3"/>
  <c r="X50" i="1"/>
  <c r="C51" i="2" s="1"/>
  <c r="X30" i="1"/>
  <c r="X44" i="1"/>
  <c r="X47" i="1"/>
  <c r="X35" i="1"/>
  <c r="X33" i="1"/>
  <c r="C34" i="2" s="1"/>
  <c r="X52" i="1"/>
  <c r="C53" i="2" s="1"/>
  <c r="X34" i="1"/>
  <c r="C35" i="2" s="1"/>
  <c r="X43" i="1"/>
  <c r="C44" i="2" s="1"/>
  <c r="X40" i="1"/>
  <c r="X32" i="1"/>
  <c r="X31" i="1"/>
  <c r="C31" i="2" s="1"/>
  <c r="X41" i="1"/>
  <c r="X49" i="1"/>
  <c r="C50" i="2" s="1"/>
  <c r="X51" i="1"/>
  <c r="C52" i="2" s="1"/>
  <c r="X37" i="1"/>
  <c r="X39" i="1"/>
  <c r="C40" i="2" s="1"/>
  <c r="X38" i="1"/>
  <c r="X46" i="1"/>
  <c r="X29" i="1"/>
  <c r="C30" i="2" s="1"/>
  <c r="X48" i="1"/>
  <c r="X42" i="1"/>
  <c r="X36" i="1"/>
  <c r="X45" i="1"/>
  <c r="AA16" i="3"/>
  <c r="AF41" i="1" s="1"/>
  <c r="AA2" i="3"/>
  <c r="AF37" i="1" s="1"/>
  <c r="AA17" i="3"/>
  <c r="AF40" i="1" s="1"/>
  <c r="AA25" i="3" l="1"/>
  <c r="AF34" i="1" s="1"/>
  <c r="AA8" i="3"/>
  <c r="AF47" i="1" s="1"/>
  <c r="AA5" i="3"/>
  <c r="AF31" i="1" s="1"/>
  <c r="AA13" i="3"/>
  <c r="AF43" i="1" s="1"/>
  <c r="AA21" i="3"/>
  <c r="AF45" i="1" s="1"/>
  <c r="C39" i="2"/>
  <c r="C48" i="2"/>
  <c r="C37" i="2"/>
  <c r="C45" i="2"/>
  <c r="C41" i="2"/>
  <c r="C38" i="2"/>
  <c r="C42" i="2"/>
  <c r="C47" i="2"/>
  <c r="C49" i="2"/>
  <c r="C33" i="2"/>
  <c r="C46" i="2"/>
  <c r="C36" i="2"/>
  <c r="C32" i="2"/>
  <c r="C43" i="2"/>
  <c r="K44" i="2"/>
  <c r="AA7" i="3"/>
  <c r="AF39" i="1" s="1"/>
  <c r="AA11" i="3"/>
  <c r="AF50" i="1" s="1"/>
  <c r="AA15" i="3"/>
  <c r="AF36" i="1" s="1"/>
  <c r="K43" i="2" s="1"/>
  <c r="AA19" i="3"/>
  <c r="AF30" i="1" s="1"/>
  <c r="AA23" i="3"/>
  <c r="AF29" i="1" s="1"/>
  <c r="AA3" i="3"/>
  <c r="AF48" i="1" s="1"/>
  <c r="K31" i="2" s="1"/>
  <c r="AA24" i="3"/>
  <c r="AF35" i="1" s="1"/>
  <c r="AA10" i="3"/>
  <c r="AF33" i="1" s="1"/>
  <c r="AA18" i="3"/>
  <c r="AF52" i="1" s="1"/>
  <c r="AA4" i="3"/>
  <c r="AF49" i="1" s="1"/>
  <c r="K32" i="2" s="1"/>
  <c r="AA20" i="3"/>
  <c r="AF32" i="1" s="1"/>
  <c r="K33" i="2" s="1"/>
  <c r="AA6" i="3"/>
  <c r="AF51" i="1" s="1"/>
  <c r="AA14" i="3"/>
  <c r="AF44" i="1" s="1"/>
  <c r="K42" i="2" s="1"/>
  <c r="AA22" i="3"/>
  <c r="AF46" i="1" s="1"/>
  <c r="K50" i="2" s="1"/>
  <c r="AA12" i="3"/>
  <c r="AF38" i="1" s="1"/>
  <c r="K40" i="2" s="1"/>
  <c r="K38" i="2" l="1"/>
  <c r="K48" i="2"/>
  <c r="K46" i="2"/>
  <c r="K52" i="2"/>
  <c r="K36" i="2"/>
  <c r="K34" i="2"/>
  <c r="K39" i="2"/>
  <c r="K51" i="2"/>
  <c r="K35" i="2"/>
  <c r="K49" i="2"/>
  <c r="K45" i="2"/>
  <c r="K47" i="2"/>
  <c r="K53" i="2"/>
  <c r="K41" i="2"/>
  <c r="K30" i="2"/>
  <c r="K37" i="2"/>
</calcChain>
</file>

<file path=xl/sharedStrings.xml><?xml version="1.0" encoding="utf-8"?>
<sst xmlns="http://schemas.openxmlformats.org/spreadsheetml/2006/main" count="175" uniqueCount="92">
  <si>
    <t>Rank</t>
  </si>
  <si>
    <t>GM</t>
  </si>
  <si>
    <t>ShotsAg</t>
  </si>
  <si>
    <t>Saves</t>
  </si>
  <si>
    <t>Save%</t>
  </si>
  <si>
    <t>CrossAgression</t>
  </si>
  <si>
    <t>Cross</t>
  </si>
  <si>
    <t>CrossClaim</t>
  </si>
  <si>
    <t>CrossPunch</t>
  </si>
  <si>
    <t>Misplay</t>
  </si>
  <si>
    <t>Cleared</t>
  </si>
  <si>
    <t>Save1On1</t>
  </si>
  <si>
    <t>SaveCatch</t>
  </si>
  <si>
    <t>SvPrdDng</t>
  </si>
  <si>
    <t>SvPrdSaf</t>
  </si>
  <si>
    <t>PensConc</t>
  </si>
  <si>
    <t>GKPenSave</t>
  </si>
  <si>
    <t>PenFaced</t>
  </si>
  <si>
    <t>PenSave&amp;</t>
  </si>
  <si>
    <t>HeadSave%</t>
  </si>
  <si>
    <t>J. Attinella</t>
  </si>
  <si>
    <t>Portland Timbers</t>
  </si>
  <si>
    <t>S. Frei</t>
  </si>
  <si>
    <t>Seattle Sounders</t>
  </si>
  <si>
    <t>J. Gonzalez</t>
  </si>
  <si>
    <t>Dallas</t>
  </si>
  <si>
    <t>L. Robles</t>
  </si>
  <si>
    <t>New York RB</t>
  </si>
  <si>
    <t>S. Johnson</t>
  </si>
  <si>
    <t>New York City</t>
  </si>
  <si>
    <t>B. Guzan</t>
  </si>
  <si>
    <t>Atlanta United</t>
  </si>
  <si>
    <t>E. Bush</t>
  </si>
  <si>
    <t>Montreal Impact</t>
  </si>
  <si>
    <t>D. Bingham</t>
  </si>
  <si>
    <t>LA Galaxy</t>
  </si>
  <si>
    <t>T. Melia</t>
  </si>
  <si>
    <t>Sporting KC</t>
  </si>
  <si>
    <t>A. Blake</t>
  </si>
  <si>
    <t>Philadelphia Union</t>
  </si>
  <si>
    <t>B. Shuttleworth</t>
  </si>
  <si>
    <t>Minnesota United</t>
  </si>
  <si>
    <t>T. Howard</t>
  </si>
  <si>
    <t>Colorado Rapids</t>
  </si>
  <si>
    <t>A. Bono</t>
  </si>
  <si>
    <t>Toronto</t>
  </si>
  <si>
    <t>T. Miller</t>
  </si>
  <si>
    <t>Los Angeles FC</t>
  </si>
  <si>
    <t>M. Turner</t>
  </si>
  <si>
    <t>New England</t>
  </si>
  <si>
    <t>Z. Steffen</t>
  </si>
  <si>
    <t>Columbus Crew</t>
  </si>
  <si>
    <t>J. Willis</t>
  </si>
  <si>
    <t>Houston Dynamo</t>
  </si>
  <si>
    <t>N. Rimando</t>
  </si>
  <si>
    <t>Real Salt Lake</t>
  </si>
  <si>
    <t>R. SÃ¡nchez</t>
  </si>
  <si>
    <t>Chicago Fire</t>
  </si>
  <si>
    <t>A. Tarbell</t>
  </si>
  <si>
    <t>SJ Earthquakes</t>
  </si>
  <si>
    <t>D. Ousted</t>
  </si>
  <si>
    <t>DC United</t>
  </si>
  <si>
    <t>S. Marinovic</t>
  </si>
  <si>
    <t>Vancouver Whitecaps</t>
  </si>
  <si>
    <t>J. Bendik</t>
  </si>
  <si>
    <t>Orlando City</t>
  </si>
  <si>
    <t>AdjGA</t>
  </si>
  <si>
    <t>GA</t>
  </si>
  <si>
    <t>ExpGAg</t>
  </si>
  <si>
    <t>XGAspread</t>
  </si>
  <si>
    <t>CleanSheet</t>
  </si>
  <si>
    <t>Cross%</t>
  </si>
  <si>
    <t>GKPassEff</t>
  </si>
  <si>
    <t>PsAtt</t>
  </si>
  <si>
    <t>PsCmp</t>
  </si>
  <si>
    <t>Pass%</t>
  </si>
  <si>
    <t>LongBall%</t>
  </si>
  <si>
    <t>LgBall</t>
  </si>
  <si>
    <t>Player</t>
  </si>
  <si>
    <t>Adj GA</t>
  </si>
  <si>
    <t>Adjusted GA=GA Per 90 * (GA/ExpGAg)</t>
  </si>
  <si>
    <t>Team</t>
  </si>
  <si>
    <t>PsDist</t>
  </si>
  <si>
    <t>GK Overall Rank</t>
  </si>
  <si>
    <t>Cumulative</t>
  </si>
  <si>
    <t>Ranking</t>
  </si>
  <si>
    <t>OppCrossCmp</t>
  </si>
  <si>
    <t>APE&gt;45, then APE=45</t>
  </si>
  <si>
    <t>GKPassEff = Pass Accuracy * Average Pass Distance</t>
  </si>
  <si>
    <t>Cross Agg = ([Cross]/opponent[CrossCmp])*[Cross%]</t>
  </si>
  <si>
    <t>APE&gt;45, then APD=45</t>
  </si>
  <si>
    <t>J. Maurer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</si>
</sst>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theme="4" tint="0.39997558519241921"/>
      </left>
      <right style="thin">
        <color rgb="FF6D91D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rgb="FF6D91D1"/>
      </right>
      <top style="thin">
        <color rgb="FF6D91D1"/>
      </top>
      <bottom style="thin">
        <color rgb="FF6D91D1"/>
      </bottom>
      <diagonal/>
    </border>
    <border>
      <left/>
      <right/>
      <top/>
      <bottom style="thin">
        <color rgb="FF6D91D1"/>
      </bottom>
      <diagonal/>
    </border>
    <border>
      <left/>
      <right/>
      <top style="thin">
        <color theme="4" tint="0.39997558519241921"/>
      </top>
      <bottom style="thin">
        <color rgb="FF6D91D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rgb="FF6D91D1"/>
      </bottom>
      <diagonal/>
    </border>
    <border>
      <left/>
      <right/>
      <top style="thin">
        <color rgb="FF6D91D1"/>
      </top>
      <bottom style="thin">
        <color rgb="FF6D91D1"/>
      </bottom>
      <diagonal/>
    </border>
    <border>
      <left/>
      <right style="thin">
        <color rgb="FF6D91D1"/>
      </right>
      <top/>
      <bottom style="thin">
        <color rgb="FF6D91D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rgb="FF6D91D1"/>
      </top>
      <bottom/>
      <diagonal/>
    </border>
    <border>
      <left/>
      <right style="thin">
        <color theme="4" tint="0.39997558519241921"/>
      </right>
      <top style="thin">
        <color rgb="FF6D91D1"/>
      </top>
      <bottom/>
      <diagonal/>
    </border>
    <border>
      <left/>
      <right/>
      <top style="thin">
        <color rgb="FF6D91D1"/>
      </top>
      <bottom/>
      <diagonal/>
    </border>
    <border>
      <left/>
      <right/>
      <top style="medium">
        <color indexed="64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rgb="FF6D91D1"/>
      </top>
      <bottom style="thin">
        <color rgb="FF6D91D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9">
    <xf numFmtId="0" fontId="0" fillId="0" borderId="0" xfId="0"/>
    <xf numFmtId="10" fontId="0" fillId="0" borderId="0" xfId="0" applyNumberFormat="1"/>
    <xf numFmtId="0" fontId="19" fillId="0" borderId="0" xfId="0" applyFont="1"/>
    <xf numFmtId="0" fontId="0" fillId="0" borderId="0" xfId="0" applyBorder="1"/>
    <xf numFmtId="0" fontId="19" fillId="0" borderId="10" xfId="0" applyFont="1" applyFill="1" applyBorder="1"/>
    <xf numFmtId="0" fontId="18" fillId="33" borderId="10" xfId="0" applyFont="1" applyFill="1" applyBorder="1"/>
    <xf numFmtId="0" fontId="18" fillId="35" borderId="12" xfId="0" applyFont="1" applyFill="1" applyBorder="1"/>
    <xf numFmtId="10" fontId="18" fillId="36" borderId="12" xfId="0" applyNumberFormat="1" applyFont="1" applyFill="1" applyBorder="1"/>
    <xf numFmtId="0" fontId="19" fillId="0" borderId="10" xfId="0" applyFont="1" applyBorder="1"/>
    <xf numFmtId="0" fontId="13" fillId="34" borderId="16" xfId="0" applyFont="1" applyFill="1" applyBorder="1"/>
    <xf numFmtId="0" fontId="13" fillId="34" borderId="13" xfId="0" applyFont="1" applyFill="1" applyBorder="1"/>
    <xf numFmtId="0" fontId="13" fillId="34" borderId="17" xfId="0" applyFont="1" applyFill="1" applyBorder="1"/>
    <xf numFmtId="0" fontId="19" fillId="33" borderId="16" xfId="0" applyFont="1" applyFill="1" applyBorder="1"/>
    <xf numFmtId="0" fontId="19" fillId="0" borderId="13" xfId="0" applyFont="1" applyBorder="1"/>
    <xf numFmtId="0" fontId="13" fillId="34" borderId="0" xfId="0" applyFont="1" applyFill="1" applyBorder="1"/>
    <xf numFmtId="0" fontId="19" fillId="0" borderId="15" xfId="0" applyFont="1" applyBorder="1"/>
    <xf numFmtId="0" fontId="19" fillId="0" borderId="11" xfId="0" applyFont="1" applyBorder="1"/>
    <xf numFmtId="0" fontId="19" fillId="33" borderId="10" xfId="0" applyFont="1" applyFill="1" applyBorder="1"/>
    <xf numFmtId="0" fontId="18" fillId="33" borderId="16" xfId="0" applyFont="1" applyFill="1" applyBorder="1"/>
    <xf numFmtId="0" fontId="18" fillId="33" borderId="17" xfId="0" applyFont="1" applyFill="1" applyBorder="1"/>
    <xf numFmtId="0" fontId="18" fillId="33" borderId="13" xfId="0" applyFont="1" applyFill="1" applyBorder="1"/>
    <xf numFmtId="10" fontId="18" fillId="33" borderId="13" xfId="0" applyNumberFormat="1" applyFont="1" applyFill="1" applyBorder="1"/>
    <xf numFmtId="0" fontId="19" fillId="0" borderId="16" xfId="0" applyFont="1" applyBorder="1"/>
    <xf numFmtId="0" fontId="19" fillId="0" borderId="16" xfId="0" applyFont="1" applyFill="1" applyBorder="1"/>
    <xf numFmtId="0" fontId="18" fillId="0" borderId="13" xfId="0" applyFont="1" applyFill="1" applyBorder="1"/>
    <xf numFmtId="10" fontId="18" fillId="0" borderId="13" xfId="0" applyNumberFormat="1" applyFont="1" applyFill="1" applyBorder="1"/>
    <xf numFmtId="0" fontId="18" fillId="0" borderId="0" xfId="0" applyFont="1" applyFill="1"/>
    <xf numFmtId="0" fontId="19" fillId="0" borderId="0" xfId="0" applyFont="1" applyFill="1"/>
    <xf numFmtId="0" fontId="19" fillId="0" borderId="0" xfId="0" applyFont="1" applyFill="1" applyBorder="1"/>
    <xf numFmtId="0" fontId="19" fillId="0" borderId="13" xfId="0" applyFont="1" applyFill="1" applyBorder="1"/>
    <xf numFmtId="10" fontId="19" fillId="0" borderId="0" xfId="0" applyNumberFormat="1" applyFont="1" applyFill="1" applyBorder="1"/>
    <xf numFmtId="10" fontId="19" fillId="0" borderId="10" xfId="0" applyNumberFormat="1" applyFont="1" applyBorder="1"/>
    <xf numFmtId="0" fontId="19" fillId="33" borderId="13" xfId="0" applyFont="1" applyFill="1" applyBorder="1"/>
    <xf numFmtId="10" fontId="19" fillId="33" borderId="13" xfId="0" applyNumberFormat="1" applyFont="1" applyFill="1" applyBorder="1"/>
    <xf numFmtId="0" fontId="19" fillId="33" borderId="17" xfId="0" applyFont="1" applyFill="1" applyBorder="1"/>
    <xf numFmtId="10" fontId="19" fillId="0" borderId="13" xfId="0" applyNumberFormat="1" applyFont="1" applyBorder="1"/>
    <xf numFmtId="0" fontId="19" fillId="0" borderId="17" xfId="0" applyFont="1" applyBorder="1"/>
    <xf numFmtId="10" fontId="19" fillId="0" borderId="13" xfId="0" applyNumberFormat="1" applyFont="1" applyFill="1" applyBorder="1"/>
    <xf numFmtId="0" fontId="19" fillId="0" borderId="15" xfId="0" applyFont="1" applyFill="1" applyBorder="1"/>
    <xf numFmtId="0" fontId="19" fillId="0" borderId="18" xfId="0" applyFont="1" applyFill="1" applyBorder="1"/>
    <xf numFmtId="10" fontId="0" fillId="33" borderId="16" xfId="0" applyNumberFormat="1" applyFont="1" applyFill="1" applyBorder="1"/>
    <xf numFmtId="10" fontId="0" fillId="0" borderId="16" xfId="0" applyNumberFormat="1" applyFont="1" applyFill="1" applyBorder="1"/>
    <xf numFmtId="0" fontId="19" fillId="35" borderId="12" xfId="0" applyFont="1" applyFill="1" applyBorder="1"/>
    <xf numFmtId="0" fontId="20" fillId="34" borderId="16" xfId="0" applyFont="1" applyFill="1" applyBorder="1"/>
    <xf numFmtId="0" fontId="20" fillId="34" borderId="13" xfId="0" applyFont="1" applyFill="1" applyBorder="1"/>
    <xf numFmtId="0" fontId="20" fillId="34" borderId="17" xfId="0" applyFont="1" applyFill="1" applyBorder="1"/>
    <xf numFmtId="0" fontId="19" fillId="35" borderId="13" xfId="0" applyFont="1" applyFill="1" applyBorder="1"/>
    <xf numFmtId="10" fontId="19" fillId="36" borderId="10" xfId="0" applyNumberFormat="1" applyFont="1" applyFill="1" applyBorder="1"/>
    <xf numFmtId="0" fontId="19" fillId="36" borderId="16" xfId="0" applyFont="1" applyFill="1" applyBorder="1"/>
    <xf numFmtId="10" fontId="19" fillId="35" borderId="10" xfId="0" applyNumberFormat="1" applyFont="1" applyFill="1" applyBorder="1"/>
    <xf numFmtId="0" fontId="19" fillId="35" borderId="16" xfId="0" applyFont="1" applyFill="1" applyBorder="1"/>
    <xf numFmtId="0" fontId="19" fillId="35" borderId="10" xfId="0" applyFont="1" applyFill="1" applyBorder="1"/>
    <xf numFmtId="0" fontId="19" fillId="34" borderId="16" xfId="0" applyFont="1" applyFill="1" applyBorder="1"/>
    <xf numFmtId="0" fontId="19" fillId="34" borderId="13" xfId="0" applyFont="1" applyFill="1" applyBorder="1"/>
    <xf numFmtId="0" fontId="19" fillId="34" borderId="10" xfId="0" applyFont="1" applyFill="1" applyBorder="1"/>
    <xf numFmtId="0" fontId="19" fillId="34" borderId="11" xfId="0" applyFont="1" applyFill="1" applyBorder="1"/>
    <xf numFmtId="0" fontId="19" fillId="35" borderId="11" xfId="0" applyNumberFormat="1" applyFont="1" applyFill="1" applyBorder="1"/>
    <xf numFmtId="0" fontId="19" fillId="35" borderId="0" xfId="0" applyFont="1" applyFill="1" applyBorder="1"/>
    <xf numFmtId="10" fontId="19" fillId="35" borderId="14" xfId="0" applyNumberFormat="1" applyFont="1" applyFill="1" applyBorder="1"/>
    <xf numFmtId="0" fontId="19" fillId="35" borderId="18" xfId="0" applyFont="1" applyFill="1" applyBorder="1"/>
    <xf numFmtId="0" fontId="19" fillId="35" borderId="17" xfId="0" applyFont="1" applyFill="1" applyBorder="1"/>
    <xf numFmtId="10" fontId="19" fillId="35" borderId="13" xfId="0" applyNumberFormat="1" applyFont="1" applyFill="1" applyBorder="1"/>
    <xf numFmtId="0" fontId="19" fillId="35" borderId="19" xfId="0" applyFont="1" applyFill="1" applyBorder="1"/>
    <xf numFmtId="2" fontId="19" fillId="0" borderId="13" xfId="0" applyNumberFormat="1" applyFont="1" applyFill="1" applyBorder="1"/>
    <xf numFmtId="2" fontId="18" fillId="0" borderId="13" xfId="0" applyNumberFormat="1" applyFont="1" applyFill="1" applyBorder="1"/>
    <xf numFmtId="10" fontId="19" fillId="33" borderId="16" xfId="0" applyNumberFormat="1" applyFont="1" applyFill="1" applyBorder="1"/>
    <xf numFmtId="0" fontId="19" fillId="33" borderId="20" xfId="0" applyFont="1" applyFill="1" applyBorder="1"/>
    <xf numFmtId="10" fontId="19" fillId="35" borderId="22" xfId="0" applyNumberFormat="1" applyFont="1" applyFill="1" applyBorder="1"/>
    <xf numFmtId="0" fontId="19" fillId="35" borderId="24" xfId="0" applyFont="1" applyFill="1" applyBorder="1"/>
    <xf numFmtId="0" fontId="19" fillId="35" borderId="21" xfId="0" applyFont="1" applyFill="1" applyBorder="1"/>
    <xf numFmtId="0" fontId="19" fillId="35" borderId="23" xfId="0" applyFont="1" applyFill="1" applyBorder="1"/>
    <xf numFmtId="0" fontId="19" fillId="35" borderId="25" xfId="0" applyFont="1" applyFill="1" applyBorder="1"/>
    <xf numFmtId="10" fontId="19" fillId="36" borderId="25" xfId="0" applyNumberFormat="1" applyFont="1" applyFill="1" applyBorder="1"/>
    <xf numFmtId="0" fontId="18" fillId="0" borderId="16" xfId="0" applyFont="1" applyFill="1" applyBorder="1"/>
    <xf numFmtId="10" fontId="18" fillId="0" borderId="16" xfId="0" applyNumberFormat="1" applyFont="1" applyFill="1" applyBorder="1"/>
    <xf numFmtId="0" fontId="19" fillId="35" borderId="26" xfId="0" applyFont="1" applyFill="1" applyBorder="1"/>
    <xf numFmtId="0" fontId="19" fillId="36" borderId="26" xfId="0" applyFont="1" applyFill="1" applyBorder="1"/>
    <xf numFmtId="0" fontId="18" fillId="0" borderId="15" xfId="0" applyFont="1" applyFill="1" applyBorder="1"/>
    <xf numFmtId="0" fontId="19" fillId="36" borderId="27" xfId="0" applyFont="1" applyFill="1" applyBorder="1"/>
    <xf numFmtId="0" fontId="18" fillId="33" borderId="15" xfId="0" applyFont="1" applyFill="1" applyBorder="1"/>
    <xf numFmtId="2" fontId="19" fillId="33" borderId="10" xfId="0" applyNumberFormat="1" applyFont="1" applyFill="1" applyBorder="1"/>
    <xf numFmtId="0" fontId="19" fillId="33" borderId="29" xfId="0" applyFont="1" applyFill="1" applyBorder="1"/>
    <xf numFmtId="0" fontId="19" fillId="0" borderId="28" xfId="0" applyFont="1" applyBorder="1"/>
    <xf numFmtId="0" fontId="19" fillId="0" borderId="30" xfId="0" applyFont="1" applyBorder="1"/>
    <xf numFmtId="0" fontId="19" fillId="0" borderId="29" xfId="0" applyFont="1" applyBorder="1"/>
    <xf numFmtId="0" fontId="19" fillId="35" borderId="30" xfId="0" applyFont="1" applyFill="1" applyBorder="1"/>
    <xf numFmtId="0" fontId="19" fillId="35" borderId="31" xfId="0" applyFont="1" applyFill="1" applyBorder="1"/>
    <xf numFmtId="0" fontId="19" fillId="33" borderId="30" xfId="0" applyFont="1" applyFill="1" applyBorder="1"/>
    <xf numFmtId="0" fontId="19" fillId="33" borderId="32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mruColors>
      <color rgb="FF6D9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0D802D8-AD9D-4E45-B5F4-F4662E10A7B2}" name="Table9" displayName="Table9" ref="AE28:AF52" totalsRowShown="0" dataDxfId="34">
  <autoFilter ref="AE28:AF52" xr:uid="{F539C091-6FCE-4150-911C-641D68284123}"/>
  <sortState ref="AE29:AF52">
    <sortCondition ref="AF28:AF52"/>
  </sortState>
  <tableColumns count="2">
    <tableColumn id="2" xr3:uid="{9658EA07-2AAF-4FF0-B79A-FEE4736AA189}" name="Player" dataDxfId="33"/>
    <tableColumn id="3" xr3:uid="{D8A88F03-730D-458E-99DE-5F53754F5EE4}" name="Cumulative" dataDxfId="32">
      <calculatedColumnFormula>'GK Workspace'!AA2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7F5336E-76D8-430C-AE8C-D6CF699B5B38}" name="Table16" displayName="Table16" ref="B28:E52" totalsRowShown="0" headerRowDxfId="31" dataDxfId="30" tableBorderDxfId="29">
  <autoFilter ref="B28:E52" xr:uid="{AE1676EE-2B1D-426C-8014-C8BAD75155B3}"/>
  <sortState ref="B29:E52">
    <sortCondition ref="E28:E52"/>
  </sortState>
  <tableColumns count="4">
    <tableColumn id="1" xr3:uid="{770FA3EC-44EE-424E-8E70-CB177123182E}" name="Player" dataDxfId="28"/>
    <tableColumn id="2" xr3:uid="{4E81CC35-8B4C-4348-A9D7-8358D08C2947}" name="Adj GA" dataDxfId="27"/>
    <tableColumn id="3" xr3:uid="{4D338759-8187-4802-85CA-AC91121A176A}" name="GA" dataDxfId="26"/>
    <tableColumn id="4" xr3:uid="{10CB78D9-B708-420B-BB6B-432CDDA4C6A4}" name="ExpGAg" dataDxfId="2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FE7847B-FD2A-4B4C-AB38-8C69A148503A}" name="Table17" displayName="Table17" ref="W28:AB52" totalsRowShown="0" headerRowDxfId="24" dataDxfId="23" tableBorderDxfId="22">
  <autoFilter ref="W28:AB52" xr:uid="{4802548A-BFAE-418E-BCA0-700C1234C4FA}"/>
  <sortState ref="W29:AB52">
    <sortCondition descending="1" ref="X28:X52"/>
  </sortState>
  <tableColumns count="6">
    <tableColumn id="1" xr3:uid="{51A64BF6-CE25-4FE7-99D1-8DF4750569B3}" name="Player" dataDxfId="21"/>
    <tableColumn id="2" xr3:uid="{60D4491D-C711-4D1C-A061-8609983E4F33}" name="GKPassEff" dataDxfId="20"/>
    <tableColumn id="3" xr3:uid="{C00DAD5E-533D-47E0-950A-6D3E542F504B}" name="PsAtt" dataDxfId="19"/>
    <tableColumn id="4" xr3:uid="{EDE13553-D312-4D64-96A9-3046917A26AE}" name="PsCmp" dataDxfId="18"/>
    <tableColumn id="5" xr3:uid="{0F48D698-7170-4B96-A074-CFDB4982CD9E}" name="Pass%" dataDxfId="17"/>
    <tableColumn id="6" xr3:uid="{9138EB40-FAC0-4777-AA54-971744907F8D}" name="PsDist" dataDxfId="1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7B4B50C-6F00-4225-88F9-79E2B348A24A}" name="Table18" displayName="Table18" ref="M28:T52" totalsRowShown="0" headerRowDxfId="15" dataDxfId="14" tableBorderDxfId="13">
  <autoFilter ref="M28:T52" xr:uid="{CB645DD3-9E57-4AB2-8CBF-2DCEE510082B}"/>
  <sortState ref="M29:T52">
    <sortCondition descending="1" ref="N28:N52"/>
  </sortState>
  <tableColumns count="8">
    <tableColumn id="1" xr3:uid="{81FDBF7D-3DB5-4DDB-A103-5B01D62B60CA}" name="Player" dataDxfId="12"/>
    <tableColumn id="2" xr3:uid="{395A6F8C-94E4-481D-92FC-9C96370324F6}" name="CrossAgression" dataDxfId="11"/>
    <tableColumn id="3" xr3:uid="{896E72AB-8F0D-4B14-AF86-C7A22D5C39C1}" name="Cross" dataDxfId="10"/>
    <tableColumn id="4" xr3:uid="{68BA8670-1F3E-458E-B4D9-29C449F96684}" name="OppCrossCmp" dataDxfId="9"/>
    <tableColumn id="5" xr3:uid="{9180658E-6184-4316-9111-15DBBCFB6D21}" name="CrossClaim" dataDxfId="8"/>
    <tableColumn id="6" xr3:uid="{CDEF3985-D9AB-49DB-837C-612EC67C4FB0}" name="CrossPunch" dataDxfId="7"/>
    <tableColumn id="7" xr3:uid="{3AC053B5-2CCD-4D1D-AC15-4C230D1835BF}" name="Misplay" dataDxfId="6"/>
    <tableColumn id="8" xr3:uid="{B6C0D3F2-C8F8-4FEA-9E26-DA03F0B78C8C}" name="Cross%" dataDxfId="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C0A7A4B-1A0E-4D46-8F4B-DCF19D599C01}" name="Table19" displayName="Table19" ref="H28:J52" totalsRowShown="0" headerRowDxfId="4" tableBorderDxfId="3">
  <autoFilter ref="H28:J52" xr:uid="{88671A79-2864-49C0-A1F0-CD8EC59BB723}"/>
  <sortState ref="H29:J52">
    <sortCondition descending="1" ref="I28:I52"/>
  </sortState>
  <tableColumns count="3">
    <tableColumn id="1" xr3:uid="{FF7E3909-6F21-4CED-B979-1215EF47123C}" name="Player" dataDxfId="2"/>
    <tableColumn id="2" xr3:uid="{C4BE7823-6767-48EA-A41D-15DDEFF20879}" name="Save%" dataDxfId="1"/>
    <tableColumn id="3" xr3:uid="{B3776D3C-7C4F-456E-BAFF-56AE901AE563}" name="Sav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2"/>
  <sheetViews>
    <sheetView topLeftCell="AA1" zoomScale="85" zoomScaleNormal="85" workbookViewId="0">
      <selection activeCell="AE1" sqref="AE1"/>
    </sheetView>
  </sheetViews>
  <sheetFormatPr defaultRowHeight="15" x14ac:dyDescent="0.25"/>
  <cols>
    <col min="3" max="3" width="9.28515625" customWidth="1"/>
    <col min="5" max="5" width="10" customWidth="1"/>
    <col min="8" max="8" width="9" customWidth="1"/>
    <col min="9" max="9" width="11.7109375" customWidth="1"/>
    <col min="10" max="10" width="9.28515625" customWidth="1"/>
    <col min="14" max="14" width="16.5703125" customWidth="1"/>
    <col min="15" max="15" width="12" customWidth="1"/>
    <col min="16" max="16" width="15.5703125" customWidth="1"/>
    <col min="17" max="17" width="12.85546875" customWidth="1"/>
    <col min="18" max="18" width="13.28515625" customWidth="1"/>
    <col min="19" max="19" width="11.85546875" customWidth="1"/>
    <col min="20" max="20" width="12.28515625" customWidth="1"/>
    <col min="21" max="22" width="9.140625" customWidth="1"/>
    <col min="24" max="24" width="16.42578125" customWidth="1"/>
    <col min="25" max="25" width="12.28515625" customWidth="1"/>
    <col min="26" max="26" width="10.42578125" customWidth="1"/>
    <col min="27" max="27" width="12.7109375" customWidth="1"/>
    <col min="28" max="28" width="10.7109375" customWidth="1"/>
    <col min="29" max="29" width="11.85546875" customWidth="1"/>
    <col min="30" max="30" width="10.7109375" customWidth="1"/>
    <col min="31" max="31" width="11" customWidth="1"/>
    <col min="32" max="32" width="12.28515625" customWidth="1"/>
    <col min="33" max="33" width="11" customWidth="1"/>
    <col min="34" max="34" width="13.7109375" customWidth="1"/>
    <col min="35" max="35" width="12" customWidth="1"/>
    <col min="37" max="37" width="11.28515625" customWidth="1"/>
  </cols>
  <sheetData>
    <row r="1" spans="1:36" x14ac:dyDescent="0.25">
      <c r="A1" s="9" t="s">
        <v>0</v>
      </c>
      <c r="B1" s="10" t="s">
        <v>78</v>
      </c>
      <c r="C1" s="10" t="s">
        <v>81</v>
      </c>
      <c r="D1" s="10" t="s">
        <v>1</v>
      </c>
      <c r="E1" s="10" t="s">
        <v>66</v>
      </c>
      <c r="F1" s="10" t="s">
        <v>67</v>
      </c>
      <c r="G1" s="10" t="s">
        <v>68</v>
      </c>
      <c r="H1" s="10" t="s">
        <v>69</v>
      </c>
      <c r="I1" s="10" t="s">
        <v>2</v>
      </c>
      <c r="J1" s="10" t="s">
        <v>3</v>
      </c>
      <c r="K1" s="10" t="s">
        <v>4</v>
      </c>
      <c r="L1" s="10" t="s">
        <v>70</v>
      </c>
      <c r="M1" s="10" t="s">
        <v>5</v>
      </c>
      <c r="N1" s="10" t="s">
        <v>6</v>
      </c>
      <c r="O1" s="10" t="s">
        <v>86</v>
      </c>
      <c r="P1" s="10" t="s">
        <v>7</v>
      </c>
      <c r="Q1" s="10" t="s">
        <v>8</v>
      </c>
      <c r="R1" s="10" t="s">
        <v>9</v>
      </c>
      <c r="S1" s="10" t="s">
        <v>10</v>
      </c>
      <c r="T1" s="10" t="s">
        <v>71</v>
      </c>
      <c r="U1" s="10" t="s">
        <v>11</v>
      </c>
      <c r="V1" s="10" t="s">
        <v>12</v>
      </c>
      <c r="W1" s="10" t="s">
        <v>13</v>
      </c>
      <c r="X1" s="10" t="s">
        <v>14</v>
      </c>
      <c r="Y1" s="10" t="s">
        <v>15</v>
      </c>
      <c r="Z1" s="10" t="s">
        <v>16</v>
      </c>
      <c r="AA1" s="10" t="s">
        <v>17</v>
      </c>
      <c r="AB1" s="10" t="s">
        <v>18</v>
      </c>
      <c r="AC1" s="10" t="s">
        <v>19</v>
      </c>
      <c r="AD1" s="10" t="s">
        <v>72</v>
      </c>
      <c r="AE1" s="10" t="s">
        <v>73</v>
      </c>
      <c r="AF1" s="10" t="s">
        <v>74</v>
      </c>
      <c r="AG1" s="10" t="s">
        <v>75</v>
      </c>
      <c r="AH1" s="10" t="s">
        <v>76</v>
      </c>
      <c r="AI1" s="10" t="s">
        <v>77</v>
      </c>
      <c r="AJ1" s="11" t="s">
        <v>82</v>
      </c>
    </row>
    <row r="2" spans="1:36" x14ac:dyDescent="0.25">
      <c r="A2">
        <v>1</v>
      </c>
      <c r="B2" t="s">
        <v>38</v>
      </c>
      <c r="C2" t="s">
        <v>39</v>
      </c>
      <c r="D2">
        <v>29</v>
      </c>
      <c r="E2">
        <v>1.74</v>
      </c>
      <c r="F2">
        <v>45</v>
      </c>
      <c r="G2">
        <v>40.21</v>
      </c>
      <c r="H2">
        <v>-4.79</v>
      </c>
      <c r="I2">
        <v>367</v>
      </c>
      <c r="J2">
        <v>104</v>
      </c>
      <c r="K2" s="1">
        <v>0.70399999999999996</v>
      </c>
      <c r="L2">
        <v>9</v>
      </c>
      <c r="M2">
        <v>3.75</v>
      </c>
      <c r="N2">
        <v>420</v>
      </c>
      <c r="O2">
        <v>100</v>
      </c>
      <c r="P2">
        <v>37</v>
      </c>
      <c r="Q2">
        <v>5</v>
      </c>
      <c r="R2">
        <v>5</v>
      </c>
      <c r="S2">
        <v>15</v>
      </c>
      <c r="T2" s="1">
        <v>0.89400000000000002</v>
      </c>
      <c r="U2">
        <v>3</v>
      </c>
      <c r="V2">
        <v>40</v>
      </c>
      <c r="W2">
        <v>17</v>
      </c>
      <c r="X2">
        <v>45</v>
      </c>
      <c r="Y2">
        <v>1</v>
      </c>
      <c r="Z2">
        <v>0</v>
      </c>
      <c r="AA2">
        <v>7</v>
      </c>
      <c r="AB2" s="1">
        <v>0</v>
      </c>
      <c r="AC2">
        <v>0.75</v>
      </c>
      <c r="AD2">
        <v>25.5</v>
      </c>
      <c r="AE2">
        <v>710</v>
      </c>
      <c r="AF2">
        <v>425</v>
      </c>
      <c r="AG2" s="1">
        <v>0.59899999999999998</v>
      </c>
      <c r="AH2" s="1">
        <v>0.69899999999999995</v>
      </c>
      <c r="AI2">
        <v>496</v>
      </c>
      <c r="AJ2">
        <v>42.6</v>
      </c>
    </row>
    <row r="3" spans="1:36" x14ac:dyDescent="0.25">
      <c r="A3">
        <v>2</v>
      </c>
      <c r="B3" t="s">
        <v>44</v>
      </c>
      <c r="C3" t="s">
        <v>45</v>
      </c>
      <c r="D3">
        <v>22</v>
      </c>
      <c r="E3">
        <v>1.88</v>
      </c>
      <c r="F3">
        <v>38</v>
      </c>
      <c r="G3">
        <v>34.93</v>
      </c>
      <c r="H3">
        <v>-3.07</v>
      </c>
      <c r="I3">
        <v>310</v>
      </c>
      <c r="J3">
        <v>82</v>
      </c>
      <c r="K3" s="1">
        <v>0.69399999999999995</v>
      </c>
      <c r="L3">
        <v>3</v>
      </c>
      <c r="M3">
        <v>2.98</v>
      </c>
      <c r="N3">
        <v>347</v>
      </c>
      <c r="O3">
        <v>102</v>
      </c>
      <c r="P3">
        <v>17</v>
      </c>
      <c r="Q3">
        <v>4</v>
      </c>
      <c r="R3">
        <v>3</v>
      </c>
      <c r="S3">
        <v>16</v>
      </c>
      <c r="T3" s="1">
        <v>0.875</v>
      </c>
      <c r="U3">
        <v>1</v>
      </c>
      <c r="V3">
        <v>32</v>
      </c>
      <c r="W3">
        <v>11</v>
      </c>
      <c r="X3">
        <v>36</v>
      </c>
      <c r="Y3">
        <v>1</v>
      </c>
      <c r="Z3">
        <v>1</v>
      </c>
      <c r="AA3">
        <v>4</v>
      </c>
      <c r="AB3" s="1">
        <v>0.25</v>
      </c>
      <c r="AC3">
        <v>0.57999999999999996</v>
      </c>
      <c r="AD3">
        <v>23.59</v>
      </c>
      <c r="AE3">
        <v>614</v>
      </c>
      <c r="AF3">
        <v>352</v>
      </c>
      <c r="AG3" s="1">
        <v>0.57299999999999995</v>
      </c>
      <c r="AH3" s="1">
        <v>0.63800000000000001</v>
      </c>
      <c r="AI3">
        <v>392</v>
      </c>
      <c r="AJ3">
        <v>41.2</v>
      </c>
    </row>
    <row r="4" spans="1:36" x14ac:dyDescent="0.25">
      <c r="A4">
        <v>3</v>
      </c>
      <c r="B4" t="s">
        <v>58</v>
      </c>
      <c r="C4" t="s">
        <v>59</v>
      </c>
      <c r="D4">
        <v>28</v>
      </c>
      <c r="E4">
        <v>2.7</v>
      </c>
      <c r="F4">
        <v>57</v>
      </c>
      <c r="G4">
        <v>42.96</v>
      </c>
      <c r="H4">
        <v>-14.04</v>
      </c>
      <c r="I4">
        <v>417</v>
      </c>
      <c r="J4">
        <v>83</v>
      </c>
      <c r="K4" s="1">
        <v>0.60699999999999998</v>
      </c>
      <c r="L4">
        <v>1</v>
      </c>
      <c r="M4">
        <v>3.7</v>
      </c>
      <c r="N4">
        <v>508</v>
      </c>
      <c r="O4">
        <v>129</v>
      </c>
      <c r="P4">
        <v>12</v>
      </c>
      <c r="Q4">
        <v>19</v>
      </c>
      <c r="R4">
        <v>2</v>
      </c>
      <c r="S4">
        <v>7</v>
      </c>
      <c r="T4" s="1">
        <v>0.93899999999999995</v>
      </c>
      <c r="U4">
        <v>1</v>
      </c>
      <c r="V4">
        <v>26</v>
      </c>
      <c r="W4">
        <v>20</v>
      </c>
      <c r="X4">
        <v>37</v>
      </c>
      <c r="Y4">
        <v>1</v>
      </c>
      <c r="Z4">
        <v>1</v>
      </c>
      <c r="AA4">
        <v>3</v>
      </c>
      <c r="AB4" s="1">
        <v>0.33300000000000002</v>
      </c>
      <c r="AC4">
        <v>0.67</v>
      </c>
      <c r="AD4">
        <v>24.37</v>
      </c>
      <c r="AE4">
        <v>746</v>
      </c>
      <c r="AF4">
        <v>399</v>
      </c>
      <c r="AG4" s="1">
        <v>0.53500000000000003</v>
      </c>
      <c r="AH4" s="1">
        <v>0.72799999999999998</v>
      </c>
      <c r="AI4">
        <v>543</v>
      </c>
      <c r="AJ4">
        <v>45.6</v>
      </c>
    </row>
    <row r="5" spans="1:36" x14ac:dyDescent="0.25">
      <c r="A5">
        <v>4</v>
      </c>
      <c r="B5" t="s">
        <v>30</v>
      </c>
      <c r="C5" t="s">
        <v>31</v>
      </c>
      <c r="D5">
        <v>29</v>
      </c>
      <c r="E5">
        <v>1.24</v>
      </c>
      <c r="F5">
        <v>33</v>
      </c>
      <c r="G5">
        <v>31.03</v>
      </c>
      <c r="H5">
        <v>-1.97</v>
      </c>
      <c r="I5">
        <v>314</v>
      </c>
      <c r="J5">
        <v>75</v>
      </c>
      <c r="K5" s="1">
        <v>0.7</v>
      </c>
      <c r="L5">
        <v>8</v>
      </c>
      <c r="M5">
        <v>3.64</v>
      </c>
      <c r="N5">
        <v>419</v>
      </c>
      <c r="O5">
        <v>102</v>
      </c>
      <c r="P5">
        <v>22</v>
      </c>
      <c r="Q5">
        <v>9</v>
      </c>
      <c r="R5">
        <v>4</v>
      </c>
      <c r="S5">
        <v>7</v>
      </c>
      <c r="T5" s="1">
        <v>0.88600000000000001</v>
      </c>
      <c r="U5">
        <v>1</v>
      </c>
      <c r="V5">
        <v>26</v>
      </c>
      <c r="W5">
        <v>13</v>
      </c>
      <c r="X5">
        <v>35</v>
      </c>
      <c r="Y5">
        <v>0</v>
      </c>
      <c r="Z5">
        <v>0</v>
      </c>
      <c r="AA5">
        <v>5</v>
      </c>
      <c r="AB5" s="1">
        <v>0</v>
      </c>
      <c r="AC5">
        <v>0.53</v>
      </c>
      <c r="AD5">
        <v>27</v>
      </c>
      <c r="AE5">
        <v>897</v>
      </c>
      <c r="AF5">
        <v>606</v>
      </c>
      <c r="AG5" s="1">
        <v>0.67600000000000005</v>
      </c>
      <c r="AH5" s="1">
        <v>0.61899999999999999</v>
      </c>
      <c r="AI5">
        <v>555</v>
      </c>
      <c r="AJ5">
        <v>40</v>
      </c>
    </row>
    <row r="6" spans="1:36" x14ac:dyDescent="0.25">
      <c r="A6">
        <v>5</v>
      </c>
      <c r="B6" t="s">
        <v>40</v>
      </c>
      <c r="C6" t="s">
        <v>41</v>
      </c>
      <c r="D6">
        <v>23</v>
      </c>
      <c r="E6">
        <v>2.39</v>
      </c>
      <c r="F6">
        <v>45</v>
      </c>
      <c r="G6">
        <v>36.83</v>
      </c>
      <c r="H6">
        <v>-8.17</v>
      </c>
      <c r="I6">
        <v>390</v>
      </c>
      <c r="J6">
        <v>100</v>
      </c>
      <c r="K6" s="1">
        <v>0.69399999999999995</v>
      </c>
      <c r="L6">
        <v>2</v>
      </c>
      <c r="M6">
        <v>2.93</v>
      </c>
      <c r="N6">
        <v>439</v>
      </c>
      <c r="O6">
        <v>142</v>
      </c>
      <c r="P6">
        <v>7</v>
      </c>
      <c r="Q6">
        <v>11</v>
      </c>
      <c r="R6">
        <v>1</v>
      </c>
      <c r="S6">
        <v>1</v>
      </c>
      <c r="T6" s="1">
        <v>0.94699999999999995</v>
      </c>
      <c r="U6">
        <v>3</v>
      </c>
      <c r="V6">
        <v>33</v>
      </c>
      <c r="W6">
        <v>17</v>
      </c>
      <c r="X6">
        <v>49</v>
      </c>
      <c r="Y6">
        <v>0</v>
      </c>
      <c r="Z6">
        <v>0</v>
      </c>
      <c r="AA6">
        <v>5</v>
      </c>
      <c r="AB6" s="1">
        <v>0</v>
      </c>
      <c r="AC6">
        <v>0.75</v>
      </c>
      <c r="AD6">
        <v>22.35</v>
      </c>
      <c r="AE6">
        <v>550</v>
      </c>
      <c r="AF6">
        <v>303</v>
      </c>
      <c r="AG6" s="1">
        <v>0.55100000000000005</v>
      </c>
      <c r="AH6" s="1">
        <v>0.625</v>
      </c>
      <c r="AI6">
        <v>344</v>
      </c>
      <c r="AJ6">
        <v>40.6</v>
      </c>
    </row>
    <row r="7" spans="1:36" x14ac:dyDescent="0.25">
      <c r="A7">
        <v>6</v>
      </c>
      <c r="B7" t="s">
        <v>34</v>
      </c>
      <c r="C7" t="s">
        <v>35</v>
      </c>
      <c r="D7">
        <v>30</v>
      </c>
      <c r="E7">
        <v>2.5</v>
      </c>
      <c r="F7">
        <v>59</v>
      </c>
      <c r="G7">
        <v>46.33</v>
      </c>
      <c r="H7">
        <v>-12.67</v>
      </c>
      <c r="I7">
        <v>449</v>
      </c>
      <c r="J7">
        <v>108</v>
      </c>
      <c r="K7" s="1">
        <v>0.64900000000000002</v>
      </c>
      <c r="L7">
        <v>7</v>
      </c>
      <c r="M7">
        <v>4.1500000000000004</v>
      </c>
      <c r="N7">
        <v>455</v>
      </c>
      <c r="O7">
        <v>105</v>
      </c>
      <c r="P7">
        <v>15</v>
      </c>
      <c r="Q7">
        <v>8</v>
      </c>
      <c r="R7">
        <v>1</v>
      </c>
      <c r="S7">
        <v>14</v>
      </c>
      <c r="T7" s="1">
        <v>0.95799999999999996</v>
      </c>
      <c r="U7">
        <v>3</v>
      </c>
      <c r="V7">
        <v>37</v>
      </c>
      <c r="W7">
        <v>19</v>
      </c>
      <c r="X7">
        <v>49</v>
      </c>
      <c r="Y7">
        <v>0</v>
      </c>
      <c r="Z7">
        <v>1</v>
      </c>
      <c r="AA7">
        <v>7</v>
      </c>
      <c r="AB7" s="1">
        <v>0.14299999999999999</v>
      </c>
      <c r="AC7">
        <v>0.5</v>
      </c>
      <c r="AD7">
        <v>26.98</v>
      </c>
      <c r="AE7">
        <v>891</v>
      </c>
      <c r="AF7">
        <v>501</v>
      </c>
      <c r="AG7" s="1">
        <v>0.56200000000000006</v>
      </c>
      <c r="AH7" s="1">
        <v>0.76400000000000001</v>
      </c>
      <c r="AI7">
        <v>681</v>
      </c>
      <c r="AJ7">
        <v>48</v>
      </c>
    </row>
    <row r="8" spans="1:36" x14ac:dyDescent="0.25">
      <c r="A8">
        <v>7</v>
      </c>
      <c r="B8" t="s">
        <v>60</v>
      </c>
      <c r="C8" t="s">
        <v>61</v>
      </c>
      <c r="D8">
        <v>17</v>
      </c>
      <c r="E8">
        <v>2.46</v>
      </c>
      <c r="F8">
        <v>32</v>
      </c>
      <c r="G8">
        <v>24.48</v>
      </c>
      <c r="H8">
        <v>-7.52</v>
      </c>
      <c r="I8">
        <v>263</v>
      </c>
      <c r="J8">
        <v>48</v>
      </c>
      <c r="K8" s="1">
        <v>0.59799999999999998</v>
      </c>
      <c r="L8">
        <v>0</v>
      </c>
      <c r="M8">
        <v>3.33</v>
      </c>
      <c r="N8">
        <v>294</v>
      </c>
      <c r="O8">
        <v>84</v>
      </c>
      <c r="P8">
        <v>8</v>
      </c>
      <c r="Q8">
        <v>12</v>
      </c>
      <c r="R8">
        <v>1</v>
      </c>
      <c r="S8">
        <v>5</v>
      </c>
      <c r="T8" s="1">
        <v>0.95199999999999996</v>
      </c>
      <c r="U8">
        <v>1</v>
      </c>
      <c r="V8">
        <v>15</v>
      </c>
      <c r="W8">
        <v>7</v>
      </c>
      <c r="X8">
        <v>26</v>
      </c>
      <c r="Y8">
        <v>0</v>
      </c>
      <c r="Z8">
        <v>0</v>
      </c>
      <c r="AA8">
        <v>2</v>
      </c>
      <c r="AB8" s="1">
        <v>0</v>
      </c>
      <c r="AC8">
        <v>0.36</v>
      </c>
      <c r="AD8">
        <v>25.79</v>
      </c>
      <c r="AE8">
        <v>462</v>
      </c>
      <c r="AF8">
        <v>296</v>
      </c>
      <c r="AG8" s="1">
        <v>0.64100000000000001</v>
      </c>
      <c r="AH8" s="1">
        <v>0.57599999999999996</v>
      </c>
      <c r="AI8">
        <v>266</v>
      </c>
      <c r="AJ8">
        <v>40.299999999999997</v>
      </c>
    </row>
    <row r="9" spans="1:36" x14ac:dyDescent="0.25">
      <c r="A9">
        <v>8</v>
      </c>
      <c r="B9" t="s">
        <v>32</v>
      </c>
      <c r="C9" t="s">
        <v>33</v>
      </c>
      <c r="D9">
        <v>30</v>
      </c>
      <c r="E9">
        <v>1.7</v>
      </c>
      <c r="F9">
        <v>47</v>
      </c>
      <c r="G9">
        <v>43.37</v>
      </c>
      <c r="H9">
        <v>-3.63</v>
      </c>
      <c r="I9">
        <v>393</v>
      </c>
      <c r="J9">
        <v>119</v>
      </c>
      <c r="K9" s="1">
        <v>0.72</v>
      </c>
      <c r="L9">
        <v>8</v>
      </c>
      <c r="M9">
        <v>3.27</v>
      </c>
      <c r="N9">
        <v>492</v>
      </c>
      <c r="O9">
        <v>137</v>
      </c>
      <c r="P9">
        <v>21</v>
      </c>
      <c r="Q9">
        <v>10</v>
      </c>
      <c r="R9">
        <v>3</v>
      </c>
      <c r="S9">
        <v>15</v>
      </c>
      <c r="T9" s="1">
        <v>0.91200000000000003</v>
      </c>
      <c r="U9">
        <v>1</v>
      </c>
      <c r="V9">
        <v>51</v>
      </c>
      <c r="W9">
        <v>22</v>
      </c>
      <c r="X9">
        <v>43</v>
      </c>
      <c r="Y9">
        <v>0</v>
      </c>
      <c r="Z9">
        <v>2</v>
      </c>
      <c r="AA9">
        <v>8</v>
      </c>
      <c r="AB9" s="1">
        <v>0.25</v>
      </c>
      <c r="AC9">
        <v>0.78</v>
      </c>
      <c r="AD9">
        <v>24.53</v>
      </c>
      <c r="AE9">
        <v>791</v>
      </c>
      <c r="AF9">
        <v>470</v>
      </c>
      <c r="AG9" s="1">
        <v>0.59399999999999997</v>
      </c>
      <c r="AH9" s="1">
        <v>0.67100000000000004</v>
      </c>
      <c r="AI9">
        <v>531</v>
      </c>
      <c r="AJ9">
        <v>41.3</v>
      </c>
    </row>
    <row r="10" spans="1:36" x14ac:dyDescent="0.25">
      <c r="A10">
        <v>9</v>
      </c>
      <c r="B10" t="s">
        <v>20</v>
      </c>
      <c r="C10" t="s">
        <v>21</v>
      </c>
      <c r="D10">
        <v>20</v>
      </c>
      <c r="E10">
        <v>1.0900000000000001</v>
      </c>
      <c r="F10">
        <v>21</v>
      </c>
      <c r="G10">
        <v>20.59</v>
      </c>
      <c r="H10">
        <v>-0.41</v>
      </c>
      <c r="I10">
        <v>246</v>
      </c>
      <c r="J10">
        <v>60</v>
      </c>
      <c r="K10" s="1">
        <v>0.73399999999999999</v>
      </c>
      <c r="L10">
        <v>7</v>
      </c>
      <c r="M10">
        <v>3.09</v>
      </c>
      <c r="N10">
        <v>406</v>
      </c>
      <c r="O10">
        <v>124</v>
      </c>
      <c r="P10">
        <v>19</v>
      </c>
      <c r="Q10">
        <v>14</v>
      </c>
      <c r="R10">
        <v>2</v>
      </c>
      <c r="S10">
        <v>11</v>
      </c>
      <c r="T10" s="1">
        <v>0.94299999999999995</v>
      </c>
      <c r="U10">
        <v>0</v>
      </c>
      <c r="V10">
        <v>33</v>
      </c>
      <c r="W10">
        <v>7</v>
      </c>
      <c r="X10">
        <v>19</v>
      </c>
      <c r="Y10">
        <v>0</v>
      </c>
      <c r="Z10">
        <v>0</v>
      </c>
      <c r="AA10">
        <v>2</v>
      </c>
      <c r="AB10" s="1">
        <v>0</v>
      </c>
      <c r="AC10">
        <v>0.65</v>
      </c>
      <c r="AD10">
        <v>25.68</v>
      </c>
      <c r="AE10">
        <v>465</v>
      </c>
      <c r="AF10">
        <v>268</v>
      </c>
      <c r="AG10" s="1">
        <v>0.57599999999999996</v>
      </c>
      <c r="AH10" s="1">
        <v>0.71599999999999997</v>
      </c>
      <c r="AI10">
        <v>333</v>
      </c>
      <c r="AJ10">
        <v>44.6</v>
      </c>
    </row>
    <row r="11" spans="1:36" x14ac:dyDescent="0.25">
      <c r="A11">
        <v>10</v>
      </c>
      <c r="B11" t="s">
        <v>64</v>
      </c>
      <c r="C11" t="s">
        <v>65</v>
      </c>
      <c r="D11">
        <v>24</v>
      </c>
      <c r="E11">
        <v>2.97</v>
      </c>
      <c r="F11">
        <v>56</v>
      </c>
      <c r="G11">
        <v>44.62</v>
      </c>
      <c r="H11">
        <v>-11.38</v>
      </c>
      <c r="I11">
        <v>339</v>
      </c>
      <c r="J11">
        <v>81</v>
      </c>
      <c r="K11" s="1">
        <v>0.59099999999999997</v>
      </c>
      <c r="L11">
        <v>1</v>
      </c>
      <c r="M11">
        <v>3.03</v>
      </c>
      <c r="N11">
        <v>424</v>
      </c>
      <c r="O11">
        <v>121</v>
      </c>
      <c r="P11">
        <v>12</v>
      </c>
      <c r="Q11">
        <v>7</v>
      </c>
      <c r="R11">
        <v>3</v>
      </c>
      <c r="S11">
        <v>14</v>
      </c>
      <c r="T11" s="1">
        <v>0.86399999999999999</v>
      </c>
      <c r="U11">
        <v>1</v>
      </c>
      <c r="V11">
        <v>29</v>
      </c>
      <c r="W11">
        <v>19</v>
      </c>
      <c r="X11">
        <v>33</v>
      </c>
      <c r="Y11">
        <v>0</v>
      </c>
      <c r="Z11">
        <v>1</v>
      </c>
      <c r="AA11">
        <v>6</v>
      </c>
      <c r="AB11" s="1">
        <v>0.16700000000000001</v>
      </c>
      <c r="AC11">
        <v>0.5</v>
      </c>
      <c r="AD11">
        <v>26.03</v>
      </c>
      <c r="AE11">
        <v>578</v>
      </c>
      <c r="AF11">
        <v>360</v>
      </c>
      <c r="AG11" s="1">
        <v>0.623</v>
      </c>
      <c r="AH11" s="1">
        <v>0.61099999999999999</v>
      </c>
      <c r="AI11">
        <v>353</v>
      </c>
      <c r="AJ11">
        <v>41.8</v>
      </c>
    </row>
    <row r="12" spans="1:36" x14ac:dyDescent="0.25">
      <c r="A12">
        <v>11</v>
      </c>
      <c r="B12" t="s">
        <v>24</v>
      </c>
      <c r="C12" t="s">
        <v>25</v>
      </c>
      <c r="D12">
        <v>16</v>
      </c>
      <c r="E12">
        <v>1.51</v>
      </c>
      <c r="F12">
        <v>22</v>
      </c>
      <c r="G12">
        <v>20.03</v>
      </c>
      <c r="H12">
        <v>-1.97</v>
      </c>
      <c r="I12">
        <v>228</v>
      </c>
      <c r="J12">
        <v>52</v>
      </c>
      <c r="K12" s="1">
        <v>0.71399999999999997</v>
      </c>
      <c r="L12">
        <v>4</v>
      </c>
      <c r="M12">
        <v>3.01</v>
      </c>
      <c r="N12">
        <v>295</v>
      </c>
      <c r="O12">
        <v>81</v>
      </c>
      <c r="P12">
        <v>9</v>
      </c>
      <c r="Q12">
        <v>10</v>
      </c>
      <c r="R12">
        <v>4</v>
      </c>
      <c r="S12">
        <v>5</v>
      </c>
      <c r="T12" s="1">
        <v>0.82599999999999996</v>
      </c>
      <c r="U12">
        <v>0</v>
      </c>
      <c r="V12">
        <v>21</v>
      </c>
      <c r="W12">
        <v>8</v>
      </c>
      <c r="X12">
        <v>21</v>
      </c>
      <c r="Y12">
        <v>0</v>
      </c>
      <c r="Z12">
        <v>1</v>
      </c>
      <c r="AA12">
        <v>4</v>
      </c>
      <c r="AB12" s="1">
        <v>0.25</v>
      </c>
      <c r="AC12">
        <v>0.69</v>
      </c>
      <c r="AD12">
        <v>25.77</v>
      </c>
      <c r="AE12">
        <v>419</v>
      </c>
      <c r="AF12">
        <v>260</v>
      </c>
      <c r="AG12" s="1">
        <v>0.621</v>
      </c>
      <c r="AH12" s="1">
        <v>0.58699999999999997</v>
      </c>
      <c r="AI12">
        <v>246</v>
      </c>
      <c r="AJ12">
        <v>41.5</v>
      </c>
    </row>
    <row r="13" spans="1:36" x14ac:dyDescent="0.25">
      <c r="A13">
        <v>12</v>
      </c>
      <c r="B13" t="s">
        <v>91</v>
      </c>
      <c r="C13" t="s">
        <v>25</v>
      </c>
      <c r="D13">
        <v>13</v>
      </c>
      <c r="E13">
        <v>1.26</v>
      </c>
      <c r="F13">
        <v>16</v>
      </c>
      <c r="G13">
        <v>15.69</v>
      </c>
      <c r="H13">
        <v>-0.31</v>
      </c>
      <c r="I13">
        <v>161</v>
      </c>
      <c r="J13">
        <v>32</v>
      </c>
      <c r="K13" s="1">
        <v>0.66</v>
      </c>
      <c r="L13">
        <v>4</v>
      </c>
      <c r="M13">
        <v>1.37</v>
      </c>
      <c r="N13">
        <v>181</v>
      </c>
      <c r="O13">
        <v>113</v>
      </c>
      <c r="P13">
        <v>4</v>
      </c>
      <c r="Q13">
        <v>2</v>
      </c>
      <c r="R13">
        <v>1</v>
      </c>
      <c r="S13">
        <v>1</v>
      </c>
      <c r="T13" s="1">
        <v>0.85699999999999998</v>
      </c>
      <c r="U13">
        <v>0</v>
      </c>
      <c r="V13">
        <v>12</v>
      </c>
      <c r="W13">
        <v>8</v>
      </c>
      <c r="X13">
        <v>9</v>
      </c>
      <c r="Y13">
        <v>1</v>
      </c>
      <c r="Z13">
        <v>1</v>
      </c>
      <c r="AA13">
        <v>5</v>
      </c>
      <c r="AB13" s="1">
        <v>0.2</v>
      </c>
      <c r="AC13">
        <v>0.75</v>
      </c>
      <c r="AD13">
        <v>26.61</v>
      </c>
      <c r="AE13">
        <v>327</v>
      </c>
      <c r="AF13">
        <v>219</v>
      </c>
      <c r="AG13" s="1">
        <v>0.67</v>
      </c>
      <c r="AH13" s="1">
        <v>0.57499999999999996</v>
      </c>
      <c r="AI13">
        <v>188</v>
      </c>
      <c r="AJ13">
        <v>39.700000000000003</v>
      </c>
    </row>
    <row r="14" spans="1:36" x14ac:dyDescent="0.25">
      <c r="A14">
        <v>13</v>
      </c>
      <c r="B14" t="s">
        <v>52</v>
      </c>
      <c r="C14" t="s">
        <v>53</v>
      </c>
      <c r="D14">
        <v>23</v>
      </c>
      <c r="E14">
        <v>1.51</v>
      </c>
      <c r="F14">
        <v>34</v>
      </c>
      <c r="G14">
        <v>33.35</v>
      </c>
      <c r="H14">
        <v>-0.65</v>
      </c>
      <c r="I14">
        <v>282</v>
      </c>
      <c r="J14">
        <v>75</v>
      </c>
      <c r="K14" s="1">
        <v>0.69399999999999995</v>
      </c>
      <c r="L14">
        <v>4</v>
      </c>
      <c r="M14">
        <v>2.89</v>
      </c>
      <c r="N14">
        <v>333</v>
      </c>
      <c r="O14">
        <v>109</v>
      </c>
      <c r="P14">
        <v>13</v>
      </c>
      <c r="Q14">
        <v>4</v>
      </c>
      <c r="R14">
        <v>1</v>
      </c>
      <c r="S14">
        <v>4</v>
      </c>
      <c r="T14" s="1">
        <v>0.94399999999999995</v>
      </c>
      <c r="U14">
        <v>2</v>
      </c>
      <c r="V14">
        <v>21</v>
      </c>
      <c r="W14">
        <v>16</v>
      </c>
      <c r="X14">
        <v>36</v>
      </c>
      <c r="Y14">
        <v>0</v>
      </c>
      <c r="Z14">
        <v>2</v>
      </c>
      <c r="AA14">
        <v>8</v>
      </c>
      <c r="AB14" s="1">
        <v>0.25</v>
      </c>
      <c r="AC14">
        <v>0.8</v>
      </c>
      <c r="AD14">
        <v>25.18</v>
      </c>
      <c r="AE14">
        <v>640</v>
      </c>
      <c r="AF14">
        <v>353</v>
      </c>
      <c r="AG14" s="1">
        <v>0.55200000000000005</v>
      </c>
      <c r="AH14" s="1">
        <v>0.71299999999999997</v>
      </c>
      <c r="AI14">
        <v>456</v>
      </c>
      <c r="AJ14">
        <v>45.6</v>
      </c>
    </row>
    <row r="15" spans="1:36" x14ac:dyDescent="0.25">
      <c r="A15">
        <v>14</v>
      </c>
      <c r="B15" t="s">
        <v>26</v>
      </c>
      <c r="C15" t="s">
        <v>27</v>
      </c>
      <c r="D15">
        <v>27</v>
      </c>
      <c r="E15">
        <v>0.96</v>
      </c>
      <c r="F15">
        <v>29</v>
      </c>
      <c r="G15">
        <v>32.380000000000003</v>
      </c>
      <c r="H15">
        <v>3.38</v>
      </c>
      <c r="I15">
        <v>304</v>
      </c>
      <c r="J15">
        <v>78</v>
      </c>
      <c r="K15" s="1">
        <v>0.72899999999999998</v>
      </c>
      <c r="L15">
        <v>11</v>
      </c>
      <c r="M15">
        <v>3.41</v>
      </c>
      <c r="N15">
        <v>431</v>
      </c>
      <c r="O15">
        <v>117</v>
      </c>
      <c r="P15">
        <v>15</v>
      </c>
      <c r="Q15">
        <v>10</v>
      </c>
      <c r="R15">
        <v>2</v>
      </c>
      <c r="S15">
        <v>24</v>
      </c>
      <c r="T15" s="1">
        <v>0.92600000000000005</v>
      </c>
      <c r="U15">
        <v>3</v>
      </c>
      <c r="V15">
        <v>31</v>
      </c>
      <c r="W15">
        <v>15</v>
      </c>
      <c r="X15">
        <v>30</v>
      </c>
      <c r="Y15">
        <v>1</v>
      </c>
      <c r="Z15">
        <v>1</v>
      </c>
      <c r="AA15">
        <v>3</v>
      </c>
      <c r="AB15" s="1">
        <v>0.33300000000000002</v>
      </c>
      <c r="AC15">
        <v>0.7</v>
      </c>
      <c r="AD15">
        <v>22.22</v>
      </c>
      <c r="AE15">
        <v>632</v>
      </c>
      <c r="AF15">
        <v>317</v>
      </c>
      <c r="AG15" s="1">
        <v>0.502</v>
      </c>
      <c r="AH15" s="1">
        <v>0.72899999999999998</v>
      </c>
      <c r="AI15">
        <v>461</v>
      </c>
      <c r="AJ15">
        <v>44.3</v>
      </c>
    </row>
    <row r="16" spans="1:36" x14ac:dyDescent="0.25">
      <c r="A16">
        <v>15</v>
      </c>
      <c r="B16" t="s">
        <v>48</v>
      </c>
      <c r="C16" t="s">
        <v>49</v>
      </c>
      <c r="D16">
        <v>26</v>
      </c>
      <c r="E16">
        <v>1.71</v>
      </c>
      <c r="F16">
        <v>42</v>
      </c>
      <c r="G16">
        <v>39.74</v>
      </c>
      <c r="H16">
        <v>-2.2599999999999998</v>
      </c>
      <c r="I16">
        <v>323</v>
      </c>
      <c r="J16">
        <v>80</v>
      </c>
      <c r="K16" s="1">
        <v>0.66100000000000003</v>
      </c>
      <c r="L16">
        <v>4</v>
      </c>
      <c r="M16">
        <v>2.77</v>
      </c>
      <c r="N16">
        <v>379</v>
      </c>
      <c r="O16">
        <v>118</v>
      </c>
      <c r="P16">
        <v>14</v>
      </c>
      <c r="Q16">
        <v>11</v>
      </c>
      <c r="R16">
        <v>4</v>
      </c>
      <c r="S16">
        <v>19</v>
      </c>
      <c r="T16" s="1">
        <v>0.86199999999999999</v>
      </c>
      <c r="U16">
        <v>1</v>
      </c>
      <c r="V16">
        <v>35</v>
      </c>
      <c r="W16">
        <v>10</v>
      </c>
      <c r="X16">
        <v>32</v>
      </c>
      <c r="Y16">
        <v>0</v>
      </c>
      <c r="Z16">
        <v>1</v>
      </c>
      <c r="AA16">
        <v>4</v>
      </c>
      <c r="AB16" s="1">
        <v>0.25</v>
      </c>
      <c r="AC16">
        <v>0.55000000000000004</v>
      </c>
      <c r="AD16">
        <v>27.29</v>
      </c>
      <c r="AE16">
        <v>593</v>
      </c>
      <c r="AF16">
        <v>404</v>
      </c>
      <c r="AG16" s="1">
        <v>0.68100000000000005</v>
      </c>
      <c r="AH16" s="1">
        <v>0.59199999999999997</v>
      </c>
      <c r="AI16">
        <v>351</v>
      </c>
      <c r="AJ16">
        <v>40.1</v>
      </c>
    </row>
    <row r="17" spans="1:36" x14ac:dyDescent="0.25">
      <c r="A17">
        <v>16</v>
      </c>
      <c r="B17" t="s">
        <v>54</v>
      </c>
      <c r="C17" t="s">
        <v>55</v>
      </c>
      <c r="D17">
        <v>29</v>
      </c>
      <c r="E17">
        <v>1.81</v>
      </c>
      <c r="F17">
        <v>48</v>
      </c>
      <c r="G17">
        <v>44.56</v>
      </c>
      <c r="H17">
        <v>-3.44</v>
      </c>
      <c r="I17">
        <v>368</v>
      </c>
      <c r="J17">
        <v>84</v>
      </c>
      <c r="K17" s="1">
        <v>0.65</v>
      </c>
      <c r="L17">
        <v>7</v>
      </c>
      <c r="M17">
        <v>3.6</v>
      </c>
      <c r="N17">
        <v>418</v>
      </c>
      <c r="O17">
        <v>105</v>
      </c>
      <c r="P17">
        <v>9</v>
      </c>
      <c r="Q17">
        <v>10</v>
      </c>
      <c r="R17">
        <v>2</v>
      </c>
      <c r="S17">
        <v>5</v>
      </c>
      <c r="T17" s="1">
        <v>0.90500000000000003</v>
      </c>
      <c r="U17">
        <v>3</v>
      </c>
      <c r="V17">
        <v>27</v>
      </c>
      <c r="W17">
        <v>23</v>
      </c>
      <c r="X17">
        <v>31</v>
      </c>
      <c r="Y17">
        <v>0</v>
      </c>
      <c r="Z17">
        <v>1</v>
      </c>
      <c r="AA17">
        <v>6</v>
      </c>
      <c r="AB17" s="1">
        <v>0.16700000000000001</v>
      </c>
      <c r="AC17">
        <v>0.67</v>
      </c>
      <c r="AD17">
        <v>26.33</v>
      </c>
      <c r="AE17">
        <v>928</v>
      </c>
      <c r="AF17">
        <v>639</v>
      </c>
      <c r="AG17" s="1">
        <v>0.68899999999999995</v>
      </c>
      <c r="AH17" s="1">
        <v>0.56799999999999995</v>
      </c>
      <c r="AI17">
        <v>527</v>
      </c>
      <c r="AJ17">
        <v>38.200000000000003</v>
      </c>
    </row>
    <row r="18" spans="1:36" x14ac:dyDescent="0.25">
      <c r="A18">
        <v>17</v>
      </c>
      <c r="B18" t="s">
        <v>56</v>
      </c>
      <c r="C18" t="s">
        <v>57</v>
      </c>
      <c r="D18">
        <v>25</v>
      </c>
      <c r="E18">
        <v>2.17</v>
      </c>
      <c r="F18">
        <v>47</v>
      </c>
      <c r="G18">
        <v>41.57</v>
      </c>
      <c r="H18">
        <v>-5.43</v>
      </c>
      <c r="I18">
        <v>363</v>
      </c>
      <c r="J18">
        <v>81</v>
      </c>
      <c r="K18" s="1">
        <v>0.64400000000000002</v>
      </c>
      <c r="L18">
        <v>3</v>
      </c>
      <c r="M18">
        <v>3.02</v>
      </c>
      <c r="N18">
        <v>427</v>
      </c>
      <c r="O18">
        <v>117</v>
      </c>
      <c r="P18">
        <v>13</v>
      </c>
      <c r="Q18">
        <v>11</v>
      </c>
      <c r="R18">
        <v>5</v>
      </c>
      <c r="S18">
        <v>7</v>
      </c>
      <c r="T18" s="1">
        <v>0.82799999999999996</v>
      </c>
      <c r="U18">
        <v>3</v>
      </c>
      <c r="V18">
        <v>37</v>
      </c>
      <c r="W18">
        <v>15</v>
      </c>
      <c r="X18">
        <v>28</v>
      </c>
      <c r="Y18">
        <v>1</v>
      </c>
      <c r="Z18">
        <v>0</v>
      </c>
      <c r="AA18">
        <v>5</v>
      </c>
      <c r="AB18" s="1">
        <v>0</v>
      </c>
      <c r="AC18">
        <v>0.64</v>
      </c>
      <c r="AD18">
        <v>24.35</v>
      </c>
      <c r="AE18">
        <v>576</v>
      </c>
      <c r="AF18">
        <v>344</v>
      </c>
      <c r="AG18" s="1">
        <v>0.59699999999999998</v>
      </c>
      <c r="AH18" s="1">
        <v>0.65800000000000003</v>
      </c>
      <c r="AI18">
        <v>379</v>
      </c>
      <c r="AJ18">
        <v>40.799999999999997</v>
      </c>
    </row>
    <row r="19" spans="1:36" x14ac:dyDescent="0.25">
      <c r="A19">
        <v>18</v>
      </c>
      <c r="B19" t="s">
        <v>22</v>
      </c>
      <c r="C19" t="s">
        <v>23</v>
      </c>
      <c r="D19">
        <v>28</v>
      </c>
      <c r="E19">
        <v>0.72</v>
      </c>
      <c r="F19">
        <v>29</v>
      </c>
      <c r="G19">
        <v>41.78</v>
      </c>
      <c r="H19">
        <v>12.78</v>
      </c>
      <c r="I19">
        <v>377</v>
      </c>
      <c r="J19">
        <v>100</v>
      </c>
      <c r="K19" s="1">
        <v>0.78</v>
      </c>
      <c r="L19">
        <v>6</v>
      </c>
      <c r="M19">
        <v>3.94</v>
      </c>
      <c r="N19">
        <v>519</v>
      </c>
      <c r="O19">
        <v>129</v>
      </c>
      <c r="P19">
        <v>36</v>
      </c>
      <c r="Q19">
        <v>12</v>
      </c>
      <c r="R19">
        <v>1</v>
      </c>
      <c r="S19">
        <v>3</v>
      </c>
      <c r="T19" s="1">
        <v>0.98</v>
      </c>
      <c r="U19">
        <v>4</v>
      </c>
      <c r="V19">
        <v>51</v>
      </c>
      <c r="W19">
        <v>14</v>
      </c>
      <c r="X19">
        <v>35</v>
      </c>
      <c r="Y19">
        <v>0</v>
      </c>
      <c r="Z19">
        <v>0</v>
      </c>
      <c r="AA19">
        <v>2</v>
      </c>
      <c r="AB19" s="1">
        <v>0</v>
      </c>
      <c r="AC19">
        <v>0.65</v>
      </c>
      <c r="AD19">
        <v>25.33</v>
      </c>
      <c r="AE19">
        <v>849</v>
      </c>
      <c r="AF19">
        <v>521</v>
      </c>
      <c r="AG19" s="1">
        <v>0.61399999999999999</v>
      </c>
      <c r="AH19" s="1">
        <v>0.63100000000000001</v>
      </c>
      <c r="AI19">
        <v>536</v>
      </c>
      <c r="AJ19">
        <v>41.3</v>
      </c>
    </row>
    <row r="20" spans="1:36" x14ac:dyDescent="0.25">
      <c r="A20">
        <v>19</v>
      </c>
      <c r="B20" t="s">
        <v>28</v>
      </c>
      <c r="C20" t="s">
        <v>29</v>
      </c>
      <c r="D20">
        <v>28</v>
      </c>
      <c r="E20">
        <v>1.4</v>
      </c>
      <c r="F20">
        <v>35</v>
      </c>
      <c r="G20">
        <v>31.18</v>
      </c>
      <c r="H20">
        <v>-3.82</v>
      </c>
      <c r="I20">
        <v>368</v>
      </c>
      <c r="J20">
        <v>91</v>
      </c>
      <c r="K20" s="1">
        <v>0.72399999999999998</v>
      </c>
      <c r="L20">
        <v>9</v>
      </c>
      <c r="M20">
        <v>4.09</v>
      </c>
      <c r="N20">
        <v>439</v>
      </c>
      <c r="O20">
        <v>97</v>
      </c>
      <c r="P20">
        <v>14</v>
      </c>
      <c r="Q20">
        <v>5</v>
      </c>
      <c r="R20">
        <v>2</v>
      </c>
      <c r="S20">
        <v>12</v>
      </c>
      <c r="T20" s="1">
        <v>0.90500000000000003</v>
      </c>
      <c r="U20">
        <v>0</v>
      </c>
      <c r="V20">
        <v>29</v>
      </c>
      <c r="W20">
        <v>21</v>
      </c>
      <c r="X20">
        <v>40</v>
      </c>
      <c r="Y20">
        <v>0</v>
      </c>
      <c r="Z20">
        <v>0</v>
      </c>
      <c r="AA20">
        <v>1</v>
      </c>
      <c r="AB20" s="1">
        <v>0</v>
      </c>
      <c r="AC20">
        <v>0.48</v>
      </c>
      <c r="AD20">
        <v>25.5</v>
      </c>
      <c r="AE20">
        <v>1018</v>
      </c>
      <c r="AF20">
        <v>704</v>
      </c>
      <c r="AG20" s="1">
        <v>0.69199999999999995</v>
      </c>
      <c r="AH20" s="1">
        <v>0.47199999999999998</v>
      </c>
      <c r="AI20">
        <v>480</v>
      </c>
      <c r="AJ20">
        <v>36.9</v>
      </c>
    </row>
    <row r="21" spans="1:36" x14ac:dyDescent="0.25">
      <c r="A21">
        <v>20</v>
      </c>
      <c r="B21" t="s">
        <v>62</v>
      </c>
      <c r="C21" t="s">
        <v>63</v>
      </c>
      <c r="D21">
        <v>19</v>
      </c>
      <c r="E21">
        <v>1.98</v>
      </c>
      <c r="F21">
        <v>34</v>
      </c>
      <c r="G21">
        <v>30.74</v>
      </c>
      <c r="H21">
        <v>-3.27</v>
      </c>
      <c r="I21">
        <v>287</v>
      </c>
      <c r="J21">
        <v>50</v>
      </c>
      <c r="K21" s="1">
        <v>0.60499999999999998</v>
      </c>
      <c r="L21">
        <v>2</v>
      </c>
      <c r="M21">
        <v>3.35</v>
      </c>
      <c r="N21">
        <v>423</v>
      </c>
      <c r="O21">
        <v>107</v>
      </c>
      <c r="P21">
        <v>12</v>
      </c>
      <c r="Q21">
        <v>10</v>
      </c>
      <c r="R21">
        <v>4</v>
      </c>
      <c r="S21">
        <v>5</v>
      </c>
      <c r="T21" s="1">
        <v>0.84599999999999997</v>
      </c>
      <c r="U21">
        <v>1</v>
      </c>
      <c r="V21">
        <v>18</v>
      </c>
      <c r="W21">
        <v>10</v>
      </c>
      <c r="X21">
        <v>21</v>
      </c>
      <c r="Y21">
        <v>0</v>
      </c>
      <c r="Z21">
        <v>1</v>
      </c>
      <c r="AA21">
        <v>6</v>
      </c>
      <c r="AB21" s="1">
        <v>0.16700000000000001</v>
      </c>
      <c r="AC21">
        <v>0.62</v>
      </c>
      <c r="AD21">
        <v>25.72</v>
      </c>
      <c r="AE21">
        <v>427</v>
      </c>
      <c r="AF21">
        <v>242</v>
      </c>
      <c r="AG21" s="1">
        <v>0.56699999999999995</v>
      </c>
      <c r="AH21" s="1">
        <v>0.67900000000000005</v>
      </c>
      <c r="AI21">
        <v>290</v>
      </c>
      <c r="AJ21">
        <v>45.4</v>
      </c>
    </row>
    <row r="22" spans="1:36" x14ac:dyDescent="0.25">
      <c r="A22">
        <v>21</v>
      </c>
      <c r="B22" t="s">
        <v>42</v>
      </c>
      <c r="C22" t="s">
        <v>43</v>
      </c>
      <c r="D22">
        <v>28</v>
      </c>
      <c r="E22">
        <v>2.13</v>
      </c>
      <c r="F22">
        <v>50</v>
      </c>
      <c r="G22">
        <v>43.15</v>
      </c>
      <c r="H22">
        <v>-6.85</v>
      </c>
      <c r="I22">
        <v>413</v>
      </c>
      <c r="J22">
        <v>107</v>
      </c>
      <c r="K22" s="1">
        <v>0.68600000000000005</v>
      </c>
      <c r="L22">
        <v>4</v>
      </c>
      <c r="M22">
        <v>2.79</v>
      </c>
      <c r="N22">
        <v>420</v>
      </c>
      <c r="O22">
        <v>119</v>
      </c>
      <c r="P22">
        <v>13</v>
      </c>
      <c r="Q22">
        <v>2</v>
      </c>
      <c r="R22">
        <v>4</v>
      </c>
      <c r="S22">
        <v>6</v>
      </c>
      <c r="T22" s="1">
        <v>0.78900000000000003</v>
      </c>
      <c r="U22">
        <v>4</v>
      </c>
      <c r="V22">
        <v>31</v>
      </c>
      <c r="W22">
        <v>26</v>
      </c>
      <c r="X22">
        <v>49</v>
      </c>
      <c r="Y22">
        <v>0</v>
      </c>
      <c r="Z22">
        <v>0</v>
      </c>
      <c r="AA22">
        <v>3</v>
      </c>
      <c r="AB22" s="1">
        <v>0</v>
      </c>
      <c r="AC22">
        <v>0.74</v>
      </c>
      <c r="AD22">
        <v>25.97</v>
      </c>
      <c r="AE22">
        <v>689</v>
      </c>
      <c r="AF22">
        <v>446</v>
      </c>
      <c r="AG22" s="1">
        <v>0.64700000000000002</v>
      </c>
      <c r="AH22" s="1">
        <v>0.58499999999999996</v>
      </c>
      <c r="AI22">
        <v>403</v>
      </c>
      <c r="AJ22">
        <v>40.1</v>
      </c>
    </row>
    <row r="23" spans="1:36" x14ac:dyDescent="0.25">
      <c r="A23">
        <v>22</v>
      </c>
      <c r="B23" t="s">
        <v>36</v>
      </c>
      <c r="C23" t="s">
        <v>37</v>
      </c>
      <c r="D23">
        <v>29</v>
      </c>
      <c r="E23">
        <v>1.21</v>
      </c>
      <c r="F23">
        <v>36</v>
      </c>
      <c r="G23">
        <v>36.9</v>
      </c>
      <c r="H23">
        <v>0.9</v>
      </c>
      <c r="I23">
        <v>354</v>
      </c>
      <c r="J23">
        <v>97</v>
      </c>
      <c r="K23" s="1">
        <v>0.73699999999999999</v>
      </c>
      <c r="L23">
        <v>12</v>
      </c>
      <c r="M23">
        <v>3.79</v>
      </c>
      <c r="N23">
        <v>354</v>
      </c>
      <c r="O23">
        <v>88</v>
      </c>
      <c r="P23">
        <v>11</v>
      </c>
      <c r="Q23">
        <v>5</v>
      </c>
      <c r="R23">
        <v>1</v>
      </c>
      <c r="S23">
        <v>7</v>
      </c>
      <c r="T23" s="1">
        <v>0.94099999999999995</v>
      </c>
      <c r="U23">
        <v>1</v>
      </c>
      <c r="V23">
        <v>41</v>
      </c>
      <c r="W23">
        <v>15</v>
      </c>
      <c r="X23">
        <v>40</v>
      </c>
      <c r="Y23">
        <v>1</v>
      </c>
      <c r="Z23">
        <v>2</v>
      </c>
      <c r="AA23">
        <v>5</v>
      </c>
      <c r="AB23" s="1">
        <v>0.4</v>
      </c>
      <c r="AC23">
        <v>0.92</v>
      </c>
      <c r="AD23">
        <v>26.8</v>
      </c>
      <c r="AE23">
        <v>828</v>
      </c>
      <c r="AF23">
        <v>663</v>
      </c>
      <c r="AG23" s="1">
        <v>0.80100000000000005</v>
      </c>
      <c r="AH23" s="1">
        <v>0.376</v>
      </c>
      <c r="AI23">
        <v>311</v>
      </c>
      <c r="AJ23">
        <v>33.5</v>
      </c>
    </row>
    <row r="24" spans="1:36" x14ac:dyDescent="0.25">
      <c r="A24">
        <v>23</v>
      </c>
      <c r="B24" t="s">
        <v>46</v>
      </c>
      <c r="C24" t="s">
        <v>47</v>
      </c>
      <c r="D24">
        <v>28</v>
      </c>
      <c r="E24">
        <v>1.49</v>
      </c>
      <c r="F24">
        <v>41</v>
      </c>
      <c r="G24">
        <v>40.33</v>
      </c>
      <c r="H24">
        <v>-0.67</v>
      </c>
      <c r="I24">
        <v>373</v>
      </c>
      <c r="J24">
        <v>103</v>
      </c>
      <c r="K24" s="1">
        <v>0.72699999999999998</v>
      </c>
      <c r="L24">
        <v>9</v>
      </c>
      <c r="M24">
        <v>3.51</v>
      </c>
      <c r="N24">
        <v>477</v>
      </c>
      <c r="O24">
        <v>121</v>
      </c>
      <c r="P24">
        <v>23</v>
      </c>
      <c r="Q24">
        <v>18</v>
      </c>
      <c r="R24">
        <v>5</v>
      </c>
      <c r="S24">
        <v>12</v>
      </c>
      <c r="T24" s="1">
        <v>0.89100000000000001</v>
      </c>
      <c r="U24">
        <v>2</v>
      </c>
      <c r="V24">
        <v>41</v>
      </c>
      <c r="W24">
        <v>21</v>
      </c>
      <c r="X24">
        <v>40</v>
      </c>
      <c r="Y24">
        <v>1</v>
      </c>
      <c r="Z24">
        <v>2</v>
      </c>
      <c r="AA24">
        <v>6</v>
      </c>
      <c r="AB24" s="1">
        <v>0.33300000000000002</v>
      </c>
      <c r="AC24">
        <v>0.67</v>
      </c>
      <c r="AD24">
        <v>25</v>
      </c>
      <c r="AE24">
        <v>717</v>
      </c>
      <c r="AF24">
        <v>468</v>
      </c>
      <c r="AG24" s="1">
        <v>0.65300000000000002</v>
      </c>
      <c r="AH24" s="1">
        <v>0.501</v>
      </c>
      <c r="AI24">
        <v>359</v>
      </c>
      <c r="AJ24">
        <v>38.299999999999997</v>
      </c>
    </row>
    <row r="25" spans="1:36" x14ac:dyDescent="0.25">
      <c r="A25">
        <v>24</v>
      </c>
      <c r="B25" t="s">
        <v>50</v>
      </c>
      <c r="C25" t="s">
        <v>51</v>
      </c>
      <c r="D25">
        <v>25</v>
      </c>
      <c r="E25">
        <v>1.8</v>
      </c>
      <c r="F25">
        <v>30</v>
      </c>
      <c r="G25">
        <v>19.989999999999998</v>
      </c>
      <c r="H25">
        <v>-10.01</v>
      </c>
      <c r="I25">
        <v>263</v>
      </c>
      <c r="J25">
        <v>56</v>
      </c>
      <c r="K25" s="1">
        <v>0.65500000000000003</v>
      </c>
      <c r="L25">
        <v>9</v>
      </c>
      <c r="M25">
        <v>4.32</v>
      </c>
      <c r="N25">
        <v>366</v>
      </c>
      <c r="O25">
        <v>80</v>
      </c>
      <c r="P25">
        <v>28</v>
      </c>
      <c r="Q25">
        <v>6</v>
      </c>
      <c r="R25">
        <v>2</v>
      </c>
      <c r="S25">
        <v>7</v>
      </c>
      <c r="T25" s="1">
        <v>0.94399999999999995</v>
      </c>
      <c r="U25">
        <v>0</v>
      </c>
      <c r="V25">
        <v>28</v>
      </c>
      <c r="W25">
        <v>9</v>
      </c>
      <c r="X25">
        <v>19</v>
      </c>
      <c r="Y25">
        <v>0</v>
      </c>
      <c r="Z25">
        <v>0</v>
      </c>
      <c r="AA25">
        <v>1</v>
      </c>
      <c r="AB25" s="1">
        <v>0</v>
      </c>
      <c r="AC25">
        <v>0.67</v>
      </c>
      <c r="AD25">
        <v>26.92</v>
      </c>
      <c r="AE25">
        <v>711</v>
      </c>
      <c r="AF25">
        <v>557</v>
      </c>
      <c r="AG25" s="1">
        <v>0.78300000000000003</v>
      </c>
      <c r="AH25" s="1">
        <v>0.41099999999999998</v>
      </c>
      <c r="AI25">
        <v>292</v>
      </c>
      <c r="AJ25">
        <v>34.4</v>
      </c>
    </row>
    <row r="27" spans="1:36" x14ac:dyDescent="0.25">
      <c r="A27" t="s">
        <v>80</v>
      </c>
      <c r="G27" t="s">
        <v>4</v>
      </c>
      <c r="L27" t="s">
        <v>89</v>
      </c>
      <c r="V27" t="s">
        <v>88</v>
      </c>
      <c r="Z27" t="s">
        <v>90</v>
      </c>
      <c r="AE27" t="s">
        <v>83</v>
      </c>
    </row>
    <row r="28" spans="1:36" x14ac:dyDescent="0.25">
      <c r="A28" s="9" t="s">
        <v>0</v>
      </c>
      <c r="B28" s="14" t="s">
        <v>78</v>
      </c>
      <c r="C28" s="14" t="s">
        <v>79</v>
      </c>
      <c r="D28" s="14" t="s">
        <v>67</v>
      </c>
      <c r="E28" s="14" t="s">
        <v>68</v>
      </c>
      <c r="G28" s="9" t="s">
        <v>0</v>
      </c>
      <c r="H28" s="14" t="s">
        <v>78</v>
      </c>
      <c r="I28" s="14" t="s">
        <v>4</v>
      </c>
      <c r="J28" s="14" t="s">
        <v>3</v>
      </c>
      <c r="L28" s="9" t="s">
        <v>0</v>
      </c>
      <c r="M28" s="14" t="s">
        <v>78</v>
      </c>
      <c r="N28" s="14" t="s">
        <v>5</v>
      </c>
      <c r="O28" s="14" t="s">
        <v>6</v>
      </c>
      <c r="P28" s="14" t="s">
        <v>86</v>
      </c>
      <c r="Q28" s="14" t="s">
        <v>7</v>
      </c>
      <c r="R28" s="14" t="s">
        <v>8</v>
      </c>
      <c r="S28" s="14" t="s">
        <v>9</v>
      </c>
      <c r="T28" s="14" t="s">
        <v>71</v>
      </c>
      <c r="V28" s="9" t="s">
        <v>0</v>
      </c>
      <c r="W28" s="14" t="s">
        <v>78</v>
      </c>
      <c r="X28" s="14" t="s">
        <v>72</v>
      </c>
      <c r="Y28" s="14" t="s">
        <v>73</v>
      </c>
      <c r="Z28" s="14" t="s">
        <v>74</v>
      </c>
      <c r="AA28" s="14" t="s">
        <v>75</v>
      </c>
      <c r="AB28" s="14" t="s">
        <v>82</v>
      </c>
      <c r="AD28" t="s">
        <v>85</v>
      </c>
      <c r="AE28" t="s">
        <v>78</v>
      </c>
      <c r="AF28" t="s">
        <v>84</v>
      </c>
    </row>
    <row r="29" spans="1:36" x14ac:dyDescent="0.25">
      <c r="A29" s="23">
        <v>1</v>
      </c>
      <c r="B29" s="29" t="str">
        <f>B$13</f>
        <v>J. Maurer</v>
      </c>
      <c r="C29" s="29">
        <f>E$13</f>
        <v>1.26</v>
      </c>
      <c r="D29" s="29">
        <f>F$13</f>
        <v>16</v>
      </c>
      <c r="E29" s="29">
        <f>G$13</f>
        <v>15.69</v>
      </c>
      <c r="F29" s="27"/>
      <c r="G29" s="23">
        <v>1</v>
      </c>
      <c r="H29" s="29" t="str">
        <f>B$19</f>
        <v>S. Frei</v>
      </c>
      <c r="I29" s="37">
        <f>K$19</f>
        <v>0.78</v>
      </c>
      <c r="J29" s="29">
        <f>J$19</f>
        <v>100</v>
      </c>
      <c r="K29" s="27"/>
      <c r="L29" s="23">
        <v>1</v>
      </c>
      <c r="M29" s="29" t="str">
        <f>B$25</f>
        <v>Z. Steffen</v>
      </c>
      <c r="N29" s="29">
        <f t="shared" ref="N29:S29" si="0">M$25</f>
        <v>4.32</v>
      </c>
      <c r="O29" s="29">
        <f t="shared" si="0"/>
        <v>366</v>
      </c>
      <c r="P29" s="29">
        <f t="shared" si="0"/>
        <v>80</v>
      </c>
      <c r="Q29" s="29">
        <f t="shared" si="0"/>
        <v>28</v>
      </c>
      <c r="R29" s="29">
        <f t="shared" si="0"/>
        <v>6</v>
      </c>
      <c r="S29" s="29">
        <f t="shared" si="0"/>
        <v>2</v>
      </c>
      <c r="T29" s="37">
        <f>T$25</f>
        <v>0.94399999999999995</v>
      </c>
      <c r="U29" s="27"/>
      <c r="V29" s="23">
        <v>1</v>
      </c>
      <c r="W29" s="29" t="str">
        <f>B$16</f>
        <v>M. Turner</v>
      </c>
      <c r="X29" s="63">
        <f>IF(Table17[[#This Row],[PsDist]]&gt;45,45*Table17[[#This Row],[Pass%]],AD$16)</f>
        <v>27.29</v>
      </c>
      <c r="Y29" s="29">
        <f>AE$16</f>
        <v>593</v>
      </c>
      <c r="Z29" s="29">
        <f>AF$16</f>
        <v>404</v>
      </c>
      <c r="AA29" s="37">
        <f>AG$16</f>
        <v>0.68100000000000005</v>
      </c>
      <c r="AB29" s="29">
        <f>AJ$16</f>
        <v>40.1</v>
      </c>
      <c r="AC29" s="27"/>
      <c r="AD29" s="23">
        <v>1</v>
      </c>
      <c r="AE29" s="29" t="str">
        <f>B$23</f>
        <v>T. Melia</v>
      </c>
      <c r="AF29" s="27">
        <f>'GK Workspace'!$AA$23</f>
        <v>15</v>
      </c>
    </row>
    <row r="30" spans="1:36" x14ac:dyDescent="0.25">
      <c r="A30" s="23">
        <v>2</v>
      </c>
      <c r="B30" s="29" t="str">
        <f>B$25</f>
        <v>Z. Steffen</v>
      </c>
      <c r="C30" s="29">
        <f>E$25</f>
        <v>1.8</v>
      </c>
      <c r="D30" s="29">
        <f>F$25</f>
        <v>30</v>
      </c>
      <c r="E30" s="29">
        <f>G$25</f>
        <v>19.989999999999998</v>
      </c>
      <c r="F30" s="27"/>
      <c r="G30" s="23">
        <v>2</v>
      </c>
      <c r="H30" s="29" t="str">
        <f>B$23</f>
        <v>T. Melia</v>
      </c>
      <c r="I30" s="37">
        <f>K$23</f>
        <v>0.73699999999999999</v>
      </c>
      <c r="J30" s="29">
        <f>J$23</f>
        <v>97</v>
      </c>
      <c r="K30" s="27"/>
      <c r="L30" s="23">
        <v>2</v>
      </c>
      <c r="M30" s="29" t="str">
        <f>B$7</f>
        <v>D. Bingham</v>
      </c>
      <c r="N30" s="29">
        <f t="shared" ref="N30:S30" si="1">M$7</f>
        <v>4.1500000000000004</v>
      </c>
      <c r="O30" s="29">
        <f t="shared" si="1"/>
        <v>455</v>
      </c>
      <c r="P30" s="29">
        <f t="shared" si="1"/>
        <v>105</v>
      </c>
      <c r="Q30" s="29">
        <f t="shared" si="1"/>
        <v>15</v>
      </c>
      <c r="R30" s="29">
        <f t="shared" si="1"/>
        <v>8</v>
      </c>
      <c r="S30" s="29">
        <f t="shared" si="1"/>
        <v>1</v>
      </c>
      <c r="T30" s="37">
        <f>T$7</f>
        <v>0.95799999999999996</v>
      </c>
      <c r="U30" s="27"/>
      <c r="V30" s="23">
        <v>2</v>
      </c>
      <c r="W30" s="29" t="str">
        <f>B$5</f>
        <v>B. Guzan</v>
      </c>
      <c r="X30" s="63">
        <f>IF(Table17[[#This Row],[PsDist]]&gt;45,45*Table17[[#This Row],[Pass%]],AD$5)</f>
        <v>27</v>
      </c>
      <c r="Y30" s="29">
        <f>AE$5</f>
        <v>897</v>
      </c>
      <c r="Z30" s="29">
        <f>AF$5</f>
        <v>606</v>
      </c>
      <c r="AA30" s="37">
        <f>AG$5</f>
        <v>0.67600000000000005</v>
      </c>
      <c r="AB30" s="29">
        <f>AJ$5</f>
        <v>40</v>
      </c>
      <c r="AC30" s="27"/>
      <c r="AD30" s="23">
        <v>2</v>
      </c>
      <c r="AE30" s="29" t="str">
        <f>B$19</f>
        <v>S. Frei</v>
      </c>
      <c r="AF30" s="27">
        <f>'GK Workspace'!$AA$19</f>
        <v>21</v>
      </c>
    </row>
    <row r="31" spans="1:36" x14ac:dyDescent="0.25">
      <c r="A31" s="23">
        <v>3</v>
      </c>
      <c r="B31" s="29" t="str">
        <f>B$12</f>
        <v>J. Gonzalez</v>
      </c>
      <c r="C31" s="29">
        <f>E$12</f>
        <v>1.51</v>
      </c>
      <c r="D31" s="29">
        <f>F$12</f>
        <v>22</v>
      </c>
      <c r="E31" s="29">
        <f>G$12</f>
        <v>20.03</v>
      </c>
      <c r="F31" s="27"/>
      <c r="G31" s="23">
        <v>3</v>
      </c>
      <c r="H31" s="29" t="str">
        <f>B$10</f>
        <v>J. Attinella</v>
      </c>
      <c r="I31" s="37">
        <f>K$10</f>
        <v>0.73399999999999999</v>
      </c>
      <c r="J31" s="29">
        <f>J$10</f>
        <v>60</v>
      </c>
      <c r="K31" s="27"/>
      <c r="L31" s="23">
        <v>3</v>
      </c>
      <c r="M31" s="29" t="str">
        <f>B$20</f>
        <v>S. Johnson</v>
      </c>
      <c r="N31" s="29">
        <f t="shared" ref="N31:S31" si="2">M$20</f>
        <v>4.09</v>
      </c>
      <c r="O31" s="29">
        <f t="shared" si="2"/>
        <v>439</v>
      </c>
      <c r="P31" s="29">
        <f t="shared" si="2"/>
        <v>97</v>
      </c>
      <c r="Q31" s="29">
        <f t="shared" si="2"/>
        <v>14</v>
      </c>
      <c r="R31" s="29">
        <f t="shared" si="2"/>
        <v>5</v>
      </c>
      <c r="S31" s="29">
        <f t="shared" si="2"/>
        <v>2</v>
      </c>
      <c r="T31" s="37">
        <f>T$20</f>
        <v>0.90500000000000003</v>
      </c>
      <c r="U31" s="27"/>
      <c r="V31" s="23">
        <v>3</v>
      </c>
      <c r="W31" s="29" t="str">
        <f>B$25</f>
        <v>Z. Steffen</v>
      </c>
      <c r="X31" s="63">
        <f>IF(Table17[[#This Row],[PsDist]]&gt;45,45*Table17[[#This Row],[Pass%]],AD$25)</f>
        <v>26.92</v>
      </c>
      <c r="Y31" s="29">
        <f>AE$25</f>
        <v>711</v>
      </c>
      <c r="Z31" s="29">
        <f>AF$25</f>
        <v>557</v>
      </c>
      <c r="AA31" s="37">
        <f>AG$25</f>
        <v>0.78300000000000003</v>
      </c>
      <c r="AB31" s="29">
        <f>AJ$25</f>
        <v>34.4</v>
      </c>
      <c r="AC31" s="27"/>
      <c r="AD31" s="23">
        <v>3</v>
      </c>
      <c r="AE31" s="29" t="str">
        <f>B$5</f>
        <v>B. Guzan</v>
      </c>
      <c r="AF31" s="27">
        <f>'GK Workspace'!$AA$5</f>
        <v>25</v>
      </c>
    </row>
    <row r="32" spans="1:36" x14ac:dyDescent="0.25">
      <c r="A32" s="23">
        <v>4</v>
      </c>
      <c r="B32" s="29" t="str">
        <f>B$10</f>
        <v>J. Attinella</v>
      </c>
      <c r="C32" s="29">
        <f>E$10</f>
        <v>1.0900000000000001</v>
      </c>
      <c r="D32" s="29">
        <f>F$10</f>
        <v>21</v>
      </c>
      <c r="E32" s="29">
        <f>G$10</f>
        <v>20.59</v>
      </c>
      <c r="F32" s="27"/>
      <c r="G32" s="23">
        <v>4</v>
      </c>
      <c r="H32" s="29" t="str">
        <f>B$15</f>
        <v>L. Robles</v>
      </c>
      <c r="I32" s="37">
        <f>K$15</f>
        <v>0.72899999999999998</v>
      </c>
      <c r="J32" s="29">
        <f>J$15</f>
        <v>78</v>
      </c>
      <c r="K32" s="27"/>
      <c r="L32" s="23">
        <v>4</v>
      </c>
      <c r="M32" s="29" t="str">
        <f>B$19</f>
        <v>S. Frei</v>
      </c>
      <c r="N32" s="29">
        <f t="shared" ref="N32:S32" si="3">M$19</f>
        <v>3.94</v>
      </c>
      <c r="O32" s="29">
        <f t="shared" si="3"/>
        <v>519</v>
      </c>
      <c r="P32" s="29">
        <f t="shared" si="3"/>
        <v>129</v>
      </c>
      <c r="Q32" s="29">
        <f t="shared" si="3"/>
        <v>36</v>
      </c>
      <c r="R32" s="29">
        <f t="shared" si="3"/>
        <v>12</v>
      </c>
      <c r="S32" s="29">
        <f t="shared" si="3"/>
        <v>1</v>
      </c>
      <c r="T32" s="37">
        <f>T$19</f>
        <v>0.98</v>
      </c>
      <c r="U32" s="27"/>
      <c r="V32" s="23">
        <v>4</v>
      </c>
      <c r="W32" s="29" t="str">
        <f>B$23</f>
        <v>T. Melia</v>
      </c>
      <c r="X32" s="63">
        <f>IF(Table17[[#This Row],[PsDist]]&gt;45,45*Table17[[#This Row],[Pass%]],AD$23)</f>
        <v>26.8</v>
      </c>
      <c r="Y32" s="29">
        <f>AE$23</f>
        <v>828</v>
      </c>
      <c r="Z32" s="29">
        <f>AF$23</f>
        <v>663</v>
      </c>
      <c r="AA32" s="37">
        <f>AG$23</f>
        <v>0.80100000000000005</v>
      </c>
      <c r="AB32" s="29">
        <f>AJ$23</f>
        <v>33.5</v>
      </c>
      <c r="AC32" s="27"/>
      <c r="AD32" s="23">
        <v>4</v>
      </c>
      <c r="AE32" s="29" t="str">
        <f>B$20</f>
        <v>S. Johnson</v>
      </c>
      <c r="AF32" s="27">
        <f>'GK Workspace'!$AA$20</f>
        <v>29</v>
      </c>
    </row>
    <row r="33" spans="1:32" x14ac:dyDescent="0.25">
      <c r="A33" s="23">
        <v>5</v>
      </c>
      <c r="B33" s="29" t="str">
        <f>B$8</f>
        <v>D. Ousted</v>
      </c>
      <c r="C33" s="29">
        <f>E$8</f>
        <v>2.46</v>
      </c>
      <c r="D33" s="29">
        <f>F$8</f>
        <v>32</v>
      </c>
      <c r="E33" s="29">
        <f>G$8</f>
        <v>24.48</v>
      </c>
      <c r="F33" s="27"/>
      <c r="G33" s="23">
        <v>5</v>
      </c>
      <c r="H33" s="29" t="str">
        <f>B$24</f>
        <v>T. Miller</v>
      </c>
      <c r="I33" s="37">
        <f>K$24</f>
        <v>0.72699999999999998</v>
      </c>
      <c r="J33" s="29">
        <f>J$24</f>
        <v>103</v>
      </c>
      <c r="K33" s="27"/>
      <c r="L33" s="23">
        <v>5</v>
      </c>
      <c r="M33" s="29" t="str">
        <f>B$23</f>
        <v>T. Melia</v>
      </c>
      <c r="N33" s="29">
        <f t="shared" ref="N33:S33" si="4">M$23</f>
        <v>3.79</v>
      </c>
      <c r="O33" s="29">
        <f t="shared" si="4"/>
        <v>354</v>
      </c>
      <c r="P33" s="29">
        <f t="shared" si="4"/>
        <v>88</v>
      </c>
      <c r="Q33" s="29">
        <f t="shared" si="4"/>
        <v>11</v>
      </c>
      <c r="R33" s="29">
        <f t="shared" si="4"/>
        <v>5</v>
      </c>
      <c r="S33" s="29">
        <f t="shared" si="4"/>
        <v>1</v>
      </c>
      <c r="T33" s="37">
        <f>T$23</f>
        <v>0.94099999999999995</v>
      </c>
      <c r="U33" s="27"/>
      <c r="V33" s="23">
        <v>5</v>
      </c>
      <c r="W33" s="29" t="str">
        <f>B$13</f>
        <v>J. Maurer</v>
      </c>
      <c r="X33" s="63">
        <f>IF(Table17[[#This Row],[PsDist]]&gt;45,45*Table17[[#This Row],[Pass%]],AD$13)</f>
        <v>26.61</v>
      </c>
      <c r="Y33" s="29">
        <f>AE$13</f>
        <v>327</v>
      </c>
      <c r="Z33" s="29">
        <f>AF$13</f>
        <v>219</v>
      </c>
      <c r="AA33" s="37">
        <f>AG$13</f>
        <v>0.67</v>
      </c>
      <c r="AB33" s="29">
        <f>AJ$13</f>
        <v>39.700000000000003</v>
      </c>
      <c r="AC33" s="27"/>
      <c r="AD33" s="23">
        <v>5</v>
      </c>
      <c r="AE33" s="29" t="str">
        <f>B$10</f>
        <v>J. Attinella</v>
      </c>
      <c r="AF33" s="27">
        <f>'GK Workspace'!$AA$10</f>
        <v>32</v>
      </c>
    </row>
    <row r="34" spans="1:32" x14ac:dyDescent="0.25">
      <c r="A34" s="23">
        <v>6</v>
      </c>
      <c r="B34" s="29" t="str">
        <f>B$21</f>
        <v>S. Marinovic</v>
      </c>
      <c r="C34" s="29">
        <f>E$21</f>
        <v>1.98</v>
      </c>
      <c r="D34" s="29">
        <f>F$21</f>
        <v>34</v>
      </c>
      <c r="E34" s="29">
        <f>G$21</f>
        <v>30.74</v>
      </c>
      <c r="F34" s="27"/>
      <c r="G34" s="23">
        <v>6</v>
      </c>
      <c r="H34" s="29" t="str">
        <f>B$20</f>
        <v>S. Johnson</v>
      </c>
      <c r="I34" s="37">
        <f>K$20</f>
        <v>0.72399999999999998</v>
      </c>
      <c r="J34" s="29">
        <f>J$20</f>
        <v>91</v>
      </c>
      <c r="K34" s="27"/>
      <c r="L34" s="23">
        <v>6</v>
      </c>
      <c r="M34" s="24" t="str">
        <f>B$2</f>
        <v>A. Blake</v>
      </c>
      <c r="N34" s="24">
        <f t="shared" ref="N34:S34" si="5">M$2</f>
        <v>3.75</v>
      </c>
      <c r="O34" s="24">
        <f t="shared" si="5"/>
        <v>420</v>
      </c>
      <c r="P34" s="24">
        <f t="shared" si="5"/>
        <v>100</v>
      </c>
      <c r="Q34" s="24">
        <f t="shared" si="5"/>
        <v>37</v>
      </c>
      <c r="R34" s="24">
        <f t="shared" si="5"/>
        <v>5</v>
      </c>
      <c r="S34" s="24">
        <f t="shared" si="5"/>
        <v>5</v>
      </c>
      <c r="T34" s="25">
        <f>T$2</f>
        <v>0.89400000000000002</v>
      </c>
      <c r="U34" s="27"/>
      <c r="V34" s="23">
        <v>6</v>
      </c>
      <c r="W34" s="29" t="str">
        <f>B$17</f>
        <v>N. Rimando</v>
      </c>
      <c r="X34" s="63">
        <f>IF(Table17[[#This Row],[PsDist]]&gt;45,45*Table17[[#This Row],[Pass%]],AD$17)</f>
        <v>26.33</v>
      </c>
      <c r="Y34" s="29">
        <f>AE$17</f>
        <v>928</v>
      </c>
      <c r="Z34" s="29">
        <f>AF$17</f>
        <v>639</v>
      </c>
      <c r="AA34" s="37">
        <f>AG$17</f>
        <v>0.68899999999999995</v>
      </c>
      <c r="AB34" s="29">
        <f>AJ$17</f>
        <v>38.200000000000003</v>
      </c>
      <c r="AC34" s="27"/>
      <c r="AD34" s="23">
        <v>6</v>
      </c>
      <c r="AE34" s="29" t="str">
        <f>B$25</f>
        <v>Z. Steffen</v>
      </c>
      <c r="AF34" s="27">
        <f>'GK Workspace'!$AA$25</f>
        <v>35</v>
      </c>
    </row>
    <row r="35" spans="1:32" x14ac:dyDescent="0.25">
      <c r="A35" s="23">
        <v>7</v>
      </c>
      <c r="B35" s="29" t="str">
        <f>B$5</f>
        <v>B. Guzan</v>
      </c>
      <c r="C35" s="29">
        <f>E$5</f>
        <v>1.24</v>
      </c>
      <c r="D35" s="29">
        <f>F$5</f>
        <v>33</v>
      </c>
      <c r="E35" s="29">
        <f>G$5</f>
        <v>31.03</v>
      </c>
      <c r="F35" s="27"/>
      <c r="G35" s="23">
        <v>7</v>
      </c>
      <c r="H35" s="29" t="str">
        <f>B$9</f>
        <v>E. Bush</v>
      </c>
      <c r="I35" s="37">
        <f>K$9</f>
        <v>0.72</v>
      </c>
      <c r="J35" s="29">
        <f>J$9</f>
        <v>119</v>
      </c>
      <c r="K35" s="27"/>
      <c r="L35" s="23">
        <v>7</v>
      </c>
      <c r="M35" s="29" t="str">
        <f>B$4</f>
        <v>A. Tarbell</v>
      </c>
      <c r="N35" s="29">
        <f t="shared" ref="N35:S35" si="6">M$4</f>
        <v>3.7</v>
      </c>
      <c r="O35" s="29">
        <f t="shared" si="6"/>
        <v>508</v>
      </c>
      <c r="P35" s="29">
        <f t="shared" si="6"/>
        <v>129</v>
      </c>
      <c r="Q35" s="29">
        <f t="shared" si="6"/>
        <v>12</v>
      </c>
      <c r="R35" s="29">
        <f t="shared" si="6"/>
        <v>19</v>
      </c>
      <c r="S35" s="29">
        <f t="shared" si="6"/>
        <v>2</v>
      </c>
      <c r="T35" s="37">
        <f>T$4</f>
        <v>0.93899999999999995</v>
      </c>
      <c r="U35" s="27"/>
      <c r="V35" s="23">
        <v>7</v>
      </c>
      <c r="W35" s="29" t="str">
        <f>B$11</f>
        <v>J. Bendik</v>
      </c>
      <c r="X35" s="63">
        <f>IF(Table17[[#This Row],[PsDist]]&gt;45,45*Table17[[#This Row],[Pass%]],AD$11)</f>
        <v>26.03</v>
      </c>
      <c r="Y35" s="29">
        <f>AE$11</f>
        <v>578</v>
      </c>
      <c r="Z35" s="29">
        <f>AF$11</f>
        <v>360</v>
      </c>
      <c r="AA35" s="37">
        <f>AG$11</f>
        <v>0.623</v>
      </c>
      <c r="AB35" s="29">
        <f>AJ$11</f>
        <v>41.8</v>
      </c>
      <c r="AC35" s="27"/>
      <c r="AD35" s="23">
        <v>7</v>
      </c>
      <c r="AE35" s="29" t="str">
        <f>B$24</f>
        <v>T. Miller</v>
      </c>
      <c r="AF35" s="27">
        <f>'GK Workspace'!$AA$24</f>
        <v>40</v>
      </c>
    </row>
    <row r="36" spans="1:32" x14ac:dyDescent="0.25">
      <c r="A36" s="23">
        <v>8</v>
      </c>
      <c r="B36" s="29" t="str">
        <f>B$20</f>
        <v>S. Johnson</v>
      </c>
      <c r="C36" s="29">
        <f>E$20</f>
        <v>1.4</v>
      </c>
      <c r="D36" s="29">
        <f>F$20</f>
        <v>35</v>
      </c>
      <c r="E36" s="29">
        <f>G$20</f>
        <v>31.18</v>
      </c>
      <c r="F36" s="27"/>
      <c r="G36" s="23">
        <v>8</v>
      </c>
      <c r="H36" s="29" t="str">
        <f>B$12</f>
        <v>J. Gonzalez</v>
      </c>
      <c r="I36" s="37">
        <f>K$12</f>
        <v>0.71399999999999997</v>
      </c>
      <c r="J36" s="29">
        <f>J$12</f>
        <v>52</v>
      </c>
      <c r="K36" s="27"/>
      <c r="L36" s="23">
        <v>8</v>
      </c>
      <c r="M36" s="29" t="str">
        <f>B$5</f>
        <v>B. Guzan</v>
      </c>
      <c r="N36" s="29">
        <f t="shared" ref="N36:S36" si="7">M$5</f>
        <v>3.64</v>
      </c>
      <c r="O36" s="29">
        <f t="shared" si="7"/>
        <v>419</v>
      </c>
      <c r="P36" s="29">
        <f t="shared" si="7"/>
        <v>102</v>
      </c>
      <c r="Q36" s="29">
        <f t="shared" si="7"/>
        <v>22</v>
      </c>
      <c r="R36" s="29">
        <f t="shared" si="7"/>
        <v>9</v>
      </c>
      <c r="S36" s="29">
        <f t="shared" si="7"/>
        <v>4</v>
      </c>
      <c r="T36" s="37">
        <f>T$5</f>
        <v>0.88600000000000001</v>
      </c>
      <c r="U36" s="27"/>
      <c r="V36" s="23">
        <v>8</v>
      </c>
      <c r="W36" s="29" t="str">
        <f>B$22</f>
        <v>T. Howard</v>
      </c>
      <c r="X36" s="63">
        <f>IF(Table17[[#This Row],[PsDist]]&gt;45,45*Table17[[#This Row],[Pass%]],AD$22)</f>
        <v>25.97</v>
      </c>
      <c r="Y36" s="29">
        <f>AE$22</f>
        <v>689</v>
      </c>
      <c r="Z36" s="29">
        <f>AF$22</f>
        <v>446</v>
      </c>
      <c r="AA36" s="37">
        <f>AG$22</f>
        <v>0.64700000000000002</v>
      </c>
      <c r="AB36" s="29">
        <f>AJ$22</f>
        <v>40.1</v>
      </c>
      <c r="AC36" s="27"/>
      <c r="AD36" s="23">
        <v>8</v>
      </c>
      <c r="AE36" s="29" t="str">
        <f>B$15</f>
        <v>L. Robles</v>
      </c>
      <c r="AF36" s="27">
        <f>'GK Workspace'!$AA$15</f>
        <v>41</v>
      </c>
    </row>
    <row r="37" spans="1:32" x14ac:dyDescent="0.25">
      <c r="A37" s="23">
        <v>9</v>
      </c>
      <c r="B37" s="29" t="str">
        <f>B$15</f>
        <v>L. Robles</v>
      </c>
      <c r="C37" s="29">
        <f>E$15</f>
        <v>0.96</v>
      </c>
      <c r="D37" s="29">
        <f>F$15</f>
        <v>29</v>
      </c>
      <c r="E37" s="29">
        <f>G$15</f>
        <v>32.380000000000003</v>
      </c>
      <c r="F37" s="27"/>
      <c r="G37" s="23">
        <v>9</v>
      </c>
      <c r="H37" s="24" t="str">
        <f>B$2</f>
        <v>A. Blake</v>
      </c>
      <c r="I37" s="25">
        <f>K$2</f>
        <v>0.70399999999999996</v>
      </c>
      <c r="J37" s="24">
        <f>J$2</f>
        <v>104</v>
      </c>
      <c r="K37" s="27"/>
      <c r="L37" s="23">
        <v>9</v>
      </c>
      <c r="M37" s="29" t="str">
        <f>B$17</f>
        <v>N. Rimando</v>
      </c>
      <c r="N37" s="29">
        <f t="shared" ref="N37:S37" si="8">M$17</f>
        <v>3.6</v>
      </c>
      <c r="O37" s="29">
        <f t="shared" si="8"/>
        <v>418</v>
      </c>
      <c r="P37" s="29">
        <f t="shared" si="8"/>
        <v>105</v>
      </c>
      <c r="Q37" s="29">
        <f t="shared" si="8"/>
        <v>9</v>
      </c>
      <c r="R37" s="29">
        <f t="shared" si="8"/>
        <v>10</v>
      </c>
      <c r="S37" s="29">
        <f t="shared" si="8"/>
        <v>2</v>
      </c>
      <c r="T37" s="37">
        <f>T$17</f>
        <v>0.90500000000000003</v>
      </c>
      <c r="U37" s="27"/>
      <c r="V37" s="23">
        <v>9</v>
      </c>
      <c r="W37" s="29" t="str">
        <f>B$8</f>
        <v>D. Ousted</v>
      </c>
      <c r="X37" s="63">
        <f>IF(Table17[[#This Row],[PsDist]]&gt;45,45*Table17[[#This Row],[Pass%]],AD$8)</f>
        <v>25.79</v>
      </c>
      <c r="Y37" s="29">
        <f>AE$8</f>
        <v>462</v>
      </c>
      <c r="Z37" s="29">
        <f>AF$8</f>
        <v>296</v>
      </c>
      <c r="AA37" s="37">
        <f>AG$8</f>
        <v>0.64100000000000001</v>
      </c>
      <c r="AB37" s="29">
        <f>AJ$8</f>
        <v>40.299999999999997</v>
      </c>
      <c r="AC37" s="27"/>
      <c r="AD37" s="23">
        <v>9</v>
      </c>
      <c r="AE37" s="24" t="str">
        <f>B$2</f>
        <v>A. Blake</v>
      </c>
      <c r="AF37" s="26">
        <f>'GK Workspace'!$AA$2</f>
        <v>41</v>
      </c>
    </row>
    <row r="38" spans="1:32" x14ac:dyDescent="0.25">
      <c r="A38" s="23">
        <v>10</v>
      </c>
      <c r="B38" s="29" t="str">
        <f>B$14</f>
        <v>J. Willis</v>
      </c>
      <c r="C38" s="29">
        <f>E$14</f>
        <v>1.51</v>
      </c>
      <c r="D38" s="29">
        <f>F$14</f>
        <v>34</v>
      </c>
      <c r="E38" s="29">
        <f>G$14</f>
        <v>33.35</v>
      </c>
      <c r="F38" s="27"/>
      <c r="G38" s="23">
        <v>10</v>
      </c>
      <c r="H38" s="29" t="str">
        <f>B$5</f>
        <v>B. Guzan</v>
      </c>
      <c r="I38" s="37">
        <f>K$5</f>
        <v>0.7</v>
      </c>
      <c r="J38" s="29">
        <f>J$5</f>
        <v>75</v>
      </c>
      <c r="K38" s="27"/>
      <c r="L38" s="23">
        <v>10</v>
      </c>
      <c r="M38" s="29" t="str">
        <f>B$24</f>
        <v>T. Miller</v>
      </c>
      <c r="N38" s="29">
        <f t="shared" ref="N38:S38" si="9">M$24</f>
        <v>3.51</v>
      </c>
      <c r="O38" s="29">
        <f t="shared" si="9"/>
        <v>477</v>
      </c>
      <c r="P38" s="29">
        <f t="shared" si="9"/>
        <v>121</v>
      </c>
      <c r="Q38" s="29">
        <f t="shared" si="9"/>
        <v>23</v>
      </c>
      <c r="R38" s="29">
        <f t="shared" si="9"/>
        <v>18</v>
      </c>
      <c r="S38" s="29">
        <f t="shared" si="9"/>
        <v>5</v>
      </c>
      <c r="T38" s="37">
        <f>T$24</f>
        <v>0.89100000000000001</v>
      </c>
      <c r="U38" s="27"/>
      <c r="V38" s="23">
        <v>10</v>
      </c>
      <c r="W38" s="29" t="str">
        <f>B$12</f>
        <v>J. Gonzalez</v>
      </c>
      <c r="X38" s="63">
        <f>IF(Table17[[#This Row],[PsDist]]&gt;45,45*Table17[[#This Row],[Pass%]],AD$12)</f>
        <v>25.77</v>
      </c>
      <c r="Y38" s="29">
        <f>AE$12</f>
        <v>419</v>
      </c>
      <c r="Z38" s="29">
        <f>AF$12</f>
        <v>260</v>
      </c>
      <c r="AA38" s="37">
        <f>AG$12</f>
        <v>0.621</v>
      </c>
      <c r="AB38" s="29">
        <f>AJ$12</f>
        <v>41.5</v>
      </c>
      <c r="AC38" s="27"/>
      <c r="AD38" s="23">
        <v>10</v>
      </c>
      <c r="AE38" s="29" t="str">
        <f>B$12</f>
        <v>J. Gonzalez</v>
      </c>
      <c r="AF38" s="27">
        <f>'GK Workspace'!$AA$12</f>
        <v>45</v>
      </c>
    </row>
    <row r="39" spans="1:32" x14ac:dyDescent="0.25">
      <c r="A39" s="23">
        <v>11</v>
      </c>
      <c r="B39" s="29" t="str">
        <f>B$3</f>
        <v>A. Bono</v>
      </c>
      <c r="C39" s="29">
        <f>E$3</f>
        <v>1.88</v>
      </c>
      <c r="D39" s="29">
        <f>F$3</f>
        <v>38</v>
      </c>
      <c r="E39" s="29">
        <f>G$3</f>
        <v>34.93</v>
      </c>
      <c r="F39" s="27"/>
      <c r="G39" s="23">
        <v>11</v>
      </c>
      <c r="H39" s="29" t="str">
        <f>B$6</f>
        <v>B. Shuttleworth</v>
      </c>
      <c r="I39" s="37">
        <f>K$6</f>
        <v>0.69399999999999995</v>
      </c>
      <c r="J39" s="29">
        <f>J$6</f>
        <v>100</v>
      </c>
      <c r="K39" s="27"/>
      <c r="L39" s="23">
        <v>11</v>
      </c>
      <c r="M39" s="29" t="str">
        <f>B$15</f>
        <v>L. Robles</v>
      </c>
      <c r="N39" s="29">
        <f t="shared" ref="N39:S39" si="10">M$15</f>
        <v>3.41</v>
      </c>
      <c r="O39" s="29">
        <f t="shared" si="10"/>
        <v>431</v>
      </c>
      <c r="P39" s="29">
        <f t="shared" si="10"/>
        <v>117</v>
      </c>
      <c r="Q39" s="29">
        <f t="shared" si="10"/>
        <v>15</v>
      </c>
      <c r="R39" s="29">
        <f t="shared" si="10"/>
        <v>10</v>
      </c>
      <c r="S39" s="29">
        <f t="shared" si="10"/>
        <v>2</v>
      </c>
      <c r="T39" s="37">
        <f>T$15</f>
        <v>0.92600000000000005</v>
      </c>
      <c r="U39" s="27"/>
      <c r="V39" s="23">
        <v>11</v>
      </c>
      <c r="W39" s="29" t="str">
        <f>B$10</f>
        <v>J. Attinella</v>
      </c>
      <c r="X39" s="63">
        <f>IF(Table17[[#This Row],[PsDist]]&gt;45,45*Table17[[#This Row],[Pass%]],AD$10)</f>
        <v>25.68</v>
      </c>
      <c r="Y39" s="29">
        <f>AE$10</f>
        <v>465</v>
      </c>
      <c r="Z39" s="29">
        <f>AF$10</f>
        <v>268</v>
      </c>
      <c r="AA39" s="37">
        <f>AG$10</f>
        <v>0.57599999999999996</v>
      </c>
      <c r="AB39" s="29">
        <f>AJ$10</f>
        <v>44.6</v>
      </c>
      <c r="AC39" s="27"/>
      <c r="AD39" s="23">
        <v>11</v>
      </c>
      <c r="AE39" s="29" t="str">
        <f>B$7</f>
        <v>D. Bingham</v>
      </c>
      <c r="AF39" s="27">
        <f>'GK Workspace'!$AA$7</f>
        <v>59</v>
      </c>
    </row>
    <row r="40" spans="1:32" x14ac:dyDescent="0.25">
      <c r="A40" s="23">
        <v>12</v>
      </c>
      <c r="B40" s="29" t="str">
        <f>B$6</f>
        <v>B. Shuttleworth</v>
      </c>
      <c r="C40" s="29">
        <f>E$6</f>
        <v>2.39</v>
      </c>
      <c r="D40" s="29">
        <f>F$6</f>
        <v>45</v>
      </c>
      <c r="E40" s="29">
        <f>G$6</f>
        <v>36.83</v>
      </c>
      <c r="F40" s="27"/>
      <c r="G40" s="23">
        <v>12</v>
      </c>
      <c r="H40" s="29" t="str">
        <f>B$3</f>
        <v>A. Bono</v>
      </c>
      <c r="I40" s="37">
        <f>K$3</f>
        <v>0.69399999999999995</v>
      </c>
      <c r="J40" s="29">
        <f>J$3</f>
        <v>82</v>
      </c>
      <c r="K40" s="27"/>
      <c r="L40" s="23">
        <v>12</v>
      </c>
      <c r="M40" s="29" t="str">
        <f>B$21</f>
        <v>S. Marinovic</v>
      </c>
      <c r="N40" s="29">
        <f t="shared" ref="N40:S40" si="11">M$21</f>
        <v>3.35</v>
      </c>
      <c r="O40" s="29">
        <f t="shared" si="11"/>
        <v>423</v>
      </c>
      <c r="P40" s="29">
        <f t="shared" si="11"/>
        <v>107</v>
      </c>
      <c r="Q40" s="29">
        <f t="shared" si="11"/>
        <v>12</v>
      </c>
      <c r="R40" s="29">
        <f t="shared" si="11"/>
        <v>10</v>
      </c>
      <c r="S40" s="29">
        <f t="shared" si="11"/>
        <v>4</v>
      </c>
      <c r="T40" s="37">
        <f>T$21</f>
        <v>0.84599999999999997</v>
      </c>
      <c r="U40" s="27"/>
      <c r="V40" s="23">
        <v>12</v>
      </c>
      <c r="W40" s="29" t="str">
        <f>B$21</f>
        <v>S. Marinovic</v>
      </c>
      <c r="X40" s="63">
        <f>IF(Table17[[#This Row],[PsDist]]&gt;45,45*Table17[[#This Row],[Pass%]],AD$21)</f>
        <v>25.514999999999997</v>
      </c>
      <c r="Y40" s="29">
        <f>AE$21</f>
        <v>427</v>
      </c>
      <c r="Z40" s="29">
        <f>AF$21</f>
        <v>242</v>
      </c>
      <c r="AA40" s="37">
        <f>AG$21</f>
        <v>0.56699999999999995</v>
      </c>
      <c r="AB40" s="29">
        <f>AJ$21</f>
        <v>45.4</v>
      </c>
      <c r="AC40" s="27"/>
      <c r="AD40" s="23">
        <v>12</v>
      </c>
      <c r="AE40" s="29" t="str">
        <f>B$17</f>
        <v>N. Rimando</v>
      </c>
      <c r="AF40" s="27">
        <f>'GK Workspace'!$AA$17</f>
        <v>48</v>
      </c>
    </row>
    <row r="41" spans="1:32" x14ac:dyDescent="0.25">
      <c r="A41" s="23">
        <v>13</v>
      </c>
      <c r="B41" s="29" t="str">
        <f>B$23</f>
        <v>T. Melia</v>
      </c>
      <c r="C41" s="29">
        <f>E$23</f>
        <v>1.21</v>
      </c>
      <c r="D41" s="29">
        <f>F$23</f>
        <v>36</v>
      </c>
      <c r="E41" s="29">
        <f>G$23</f>
        <v>36.9</v>
      </c>
      <c r="F41" s="27"/>
      <c r="G41" s="23">
        <v>13</v>
      </c>
      <c r="H41" s="29" t="str">
        <f>B$14</f>
        <v>J. Willis</v>
      </c>
      <c r="I41" s="37">
        <f>K$14</f>
        <v>0.69399999999999995</v>
      </c>
      <c r="J41" s="29">
        <f>J$14</f>
        <v>75</v>
      </c>
      <c r="K41" s="27"/>
      <c r="L41" s="23">
        <v>13</v>
      </c>
      <c r="M41" s="29" t="str">
        <f>B$8</f>
        <v>D. Ousted</v>
      </c>
      <c r="N41" s="29">
        <f t="shared" ref="N41:S41" si="12">M$8</f>
        <v>3.33</v>
      </c>
      <c r="O41" s="29">
        <f t="shared" si="12"/>
        <v>294</v>
      </c>
      <c r="P41" s="29">
        <f t="shared" si="12"/>
        <v>84</v>
      </c>
      <c r="Q41" s="29">
        <f t="shared" si="12"/>
        <v>8</v>
      </c>
      <c r="R41" s="29">
        <f t="shared" si="12"/>
        <v>12</v>
      </c>
      <c r="S41" s="29">
        <f t="shared" si="12"/>
        <v>1</v>
      </c>
      <c r="T41" s="37">
        <f>T$8</f>
        <v>0.95199999999999996</v>
      </c>
      <c r="U41" s="27"/>
      <c r="V41" s="23">
        <v>13</v>
      </c>
      <c r="W41" s="24" t="str">
        <f>B$2</f>
        <v>A. Blake</v>
      </c>
      <c r="X41" s="64">
        <f>IF(Table17[[#This Row],[PsDist]]&gt;45,45*Table17[[#This Row],[Pass%]],AD$2)</f>
        <v>25.5</v>
      </c>
      <c r="Y41" s="24">
        <f>AE$2</f>
        <v>710</v>
      </c>
      <c r="Z41" s="24">
        <f>AF$2</f>
        <v>425</v>
      </c>
      <c r="AA41" s="25">
        <f>AG$2</f>
        <v>0.59899999999999998</v>
      </c>
      <c r="AB41" s="24">
        <f>AJ$2</f>
        <v>42.6</v>
      </c>
      <c r="AC41" s="27"/>
      <c r="AD41" s="23">
        <v>13</v>
      </c>
      <c r="AE41" s="29" t="str">
        <f>B$16</f>
        <v>M. Turner</v>
      </c>
      <c r="AF41" s="27">
        <f>'GK Workspace'!$AA$16</f>
        <v>51</v>
      </c>
    </row>
    <row r="42" spans="1:32" x14ac:dyDescent="0.25">
      <c r="A42" s="23">
        <v>14</v>
      </c>
      <c r="B42" s="29" t="str">
        <f>B$16</f>
        <v>M. Turner</v>
      </c>
      <c r="C42" s="29">
        <f>E$16</f>
        <v>1.71</v>
      </c>
      <c r="D42" s="29">
        <f>F$16</f>
        <v>42</v>
      </c>
      <c r="E42" s="29">
        <f>G$16</f>
        <v>39.74</v>
      </c>
      <c r="F42" s="27"/>
      <c r="G42" s="23">
        <v>14</v>
      </c>
      <c r="H42" s="29" t="str">
        <f>B$22</f>
        <v>T. Howard</v>
      </c>
      <c r="I42" s="37">
        <f>K$22</f>
        <v>0.68600000000000005</v>
      </c>
      <c r="J42" s="29">
        <f>J$22</f>
        <v>107</v>
      </c>
      <c r="K42" s="27"/>
      <c r="L42" s="23">
        <v>14</v>
      </c>
      <c r="M42" s="29" t="str">
        <f>B$9</f>
        <v>E. Bush</v>
      </c>
      <c r="N42" s="29">
        <f t="shared" ref="N42:S42" si="13">M$9</f>
        <v>3.27</v>
      </c>
      <c r="O42" s="29">
        <f t="shared" si="13"/>
        <v>492</v>
      </c>
      <c r="P42" s="29">
        <f t="shared" si="13"/>
        <v>137</v>
      </c>
      <c r="Q42" s="29">
        <f t="shared" si="13"/>
        <v>21</v>
      </c>
      <c r="R42" s="29">
        <f t="shared" si="13"/>
        <v>10</v>
      </c>
      <c r="S42" s="29">
        <f t="shared" si="13"/>
        <v>3</v>
      </c>
      <c r="T42" s="37">
        <f>T$9</f>
        <v>0.91200000000000003</v>
      </c>
      <c r="U42" s="27"/>
      <c r="V42" s="23">
        <v>14</v>
      </c>
      <c r="W42" s="29" t="str">
        <f>B$20</f>
        <v>S. Johnson</v>
      </c>
      <c r="X42" s="63">
        <f>IF(Table17[[#This Row],[PsDist]]&gt;45,45*Table17[[#This Row],[Pass%]],AD$20)</f>
        <v>25.5</v>
      </c>
      <c r="Y42" s="29">
        <f>AE$20</f>
        <v>1018</v>
      </c>
      <c r="Z42" s="29">
        <f>AF$20</f>
        <v>704</v>
      </c>
      <c r="AA42" s="37">
        <f>AG$20</f>
        <v>0.69199999999999995</v>
      </c>
      <c r="AB42" s="29">
        <f>AJ$20</f>
        <v>36.9</v>
      </c>
      <c r="AC42" s="27"/>
      <c r="AD42" s="23">
        <v>14</v>
      </c>
      <c r="AE42" s="29" t="str">
        <f>B$9</f>
        <v>E. Bush</v>
      </c>
      <c r="AF42" s="27">
        <f>'GK Workspace'!$AA$9</f>
        <v>51</v>
      </c>
    </row>
    <row r="43" spans="1:32" x14ac:dyDescent="0.25">
      <c r="A43" s="23">
        <v>15</v>
      </c>
      <c r="B43" s="24" t="str">
        <f>B$2</f>
        <v>A. Blake</v>
      </c>
      <c r="C43" s="24">
        <f>E$2</f>
        <v>1.74</v>
      </c>
      <c r="D43" s="24">
        <f>F$2</f>
        <v>45</v>
      </c>
      <c r="E43" s="24">
        <f>G$2</f>
        <v>40.21</v>
      </c>
      <c r="F43" s="27"/>
      <c r="G43" s="23">
        <v>15</v>
      </c>
      <c r="H43" s="29" t="str">
        <f>B$16</f>
        <v>M. Turner</v>
      </c>
      <c r="I43" s="37">
        <f>K$16</f>
        <v>0.66100000000000003</v>
      </c>
      <c r="J43" s="29">
        <f>J$16</f>
        <v>80</v>
      </c>
      <c r="K43" s="27"/>
      <c r="L43" s="23">
        <v>15</v>
      </c>
      <c r="M43" s="29" t="str">
        <f>B$10</f>
        <v>J. Attinella</v>
      </c>
      <c r="N43" s="29">
        <f t="shared" ref="N43:S43" si="14">M$10</f>
        <v>3.09</v>
      </c>
      <c r="O43" s="29">
        <f t="shared" si="14"/>
        <v>406</v>
      </c>
      <c r="P43" s="29">
        <f t="shared" si="14"/>
        <v>124</v>
      </c>
      <c r="Q43" s="29">
        <f t="shared" si="14"/>
        <v>19</v>
      </c>
      <c r="R43" s="29">
        <f t="shared" si="14"/>
        <v>14</v>
      </c>
      <c r="S43" s="29">
        <f t="shared" si="14"/>
        <v>2</v>
      </c>
      <c r="T43" s="37">
        <f>T$10</f>
        <v>0.94299999999999995</v>
      </c>
      <c r="U43" s="27"/>
      <c r="V43" s="23">
        <v>15</v>
      </c>
      <c r="W43" s="29" t="str">
        <f>B$19</f>
        <v>S. Frei</v>
      </c>
      <c r="X43" s="63">
        <f>IF(Table17[[#This Row],[PsDist]]&gt;45,45*Table17[[#This Row],[Pass%]],AD$19)</f>
        <v>25.33</v>
      </c>
      <c r="Y43" s="29">
        <f>AE$19</f>
        <v>849</v>
      </c>
      <c r="Z43" s="29">
        <f>AF$19</f>
        <v>521</v>
      </c>
      <c r="AA43" s="37">
        <f>AG$19</f>
        <v>0.61399999999999999</v>
      </c>
      <c r="AB43" s="29">
        <f>AJ$19</f>
        <v>41.3</v>
      </c>
      <c r="AC43" s="27"/>
      <c r="AD43" s="23">
        <v>15</v>
      </c>
      <c r="AE43" s="29" t="str">
        <f>B$13</f>
        <v>J. Maurer</v>
      </c>
      <c r="AF43" s="27">
        <f>'GK Workspace'!$AA$13</f>
        <v>51</v>
      </c>
    </row>
    <row r="44" spans="1:32" x14ac:dyDescent="0.25">
      <c r="A44" s="23">
        <v>16</v>
      </c>
      <c r="B44" s="29" t="str">
        <f>B$24</f>
        <v>T. Miller</v>
      </c>
      <c r="C44" s="29">
        <f>E$24</f>
        <v>1.49</v>
      </c>
      <c r="D44" s="29">
        <f>F$24</f>
        <v>41</v>
      </c>
      <c r="E44" s="29">
        <f>G$24</f>
        <v>40.33</v>
      </c>
      <c r="F44" s="27"/>
      <c r="G44" s="23">
        <v>16</v>
      </c>
      <c r="H44" s="29" t="str">
        <f>B$13</f>
        <v>J. Maurer</v>
      </c>
      <c r="I44" s="37">
        <f>K$13</f>
        <v>0.66</v>
      </c>
      <c r="J44" s="29">
        <f>J$13</f>
        <v>32</v>
      </c>
      <c r="K44" s="27"/>
      <c r="L44" s="23">
        <v>16</v>
      </c>
      <c r="M44" s="29" t="str">
        <f>B$11</f>
        <v>J. Bendik</v>
      </c>
      <c r="N44" s="29">
        <f t="shared" ref="N44:S44" si="15">M$11</f>
        <v>3.03</v>
      </c>
      <c r="O44" s="29">
        <f t="shared" si="15"/>
        <v>424</v>
      </c>
      <c r="P44" s="29">
        <f t="shared" si="15"/>
        <v>121</v>
      </c>
      <c r="Q44" s="29">
        <f t="shared" si="15"/>
        <v>12</v>
      </c>
      <c r="R44" s="29">
        <f t="shared" si="15"/>
        <v>7</v>
      </c>
      <c r="S44" s="29">
        <f t="shared" si="15"/>
        <v>3</v>
      </c>
      <c r="T44" s="37">
        <f>T$11</f>
        <v>0.86399999999999999</v>
      </c>
      <c r="U44" s="27"/>
      <c r="V44" s="23">
        <v>16</v>
      </c>
      <c r="W44" s="29" t="str">
        <f>B$7</f>
        <v>D. Bingham</v>
      </c>
      <c r="X44" s="63">
        <f>IF(Table17[[#This Row],[PsDist]]&gt;45,45*Table17[[#This Row],[Pass%]],AD$7)</f>
        <v>25.290000000000003</v>
      </c>
      <c r="Y44" s="29">
        <f>AE$7</f>
        <v>891</v>
      </c>
      <c r="Z44" s="29">
        <f>AF$7</f>
        <v>501</v>
      </c>
      <c r="AA44" s="37">
        <f>AG$7</f>
        <v>0.56200000000000006</v>
      </c>
      <c r="AB44" s="29">
        <f>AJ$7</f>
        <v>48</v>
      </c>
      <c r="AC44" s="27"/>
      <c r="AD44" s="23">
        <v>16</v>
      </c>
      <c r="AE44" s="29" t="str">
        <f>B$14</f>
        <v>J. Willis</v>
      </c>
      <c r="AF44" s="27">
        <f>'GK Workspace'!$AA$14</f>
        <v>59</v>
      </c>
    </row>
    <row r="45" spans="1:32" x14ac:dyDescent="0.25">
      <c r="A45" s="23">
        <v>17</v>
      </c>
      <c r="B45" s="29" t="str">
        <f>B$18</f>
        <v>R. SÃ¡nchez</v>
      </c>
      <c r="C45" s="29">
        <f>E$18</f>
        <v>2.17</v>
      </c>
      <c r="D45" s="29">
        <f>F$18</f>
        <v>47</v>
      </c>
      <c r="E45" s="29">
        <f>G$18</f>
        <v>41.57</v>
      </c>
      <c r="F45" s="27"/>
      <c r="G45" s="23">
        <v>17</v>
      </c>
      <c r="H45" s="29" t="str">
        <f>B$25</f>
        <v>Z. Steffen</v>
      </c>
      <c r="I45" s="37">
        <f>K$25</f>
        <v>0.65500000000000003</v>
      </c>
      <c r="J45" s="29">
        <f>J$25</f>
        <v>56</v>
      </c>
      <c r="K45" s="27"/>
      <c r="L45" s="23">
        <v>17</v>
      </c>
      <c r="M45" s="29" t="str">
        <f>B$18</f>
        <v>R. SÃ¡nchez</v>
      </c>
      <c r="N45" s="29">
        <f t="shared" ref="N45:S45" si="16">M$18</f>
        <v>3.02</v>
      </c>
      <c r="O45" s="29">
        <f t="shared" si="16"/>
        <v>427</v>
      </c>
      <c r="P45" s="29">
        <f t="shared" si="16"/>
        <v>117</v>
      </c>
      <c r="Q45" s="29">
        <f t="shared" si="16"/>
        <v>13</v>
      </c>
      <c r="R45" s="29">
        <f t="shared" si="16"/>
        <v>11</v>
      </c>
      <c r="S45" s="29">
        <f t="shared" si="16"/>
        <v>5</v>
      </c>
      <c r="T45" s="37">
        <f>T$18</f>
        <v>0.82799999999999996</v>
      </c>
      <c r="U45" s="27"/>
      <c r="V45" s="23">
        <v>17</v>
      </c>
      <c r="W45" s="29" t="str">
        <f>B$24</f>
        <v>T. Miller</v>
      </c>
      <c r="X45" s="63">
        <f>IF(Table17[[#This Row],[PsDist]]&gt;45,45*Table17[[#This Row],[Pass%]],AD$24)</f>
        <v>25</v>
      </c>
      <c r="Y45" s="29">
        <f>AE$24</f>
        <v>717</v>
      </c>
      <c r="Z45" s="29">
        <f>AF$24</f>
        <v>468</v>
      </c>
      <c r="AA45" s="37">
        <f>AG$24</f>
        <v>0.65300000000000002</v>
      </c>
      <c r="AB45" s="29">
        <f>AJ$24</f>
        <v>38.299999999999997</v>
      </c>
      <c r="AC45" s="27"/>
      <c r="AD45" s="23">
        <v>17</v>
      </c>
      <c r="AE45" s="29" t="str">
        <f>B$21</f>
        <v>S. Marinovic</v>
      </c>
      <c r="AF45" s="27">
        <f>'GK Workspace'!$AA$21</f>
        <v>63</v>
      </c>
    </row>
    <row r="46" spans="1:32" x14ac:dyDescent="0.25">
      <c r="A46" s="23">
        <v>18</v>
      </c>
      <c r="B46" s="29" t="str">
        <f>B$19</f>
        <v>S. Frei</v>
      </c>
      <c r="C46" s="29">
        <f>E$19</f>
        <v>0.72</v>
      </c>
      <c r="D46" s="29">
        <f>F$19</f>
        <v>29</v>
      </c>
      <c r="E46" s="29">
        <f>G$19</f>
        <v>41.78</v>
      </c>
      <c r="F46" s="27"/>
      <c r="G46" s="23">
        <v>18</v>
      </c>
      <c r="H46" s="29" t="str">
        <f>B$17</f>
        <v>N. Rimando</v>
      </c>
      <c r="I46" s="37">
        <f>K$17</f>
        <v>0.65</v>
      </c>
      <c r="J46" s="29">
        <f>J$17</f>
        <v>84</v>
      </c>
      <c r="K46" s="27"/>
      <c r="L46" s="23">
        <v>18</v>
      </c>
      <c r="M46" s="29" t="str">
        <f>B$12</f>
        <v>J. Gonzalez</v>
      </c>
      <c r="N46" s="29">
        <f t="shared" ref="N46:S46" si="17">M$12</f>
        <v>3.01</v>
      </c>
      <c r="O46" s="29">
        <f t="shared" si="17"/>
        <v>295</v>
      </c>
      <c r="P46" s="29">
        <f t="shared" si="17"/>
        <v>81</v>
      </c>
      <c r="Q46" s="29">
        <f t="shared" si="17"/>
        <v>9</v>
      </c>
      <c r="R46" s="29">
        <f t="shared" si="17"/>
        <v>10</v>
      </c>
      <c r="S46" s="29">
        <f t="shared" si="17"/>
        <v>4</v>
      </c>
      <c r="T46" s="37">
        <f>T$12</f>
        <v>0.82599999999999996</v>
      </c>
      <c r="U46" s="27"/>
      <c r="V46" s="23">
        <v>18</v>
      </c>
      <c r="W46" s="29" t="str">
        <f>B$14</f>
        <v>J. Willis</v>
      </c>
      <c r="X46" s="63">
        <f>IF(Table17[[#This Row],[PsDist]]&gt;45,45*Table17[[#This Row],[Pass%]],AD$14)</f>
        <v>24.840000000000003</v>
      </c>
      <c r="Y46" s="29">
        <f>AE$14</f>
        <v>640</v>
      </c>
      <c r="Z46" s="29">
        <f>AF$14</f>
        <v>353</v>
      </c>
      <c r="AA46" s="37">
        <f>AG$14</f>
        <v>0.55200000000000005</v>
      </c>
      <c r="AB46" s="29">
        <f>AJ$14</f>
        <v>45.6</v>
      </c>
      <c r="AC46" s="27"/>
      <c r="AD46" s="23">
        <v>18</v>
      </c>
      <c r="AE46" s="29" t="str">
        <f>B$22</f>
        <v>T. Howard</v>
      </c>
      <c r="AF46" s="27">
        <f>'GK Workspace'!$AA$22</f>
        <v>62</v>
      </c>
    </row>
    <row r="47" spans="1:32" x14ac:dyDescent="0.25">
      <c r="A47" s="23">
        <v>19</v>
      </c>
      <c r="B47" s="29" t="str">
        <f>B$4</f>
        <v>A. Tarbell</v>
      </c>
      <c r="C47" s="29">
        <f>E$4</f>
        <v>2.7</v>
      </c>
      <c r="D47" s="29">
        <f>F$4</f>
        <v>57</v>
      </c>
      <c r="E47" s="29">
        <f>G$4</f>
        <v>42.96</v>
      </c>
      <c r="F47" s="27"/>
      <c r="G47" s="23">
        <v>19</v>
      </c>
      <c r="H47" s="29" t="str">
        <f>B$7</f>
        <v>D. Bingham</v>
      </c>
      <c r="I47" s="37">
        <f>K$7</f>
        <v>0.64900000000000002</v>
      </c>
      <c r="J47" s="29">
        <f>J$7</f>
        <v>108</v>
      </c>
      <c r="K47" s="27"/>
      <c r="L47" s="23">
        <v>19</v>
      </c>
      <c r="M47" s="29" t="str">
        <f>B$3</f>
        <v>A. Bono</v>
      </c>
      <c r="N47" s="29">
        <f t="shared" ref="N47:S47" si="18">M$3</f>
        <v>2.98</v>
      </c>
      <c r="O47" s="29">
        <f t="shared" si="18"/>
        <v>347</v>
      </c>
      <c r="P47" s="29">
        <f t="shared" si="18"/>
        <v>102</v>
      </c>
      <c r="Q47" s="29">
        <f t="shared" si="18"/>
        <v>17</v>
      </c>
      <c r="R47" s="29">
        <f t="shared" si="18"/>
        <v>4</v>
      </c>
      <c r="S47" s="29">
        <f t="shared" si="18"/>
        <v>3</v>
      </c>
      <c r="T47" s="37">
        <f>T$3</f>
        <v>0.875</v>
      </c>
      <c r="U47" s="27"/>
      <c r="V47" s="23">
        <v>19</v>
      </c>
      <c r="W47" s="29" t="str">
        <f>B$9</f>
        <v>E. Bush</v>
      </c>
      <c r="X47" s="63">
        <f>IF(Table17[[#This Row],[PsDist]]&gt;45,45*Table17[[#This Row],[Pass%]],AD$9)</f>
        <v>24.53</v>
      </c>
      <c r="Y47" s="29">
        <f>AE$9</f>
        <v>791</v>
      </c>
      <c r="Z47" s="29">
        <f>AF$9</f>
        <v>470</v>
      </c>
      <c r="AA47" s="37">
        <f>AG$9</f>
        <v>0.59399999999999997</v>
      </c>
      <c r="AB47" s="29">
        <f>AJ$9</f>
        <v>41.3</v>
      </c>
      <c r="AC47" s="27"/>
      <c r="AD47" s="23">
        <v>19</v>
      </c>
      <c r="AE47" s="29" t="str">
        <f>B$8</f>
        <v>D. Ousted</v>
      </c>
      <c r="AF47" s="27">
        <f>'GK Workspace'!$AA$8</f>
        <v>66</v>
      </c>
    </row>
    <row r="48" spans="1:32" x14ac:dyDescent="0.25">
      <c r="A48" s="23">
        <v>20</v>
      </c>
      <c r="B48" s="29" t="str">
        <f>B$22</f>
        <v>T. Howard</v>
      </c>
      <c r="C48" s="29">
        <f>E$22</f>
        <v>2.13</v>
      </c>
      <c r="D48" s="29">
        <f>F$22</f>
        <v>50</v>
      </c>
      <c r="E48" s="29">
        <f>G$22</f>
        <v>43.15</v>
      </c>
      <c r="F48" s="27"/>
      <c r="G48" s="23">
        <v>20</v>
      </c>
      <c r="H48" s="29" t="str">
        <f>B$18</f>
        <v>R. SÃ¡nchez</v>
      </c>
      <c r="I48" s="37">
        <f>K$18</f>
        <v>0.64400000000000002</v>
      </c>
      <c r="J48" s="29">
        <f>J$18</f>
        <v>81</v>
      </c>
      <c r="K48" s="27"/>
      <c r="L48" s="23">
        <v>20</v>
      </c>
      <c r="M48" s="29" t="str">
        <f>B$6</f>
        <v>B. Shuttleworth</v>
      </c>
      <c r="N48" s="29">
        <f t="shared" ref="N48:S48" si="19">M$6</f>
        <v>2.93</v>
      </c>
      <c r="O48" s="29">
        <f t="shared" si="19"/>
        <v>439</v>
      </c>
      <c r="P48" s="29">
        <f t="shared" si="19"/>
        <v>142</v>
      </c>
      <c r="Q48" s="29">
        <f t="shared" si="19"/>
        <v>7</v>
      </c>
      <c r="R48" s="29">
        <f t="shared" si="19"/>
        <v>11</v>
      </c>
      <c r="S48" s="29">
        <f t="shared" si="19"/>
        <v>1</v>
      </c>
      <c r="T48" s="37">
        <f>T$6</f>
        <v>0.94699999999999995</v>
      </c>
      <c r="U48" s="27"/>
      <c r="V48" s="23">
        <v>20</v>
      </c>
      <c r="W48" s="29" t="str">
        <f>B$18</f>
        <v>R. SÃ¡nchez</v>
      </c>
      <c r="X48" s="63">
        <f>IF(Table17[[#This Row],[PsDist]]&gt;45,45*Table17[[#This Row],[Pass%]],AD$18)</f>
        <v>24.35</v>
      </c>
      <c r="Y48" s="29">
        <f>AE$18</f>
        <v>576</v>
      </c>
      <c r="Z48" s="29">
        <f>AF$18</f>
        <v>344</v>
      </c>
      <c r="AA48" s="37">
        <f>AG$18</f>
        <v>0.59699999999999998</v>
      </c>
      <c r="AB48" s="29">
        <f>AJ$18</f>
        <v>40.799999999999997</v>
      </c>
      <c r="AC48" s="27"/>
      <c r="AD48" s="23">
        <v>20</v>
      </c>
      <c r="AE48" s="29" t="str">
        <f>B$3</f>
        <v>A. Bono</v>
      </c>
      <c r="AF48" s="27">
        <f>'GK Workspace'!$AA$3</f>
        <v>68</v>
      </c>
    </row>
    <row r="49" spans="1:32" x14ac:dyDescent="0.25">
      <c r="A49" s="23">
        <v>21</v>
      </c>
      <c r="B49" s="29" t="str">
        <f>B$9</f>
        <v>E. Bush</v>
      </c>
      <c r="C49" s="29">
        <f>E$9</f>
        <v>1.7</v>
      </c>
      <c r="D49" s="29">
        <f>F$9</f>
        <v>47</v>
      </c>
      <c r="E49" s="29">
        <f>G$9</f>
        <v>43.37</v>
      </c>
      <c r="F49" s="27"/>
      <c r="G49" s="23">
        <v>21</v>
      </c>
      <c r="H49" s="29" t="str">
        <f>B$4</f>
        <v>A. Tarbell</v>
      </c>
      <c r="I49" s="37">
        <f>K$4</f>
        <v>0.60699999999999998</v>
      </c>
      <c r="J49" s="29">
        <f>J$4</f>
        <v>83</v>
      </c>
      <c r="K49" s="27"/>
      <c r="L49" s="23">
        <v>21</v>
      </c>
      <c r="M49" s="29" t="str">
        <f>B$14</f>
        <v>J. Willis</v>
      </c>
      <c r="N49" s="29">
        <f t="shared" ref="N49:S49" si="20">M$14</f>
        <v>2.89</v>
      </c>
      <c r="O49" s="29">
        <f t="shared" si="20"/>
        <v>333</v>
      </c>
      <c r="P49" s="29">
        <f t="shared" si="20"/>
        <v>109</v>
      </c>
      <c r="Q49" s="29">
        <f t="shared" si="20"/>
        <v>13</v>
      </c>
      <c r="R49" s="29">
        <f t="shared" si="20"/>
        <v>4</v>
      </c>
      <c r="S49" s="29">
        <f t="shared" si="20"/>
        <v>1</v>
      </c>
      <c r="T49" s="37">
        <f>T$14</f>
        <v>0.94399999999999995</v>
      </c>
      <c r="U49" s="27"/>
      <c r="V49" s="23">
        <v>21</v>
      </c>
      <c r="W49" s="29" t="str">
        <f>B$4</f>
        <v>A. Tarbell</v>
      </c>
      <c r="X49" s="63">
        <f>IF(Table17[[#This Row],[PsDist]]&gt;45,45*Table17[[#This Row],[Pass%]],AD$4)</f>
        <v>24.075000000000003</v>
      </c>
      <c r="Y49" s="29">
        <f>AE$4</f>
        <v>746</v>
      </c>
      <c r="Z49" s="29">
        <f>AF$4</f>
        <v>399</v>
      </c>
      <c r="AA49" s="37">
        <f>AG$4</f>
        <v>0.53500000000000003</v>
      </c>
      <c r="AB49" s="29">
        <f>AJ$4</f>
        <v>45.6</v>
      </c>
      <c r="AC49" s="27"/>
      <c r="AD49" s="23">
        <v>21</v>
      </c>
      <c r="AE49" s="29" t="str">
        <f>B$4</f>
        <v>A. Tarbell</v>
      </c>
      <c r="AF49" s="27">
        <f>'GK Workspace'!$AA$4</f>
        <v>72</v>
      </c>
    </row>
    <row r="50" spans="1:32" x14ac:dyDescent="0.25">
      <c r="A50" s="23">
        <v>22</v>
      </c>
      <c r="B50" s="29" t="str">
        <f>B$17</f>
        <v>N. Rimando</v>
      </c>
      <c r="C50" s="29">
        <f>E$17</f>
        <v>1.81</v>
      </c>
      <c r="D50" s="29">
        <f>F$17</f>
        <v>48</v>
      </c>
      <c r="E50" s="29">
        <f>G$17</f>
        <v>44.56</v>
      </c>
      <c r="F50" s="27"/>
      <c r="G50" s="23">
        <v>22</v>
      </c>
      <c r="H50" s="29" t="str">
        <f>B$21</f>
        <v>S. Marinovic</v>
      </c>
      <c r="I50" s="37">
        <f>K$21</f>
        <v>0.60499999999999998</v>
      </c>
      <c r="J50" s="29">
        <f>J$21</f>
        <v>50</v>
      </c>
      <c r="K50" s="27"/>
      <c r="L50" s="23">
        <v>22</v>
      </c>
      <c r="M50" s="29" t="str">
        <f>B$22</f>
        <v>T. Howard</v>
      </c>
      <c r="N50" s="29">
        <f t="shared" ref="N50:S50" si="21">M$22</f>
        <v>2.79</v>
      </c>
      <c r="O50" s="29">
        <f t="shared" si="21"/>
        <v>420</v>
      </c>
      <c r="P50" s="29">
        <f t="shared" si="21"/>
        <v>119</v>
      </c>
      <c r="Q50" s="29">
        <f t="shared" si="21"/>
        <v>13</v>
      </c>
      <c r="R50" s="29">
        <f t="shared" si="21"/>
        <v>2</v>
      </c>
      <c r="S50" s="29">
        <f t="shared" si="21"/>
        <v>4</v>
      </c>
      <c r="T50" s="37">
        <f>T$22</f>
        <v>0.78900000000000003</v>
      </c>
      <c r="U50" s="27"/>
      <c r="V50" s="23">
        <v>22</v>
      </c>
      <c r="W50" s="29" t="str">
        <f>B$3</f>
        <v>A. Bono</v>
      </c>
      <c r="X50" s="63">
        <f>IF(Table17[[#This Row],[PsDist]]&gt;45,45*Table17[[#This Row],[Pass%]],AD$3)</f>
        <v>23.59</v>
      </c>
      <c r="Y50" s="29">
        <f>AE$3</f>
        <v>614</v>
      </c>
      <c r="Z50" s="29">
        <f>AF$3</f>
        <v>352</v>
      </c>
      <c r="AA50" s="37">
        <f>AG$3</f>
        <v>0.57299999999999995</v>
      </c>
      <c r="AB50" s="29">
        <f>AJ$3</f>
        <v>41.2</v>
      </c>
      <c r="AC50" s="27"/>
      <c r="AD50" s="23">
        <v>22</v>
      </c>
      <c r="AE50" s="29" t="str">
        <f>B$11</f>
        <v>J. Bendik</v>
      </c>
      <c r="AF50" s="27">
        <f>'GK Workspace'!$AA$11</f>
        <v>71</v>
      </c>
    </row>
    <row r="51" spans="1:32" x14ac:dyDescent="0.25">
      <c r="A51" s="38">
        <v>23</v>
      </c>
      <c r="B51" s="29" t="str">
        <f>B$11</f>
        <v>J. Bendik</v>
      </c>
      <c r="C51" s="29">
        <f>E$11</f>
        <v>2.97</v>
      </c>
      <c r="D51" s="29">
        <f>F$11</f>
        <v>56</v>
      </c>
      <c r="E51" s="29">
        <f>G$11</f>
        <v>44.62</v>
      </c>
      <c r="F51" s="27"/>
      <c r="G51" s="38">
        <v>23</v>
      </c>
      <c r="H51" s="29" t="str">
        <f>B$8</f>
        <v>D. Ousted</v>
      </c>
      <c r="I51" s="37">
        <f>K$8</f>
        <v>0.59799999999999998</v>
      </c>
      <c r="J51" s="29">
        <f>J$8</f>
        <v>48</v>
      </c>
      <c r="K51" s="27"/>
      <c r="L51" s="38">
        <v>23</v>
      </c>
      <c r="M51" s="29" t="str">
        <f>B$16</f>
        <v>M. Turner</v>
      </c>
      <c r="N51" s="29">
        <f t="shared" ref="N51:S51" si="22">M$16</f>
        <v>2.77</v>
      </c>
      <c r="O51" s="29">
        <f t="shared" si="22"/>
        <v>379</v>
      </c>
      <c r="P51" s="29">
        <f t="shared" si="22"/>
        <v>118</v>
      </c>
      <c r="Q51" s="29">
        <f t="shared" si="22"/>
        <v>14</v>
      </c>
      <c r="R51" s="29">
        <f t="shared" si="22"/>
        <v>11</v>
      </c>
      <c r="S51" s="29">
        <f t="shared" si="22"/>
        <v>4</v>
      </c>
      <c r="T51" s="37">
        <f>T$16</f>
        <v>0.86199999999999999</v>
      </c>
      <c r="U51" s="27"/>
      <c r="V51" s="38">
        <v>23</v>
      </c>
      <c r="W51" s="4" t="str">
        <f>B$6</f>
        <v>B. Shuttleworth</v>
      </c>
      <c r="X51" s="63">
        <f>IF(Table17[[#This Row],[PsDist]]&gt;45,45*Table17[[#This Row],[Pass%]],AD$6)</f>
        <v>22.35</v>
      </c>
      <c r="Y51" s="29">
        <f>AE$6</f>
        <v>550</v>
      </c>
      <c r="Z51" s="29">
        <f>AF$6</f>
        <v>303</v>
      </c>
      <c r="AA51" s="37">
        <f>AG$6</f>
        <v>0.55100000000000005</v>
      </c>
      <c r="AB51" s="29">
        <f>AJ$6</f>
        <v>40.6</v>
      </c>
      <c r="AC51" s="27"/>
      <c r="AD51" s="38">
        <v>23</v>
      </c>
      <c r="AE51" s="4" t="str">
        <f>B$6</f>
        <v>B. Shuttleworth</v>
      </c>
      <c r="AF51" s="27">
        <f>'GK Workspace'!$AA$6</f>
        <v>74</v>
      </c>
    </row>
    <row r="52" spans="1:32" x14ac:dyDescent="0.25">
      <c r="A52" s="39">
        <v>24</v>
      </c>
      <c r="B52" s="29" t="str">
        <f>B$7</f>
        <v>D. Bingham</v>
      </c>
      <c r="C52" s="29">
        <f>E$7</f>
        <v>2.5</v>
      </c>
      <c r="D52" s="29">
        <f>F$7</f>
        <v>59</v>
      </c>
      <c r="E52" s="29">
        <f>G$7</f>
        <v>46.33</v>
      </c>
      <c r="G52" s="39">
        <v>24</v>
      </c>
      <c r="H52" s="29" t="str">
        <f>B$11</f>
        <v>J. Bendik</v>
      </c>
      <c r="I52" s="37">
        <f>K$11</f>
        <v>0.59099999999999997</v>
      </c>
      <c r="J52" s="29">
        <f>J$11</f>
        <v>81</v>
      </c>
      <c r="L52" s="39">
        <v>24</v>
      </c>
      <c r="M52" s="29" t="str">
        <f>B$13</f>
        <v>J. Maurer</v>
      </c>
      <c r="N52" s="29">
        <f t="shared" ref="N52:S52" si="23">M$13</f>
        <v>1.37</v>
      </c>
      <c r="O52" s="29">
        <f t="shared" si="23"/>
        <v>181</v>
      </c>
      <c r="P52" s="29">
        <f t="shared" si="23"/>
        <v>113</v>
      </c>
      <c r="Q52" s="29">
        <f t="shared" si="23"/>
        <v>4</v>
      </c>
      <c r="R52" s="29">
        <f t="shared" si="23"/>
        <v>2</v>
      </c>
      <c r="S52" s="29">
        <f t="shared" si="23"/>
        <v>1</v>
      </c>
      <c r="T52" s="37">
        <f>T$13</f>
        <v>0.85699999999999998</v>
      </c>
      <c r="V52" s="39">
        <v>24</v>
      </c>
      <c r="W52" s="4" t="str">
        <f>B$15</f>
        <v>L. Robles</v>
      </c>
      <c r="X52" s="63">
        <f>IF(Table17[[#This Row],[PsDist]]&gt;45,45*Table17[[#This Row],[Pass%]],AD$15)</f>
        <v>22.22</v>
      </c>
      <c r="Y52" s="29">
        <f>AE$15</f>
        <v>632</v>
      </c>
      <c r="Z52" s="29">
        <f>AF$15</f>
        <v>317</v>
      </c>
      <c r="AA52" s="37">
        <f>AG$15</f>
        <v>0.502</v>
      </c>
      <c r="AB52" s="29">
        <f>AJ$15</f>
        <v>44.3</v>
      </c>
      <c r="AD52" s="39">
        <v>24</v>
      </c>
      <c r="AE52" s="4" t="str">
        <f>B$18</f>
        <v>R. SÃ¡nchez</v>
      </c>
      <c r="AF52" s="27">
        <f>'GK Workspace'!$AA$18</f>
        <v>76</v>
      </c>
    </row>
  </sheetData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ED311-4936-4A5D-9BFF-860BD0E5172A}">
  <dimension ref="A1:AC25"/>
  <sheetViews>
    <sheetView topLeftCell="F1" zoomScale="85" zoomScaleNormal="85" workbookViewId="0">
      <selection activeCell="N4" sqref="N4"/>
    </sheetView>
  </sheetViews>
  <sheetFormatPr defaultRowHeight="15" x14ac:dyDescent="0.25"/>
  <cols>
    <col min="27" max="27" width="14.7109375" customWidth="1"/>
  </cols>
  <sheetData>
    <row r="1" spans="1:29" x14ac:dyDescent="0.25">
      <c r="A1" s="9" t="s">
        <v>0</v>
      </c>
      <c r="B1" s="9" t="s">
        <v>78</v>
      </c>
      <c r="C1" s="10" t="s">
        <v>79</v>
      </c>
      <c r="D1" s="10" t="s">
        <v>67</v>
      </c>
      <c r="E1" s="11" t="s">
        <v>68</v>
      </c>
      <c r="G1" s="9" t="s">
        <v>0</v>
      </c>
      <c r="H1" s="10" t="s">
        <v>4</v>
      </c>
      <c r="I1" s="11" t="s">
        <v>3</v>
      </c>
      <c r="K1" s="9" t="s">
        <v>0</v>
      </c>
      <c r="L1" s="10" t="s">
        <v>5</v>
      </c>
      <c r="M1" s="10" t="s">
        <v>6</v>
      </c>
      <c r="N1" s="10" t="s">
        <v>86</v>
      </c>
      <c r="O1" s="10" t="s">
        <v>7</v>
      </c>
      <c r="P1" s="10" t="s">
        <v>8</v>
      </c>
      <c r="Q1" s="10" t="s">
        <v>9</v>
      </c>
      <c r="R1" s="11" t="s">
        <v>71</v>
      </c>
      <c r="T1" s="9" t="s">
        <v>0</v>
      </c>
      <c r="U1" s="10" t="s">
        <v>72</v>
      </c>
      <c r="V1" s="10" t="s">
        <v>73</v>
      </c>
      <c r="W1" s="10" t="s">
        <v>74</v>
      </c>
      <c r="X1" s="10" t="s">
        <v>75</v>
      </c>
      <c r="Y1" s="11" t="s">
        <v>82</v>
      </c>
      <c r="AA1" s="11" t="s">
        <v>84</v>
      </c>
    </row>
    <row r="2" spans="1:29" x14ac:dyDescent="0.25">
      <c r="A2" s="28">
        <f>_xlfn.RANK.EQ(C2,$C$2:$C$25,1)</f>
        <v>13</v>
      </c>
      <c r="B2" s="28" t="str">
        <f>'GK092418'!B2</f>
        <v>A. Blake</v>
      </c>
      <c r="C2" s="28">
        <f>'GK092418'!E2</f>
        <v>1.74</v>
      </c>
      <c r="D2" s="28">
        <f>'GK092418'!F2</f>
        <v>45</v>
      </c>
      <c r="E2" s="28">
        <f>'GK092418'!G2</f>
        <v>40.21</v>
      </c>
      <c r="F2" s="28"/>
      <c r="G2" s="28">
        <f>_xlfn.RANK.EQ(H2,$H$2:$H$25,0)</f>
        <v>9</v>
      </c>
      <c r="H2" s="30">
        <f>'GK092418'!K2</f>
        <v>0.70399999999999996</v>
      </c>
      <c r="I2" s="28">
        <f>'GK092418'!J2</f>
        <v>104</v>
      </c>
      <c r="J2" s="28"/>
      <c r="K2" s="28">
        <f>_xlfn.RANK.EQ(L2,$L$2:$L$25,0)</f>
        <v>6</v>
      </c>
      <c r="L2" s="28">
        <f>'GK092418'!M2</f>
        <v>3.75</v>
      </c>
      <c r="M2" s="28">
        <f>'GK092418'!N2</f>
        <v>420</v>
      </c>
      <c r="N2" s="28">
        <f>'GK092418'!O2</f>
        <v>100</v>
      </c>
      <c r="O2" s="28">
        <f>'GK092418'!P2</f>
        <v>37</v>
      </c>
      <c r="P2" s="28">
        <f>'GK092418'!Q2</f>
        <v>5</v>
      </c>
      <c r="Q2" s="28">
        <f>'GK092418'!R2</f>
        <v>5</v>
      </c>
      <c r="R2" s="30">
        <f>'GK092418'!T2</f>
        <v>0.89400000000000002</v>
      </c>
      <c r="S2" s="28"/>
      <c r="T2" s="28">
        <f>_xlfn.RANK.EQ(U2,$U$2:$U$25)</f>
        <v>13</v>
      </c>
      <c r="U2" s="80">
        <f>IF(Y2&gt;45,45*X2,'GK092418'!AD2)</f>
        <v>25.5</v>
      </c>
      <c r="V2" s="28">
        <f>'GK092418'!AE2</f>
        <v>710</v>
      </c>
      <c r="W2" s="28">
        <f>'GK092418'!AF2</f>
        <v>425</v>
      </c>
      <c r="X2" s="30">
        <f>'GK092418'!AG2</f>
        <v>0.59899999999999998</v>
      </c>
      <c r="Y2" s="28">
        <f>'GK092418'!AJ2</f>
        <v>42.6</v>
      </c>
      <c r="Z2" s="28"/>
      <c r="AA2" s="28">
        <f>A2+G2+K2+T2</f>
        <v>41</v>
      </c>
      <c r="AB2" s="3"/>
      <c r="AC2" s="3"/>
    </row>
    <row r="3" spans="1:29" x14ac:dyDescent="0.25">
      <c r="A3" s="28">
        <f t="shared" ref="A3:A25" si="0">_xlfn.RANK.EQ(C3,$C$2:$C$25,1)</f>
        <v>16</v>
      </c>
      <c r="B3" s="28" t="str">
        <f>'GK092418'!B3</f>
        <v>A. Bono</v>
      </c>
      <c r="C3" s="28">
        <f>'GK092418'!E3</f>
        <v>1.88</v>
      </c>
      <c r="D3" s="28">
        <f>'GK092418'!F3</f>
        <v>38</v>
      </c>
      <c r="E3" s="28">
        <f>'GK092418'!G3</f>
        <v>34.93</v>
      </c>
      <c r="F3" s="28"/>
      <c r="G3" s="28">
        <f t="shared" ref="G3:G25" si="1">_xlfn.RANK.EQ(H3,$H$2:$H$25,0)</f>
        <v>11</v>
      </c>
      <c r="H3" s="30">
        <f>'GK092418'!K3</f>
        <v>0.69399999999999995</v>
      </c>
      <c r="I3" s="28">
        <f>'GK092418'!J3</f>
        <v>82</v>
      </c>
      <c r="J3" s="28"/>
      <c r="K3" s="28">
        <f t="shared" ref="K3:K25" si="2">_xlfn.RANK.EQ(L3,$L$2:$L$25,0)</f>
        <v>19</v>
      </c>
      <c r="L3" s="28">
        <f>'GK092418'!M3</f>
        <v>2.98</v>
      </c>
      <c r="M3" s="28">
        <f>'GK092418'!N3</f>
        <v>347</v>
      </c>
      <c r="N3" s="28">
        <f>'GK092418'!O3</f>
        <v>102</v>
      </c>
      <c r="O3" s="28">
        <f>'GK092418'!P3</f>
        <v>17</v>
      </c>
      <c r="P3" s="28">
        <f>'GK092418'!Q3</f>
        <v>4</v>
      </c>
      <c r="Q3" s="28">
        <f>'GK092418'!R3</f>
        <v>3</v>
      </c>
      <c r="R3" s="30">
        <f>'GK092418'!T3</f>
        <v>0.875</v>
      </c>
      <c r="S3" s="28"/>
      <c r="T3" s="28">
        <f t="shared" ref="T3:T25" si="3">_xlfn.RANK.EQ(U3,$U$2:$U$25)</f>
        <v>22</v>
      </c>
      <c r="U3" s="80">
        <f>IF(Y3&gt;45,45*X3,'GK092418'!AD3)</f>
        <v>23.59</v>
      </c>
      <c r="V3" s="28">
        <f>'GK092418'!AE3</f>
        <v>614</v>
      </c>
      <c r="W3" s="28">
        <f>'GK092418'!AF3</f>
        <v>352</v>
      </c>
      <c r="X3" s="30">
        <f>'GK092418'!AG3</f>
        <v>0.57299999999999995</v>
      </c>
      <c r="Y3" s="28">
        <f>'GK092418'!AJ3</f>
        <v>41.2</v>
      </c>
      <c r="Z3" s="28"/>
      <c r="AA3" s="28">
        <f t="shared" ref="AA3:AA24" si="4">A3+G3+K3+T3</f>
        <v>68</v>
      </c>
    </row>
    <row r="4" spans="1:29" x14ac:dyDescent="0.25">
      <c r="A4" s="28">
        <f t="shared" si="0"/>
        <v>23</v>
      </c>
      <c r="B4" s="28" t="str">
        <f>'GK092418'!B4</f>
        <v>A. Tarbell</v>
      </c>
      <c r="C4" s="28">
        <f>'GK092418'!E4</f>
        <v>2.7</v>
      </c>
      <c r="D4" s="28">
        <f>'GK092418'!F4</f>
        <v>57</v>
      </c>
      <c r="E4" s="28">
        <f>'GK092418'!G4</f>
        <v>42.96</v>
      </c>
      <c r="F4" s="28"/>
      <c r="G4" s="28">
        <f t="shared" si="1"/>
        <v>21</v>
      </c>
      <c r="H4" s="30">
        <f>'GK092418'!K4</f>
        <v>0.60699999999999998</v>
      </c>
      <c r="I4" s="28">
        <f>'GK092418'!J4</f>
        <v>83</v>
      </c>
      <c r="J4" s="28"/>
      <c r="K4" s="28">
        <f t="shared" si="2"/>
        <v>7</v>
      </c>
      <c r="L4" s="28">
        <f>'GK092418'!M4</f>
        <v>3.7</v>
      </c>
      <c r="M4" s="28">
        <f>'GK092418'!N4</f>
        <v>508</v>
      </c>
      <c r="N4" s="28">
        <f>'GK092418'!O4</f>
        <v>129</v>
      </c>
      <c r="O4" s="28">
        <f>'GK092418'!P4</f>
        <v>12</v>
      </c>
      <c r="P4" s="28">
        <f>'GK092418'!Q4</f>
        <v>19</v>
      </c>
      <c r="Q4" s="28">
        <f>'GK092418'!R4</f>
        <v>2</v>
      </c>
      <c r="R4" s="30">
        <f>'GK092418'!T4</f>
        <v>0.93899999999999995</v>
      </c>
      <c r="S4" s="28"/>
      <c r="T4" s="28">
        <f t="shared" si="3"/>
        <v>21</v>
      </c>
      <c r="U4" s="80">
        <f>IF(Y4&gt;45,45*X4,'GK092418'!AD4)</f>
        <v>24.075000000000003</v>
      </c>
      <c r="V4" s="28">
        <f>'GK092418'!AE4</f>
        <v>746</v>
      </c>
      <c r="W4" s="28">
        <f>'GK092418'!AF4</f>
        <v>399</v>
      </c>
      <c r="X4" s="30">
        <f>'GK092418'!AG4</f>
        <v>0.53500000000000003</v>
      </c>
      <c r="Y4" s="28">
        <f>'GK092418'!AJ4</f>
        <v>45.6</v>
      </c>
      <c r="Z4" s="28"/>
      <c r="AA4" s="28">
        <f t="shared" si="4"/>
        <v>72</v>
      </c>
    </row>
    <row r="5" spans="1:29" x14ac:dyDescent="0.25">
      <c r="A5" s="28">
        <f t="shared" si="0"/>
        <v>5</v>
      </c>
      <c r="B5" s="28" t="str">
        <f>'GK092418'!B5</f>
        <v>B. Guzan</v>
      </c>
      <c r="C5" s="28">
        <f>'GK092418'!E5</f>
        <v>1.24</v>
      </c>
      <c r="D5" s="28">
        <f>'GK092418'!F5</f>
        <v>33</v>
      </c>
      <c r="E5" s="28">
        <f>'GK092418'!G5</f>
        <v>31.03</v>
      </c>
      <c r="F5" s="28"/>
      <c r="G5" s="28">
        <f t="shared" si="1"/>
        <v>10</v>
      </c>
      <c r="H5" s="30">
        <f>'GK092418'!K5</f>
        <v>0.7</v>
      </c>
      <c r="I5" s="28">
        <f>'GK092418'!J5</f>
        <v>75</v>
      </c>
      <c r="J5" s="28"/>
      <c r="K5" s="28">
        <f t="shared" si="2"/>
        <v>8</v>
      </c>
      <c r="L5" s="28">
        <f>'GK092418'!M5</f>
        <v>3.64</v>
      </c>
      <c r="M5" s="28">
        <f>'GK092418'!N5</f>
        <v>419</v>
      </c>
      <c r="N5" s="28">
        <f>'GK092418'!O5</f>
        <v>102</v>
      </c>
      <c r="O5" s="28">
        <f>'GK092418'!P5</f>
        <v>22</v>
      </c>
      <c r="P5" s="28">
        <f>'GK092418'!Q5</f>
        <v>9</v>
      </c>
      <c r="Q5" s="28">
        <f>'GK092418'!R5</f>
        <v>4</v>
      </c>
      <c r="R5" s="30">
        <f>'GK092418'!T5</f>
        <v>0.88600000000000001</v>
      </c>
      <c r="S5" s="28"/>
      <c r="T5" s="28">
        <f t="shared" si="3"/>
        <v>2</v>
      </c>
      <c r="U5" s="80">
        <f>IF(Y5&gt;45,45*X5,'GK092418'!AD5)</f>
        <v>27</v>
      </c>
      <c r="V5" s="28">
        <f>'GK092418'!AE5</f>
        <v>897</v>
      </c>
      <c r="W5" s="28">
        <f>'GK092418'!AF5</f>
        <v>606</v>
      </c>
      <c r="X5" s="30">
        <f>'GK092418'!AG5</f>
        <v>0.67600000000000005</v>
      </c>
      <c r="Y5" s="28">
        <f>'GK092418'!AJ5</f>
        <v>40</v>
      </c>
      <c r="Z5" s="28"/>
      <c r="AA5" s="28">
        <f t="shared" si="4"/>
        <v>25</v>
      </c>
    </row>
    <row r="6" spans="1:29" x14ac:dyDescent="0.25">
      <c r="A6" s="28">
        <f t="shared" si="0"/>
        <v>20</v>
      </c>
      <c r="B6" s="28" t="str">
        <f>'GK092418'!B6</f>
        <v>B. Shuttleworth</v>
      </c>
      <c r="C6" s="28">
        <f>'GK092418'!E6</f>
        <v>2.39</v>
      </c>
      <c r="D6" s="28">
        <f>'GK092418'!F6</f>
        <v>45</v>
      </c>
      <c r="E6" s="28">
        <f>'GK092418'!G6</f>
        <v>36.83</v>
      </c>
      <c r="F6" s="28"/>
      <c r="G6" s="28">
        <f t="shared" si="1"/>
        <v>11</v>
      </c>
      <c r="H6" s="30">
        <f>'GK092418'!K6</f>
        <v>0.69399999999999995</v>
      </c>
      <c r="I6" s="28">
        <f>'GK092418'!J6</f>
        <v>100</v>
      </c>
      <c r="J6" s="28"/>
      <c r="K6" s="28">
        <f t="shared" si="2"/>
        <v>20</v>
      </c>
      <c r="L6" s="28">
        <f>'GK092418'!M6</f>
        <v>2.93</v>
      </c>
      <c r="M6" s="28">
        <f>'GK092418'!N6</f>
        <v>439</v>
      </c>
      <c r="N6" s="28">
        <f>'GK092418'!O6</f>
        <v>142</v>
      </c>
      <c r="O6" s="28">
        <f>'GK092418'!P6</f>
        <v>7</v>
      </c>
      <c r="P6" s="28">
        <f>'GK092418'!Q6</f>
        <v>11</v>
      </c>
      <c r="Q6" s="28">
        <f>'GK092418'!R6</f>
        <v>1</v>
      </c>
      <c r="R6" s="30">
        <f>'GK092418'!T6</f>
        <v>0.94699999999999995</v>
      </c>
      <c r="S6" s="28"/>
      <c r="T6" s="28">
        <f t="shared" si="3"/>
        <v>23</v>
      </c>
      <c r="U6" s="80">
        <f>IF(Y6&gt;45,45*X6,'GK092418'!AD6)</f>
        <v>22.35</v>
      </c>
      <c r="V6" s="28">
        <f>'GK092418'!AE6</f>
        <v>550</v>
      </c>
      <c r="W6" s="28">
        <f>'GK092418'!AF6</f>
        <v>303</v>
      </c>
      <c r="X6" s="30">
        <f>'GK092418'!AG6</f>
        <v>0.55100000000000005</v>
      </c>
      <c r="Y6" s="28">
        <f>'GK092418'!AJ6</f>
        <v>40.6</v>
      </c>
      <c r="Z6" s="28"/>
      <c r="AA6" s="28">
        <f t="shared" si="4"/>
        <v>74</v>
      </c>
    </row>
    <row r="7" spans="1:29" x14ac:dyDescent="0.25">
      <c r="A7" s="28">
        <f t="shared" si="0"/>
        <v>22</v>
      </c>
      <c r="B7" s="28" t="str">
        <f>'GK092418'!B7</f>
        <v>D. Bingham</v>
      </c>
      <c r="C7" s="28">
        <f>'GK092418'!E7</f>
        <v>2.5</v>
      </c>
      <c r="D7" s="28">
        <f>'GK092418'!F7</f>
        <v>59</v>
      </c>
      <c r="E7" s="28">
        <f>'GK092418'!G7</f>
        <v>46.33</v>
      </c>
      <c r="F7" s="28"/>
      <c r="G7" s="28">
        <f t="shared" si="1"/>
        <v>19</v>
      </c>
      <c r="H7" s="30">
        <f>'GK092418'!K7</f>
        <v>0.64900000000000002</v>
      </c>
      <c r="I7" s="28">
        <f>'GK092418'!J7</f>
        <v>108</v>
      </c>
      <c r="J7" s="28"/>
      <c r="K7" s="28">
        <f t="shared" si="2"/>
        <v>2</v>
      </c>
      <c r="L7" s="28">
        <f>'GK092418'!M7</f>
        <v>4.1500000000000004</v>
      </c>
      <c r="M7" s="28">
        <f>'GK092418'!N7</f>
        <v>455</v>
      </c>
      <c r="N7" s="28">
        <f>'GK092418'!O7</f>
        <v>105</v>
      </c>
      <c r="O7" s="28">
        <f>'GK092418'!P7</f>
        <v>15</v>
      </c>
      <c r="P7" s="28">
        <f>'GK092418'!Q7</f>
        <v>8</v>
      </c>
      <c r="Q7" s="28">
        <f>'GK092418'!R7</f>
        <v>1</v>
      </c>
      <c r="R7" s="30">
        <f>'GK092418'!T7</f>
        <v>0.95799999999999996</v>
      </c>
      <c r="S7" s="28"/>
      <c r="T7" s="28">
        <f t="shared" si="3"/>
        <v>16</v>
      </c>
      <c r="U7" s="80">
        <f>IF(Y7&gt;45,45*X7,'GK092418'!AD7)</f>
        <v>25.290000000000003</v>
      </c>
      <c r="V7" s="28">
        <f>'GK092418'!AE7</f>
        <v>891</v>
      </c>
      <c r="W7" s="28">
        <f>'GK092418'!AF7</f>
        <v>501</v>
      </c>
      <c r="X7" s="30">
        <f>'GK092418'!AG7</f>
        <v>0.56200000000000006</v>
      </c>
      <c r="Y7" s="28">
        <f>'GK092418'!AJ7</f>
        <v>48</v>
      </c>
      <c r="Z7" s="28"/>
      <c r="AA7" s="28">
        <f t="shared" si="4"/>
        <v>59</v>
      </c>
    </row>
    <row r="8" spans="1:29" x14ac:dyDescent="0.25">
      <c r="A8" s="28">
        <f t="shared" si="0"/>
        <v>21</v>
      </c>
      <c r="B8" s="28" t="str">
        <f>'GK092418'!B8</f>
        <v>D. Ousted</v>
      </c>
      <c r="C8" s="28">
        <f>'GK092418'!E8</f>
        <v>2.46</v>
      </c>
      <c r="D8" s="28">
        <f>'GK092418'!F8</f>
        <v>32</v>
      </c>
      <c r="E8" s="28">
        <f>'GK092418'!G8</f>
        <v>24.48</v>
      </c>
      <c r="F8" s="28"/>
      <c r="G8" s="28">
        <f t="shared" si="1"/>
        <v>23</v>
      </c>
      <c r="H8" s="30">
        <f>'GK092418'!K8</f>
        <v>0.59799999999999998</v>
      </c>
      <c r="I8" s="28">
        <f>'GK092418'!J8</f>
        <v>48</v>
      </c>
      <c r="J8" s="28"/>
      <c r="K8" s="28">
        <f t="shared" si="2"/>
        <v>13</v>
      </c>
      <c r="L8" s="28">
        <f>'GK092418'!M8</f>
        <v>3.33</v>
      </c>
      <c r="M8" s="28">
        <f>'GK092418'!N8</f>
        <v>294</v>
      </c>
      <c r="N8" s="28">
        <f>'GK092418'!O8</f>
        <v>84</v>
      </c>
      <c r="O8" s="28">
        <f>'GK092418'!P8</f>
        <v>8</v>
      </c>
      <c r="P8" s="28">
        <f>'GK092418'!Q8</f>
        <v>12</v>
      </c>
      <c r="Q8" s="28">
        <f>'GK092418'!R8</f>
        <v>1</v>
      </c>
      <c r="R8" s="30">
        <f>'GK092418'!T8</f>
        <v>0.95199999999999996</v>
      </c>
      <c r="S8" s="28"/>
      <c r="T8" s="28">
        <f t="shared" si="3"/>
        <v>9</v>
      </c>
      <c r="U8" s="80">
        <f>IF(Y8&gt;45,45*X8,'GK092418'!AD8)</f>
        <v>25.79</v>
      </c>
      <c r="V8" s="28">
        <f>'GK092418'!AE8</f>
        <v>462</v>
      </c>
      <c r="W8" s="28">
        <f>'GK092418'!AF8</f>
        <v>296</v>
      </c>
      <c r="X8" s="30">
        <f>'GK092418'!AG8</f>
        <v>0.64100000000000001</v>
      </c>
      <c r="Y8" s="28">
        <f>'GK092418'!AJ8</f>
        <v>40.299999999999997</v>
      </c>
      <c r="Z8" s="28"/>
      <c r="AA8" s="28">
        <f t="shared" si="4"/>
        <v>66</v>
      </c>
    </row>
    <row r="9" spans="1:29" x14ac:dyDescent="0.25">
      <c r="A9" s="28">
        <f t="shared" si="0"/>
        <v>11</v>
      </c>
      <c r="B9" s="28" t="str">
        <f>'GK092418'!B9</f>
        <v>E. Bush</v>
      </c>
      <c r="C9" s="28">
        <f>'GK092418'!E9</f>
        <v>1.7</v>
      </c>
      <c r="D9" s="28">
        <f>'GK092418'!F9</f>
        <v>47</v>
      </c>
      <c r="E9" s="28">
        <f>'GK092418'!G9</f>
        <v>43.37</v>
      </c>
      <c r="F9" s="28"/>
      <c r="G9" s="28">
        <f t="shared" si="1"/>
        <v>7</v>
      </c>
      <c r="H9" s="30">
        <f>'GK092418'!K9</f>
        <v>0.72</v>
      </c>
      <c r="I9" s="28">
        <f>'GK092418'!J9</f>
        <v>119</v>
      </c>
      <c r="J9" s="28"/>
      <c r="K9" s="28">
        <f t="shared" si="2"/>
        <v>14</v>
      </c>
      <c r="L9" s="28">
        <f>'GK092418'!M9</f>
        <v>3.27</v>
      </c>
      <c r="M9" s="28">
        <f>'GK092418'!N9</f>
        <v>492</v>
      </c>
      <c r="N9" s="28">
        <f>'GK092418'!O9</f>
        <v>137</v>
      </c>
      <c r="O9" s="28">
        <f>'GK092418'!P9</f>
        <v>21</v>
      </c>
      <c r="P9" s="28">
        <f>'GK092418'!Q9</f>
        <v>10</v>
      </c>
      <c r="Q9" s="28">
        <f>'GK092418'!R9</f>
        <v>3</v>
      </c>
      <c r="R9" s="30">
        <f>'GK092418'!T9</f>
        <v>0.91200000000000003</v>
      </c>
      <c r="S9" s="28"/>
      <c r="T9" s="28">
        <f t="shared" si="3"/>
        <v>19</v>
      </c>
      <c r="U9" s="80">
        <f>IF(Y9&gt;45,45*X9,'GK092418'!AD9)</f>
        <v>24.53</v>
      </c>
      <c r="V9" s="28">
        <f>'GK092418'!AE9</f>
        <v>791</v>
      </c>
      <c r="W9" s="28">
        <f>'GK092418'!AF9</f>
        <v>470</v>
      </c>
      <c r="X9" s="30">
        <f>'GK092418'!AG9</f>
        <v>0.59399999999999997</v>
      </c>
      <c r="Y9" s="28">
        <f>'GK092418'!AJ9</f>
        <v>41.3</v>
      </c>
      <c r="Z9" s="28"/>
      <c r="AA9" s="28">
        <f t="shared" si="4"/>
        <v>51</v>
      </c>
    </row>
    <row r="10" spans="1:29" x14ac:dyDescent="0.25">
      <c r="A10" s="28">
        <f t="shared" si="0"/>
        <v>3</v>
      </c>
      <c r="B10" s="28" t="str">
        <f>'GK092418'!B10</f>
        <v>J. Attinella</v>
      </c>
      <c r="C10" s="28">
        <f>'GK092418'!E10</f>
        <v>1.0900000000000001</v>
      </c>
      <c r="D10" s="28">
        <f>'GK092418'!F10</f>
        <v>21</v>
      </c>
      <c r="E10" s="28">
        <f>'GK092418'!G10</f>
        <v>20.59</v>
      </c>
      <c r="F10" s="28"/>
      <c r="G10" s="28">
        <f t="shared" si="1"/>
        <v>3</v>
      </c>
      <c r="H10" s="30">
        <f>'GK092418'!K10</f>
        <v>0.73399999999999999</v>
      </c>
      <c r="I10" s="28">
        <f>'GK092418'!J10</f>
        <v>60</v>
      </c>
      <c r="J10" s="28"/>
      <c r="K10" s="28">
        <f t="shared" si="2"/>
        <v>15</v>
      </c>
      <c r="L10" s="28">
        <f>'GK092418'!M10</f>
        <v>3.09</v>
      </c>
      <c r="M10" s="28">
        <f>'GK092418'!N10</f>
        <v>406</v>
      </c>
      <c r="N10" s="28">
        <f>'GK092418'!O10</f>
        <v>124</v>
      </c>
      <c r="O10" s="28">
        <f>'GK092418'!P10</f>
        <v>19</v>
      </c>
      <c r="P10" s="28">
        <f>'GK092418'!Q10</f>
        <v>14</v>
      </c>
      <c r="Q10" s="28">
        <f>'GK092418'!R10</f>
        <v>2</v>
      </c>
      <c r="R10" s="30">
        <f>'GK092418'!T10</f>
        <v>0.94299999999999995</v>
      </c>
      <c r="S10" s="28"/>
      <c r="T10" s="28">
        <f t="shared" si="3"/>
        <v>11</v>
      </c>
      <c r="U10" s="80">
        <f>IF(Y10&gt;45,45*X10,'GK092418'!AD10)</f>
        <v>25.68</v>
      </c>
      <c r="V10" s="28">
        <f>'GK092418'!AE10</f>
        <v>465</v>
      </c>
      <c r="W10" s="28">
        <f>'GK092418'!AF10</f>
        <v>268</v>
      </c>
      <c r="X10" s="30">
        <f>'GK092418'!AG10</f>
        <v>0.57599999999999996</v>
      </c>
      <c r="Y10" s="28">
        <f>'GK092418'!AJ10</f>
        <v>44.6</v>
      </c>
      <c r="Z10" s="28"/>
      <c r="AA10" s="28">
        <f t="shared" si="4"/>
        <v>32</v>
      </c>
    </row>
    <row r="11" spans="1:29" x14ac:dyDescent="0.25">
      <c r="A11" s="28">
        <f t="shared" si="0"/>
        <v>24</v>
      </c>
      <c r="B11" s="28" t="str">
        <f>'GK092418'!B11</f>
        <v>J. Bendik</v>
      </c>
      <c r="C11" s="28">
        <f>'GK092418'!E11</f>
        <v>2.97</v>
      </c>
      <c r="D11" s="28">
        <f>'GK092418'!F11</f>
        <v>56</v>
      </c>
      <c r="E11" s="28">
        <f>'GK092418'!G11</f>
        <v>44.62</v>
      </c>
      <c r="F11" s="28"/>
      <c r="G11" s="28">
        <f t="shared" si="1"/>
        <v>24</v>
      </c>
      <c r="H11" s="30">
        <f>'GK092418'!K11</f>
        <v>0.59099999999999997</v>
      </c>
      <c r="I11" s="28">
        <f>'GK092418'!J11</f>
        <v>81</v>
      </c>
      <c r="J11" s="28"/>
      <c r="K11" s="28">
        <f t="shared" si="2"/>
        <v>16</v>
      </c>
      <c r="L11" s="28">
        <f>'GK092418'!M11</f>
        <v>3.03</v>
      </c>
      <c r="M11" s="28">
        <f>'GK092418'!N11</f>
        <v>424</v>
      </c>
      <c r="N11" s="28">
        <f>'GK092418'!O11</f>
        <v>121</v>
      </c>
      <c r="O11" s="28">
        <f>'GK092418'!P11</f>
        <v>12</v>
      </c>
      <c r="P11" s="28">
        <f>'GK092418'!Q11</f>
        <v>7</v>
      </c>
      <c r="Q11" s="28">
        <f>'GK092418'!R11</f>
        <v>3</v>
      </c>
      <c r="R11" s="30">
        <f>'GK092418'!T11</f>
        <v>0.86399999999999999</v>
      </c>
      <c r="S11" s="28"/>
      <c r="T11" s="28">
        <f t="shared" si="3"/>
        <v>7</v>
      </c>
      <c r="U11" s="80">
        <f>IF(Y11&gt;45,45*X11,'GK092418'!AD11)</f>
        <v>26.03</v>
      </c>
      <c r="V11" s="28">
        <f>'GK092418'!AE11</f>
        <v>578</v>
      </c>
      <c r="W11" s="28">
        <f>'GK092418'!AF11</f>
        <v>360</v>
      </c>
      <c r="X11" s="30">
        <f>'GK092418'!AG11</f>
        <v>0.623</v>
      </c>
      <c r="Y11" s="28">
        <f>'GK092418'!AJ11</f>
        <v>41.8</v>
      </c>
      <c r="Z11" s="28"/>
      <c r="AA11" s="28">
        <f t="shared" si="4"/>
        <v>71</v>
      </c>
    </row>
    <row r="12" spans="1:29" x14ac:dyDescent="0.25">
      <c r="A12" s="28">
        <f t="shared" si="0"/>
        <v>9</v>
      </c>
      <c r="B12" s="28" t="str">
        <f>'GK092418'!B12</f>
        <v>J. Gonzalez</v>
      </c>
      <c r="C12" s="28">
        <f>'GK092418'!E12</f>
        <v>1.51</v>
      </c>
      <c r="D12" s="28">
        <f>'GK092418'!F12</f>
        <v>22</v>
      </c>
      <c r="E12" s="28">
        <f>'GK092418'!G12</f>
        <v>20.03</v>
      </c>
      <c r="F12" s="28"/>
      <c r="G12" s="28">
        <f t="shared" si="1"/>
        <v>8</v>
      </c>
      <c r="H12" s="30">
        <f>'GK092418'!K12</f>
        <v>0.71399999999999997</v>
      </c>
      <c r="I12" s="28">
        <f>'GK092418'!J12</f>
        <v>52</v>
      </c>
      <c r="J12" s="28"/>
      <c r="K12" s="28">
        <f t="shared" si="2"/>
        <v>18</v>
      </c>
      <c r="L12" s="28">
        <f>'GK092418'!M12</f>
        <v>3.01</v>
      </c>
      <c r="M12" s="28">
        <f>'GK092418'!N12</f>
        <v>295</v>
      </c>
      <c r="N12" s="28">
        <f>'GK092418'!O12</f>
        <v>81</v>
      </c>
      <c r="O12" s="28">
        <f>'GK092418'!P12</f>
        <v>9</v>
      </c>
      <c r="P12" s="28">
        <f>'GK092418'!Q12</f>
        <v>10</v>
      </c>
      <c r="Q12" s="28">
        <f>'GK092418'!R12</f>
        <v>4</v>
      </c>
      <c r="R12" s="30">
        <f>'GK092418'!T12</f>
        <v>0.82599999999999996</v>
      </c>
      <c r="S12" s="28"/>
      <c r="T12" s="28">
        <f t="shared" si="3"/>
        <v>10</v>
      </c>
      <c r="U12" s="80">
        <f>IF(Y12&gt;45,45*X12,'GK092418'!AD12)</f>
        <v>25.77</v>
      </c>
      <c r="V12" s="28">
        <f>'GK092418'!AE12</f>
        <v>419</v>
      </c>
      <c r="W12" s="28">
        <f>'GK092418'!AF12</f>
        <v>260</v>
      </c>
      <c r="X12" s="30">
        <f>'GK092418'!AG12</f>
        <v>0.621</v>
      </c>
      <c r="Y12" s="28">
        <f>'GK092418'!AJ12</f>
        <v>41.5</v>
      </c>
      <c r="Z12" s="28"/>
      <c r="AA12" s="28">
        <f t="shared" si="4"/>
        <v>45</v>
      </c>
    </row>
    <row r="13" spans="1:29" x14ac:dyDescent="0.25">
      <c r="A13" s="28">
        <f t="shared" si="0"/>
        <v>6</v>
      </c>
      <c r="B13" s="28" t="str">
        <f>'GK092418'!B13</f>
        <v>J. Maurer</v>
      </c>
      <c r="C13" s="28">
        <f>'GK092418'!E13</f>
        <v>1.26</v>
      </c>
      <c r="D13" s="28">
        <f>'GK092418'!F13</f>
        <v>16</v>
      </c>
      <c r="E13" s="28">
        <f>'GK092418'!G13</f>
        <v>15.69</v>
      </c>
      <c r="F13" s="28"/>
      <c r="G13" s="28">
        <f t="shared" si="1"/>
        <v>16</v>
      </c>
      <c r="H13" s="30">
        <f>'GK092418'!K13</f>
        <v>0.66</v>
      </c>
      <c r="I13" s="28">
        <f>'GK092418'!J13</f>
        <v>32</v>
      </c>
      <c r="J13" s="28"/>
      <c r="K13" s="28">
        <f t="shared" si="2"/>
        <v>24</v>
      </c>
      <c r="L13" s="28">
        <f>'GK092418'!M13</f>
        <v>1.37</v>
      </c>
      <c r="M13" s="28">
        <f>'GK092418'!N13</f>
        <v>181</v>
      </c>
      <c r="N13" s="28">
        <f>'GK092418'!O13</f>
        <v>113</v>
      </c>
      <c r="O13" s="28">
        <f>'GK092418'!P13</f>
        <v>4</v>
      </c>
      <c r="P13" s="28">
        <f>'GK092418'!Q13</f>
        <v>2</v>
      </c>
      <c r="Q13" s="28">
        <f>'GK092418'!R13</f>
        <v>1</v>
      </c>
      <c r="R13" s="30">
        <f>'GK092418'!T13</f>
        <v>0.85699999999999998</v>
      </c>
      <c r="S13" s="28"/>
      <c r="T13" s="28">
        <f t="shared" si="3"/>
        <v>5</v>
      </c>
      <c r="U13" s="80">
        <f>IF(Y13&gt;45,45*X13,'GK092418'!AD13)</f>
        <v>26.61</v>
      </c>
      <c r="V13" s="28">
        <f>'GK092418'!AE13</f>
        <v>327</v>
      </c>
      <c r="W13" s="28">
        <f>'GK092418'!AF13</f>
        <v>219</v>
      </c>
      <c r="X13" s="30">
        <f>'GK092418'!AG13</f>
        <v>0.67</v>
      </c>
      <c r="Y13" s="28">
        <f>'GK092418'!AJ13</f>
        <v>39.700000000000003</v>
      </c>
      <c r="Z13" s="28"/>
      <c r="AA13" s="28">
        <f t="shared" si="4"/>
        <v>51</v>
      </c>
    </row>
    <row r="14" spans="1:29" x14ac:dyDescent="0.25">
      <c r="A14" s="28">
        <f t="shared" si="0"/>
        <v>9</v>
      </c>
      <c r="B14" s="28" t="str">
        <f>'GK092418'!B14</f>
        <v>J. Willis</v>
      </c>
      <c r="C14" s="28">
        <f>'GK092418'!E14</f>
        <v>1.51</v>
      </c>
      <c r="D14" s="28">
        <f>'GK092418'!F14</f>
        <v>34</v>
      </c>
      <c r="E14" s="28">
        <f>'GK092418'!G14</f>
        <v>33.35</v>
      </c>
      <c r="F14" s="28"/>
      <c r="G14" s="28">
        <f t="shared" si="1"/>
        <v>11</v>
      </c>
      <c r="H14" s="30">
        <f>'GK092418'!K14</f>
        <v>0.69399999999999995</v>
      </c>
      <c r="I14" s="28">
        <f>'GK092418'!J14</f>
        <v>75</v>
      </c>
      <c r="J14" s="28"/>
      <c r="K14" s="28">
        <f t="shared" si="2"/>
        <v>21</v>
      </c>
      <c r="L14" s="28">
        <f>'GK092418'!M14</f>
        <v>2.89</v>
      </c>
      <c r="M14" s="28">
        <f>'GK092418'!N14</f>
        <v>333</v>
      </c>
      <c r="N14" s="28">
        <f>'GK092418'!O14</f>
        <v>109</v>
      </c>
      <c r="O14" s="28">
        <f>'GK092418'!P14</f>
        <v>13</v>
      </c>
      <c r="P14" s="28">
        <f>'GK092418'!Q14</f>
        <v>4</v>
      </c>
      <c r="Q14" s="28">
        <f>'GK092418'!R14</f>
        <v>1</v>
      </c>
      <c r="R14" s="30">
        <f>'GK092418'!T14</f>
        <v>0.94399999999999995</v>
      </c>
      <c r="S14" s="28"/>
      <c r="T14" s="28">
        <f t="shared" si="3"/>
        <v>18</v>
      </c>
      <c r="U14" s="80">
        <f>IF(Y14&gt;45,45*X14,'GK092418'!AD14)</f>
        <v>24.840000000000003</v>
      </c>
      <c r="V14" s="28">
        <f>'GK092418'!AE14</f>
        <v>640</v>
      </c>
      <c r="W14" s="28">
        <f>'GK092418'!AF14</f>
        <v>353</v>
      </c>
      <c r="X14" s="30">
        <f>'GK092418'!AG14</f>
        <v>0.55200000000000005</v>
      </c>
      <c r="Y14" s="28">
        <f>'GK092418'!AJ14</f>
        <v>45.6</v>
      </c>
      <c r="Z14" s="28"/>
      <c r="AA14" s="28">
        <f t="shared" si="4"/>
        <v>59</v>
      </c>
    </row>
    <row r="15" spans="1:29" x14ac:dyDescent="0.25">
      <c r="A15" s="28">
        <f t="shared" si="0"/>
        <v>2</v>
      </c>
      <c r="B15" s="28" t="str">
        <f>'GK092418'!B15</f>
        <v>L. Robles</v>
      </c>
      <c r="C15" s="28">
        <f>'GK092418'!E15</f>
        <v>0.96</v>
      </c>
      <c r="D15" s="28">
        <f>'GK092418'!F15</f>
        <v>29</v>
      </c>
      <c r="E15" s="28">
        <f>'GK092418'!G15</f>
        <v>32.380000000000003</v>
      </c>
      <c r="F15" s="28"/>
      <c r="G15" s="28">
        <f t="shared" si="1"/>
        <v>4</v>
      </c>
      <c r="H15" s="30">
        <f>'GK092418'!K15</f>
        <v>0.72899999999999998</v>
      </c>
      <c r="I15" s="28">
        <f>'GK092418'!J15</f>
        <v>78</v>
      </c>
      <c r="J15" s="28"/>
      <c r="K15" s="28">
        <f t="shared" si="2"/>
        <v>11</v>
      </c>
      <c r="L15" s="28">
        <f>'GK092418'!M15</f>
        <v>3.41</v>
      </c>
      <c r="M15" s="28">
        <f>'GK092418'!N15</f>
        <v>431</v>
      </c>
      <c r="N15" s="28">
        <f>'GK092418'!O15</f>
        <v>117</v>
      </c>
      <c r="O15" s="28">
        <f>'GK092418'!P15</f>
        <v>15</v>
      </c>
      <c r="P15" s="28">
        <f>'GK092418'!Q15</f>
        <v>10</v>
      </c>
      <c r="Q15" s="28">
        <f>'GK092418'!R15</f>
        <v>2</v>
      </c>
      <c r="R15" s="30">
        <f>'GK092418'!T15</f>
        <v>0.92600000000000005</v>
      </c>
      <c r="S15" s="28"/>
      <c r="T15" s="28">
        <f t="shared" si="3"/>
        <v>24</v>
      </c>
      <c r="U15" s="80">
        <f>IF(Y15&gt;45,45*X15,'GK092418'!AD15)</f>
        <v>22.22</v>
      </c>
      <c r="V15" s="28">
        <f>'GK092418'!AE15</f>
        <v>632</v>
      </c>
      <c r="W15" s="28">
        <f>'GK092418'!AF15</f>
        <v>317</v>
      </c>
      <c r="X15" s="30">
        <f>'GK092418'!AG15</f>
        <v>0.502</v>
      </c>
      <c r="Y15" s="28">
        <f>'GK092418'!AJ15</f>
        <v>44.3</v>
      </c>
      <c r="Z15" s="28"/>
      <c r="AA15" s="28">
        <f t="shared" si="4"/>
        <v>41</v>
      </c>
    </row>
    <row r="16" spans="1:29" x14ac:dyDescent="0.25">
      <c r="A16" s="28">
        <f t="shared" si="0"/>
        <v>12</v>
      </c>
      <c r="B16" s="28" t="str">
        <f>'GK092418'!B16</f>
        <v>M. Turner</v>
      </c>
      <c r="C16" s="28">
        <f>'GK092418'!E16</f>
        <v>1.71</v>
      </c>
      <c r="D16" s="28">
        <f>'GK092418'!F16</f>
        <v>42</v>
      </c>
      <c r="E16" s="28">
        <f>'GK092418'!G16</f>
        <v>39.74</v>
      </c>
      <c r="F16" s="28"/>
      <c r="G16" s="28">
        <f t="shared" si="1"/>
        <v>15</v>
      </c>
      <c r="H16" s="30">
        <f>'GK092418'!K16</f>
        <v>0.66100000000000003</v>
      </c>
      <c r="I16" s="28">
        <f>'GK092418'!J16</f>
        <v>80</v>
      </c>
      <c r="J16" s="28"/>
      <c r="K16" s="28">
        <f t="shared" si="2"/>
        <v>23</v>
      </c>
      <c r="L16" s="28">
        <f>'GK092418'!M16</f>
        <v>2.77</v>
      </c>
      <c r="M16" s="28">
        <f>'GK092418'!N16</f>
        <v>379</v>
      </c>
      <c r="N16" s="28">
        <f>'GK092418'!O16</f>
        <v>118</v>
      </c>
      <c r="O16" s="28">
        <f>'GK092418'!P16</f>
        <v>14</v>
      </c>
      <c r="P16" s="28">
        <f>'GK092418'!Q16</f>
        <v>11</v>
      </c>
      <c r="Q16" s="28">
        <f>'GK092418'!R16</f>
        <v>4</v>
      </c>
      <c r="R16" s="30">
        <f>'GK092418'!T16</f>
        <v>0.86199999999999999</v>
      </c>
      <c r="S16" s="28"/>
      <c r="T16" s="28">
        <f t="shared" si="3"/>
        <v>1</v>
      </c>
      <c r="U16" s="80">
        <f>IF(Y16&gt;45,45*X16,'GK092418'!AD16)</f>
        <v>27.29</v>
      </c>
      <c r="V16" s="28">
        <f>'GK092418'!AE16</f>
        <v>593</v>
      </c>
      <c r="W16" s="28">
        <f>'GK092418'!AF16</f>
        <v>404</v>
      </c>
      <c r="X16" s="30">
        <f>'GK092418'!AG16</f>
        <v>0.68100000000000005</v>
      </c>
      <c r="Y16" s="28">
        <f>'GK092418'!AJ16</f>
        <v>40.1</v>
      </c>
      <c r="Z16" s="28"/>
      <c r="AA16" s="28">
        <f t="shared" si="4"/>
        <v>51</v>
      </c>
    </row>
    <row r="17" spans="1:28" x14ac:dyDescent="0.25">
      <c r="A17" s="28">
        <f t="shared" si="0"/>
        <v>15</v>
      </c>
      <c r="B17" s="28" t="str">
        <f>'GK092418'!B17</f>
        <v>N. Rimando</v>
      </c>
      <c r="C17" s="28">
        <f>'GK092418'!E17</f>
        <v>1.81</v>
      </c>
      <c r="D17" s="28">
        <f>'GK092418'!F17</f>
        <v>48</v>
      </c>
      <c r="E17" s="28">
        <f>'GK092418'!G17</f>
        <v>44.56</v>
      </c>
      <c r="F17" s="28"/>
      <c r="G17" s="28">
        <f t="shared" si="1"/>
        <v>18</v>
      </c>
      <c r="H17" s="30">
        <f>'GK092418'!K17</f>
        <v>0.65</v>
      </c>
      <c r="I17" s="28">
        <f>'GK092418'!J17</f>
        <v>84</v>
      </c>
      <c r="J17" s="28"/>
      <c r="K17" s="28">
        <f t="shared" si="2"/>
        <v>9</v>
      </c>
      <c r="L17" s="28">
        <f>'GK092418'!M17</f>
        <v>3.6</v>
      </c>
      <c r="M17" s="28">
        <f>'GK092418'!N17</f>
        <v>418</v>
      </c>
      <c r="N17" s="28">
        <f>'GK092418'!O17</f>
        <v>105</v>
      </c>
      <c r="O17" s="28">
        <f>'GK092418'!P17</f>
        <v>9</v>
      </c>
      <c r="P17" s="28">
        <f>'GK092418'!Q17</f>
        <v>10</v>
      </c>
      <c r="Q17" s="28">
        <f>'GK092418'!R17</f>
        <v>2</v>
      </c>
      <c r="R17" s="30">
        <f>'GK092418'!T17</f>
        <v>0.90500000000000003</v>
      </c>
      <c r="S17" s="28"/>
      <c r="T17" s="28">
        <f t="shared" si="3"/>
        <v>6</v>
      </c>
      <c r="U17" s="80">
        <f>IF(Y17&gt;45,45*X17,'GK092418'!AD17)</f>
        <v>26.33</v>
      </c>
      <c r="V17" s="28">
        <f>'GK092418'!AE17</f>
        <v>928</v>
      </c>
      <c r="W17" s="28">
        <f>'GK092418'!AF17</f>
        <v>639</v>
      </c>
      <c r="X17" s="30">
        <f>'GK092418'!AG17</f>
        <v>0.68899999999999995</v>
      </c>
      <c r="Y17" s="28">
        <f>'GK092418'!AJ17</f>
        <v>38.200000000000003</v>
      </c>
      <c r="Z17" s="28"/>
      <c r="AA17" s="28">
        <f t="shared" si="4"/>
        <v>48</v>
      </c>
    </row>
    <row r="18" spans="1:28" x14ac:dyDescent="0.25">
      <c r="A18" s="28">
        <f t="shared" si="0"/>
        <v>19</v>
      </c>
      <c r="B18" s="28" t="str">
        <f>'GK092418'!B18</f>
        <v>R. SÃ¡nchez</v>
      </c>
      <c r="C18" s="28">
        <f>'GK092418'!E18</f>
        <v>2.17</v>
      </c>
      <c r="D18" s="28">
        <f>'GK092418'!F18</f>
        <v>47</v>
      </c>
      <c r="E18" s="28">
        <f>'GK092418'!G18</f>
        <v>41.57</v>
      </c>
      <c r="F18" s="28"/>
      <c r="G18" s="28">
        <f t="shared" si="1"/>
        <v>20</v>
      </c>
      <c r="H18" s="30">
        <f>'GK092418'!K18</f>
        <v>0.64400000000000002</v>
      </c>
      <c r="I18" s="28">
        <f>'GK092418'!J18</f>
        <v>81</v>
      </c>
      <c r="J18" s="28"/>
      <c r="K18" s="28">
        <f t="shared" si="2"/>
        <v>17</v>
      </c>
      <c r="L18" s="28">
        <f>'GK092418'!M18</f>
        <v>3.02</v>
      </c>
      <c r="M18" s="28">
        <f>'GK092418'!N18</f>
        <v>427</v>
      </c>
      <c r="N18" s="28">
        <f>'GK092418'!O18</f>
        <v>117</v>
      </c>
      <c r="O18" s="28">
        <f>'GK092418'!P18</f>
        <v>13</v>
      </c>
      <c r="P18" s="28">
        <f>'GK092418'!Q18</f>
        <v>11</v>
      </c>
      <c r="Q18" s="28">
        <f>'GK092418'!R18</f>
        <v>5</v>
      </c>
      <c r="R18" s="30">
        <f>'GK092418'!T18</f>
        <v>0.82799999999999996</v>
      </c>
      <c r="S18" s="28"/>
      <c r="T18" s="28">
        <f t="shared" si="3"/>
        <v>20</v>
      </c>
      <c r="U18" s="80">
        <f>IF(Y18&gt;45,45*X18,'GK092418'!AD18)</f>
        <v>24.35</v>
      </c>
      <c r="V18" s="28">
        <f>'GK092418'!AE18</f>
        <v>576</v>
      </c>
      <c r="W18" s="28">
        <f>'GK092418'!AF18</f>
        <v>344</v>
      </c>
      <c r="X18" s="30">
        <f>'GK092418'!AG18</f>
        <v>0.59699999999999998</v>
      </c>
      <c r="Y18" s="28">
        <f>'GK092418'!AJ18</f>
        <v>40.799999999999997</v>
      </c>
      <c r="Z18" s="28"/>
      <c r="AA18" s="28">
        <f t="shared" si="4"/>
        <v>76</v>
      </c>
    </row>
    <row r="19" spans="1:28" x14ac:dyDescent="0.25">
      <c r="A19" s="28">
        <f t="shared" si="0"/>
        <v>1</v>
      </c>
      <c r="B19" s="28" t="str">
        <f>'GK092418'!B19</f>
        <v>S. Frei</v>
      </c>
      <c r="C19" s="28">
        <f>'GK092418'!E19</f>
        <v>0.72</v>
      </c>
      <c r="D19" s="28">
        <f>'GK092418'!F19</f>
        <v>29</v>
      </c>
      <c r="E19" s="28">
        <f>'GK092418'!G19</f>
        <v>41.78</v>
      </c>
      <c r="F19" s="28"/>
      <c r="G19" s="28">
        <f t="shared" si="1"/>
        <v>1</v>
      </c>
      <c r="H19" s="30">
        <f>'GK092418'!K19</f>
        <v>0.78</v>
      </c>
      <c r="I19" s="28">
        <f>'GK092418'!J19</f>
        <v>100</v>
      </c>
      <c r="J19" s="28"/>
      <c r="K19" s="28">
        <f t="shared" si="2"/>
        <v>4</v>
      </c>
      <c r="L19" s="28">
        <f>'GK092418'!M19</f>
        <v>3.94</v>
      </c>
      <c r="M19" s="28">
        <f>'GK092418'!N19</f>
        <v>519</v>
      </c>
      <c r="N19" s="28">
        <f>'GK092418'!O19</f>
        <v>129</v>
      </c>
      <c r="O19" s="28">
        <f>'GK092418'!P19</f>
        <v>36</v>
      </c>
      <c r="P19" s="28">
        <f>'GK092418'!Q19</f>
        <v>12</v>
      </c>
      <c r="Q19" s="28">
        <f>'GK092418'!R19</f>
        <v>1</v>
      </c>
      <c r="R19" s="30">
        <f>'GK092418'!T19</f>
        <v>0.98</v>
      </c>
      <c r="S19" s="28"/>
      <c r="T19" s="28">
        <f t="shared" si="3"/>
        <v>15</v>
      </c>
      <c r="U19" s="80">
        <f>IF(Y19&gt;45,45*X19,'GK092418'!AD19)</f>
        <v>25.33</v>
      </c>
      <c r="V19" s="28">
        <f>'GK092418'!AE19</f>
        <v>849</v>
      </c>
      <c r="W19" s="28">
        <f>'GK092418'!AF19</f>
        <v>521</v>
      </c>
      <c r="X19" s="30">
        <f>'GK092418'!AG19</f>
        <v>0.61399999999999999</v>
      </c>
      <c r="Y19" s="28">
        <f>'GK092418'!AJ19</f>
        <v>41.3</v>
      </c>
      <c r="Z19" s="28"/>
      <c r="AA19" s="28">
        <f t="shared" si="4"/>
        <v>21</v>
      </c>
    </row>
    <row r="20" spans="1:28" x14ac:dyDescent="0.25">
      <c r="A20" s="28">
        <f t="shared" si="0"/>
        <v>7</v>
      </c>
      <c r="B20" s="28" t="str">
        <f>'GK092418'!B20</f>
        <v>S. Johnson</v>
      </c>
      <c r="C20" s="28">
        <f>'GK092418'!E20</f>
        <v>1.4</v>
      </c>
      <c r="D20" s="28">
        <f>'GK092418'!F20</f>
        <v>35</v>
      </c>
      <c r="E20" s="28">
        <f>'GK092418'!G20</f>
        <v>31.18</v>
      </c>
      <c r="F20" s="28"/>
      <c r="G20" s="28">
        <f t="shared" si="1"/>
        <v>6</v>
      </c>
      <c r="H20" s="30">
        <f>'GK092418'!K20</f>
        <v>0.72399999999999998</v>
      </c>
      <c r="I20" s="28">
        <f>'GK092418'!J20</f>
        <v>91</v>
      </c>
      <c r="J20" s="28"/>
      <c r="K20" s="28">
        <f t="shared" si="2"/>
        <v>3</v>
      </c>
      <c r="L20" s="28">
        <f>'GK092418'!M20</f>
        <v>4.09</v>
      </c>
      <c r="M20" s="28">
        <f>'GK092418'!N20</f>
        <v>439</v>
      </c>
      <c r="N20" s="28">
        <f>'GK092418'!O20</f>
        <v>97</v>
      </c>
      <c r="O20" s="28">
        <f>'GK092418'!P20</f>
        <v>14</v>
      </c>
      <c r="P20" s="28">
        <f>'GK092418'!Q20</f>
        <v>5</v>
      </c>
      <c r="Q20" s="28">
        <f>'GK092418'!R20</f>
        <v>2</v>
      </c>
      <c r="R20" s="30">
        <f>'GK092418'!T20</f>
        <v>0.90500000000000003</v>
      </c>
      <c r="S20" s="28"/>
      <c r="T20" s="28">
        <f t="shared" si="3"/>
        <v>13</v>
      </c>
      <c r="U20" s="80">
        <f>IF(Y20&gt;45,45*X20,'GK092418'!AD20)</f>
        <v>25.5</v>
      </c>
      <c r="V20" s="28">
        <f>'GK092418'!AE20</f>
        <v>1018</v>
      </c>
      <c r="W20" s="28">
        <f>'GK092418'!AF20</f>
        <v>704</v>
      </c>
      <c r="X20" s="30">
        <f>'GK092418'!AG20</f>
        <v>0.69199999999999995</v>
      </c>
      <c r="Y20" s="28">
        <f>'GK092418'!AJ20</f>
        <v>36.9</v>
      </c>
      <c r="Z20" s="28"/>
      <c r="AA20" s="28">
        <f t="shared" si="4"/>
        <v>29</v>
      </c>
    </row>
    <row r="21" spans="1:28" x14ac:dyDescent="0.25">
      <c r="A21" s="28">
        <f t="shared" si="0"/>
        <v>17</v>
      </c>
      <c r="B21" s="28" t="str">
        <f>'GK092418'!B21</f>
        <v>S. Marinovic</v>
      </c>
      <c r="C21" s="28">
        <f>'GK092418'!E21</f>
        <v>1.98</v>
      </c>
      <c r="D21" s="28">
        <f>'GK092418'!F21</f>
        <v>34</v>
      </c>
      <c r="E21" s="28">
        <f>'GK092418'!G21</f>
        <v>30.74</v>
      </c>
      <c r="F21" s="28"/>
      <c r="G21" s="28">
        <f t="shared" si="1"/>
        <v>22</v>
      </c>
      <c r="H21" s="30">
        <f>'GK092418'!K21</f>
        <v>0.60499999999999998</v>
      </c>
      <c r="I21" s="28">
        <f>'GK092418'!J21</f>
        <v>50</v>
      </c>
      <c r="J21" s="28"/>
      <c r="K21" s="28">
        <f t="shared" si="2"/>
        <v>12</v>
      </c>
      <c r="L21" s="28">
        <f>'GK092418'!M21</f>
        <v>3.35</v>
      </c>
      <c r="M21" s="28">
        <f>'GK092418'!N21</f>
        <v>423</v>
      </c>
      <c r="N21" s="28">
        <f>'GK092418'!O21</f>
        <v>107</v>
      </c>
      <c r="O21" s="28">
        <f>'GK092418'!P21</f>
        <v>12</v>
      </c>
      <c r="P21" s="28">
        <f>'GK092418'!Q21</f>
        <v>10</v>
      </c>
      <c r="Q21" s="28">
        <f>'GK092418'!R21</f>
        <v>4</v>
      </c>
      <c r="R21" s="30">
        <f>'GK092418'!T21</f>
        <v>0.84599999999999997</v>
      </c>
      <c r="S21" s="28"/>
      <c r="T21" s="28">
        <f t="shared" si="3"/>
        <v>12</v>
      </c>
      <c r="U21" s="80">
        <f>IF(Y21&gt;45,45*X21,'GK092418'!AD21)</f>
        <v>25.514999999999997</v>
      </c>
      <c r="V21" s="28">
        <f>'GK092418'!AE21</f>
        <v>427</v>
      </c>
      <c r="W21" s="28">
        <f>'GK092418'!AF21</f>
        <v>242</v>
      </c>
      <c r="X21" s="30">
        <f>'GK092418'!AG21</f>
        <v>0.56699999999999995</v>
      </c>
      <c r="Y21" s="28">
        <f>'GK092418'!AJ21</f>
        <v>45.4</v>
      </c>
      <c r="Z21" s="28"/>
      <c r="AA21" s="28">
        <f t="shared" si="4"/>
        <v>63</v>
      </c>
    </row>
    <row r="22" spans="1:28" x14ac:dyDescent="0.25">
      <c r="A22" s="28">
        <f t="shared" si="0"/>
        <v>18</v>
      </c>
      <c r="B22" s="28" t="str">
        <f>'GK092418'!B22</f>
        <v>T. Howard</v>
      </c>
      <c r="C22" s="28">
        <f>'GK092418'!E22</f>
        <v>2.13</v>
      </c>
      <c r="D22" s="28">
        <f>'GK092418'!F22</f>
        <v>50</v>
      </c>
      <c r="E22" s="28">
        <f>'GK092418'!G22</f>
        <v>43.15</v>
      </c>
      <c r="F22" s="28"/>
      <c r="G22" s="28">
        <f t="shared" si="1"/>
        <v>14</v>
      </c>
      <c r="H22" s="30">
        <f>'GK092418'!K22</f>
        <v>0.68600000000000005</v>
      </c>
      <c r="I22" s="28">
        <f>'GK092418'!J22</f>
        <v>107</v>
      </c>
      <c r="J22" s="28"/>
      <c r="K22" s="28">
        <f t="shared" si="2"/>
        <v>22</v>
      </c>
      <c r="L22" s="28">
        <f>'GK092418'!M22</f>
        <v>2.79</v>
      </c>
      <c r="M22" s="28">
        <f>'GK092418'!N22</f>
        <v>420</v>
      </c>
      <c r="N22" s="28">
        <f>'GK092418'!O22</f>
        <v>119</v>
      </c>
      <c r="O22" s="28">
        <f>'GK092418'!P22</f>
        <v>13</v>
      </c>
      <c r="P22" s="28">
        <f>'GK092418'!Q22</f>
        <v>2</v>
      </c>
      <c r="Q22" s="28">
        <f>'GK092418'!R22</f>
        <v>4</v>
      </c>
      <c r="R22" s="30">
        <f>'GK092418'!T22</f>
        <v>0.78900000000000003</v>
      </c>
      <c r="S22" s="28"/>
      <c r="T22" s="28">
        <f t="shared" si="3"/>
        <v>8</v>
      </c>
      <c r="U22" s="80">
        <f>IF(Y22&gt;45,45*X22,'GK092418'!AD22)</f>
        <v>25.97</v>
      </c>
      <c r="V22" s="28">
        <f>'GK092418'!AE22</f>
        <v>689</v>
      </c>
      <c r="W22" s="28">
        <f>'GK092418'!AF22</f>
        <v>446</v>
      </c>
      <c r="X22" s="30">
        <f>'GK092418'!AG22</f>
        <v>0.64700000000000002</v>
      </c>
      <c r="Y22" s="28">
        <f>'GK092418'!AJ22</f>
        <v>40.1</v>
      </c>
      <c r="Z22" s="28"/>
      <c r="AA22" s="28">
        <f t="shared" si="4"/>
        <v>62</v>
      </c>
    </row>
    <row r="23" spans="1:28" x14ac:dyDescent="0.25">
      <c r="A23" s="28">
        <f t="shared" si="0"/>
        <v>4</v>
      </c>
      <c r="B23" s="28" t="str">
        <f>'GK092418'!B23</f>
        <v>T. Melia</v>
      </c>
      <c r="C23" s="28">
        <f>'GK092418'!E23</f>
        <v>1.21</v>
      </c>
      <c r="D23" s="28">
        <f>'GK092418'!F23</f>
        <v>36</v>
      </c>
      <c r="E23" s="28">
        <f>'GK092418'!G23</f>
        <v>36.9</v>
      </c>
      <c r="F23" s="28"/>
      <c r="G23" s="28">
        <f t="shared" si="1"/>
        <v>2</v>
      </c>
      <c r="H23" s="30">
        <f>'GK092418'!K23</f>
        <v>0.73699999999999999</v>
      </c>
      <c r="I23" s="28">
        <f>'GK092418'!J23</f>
        <v>97</v>
      </c>
      <c r="J23" s="28"/>
      <c r="K23" s="28">
        <f t="shared" si="2"/>
        <v>5</v>
      </c>
      <c r="L23" s="28">
        <f>'GK092418'!M23</f>
        <v>3.79</v>
      </c>
      <c r="M23" s="28">
        <f>'GK092418'!N23</f>
        <v>354</v>
      </c>
      <c r="N23" s="28">
        <f>'GK092418'!O23</f>
        <v>88</v>
      </c>
      <c r="O23" s="28">
        <f>'GK092418'!P23</f>
        <v>11</v>
      </c>
      <c r="P23" s="28">
        <f>'GK092418'!Q23</f>
        <v>5</v>
      </c>
      <c r="Q23" s="28">
        <f>'GK092418'!R23</f>
        <v>1</v>
      </c>
      <c r="R23" s="30">
        <f>'GK092418'!T23</f>
        <v>0.94099999999999995</v>
      </c>
      <c r="S23" s="28"/>
      <c r="T23" s="28">
        <f t="shared" si="3"/>
        <v>4</v>
      </c>
      <c r="U23" s="80">
        <f>IF(Y23&gt;45,45*X23,'GK092418'!AD23)</f>
        <v>26.8</v>
      </c>
      <c r="V23" s="28">
        <f>'GK092418'!AE23</f>
        <v>828</v>
      </c>
      <c r="W23" s="28">
        <f>'GK092418'!AF23</f>
        <v>663</v>
      </c>
      <c r="X23" s="30">
        <f>'GK092418'!AG23</f>
        <v>0.80100000000000005</v>
      </c>
      <c r="Y23" s="28">
        <f>'GK092418'!AJ23</f>
        <v>33.5</v>
      </c>
      <c r="Z23" s="28"/>
      <c r="AA23" s="28">
        <f t="shared" si="4"/>
        <v>15</v>
      </c>
    </row>
    <row r="24" spans="1:28" x14ac:dyDescent="0.25">
      <c r="A24" s="28">
        <f t="shared" si="0"/>
        <v>8</v>
      </c>
      <c r="B24" s="28" t="str">
        <f>'GK092418'!B24</f>
        <v>T. Miller</v>
      </c>
      <c r="C24" s="28">
        <f>'GK092418'!E24</f>
        <v>1.49</v>
      </c>
      <c r="D24" s="28">
        <f>'GK092418'!F24</f>
        <v>41</v>
      </c>
      <c r="E24" s="28">
        <f>'GK092418'!G24</f>
        <v>40.33</v>
      </c>
      <c r="F24" s="28"/>
      <c r="G24" s="28">
        <f t="shared" si="1"/>
        <v>5</v>
      </c>
      <c r="H24" s="30">
        <f>'GK092418'!K24</f>
        <v>0.72699999999999998</v>
      </c>
      <c r="I24" s="28">
        <f>'GK092418'!J24</f>
        <v>103</v>
      </c>
      <c r="J24" s="28"/>
      <c r="K24" s="28">
        <f t="shared" si="2"/>
        <v>10</v>
      </c>
      <c r="L24" s="28">
        <f>'GK092418'!M24</f>
        <v>3.51</v>
      </c>
      <c r="M24" s="28">
        <f>'GK092418'!N24</f>
        <v>477</v>
      </c>
      <c r="N24" s="28">
        <f>'GK092418'!O24</f>
        <v>121</v>
      </c>
      <c r="O24" s="28">
        <f>'GK092418'!P24</f>
        <v>23</v>
      </c>
      <c r="P24" s="28">
        <f>'GK092418'!Q24</f>
        <v>18</v>
      </c>
      <c r="Q24" s="28">
        <f>'GK092418'!R24</f>
        <v>5</v>
      </c>
      <c r="R24" s="30">
        <f>'GK092418'!T24</f>
        <v>0.89100000000000001</v>
      </c>
      <c r="S24" s="28"/>
      <c r="T24" s="28">
        <f t="shared" si="3"/>
        <v>17</v>
      </c>
      <c r="U24" s="80">
        <f>IF(Y24&gt;45,45*X24,'GK092418'!AD24)</f>
        <v>25</v>
      </c>
      <c r="V24" s="28">
        <f>'GK092418'!AE24</f>
        <v>717</v>
      </c>
      <c r="W24" s="28">
        <f>'GK092418'!AF24</f>
        <v>468</v>
      </c>
      <c r="X24" s="30">
        <f>'GK092418'!AG24</f>
        <v>0.65300000000000002</v>
      </c>
      <c r="Y24" s="28">
        <f>'GK092418'!AJ24</f>
        <v>38.299999999999997</v>
      </c>
      <c r="Z24" s="28"/>
      <c r="AA24" s="28">
        <f t="shared" si="4"/>
        <v>40</v>
      </c>
      <c r="AB24" s="3"/>
    </row>
    <row r="25" spans="1:28" x14ac:dyDescent="0.25">
      <c r="A25" s="28">
        <f t="shared" si="0"/>
        <v>14</v>
      </c>
      <c r="B25" s="28" t="str">
        <f>'GK092418'!B25</f>
        <v>Z. Steffen</v>
      </c>
      <c r="C25" s="28">
        <f>'GK092418'!E25</f>
        <v>1.8</v>
      </c>
      <c r="D25" s="28">
        <f>'GK092418'!F25</f>
        <v>30</v>
      </c>
      <c r="E25" s="28">
        <f>'GK092418'!G25</f>
        <v>19.989999999999998</v>
      </c>
      <c r="F25" s="28"/>
      <c r="G25" s="28">
        <f t="shared" si="1"/>
        <v>17</v>
      </c>
      <c r="H25" s="30">
        <f>'GK092418'!K25</f>
        <v>0.65500000000000003</v>
      </c>
      <c r="I25" s="28">
        <f>'GK092418'!J25</f>
        <v>56</v>
      </c>
      <c r="J25" s="28"/>
      <c r="K25" s="28">
        <f t="shared" si="2"/>
        <v>1</v>
      </c>
      <c r="L25" s="28">
        <f>'GK092418'!M25</f>
        <v>4.32</v>
      </c>
      <c r="M25" s="28">
        <f>'GK092418'!N25</f>
        <v>366</v>
      </c>
      <c r="N25" s="28">
        <f>'GK092418'!O25</f>
        <v>80</v>
      </c>
      <c r="O25" s="28">
        <f>'GK092418'!P25</f>
        <v>28</v>
      </c>
      <c r="P25" s="28">
        <f>'GK092418'!Q25</f>
        <v>6</v>
      </c>
      <c r="Q25" s="28">
        <f>'GK092418'!R25</f>
        <v>2</v>
      </c>
      <c r="R25" s="30">
        <f>'GK092418'!T25</f>
        <v>0.94399999999999995</v>
      </c>
      <c r="S25" s="28"/>
      <c r="T25" s="28">
        <f t="shared" si="3"/>
        <v>3</v>
      </c>
      <c r="U25" s="80">
        <f>IF(Y25&gt;45,45*X25,'GK092418'!AD25)</f>
        <v>26.92</v>
      </c>
      <c r="V25" s="28">
        <f>'GK092418'!AE25</f>
        <v>711</v>
      </c>
      <c r="W25" s="28">
        <f>'GK092418'!AF25</f>
        <v>557</v>
      </c>
      <c r="X25" s="30">
        <f>'GK092418'!AG25</f>
        <v>0.78300000000000003</v>
      </c>
      <c r="Y25" s="28">
        <f>'GK092418'!AJ25</f>
        <v>34.4</v>
      </c>
      <c r="Z25" s="28"/>
      <c r="AA25" s="28">
        <f t="shared" ref="AA25" si="5">A25+G25+K25+T25</f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51DB6-072D-45DA-8FD6-03FB37FF24F0}">
  <sheetPr>
    <pageSetUpPr fitToPage="1"/>
  </sheetPr>
  <dimension ref="A1:T53"/>
  <sheetViews>
    <sheetView tabSelected="1" zoomScale="85" zoomScaleNormal="85" workbookViewId="0">
      <selection activeCell="C17" sqref="C17"/>
    </sheetView>
  </sheetViews>
  <sheetFormatPr defaultRowHeight="15" x14ac:dyDescent="0.25"/>
  <cols>
    <col min="2" max="2" width="12.28515625" customWidth="1"/>
    <col min="5" max="5" width="9.7109375" customWidth="1"/>
    <col min="8" max="8" width="13.5703125" customWidth="1"/>
    <col min="10" max="10" width="14.7109375" customWidth="1"/>
    <col min="11" max="11" width="15.140625" customWidth="1"/>
    <col min="13" max="13" width="13" customWidth="1"/>
  </cols>
  <sheetData>
    <row r="1" spans="1:20" ht="15.75" thickBot="1" x14ac:dyDescent="0.3">
      <c r="A1" s="2" t="s">
        <v>80</v>
      </c>
      <c r="B1" s="2"/>
      <c r="C1" s="2"/>
      <c r="D1" s="2"/>
      <c r="E1" s="2"/>
      <c r="F1" s="2"/>
      <c r="G1" s="2" t="s">
        <v>4</v>
      </c>
      <c r="H1" s="2"/>
      <c r="I1" s="2"/>
      <c r="J1" s="2"/>
      <c r="K1" s="2"/>
      <c r="L1" s="2" t="s">
        <v>89</v>
      </c>
      <c r="M1" s="2"/>
      <c r="N1" s="2"/>
      <c r="O1" s="2"/>
      <c r="P1" s="2"/>
      <c r="Q1" s="2"/>
      <c r="R1" s="2"/>
      <c r="S1" s="2"/>
    </row>
    <row r="2" spans="1:20" ht="15.75" thickBot="1" x14ac:dyDescent="0.3">
      <c r="A2" s="42" t="s">
        <v>0</v>
      </c>
      <c r="B2" s="43" t="s">
        <v>78</v>
      </c>
      <c r="C2" s="44" t="s">
        <v>79</v>
      </c>
      <c r="D2" s="44" t="s">
        <v>67</v>
      </c>
      <c r="E2" s="45" t="s">
        <v>68</v>
      </c>
      <c r="F2" s="2"/>
      <c r="G2" s="42" t="s">
        <v>0</v>
      </c>
      <c r="H2" s="54" t="s">
        <v>78</v>
      </c>
      <c r="I2" s="54" t="s">
        <v>4</v>
      </c>
      <c r="J2" s="55" t="s">
        <v>3</v>
      </c>
      <c r="K2" s="2"/>
      <c r="L2" s="42" t="s">
        <v>0</v>
      </c>
      <c r="M2" s="52" t="s">
        <v>78</v>
      </c>
      <c r="N2" s="53" t="s">
        <v>5</v>
      </c>
      <c r="O2" s="53" t="s">
        <v>6</v>
      </c>
      <c r="P2" s="53" t="s">
        <v>86</v>
      </c>
      <c r="Q2" s="53" t="s">
        <v>7</v>
      </c>
      <c r="R2" s="53" t="s">
        <v>8</v>
      </c>
      <c r="S2" s="53" t="s">
        <v>9</v>
      </c>
      <c r="T2" s="11" t="s">
        <v>71</v>
      </c>
    </row>
    <row r="3" spans="1:20" x14ac:dyDescent="0.25">
      <c r="A3" s="2">
        <v>1</v>
      </c>
      <c r="B3" s="12" t="str">
        <f>'GK092418'!B46</f>
        <v>S. Frei</v>
      </c>
      <c r="C3" s="46">
        <f>'GK092418'!C46</f>
        <v>0.72</v>
      </c>
      <c r="D3" s="32">
        <f>'GK092418'!D46</f>
        <v>29</v>
      </c>
      <c r="E3" s="34">
        <f>'GK092418'!E46</f>
        <v>41.78</v>
      </c>
      <c r="F3" s="2"/>
      <c r="G3" s="2">
        <v>1</v>
      </c>
      <c r="H3" s="17" t="str">
        <f>'GK092418'!H29</f>
        <v>S. Frei</v>
      </c>
      <c r="I3" s="47">
        <f>'GK092418'!I29</f>
        <v>0.78</v>
      </c>
      <c r="J3" s="17">
        <f>'GK092418'!J29</f>
        <v>100</v>
      </c>
      <c r="K3" s="2"/>
      <c r="L3" s="2">
        <v>1</v>
      </c>
      <c r="M3" s="12" t="str">
        <f>'GK092418'!M29</f>
        <v>Z. Steffen</v>
      </c>
      <c r="N3" s="48">
        <f>'GK092418'!N29</f>
        <v>4.32</v>
      </c>
      <c r="O3" s="12">
        <f>'GK092418'!O29</f>
        <v>366</v>
      </c>
      <c r="P3" s="12">
        <f>'GK092418'!P29</f>
        <v>80</v>
      </c>
      <c r="Q3" s="12">
        <f>'GK092418'!Q29</f>
        <v>28</v>
      </c>
      <c r="R3" s="12">
        <f>'GK092418'!R29</f>
        <v>6</v>
      </c>
      <c r="S3" s="12">
        <f>'GK092418'!S29</f>
        <v>2</v>
      </c>
      <c r="T3" s="40">
        <f>'GK092418'!T29</f>
        <v>0.94399999999999995</v>
      </c>
    </row>
    <row r="4" spans="1:20" x14ac:dyDescent="0.25">
      <c r="A4" s="2">
        <v>2</v>
      </c>
      <c r="B4" s="22" t="str">
        <f>'GK092418'!B37</f>
        <v>L. Robles</v>
      </c>
      <c r="C4" s="46">
        <f>'GK092418'!C37</f>
        <v>0.96</v>
      </c>
      <c r="D4" s="13">
        <f>'GK092418'!D37</f>
        <v>29</v>
      </c>
      <c r="E4" s="36">
        <f>'GK092418'!E37</f>
        <v>32.380000000000003</v>
      </c>
      <c r="F4" s="2"/>
      <c r="G4" s="2">
        <v>2</v>
      </c>
      <c r="H4" s="4" t="str">
        <f>'GK092418'!H30</f>
        <v>T. Melia</v>
      </c>
      <c r="I4" s="49">
        <f>'GK092418'!I30</f>
        <v>0.73699999999999999</v>
      </c>
      <c r="J4" s="4">
        <f>'GK092418'!J30</f>
        <v>97</v>
      </c>
      <c r="K4" s="27"/>
      <c r="L4" s="27">
        <v>2</v>
      </c>
      <c r="M4" s="23" t="str">
        <f>'GK092418'!M30</f>
        <v>D. Bingham</v>
      </c>
      <c r="N4" s="50">
        <f>'GK092418'!N30</f>
        <v>4.1500000000000004</v>
      </c>
      <c r="O4" s="23">
        <f>'GK092418'!O30</f>
        <v>455</v>
      </c>
      <c r="P4" s="23">
        <f>'GK092418'!P30</f>
        <v>105</v>
      </c>
      <c r="Q4" s="23">
        <f>'GK092418'!Q30</f>
        <v>15</v>
      </c>
      <c r="R4" s="23">
        <f>'GK092418'!R30</f>
        <v>8</v>
      </c>
      <c r="S4" s="23">
        <f>'GK092418'!S30</f>
        <v>1</v>
      </c>
      <c r="T4" s="41">
        <f>'GK092418'!T30</f>
        <v>0.95799999999999996</v>
      </c>
    </row>
    <row r="5" spans="1:20" x14ac:dyDescent="0.25">
      <c r="A5" s="2">
        <v>3</v>
      </c>
      <c r="B5" s="12" t="str">
        <f>'GK092418'!B32</f>
        <v>J. Attinella</v>
      </c>
      <c r="C5" s="46">
        <f>'GK092418'!C32</f>
        <v>1.0900000000000001</v>
      </c>
      <c r="D5" s="32">
        <f>'GK092418'!D32</f>
        <v>21</v>
      </c>
      <c r="E5" s="34">
        <f>'GK092418'!E32</f>
        <v>20.59</v>
      </c>
      <c r="F5" s="2"/>
      <c r="G5" s="2">
        <v>3</v>
      </c>
      <c r="H5" s="17" t="str">
        <f>'GK092418'!H31</f>
        <v>J. Attinella</v>
      </c>
      <c r="I5" s="47">
        <f>'GK092418'!I31</f>
        <v>0.73399999999999999</v>
      </c>
      <c r="J5" s="17">
        <f>'GK092418'!J31</f>
        <v>60</v>
      </c>
      <c r="K5" s="2"/>
      <c r="L5" s="2">
        <v>3</v>
      </c>
      <c r="M5" s="12" t="str">
        <f>'GK092418'!M31</f>
        <v>S. Johnson</v>
      </c>
      <c r="N5" s="48">
        <f>'GK092418'!N31</f>
        <v>4.09</v>
      </c>
      <c r="O5" s="12">
        <f>'GK092418'!O31</f>
        <v>439</v>
      </c>
      <c r="P5" s="12">
        <f>'GK092418'!P31</f>
        <v>97</v>
      </c>
      <c r="Q5" s="12">
        <f>'GK092418'!Q31</f>
        <v>14</v>
      </c>
      <c r="R5" s="12">
        <f>'GK092418'!R31</f>
        <v>5</v>
      </c>
      <c r="S5" s="12">
        <f>'GK092418'!S31</f>
        <v>2</v>
      </c>
      <c r="T5" s="40">
        <f>'GK092418'!T31</f>
        <v>0.90500000000000003</v>
      </c>
    </row>
    <row r="6" spans="1:20" x14ac:dyDescent="0.25">
      <c r="A6" s="2">
        <v>4</v>
      </c>
      <c r="B6" s="22" t="str">
        <f>'GK092418'!B41</f>
        <v>T. Melia</v>
      </c>
      <c r="C6" s="46">
        <f>'GK092418'!C41</f>
        <v>1.21</v>
      </c>
      <c r="D6" s="13">
        <f>'GK092418'!D41</f>
        <v>36</v>
      </c>
      <c r="E6" s="36">
        <f>'GK092418'!E41</f>
        <v>36.9</v>
      </c>
      <c r="F6" s="2"/>
      <c r="G6" s="2">
        <v>4</v>
      </c>
      <c r="H6" s="4" t="str">
        <f>'GK092418'!H32</f>
        <v>L. Robles</v>
      </c>
      <c r="I6" s="49">
        <f>'GK092418'!I32</f>
        <v>0.72899999999999998</v>
      </c>
      <c r="J6" s="4">
        <f>'GK092418'!J32</f>
        <v>78</v>
      </c>
      <c r="K6" s="27"/>
      <c r="L6" s="27">
        <v>4</v>
      </c>
      <c r="M6" s="23" t="str">
        <f>'GK092418'!M32</f>
        <v>S. Frei</v>
      </c>
      <c r="N6" s="50">
        <f>'GK092418'!N32</f>
        <v>3.94</v>
      </c>
      <c r="O6" s="23">
        <f>'GK092418'!O32</f>
        <v>519</v>
      </c>
      <c r="P6" s="23">
        <f>'GK092418'!P32</f>
        <v>129</v>
      </c>
      <c r="Q6" s="23">
        <f>'GK092418'!Q32</f>
        <v>36</v>
      </c>
      <c r="R6" s="23">
        <f>'GK092418'!R32</f>
        <v>12</v>
      </c>
      <c r="S6" s="23">
        <f>'GK092418'!S32</f>
        <v>1</v>
      </c>
      <c r="T6" s="41">
        <f>'GK092418'!T32</f>
        <v>0.98</v>
      </c>
    </row>
    <row r="7" spans="1:20" ht="15.75" thickBot="1" x14ac:dyDescent="0.3">
      <c r="A7" s="2">
        <v>5</v>
      </c>
      <c r="B7" s="12" t="str">
        <f>'GK092418'!B35</f>
        <v>B. Guzan</v>
      </c>
      <c r="C7" s="46">
        <f>'GK092418'!C35</f>
        <v>1.24</v>
      </c>
      <c r="D7" s="32">
        <f>'GK092418'!D35</f>
        <v>33</v>
      </c>
      <c r="E7" s="34">
        <f>'GK092418'!E35</f>
        <v>31.03</v>
      </c>
      <c r="F7" s="2"/>
      <c r="G7" s="2">
        <v>5</v>
      </c>
      <c r="H7" s="17" t="str">
        <f>'GK092418'!H33</f>
        <v>T. Miller</v>
      </c>
      <c r="I7" s="47">
        <f>'GK092418'!I33</f>
        <v>0.72699999999999998</v>
      </c>
      <c r="J7" s="17">
        <f>'GK092418'!J33</f>
        <v>103</v>
      </c>
      <c r="K7" s="2"/>
      <c r="L7" s="2">
        <v>5</v>
      </c>
      <c r="M7" s="12" t="str">
        <f>'GK092418'!M33</f>
        <v>T. Melia</v>
      </c>
      <c r="N7" s="78">
        <f>'GK092418'!N33</f>
        <v>3.79</v>
      </c>
      <c r="O7" s="12">
        <f>'GK092418'!O33</f>
        <v>354</v>
      </c>
      <c r="P7" s="12">
        <f>'GK092418'!P33</f>
        <v>88</v>
      </c>
      <c r="Q7" s="12">
        <f>'GK092418'!Q33</f>
        <v>11</v>
      </c>
      <c r="R7" s="12">
        <f>'GK092418'!R33</f>
        <v>5</v>
      </c>
      <c r="S7" s="12">
        <f>'GK092418'!S33</f>
        <v>1</v>
      </c>
      <c r="T7" s="40">
        <f>'GK092418'!T33</f>
        <v>0.94099999999999995</v>
      </c>
    </row>
    <row r="8" spans="1:20" ht="15.75" thickBot="1" x14ac:dyDescent="0.3">
      <c r="A8" s="2">
        <v>6</v>
      </c>
      <c r="B8" s="22" t="str">
        <f>'GK092418'!B29</f>
        <v>J. Maurer</v>
      </c>
      <c r="C8" s="46">
        <f>'GK092418'!C29</f>
        <v>1.26</v>
      </c>
      <c r="D8" s="13">
        <f>'GK092418'!D29</f>
        <v>16</v>
      </c>
      <c r="E8" s="36">
        <f>'GK092418'!E29</f>
        <v>15.69</v>
      </c>
      <c r="F8" s="2"/>
      <c r="G8" s="2">
        <v>6</v>
      </c>
      <c r="H8" s="4" t="str">
        <f>'GK092418'!H34</f>
        <v>S. Johnson</v>
      </c>
      <c r="I8" s="49">
        <f>'GK092418'!I34</f>
        <v>0.72399999999999998</v>
      </c>
      <c r="J8" s="4">
        <f>'GK092418'!J34</f>
        <v>91</v>
      </c>
      <c r="K8" s="27"/>
      <c r="L8" s="27">
        <v>6</v>
      </c>
      <c r="M8" s="77" t="str">
        <f>'GK092418'!M34</f>
        <v>A. Blake</v>
      </c>
      <c r="N8" s="6">
        <f>'GK092418'!N34</f>
        <v>3.75</v>
      </c>
      <c r="O8" s="24">
        <f>'GK092418'!O34</f>
        <v>420</v>
      </c>
      <c r="P8" s="73">
        <f>'GK092418'!P34</f>
        <v>100</v>
      </c>
      <c r="Q8" s="73">
        <f>'GK092418'!Q34</f>
        <v>37</v>
      </c>
      <c r="R8" s="73">
        <f>'GK092418'!R34</f>
        <v>5</v>
      </c>
      <c r="S8" s="73">
        <f>'GK092418'!S34</f>
        <v>5</v>
      </c>
      <c r="T8" s="74">
        <f>'GK092418'!T34</f>
        <v>0.89400000000000002</v>
      </c>
    </row>
    <row r="9" spans="1:20" x14ac:dyDescent="0.25">
      <c r="A9" s="2">
        <v>7</v>
      </c>
      <c r="B9" s="12" t="str">
        <f>'GK092418'!B36</f>
        <v>S. Johnson</v>
      </c>
      <c r="C9" s="46">
        <f>'GK092418'!C36</f>
        <v>1.4</v>
      </c>
      <c r="D9" s="32">
        <f>'GK092418'!D36</f>
        <v>35</v>
      </c>
      <c r="E9" s="34">
        <f>'GK092418'!E36</f>
        <v>31.18</v>
      </c>
      <c r="F9" s="2"/>
      <c r="G9" s="2">
        <v>7</v>
      </c>
      <c r="H9" s="17" t="str">
        <f>'GK092418'!H35</f>
        <v>E. Bush</v>
      </c>
      <c r="I9" s="47">
        <f>'GK092418'!I35</f>
        <v>0.72</v>
      </c>
      <c r="J9" s="17">
        <f>'GK092418'!J35</f>
        <v>119</v>
      </c>
      <c r="K9" s="2"/>
      <c r="L9" s="2">
        <v>7</v>
      </c>
      <c r="M9" s="66" t="str">
        <f>'GK092418'!M35</f>
        <v>A. Tarbell</v>
      </c>
      <c r="N9" s="76">
        <f>'GK092418'!N35</f>
        <v>3.7</v>
      </c>
      <c r="O9" s="32">
        <f>'GK092418'!O35</f>
        <v>508</v>
      </c>
      <c r="P9" s="12">
        <f>'GK092418'!P35</f>
        <v>129</v>
      </c>
      <c r="Q9" s="12">
        <f>'GK092418'!Q35</f>
        <v>12</v>
      </c>
      <c r="R9" s="12">
        <f>'GK092418'!R35</f>
        <v>19</v>
      </c>
      <c r="S9" s="12">
        <f>'GK092418'!S35</f>
        <v>2</v>
      </c>
      <c r="T9" s="65">
        <f>'GK092418'!T35</f>
        <v>0.93899999999999995</v>
      </c>
    </row>
    <row r="10" spans="1:20" ht="15.75" thickBot="1" x14ac:dyDescent="0.3">
      <c r="A10" s="2">
        <v>8</v>
      </c>
      <c r="B10" s="22" t="str">
        <f>'GK092418'!B44</f>
        <v>T. Miller</v>
      </c>
      <c r="C10" s="46">
        <f>'GK092418'!C44</f>
        <v>1.49</v>
      </c>
      <c r="D10" s="13">
        <f>'GK092418'!D44</f>
        <v>41</v>
      </c>
      <c r="E10" s="36">
        <f>'GK092418'!E44</f>
        <v>40.33</v>
      </c>
      <c r="F10" s="2"/>
      <c r="G10" s="2">
        <v>8</v>
      </c>
      <c r="H10" s="4" t="str">
        <f>'GK092418'!H36</f>
        <v>J. Gonzalez</v>
      </c>
      <c r="I10" s="61">
        <f>'GK092418'!I36</f>
        <v>0.71399999999999997</v>
      </c>
      <c r="J10" s="4">
        <f>'GK092418'!J36</f>
        <v>52</v>
      </c>
      <c r="K10" s="27"/>
      <c r="L10" s="27">
        <v>8</v>
      </c>
      <c r="M10" s="23" t="str">
        <f>'GK092418'!M36</f>
        <v>B. Guzan</v>
      </c>
      <c r="N10" s="59">
        <f>'GK092418'!N36</f>
        <v>3.64</v>
      </c>
      <c r="O10" s="23">
        <f>'GK092418'!O36</f>
        <v>419</v>
      </c>
      <c r="P10" s="23">
        <f>'GK092418'!P36</f>
        <v>102</v>
      </c>
      <c r="Q10" s="23">
        <f>'GK092418'!Q36</f>
        <v>22</v>
      </c>
      <c r="R10" s="23">
        <f>'GK092418'!R36</f>
        <v>9</v>
      </c>
      <c r="S10" s="23">
        <f>'GK092418'!S36</f>
        <v>4</v>
      </c>
      <c r="T10" s="41">
        <f>'GK092418'!T36</f>
        <v>0.88600000000000001</v>
      </c>
    </row>
    <row r="11" spans="1:20" ht="15.75" thickBot="1" x14ac:dyDescent="0.3">
      <c r="A11" s="2">
        <v>9</v>
      </c>
      <c r="B11" s="12" t="str">
        <f>'GK092418'!B31</f>
        <v>J. Gonzalez</v>
      </c>
      <c r="C11" s="46">
        <f>'GK092418'!C31</f>
        <v>1.51</v>
      </c>
      <c r="D11" s="32">
        <f>'GK092418'!D31</f>
        <v>22</v>
      </c>
      <c r="E11" s="34">
        <f>'GK092418'!E31</f>
        <v>20.03</v>
      </c>
      <c r="F11" s="2"/>
      <c r="G11" s="2">
        <v>9</v>
      </c>
      <c r="H11" s="5" t="str">
        <f>'GK092418'!H37</f>
        <v>A. Blake</v>
      </c>
      <c r="I11" s="7">
        <f>'GK092418'!I37</f>
        <v>0.70399999999999996</v>
      </c>
      <c r="J11" s="5">
        <f>'GK092418'!J37</f>
        <v>104</v>
      </c>
      <c r="K11" s="2"/>
      <c r="L11" s="2">
        <v>9</v>
      </c>
      <c r="M11" s="12" t="str">
        <f>'GK092418'!M37</f>
        <v>N. Rimando</v>
      </c>
      <c r="N11" s="48">
        <f>'GK092418'!N37</f>
        <v>3.6</v>
      </c>
      <c r="O11" s="12">
        <f>'GK092418'!O37</f>
        <v>418</v>
      </c>
      <c r="P11" s="12">
        <f>'GK092418'!P37</f>
        <v>105</v>
      </c>
      <c r="Q11" s="12">
        <f>'GK092418'!Q37</f>
        <v>9</v>
      </c>
      <c r="R11" s="12">
        <f>'GK092418'!R37</f>
        <v>10</v>
      </c>
      <c r="S11" s="12">
        <f>'GK092418'!S37</f>
        <v>2</v>
      </c>
      <c r="T11" s="40">
        <f>'GK092418'!T37</f>
        <v>0.90500000000000003</v>
      </c>
    </row>
    <row r="12" spans="1:20" x14ac:dyDescent="0.25">
      <c r="A12" s="2">
        <v>10</v>
      </c>
      <c r="B12" s="22" t="str">
        <f>'GK092418'!B38</f>
        <v>J. Willis</v>
      </c>
      <c r="C12" s="46">
        <f>'GK092418'!C38</f>
        <v>1.51</v>
      </c>
      <c r="D12" s="13">
        <f>'GK092418'!D38</f>
        <v>34</v>
      </c>
      <c r="E12" s="36">
        <f>'GK092418'!E38</f>
        <v>33.35</v>
      </c>
      <c r="F12" s="2"/>
      <c r="G12" s="2">
        <v>10</v>
      </c>
      <c r="H12" s="4" t="str">
        <f>'GK092418'!H38</f>
        <v>B. Guzan</v>
      </c>
      <c r="I12" s="67">
        <f>'GK092418'!I38</f>
        <v>0.7</v>
      </c>
      <c r="J12" s="4">
        <f>'GK092418'!J38</f>
        <v>75</v>
      </c>
      <c r="K12" s="27"/>
      <c r="L12" s="27">
        <v>10</v>
      </c>
      <c r="M12" s="23" t="str">
        <f>'GK092418'!M38</f>
        <v>T. Miller</v>
      </c>
      <c r="N12" s="50">
        <f>'GK092418'!N38</f>
        <v>3.51</v>
      </c>
      <c r="O12" s="23">
        <f>'GK092418'!O38</f>
        <v>477</v>
      </c>
      <c r="P12" s="23">
        <f>'GK092418'!P38</f>
        <v>121</v>
      </c>
      <c r="Q12" s="23">
        <f>'GK092418'!Q38</f>
        <v>23</v>
      </c>
      <c r="R12" s="23">
        <f>'GK092418'!R38</f>
        <v>18</v>
      </c>
      <c r="S12" s="23">
        <f>'GK092418'!S38</f>
        <v>5</v>
      </c>
      <c r="T12" s="41">
        <f>'GK092418'!T38</f>
        <v>0.89100000000000001</v>
      </c>
    </row>
    <row r="13" spans="1:20" x14ac:dyDescent="0.25">
      <c r="A13" s="2">
        <v>11</v>
      </c>
      <c r="B13" s="12" t="str">
        <f>'GK092418'!B49</f>
        <v>E. Bush</v>
      </c>
      <c r="C13" s="46">
        <f>'GK092418'!C49</f>
        <v>1.7</v>
      </c>
      <c r="D13" s="32">
        <f>'GK092418'!D49</f>
        <v>47</v>
      </c>
      <c r="E13" s="34">
        <f>'GK092418'!E49</f>
        <v>43.37</v>
      </c>
      <c r="F13" s="2"/>
      <c r="G13" s="2">
        <v>11</v>
      </c>
      <c r="H13" s="17" t="str">
        <f>'GK092418'!H39</f>
        <v>B. Shuttleworth</v>
      </c>
      <c r="I13" s="72">
        <f>'GK092418'!I39</f>
        <v>0.69399999999999995</v>
      </c>
      <c r="J13" s="17">
        <f>'GK092418'!J39</f>
        <v>100</v>
      </c>
      <c r="K13" s="2"/>
      <c r="L13" s="2">
        <v>11</v>
      </c>
      <c r="M13" s="12" t="str">
        <f>'GK092418'!M39</f>
        <v>L. Robles</v>
      </c>
      <c r="N13" s="48">
        <f>'GK092418'!N39</f>
        <v>3.41</v>
      </c>
      <c r="O13" s="12">
        <f>'GK092418'!O39</f>
        <v>431</v>
      </c>
      <c r="P13" s="12">
        <f>'GK092418'!P39</f>
        <v>117</v>
      </c>
      <c r="Q13" s="12">
        <f>'GK092418'!Q39</f>
        <v>15</v>
      </c>
      <c r="R13" s="12">
        <f>'GK092418'!R39</f>
        <v>10</v>
      </c>
      <c r="S13" s="12">
        <f>'GK092418'!S39</f>
        <v>2</v>
      </c>
      <c r="T13" s="40">
        <f>'GK092418'!T39</f>
        <v>0.92600000000000005</v>
      </c>
    </row>
    <row r="14" spans="1:20" ht="15.75" thickBot="1" x14ac:dyDescent="0.3">
      <c r="A14" s="2">
        <v>12</v>
      </c>
      <c r="B14" s="22" t="str">
        <f>'GK092418'!B42</f>
        <v>M. Turner</v>
      </c>
      <c r="C14" s="46">
        <f>'GK092418'!C42</f>
        <v>1.71</v>
      </c>
      <c r="D14" s="13">
        <f>'GK092418'!D42</f>
        <v>42</v>
      </c>
      <c r="E14" s="36">
        <f>'GK092418'!E42</f>
        <v>39.74</v>
      </c>
      <c r="F14" s="2"/>
      <c r="G14" s="2">
        <v>12</v>
      </c>
      <c r="H14" s="4" t="str">
        <f>'GK092418'!H40</f>
        <v>A. Bono</v>
      </c>
      <c r="I14" s="58">
        <f>'GK092418'!I40</f>
        <v>0.69399999999999995</v>
      </c>
      <c r="J14" s="4">
        <f>'GK092418'!J40</f>
        <v>82</v>
      </c>
      <c r="K14" s="27"/>
      <c r="L14" s="27">
        <v>12</v>
      </c>
      <c r="M14" s="23" t="str">
        <f>'GK092418'!M40</f>
        <v>S. Marinovic</v>
      </c>
      <c r="N14" s="50">
        <f>'GK092418'!N40</f>
        <v>3.35</v>
      </c>
      <c r="O14" s="23">
        <f>'GK092418'!O40</f>
        <v>423</v>
      </c>
      <c r="P14" s="23">
        <f>'GK092418'!P40</f>
        <v>107</v>
      </c>
      <c r="Q14" s="23">
        <f>'GK092418'!Q40</f>
        <v>12</v>
      </c>
      <c r="R14" s="23">
        <f>'GK092418'!R40</f>
        <v>10</v>
      </c>
      <c r="S14" s="23">
        <f>'GK092418'!S40</f>
        <v>4</v>
      </c>
      <c r="T14" s="41">
        <f>'GK092418'!T40</f>
        <v>0.84599999999999997</v>
      </c>
    </row>
    <row r="15" spans="1:20" ht="15.75" thickBot="1" x14ac:dyDescent="0.3">
      <c r="A15" s="2">
        <v>13</v>
      </c>
      <c r="B15" s="79" t="str">
        <f>'GK092418'!B43</f>
        <v>A. Blake</v>
      </c>
      <c r="C15" s="6">
        <f>'GK092418'!C43</f>
        <v>1.74</v>
      </c>
      <c r="D15" s="20">
        <f>'GK092418'!D43</f>
        <v>45</v>
      </c>
      <c r="E15" s="19">
        <f>'GK092418'!E43</f>
        <v>40.21</v>
      </c>
      <c r="F15" s="2"/>
      <c r="G15" s="2">
        <v>13</v>
      </c>
      <c r="H15" s="17" t="str">
        <f>'GK092418'!H41</f>
        <v>J. Willis</v>
      </c>
      <c r="I15" s="47">
        <f>'GK092418'!I41</f>
        <v>0.69399999999999995</v>
      </c>
      <c r="J15" s="17">
        <f>'GK092418'!J41</f>
        <v>75</v>
      </c>
      <c r="K15" s="2"/>
      <c r="L15" s="2">
        <v>13</v>
      </c>
      <c r="M15" s="12" t="str">
        <f>'GK092418'!M41</f>
        <v>D. Ousted</v>
      </c>
      <c r="N15" s="48">
        <f>'GK092418'!N41</f>
        <v>3.33</v>
      </c>
      <c r="O15" s="12">
        <f>'GK092418'!O41</f>
        <v>294</v>
      </c>
      <c r="P15" s="12">
        <f>'GK092418'!P41</f>
        <v>84</v>
      </c>
      <c r="Q15" s="12">
        <f>'GK092418'!Q41</f>
        <v>8</v>
      </c>
      <c r="R15" s="12">
        <f>'GK092418'!R41</f>
        <v>12</v>
      </c>
      <c r="S15" s="12">
        <f>'GK092418'!S41</f>
        <v>1</v>
      </c>
      <c r="T15" s="40">
        <f>'GK092418'!T41</f>
        <v>0.95199999999999996</v>
      </c>
    </row>
    <row r="16" spans="1:20" x14ac:dyDescent="0.25">
      <c r="A16" s="2">
        <v>14</v>
      </c>
      <c r="B16" s="22" t="str">
        <f>'GK092418'!B30</f>
        <v>Z. Steffen</v>
      </c>
      <c r="C16" s="86">
        <f>'GK092418'!C30</f>
        <v>1.8</v>
      </c>
      <c r="D16" s="13">
        <f>'GK092418'!D30</f>
        <v>30</v>
      </c>
      <c r="E16" s="36">
        <f>'GK092418'!E30</f>
        <v>19.989999999999998</v>
      </c>
      <c r="F16" s="2"/>
      <c r="G16" s="2">
        <v>14</v>
      </c>
      <c r="H16" s="4" t="str">
        <f>'GK092418'!H42</f>
        <v>T. Howard</v>
      </c>
      <c r="I16" s="49">
        <f>'GK092418'!I42</f>
        <v>0.68600000000000005</v>
      </c>
      <c r="J16" s="4">
        <f>'GK092418'!J42</f>
        <v>107</v>
      </c>
      <c r="K16" s="27"/>
      <c r="L16" s="27">
        <v>14</v>
      </c>
      <c r="M16" s="23" t="str">
        <f>'GK092418'!M42</f>
        <v>E. Bush</v>
      </c>
      <c r="N16" s="50">
        <f>'GK092418'!N42</f>
        <v>3.27</v>
      </c>
      <c r="O16" s="23">
        <f>'GK092418'!O42</f>
        <v>492</v>
      </c>
      <c r="P16" s="23">
        <f>'GK092418'!P42</f>
        <v>137</v>
      </c>
      <c r="Q16" s="23">
        <f>'GK092418'!Q42</f>
        <v>21</v>
      </c>
      <c r="R16" s="23">
        <f>'GK092418'!R42</f>
        <v>10</v>
      </c>
      <c r="S16" s="23">
        <f>'GK092418'!S42</f>
        <v>3</v>
      </c>
      <c r="T16" s="41">
        <f>'GK092418'!T42</f>
        <v>0.91200000000000003</v>
      </c>
    </row>
    <row r="17" spans="1:20" x14ac:dyDescent="0.25">
      <c r="A17" s="2">
        <v>15</v>
      </c>
      <c r="B17" s="88" t="str">
        <f>'GK092418'!B50</f>
        <v>N. Rimando</v>
      </c>
      <c r="C17" s="51">
        <f>'GK092418'!C50</f>
        <v>1.81</v>
      </c>
      <c r="D17" s="87">
        <f>'GK092418'!D50</f>
        <v>48</v>
      </c>
      <c r="E17" s="81">
        <f>'GK092418'!E50</f>
        <v>44.56</v>
      </c>
      <c r="F17" s="2"/>
      <c r="G17" s="2">
        <v>15</v>
      </c>
      <c r="H17" s="17" t="str">
        <f>'GK092418'!H43</f>
        <v>M. Turner</v>
      </c>
      <c r="I17" s="47">
        <f>'GK092418'!I43</f>
        <v>0.66100000000000003</v>
      </c>
      <c r="J17" s="17">
        <f>'GK092418'!J43</f>
        <v>80</v>
      </c>
      <c r="K17" s="2"/>
      <c r="L17" s="2">
        <v>15</v>
      </c>
      <c r="M17" s="12" t="str">
        <f>'GK092418'!M43</f>
        <v>J. Attinella</v>
      </c>
      <c r="N17" s="48">
        <f>'GK092418'!N43</f>
        <v>3.09</v>
      </c>
      <c r="O17" s="12">
        <f>'GK092418'!O43</f>
        <v>406</v>
      </c>
      <c r="P17" s="12">
        <f>'GK092418'!P43</f>
        <v>124</v>
      </c>
      <c r="Q17" s="12">
        <f>'GK092418'!Q43</f>
        <v>19</v>
      </c>
      <c r="R17" s="12">
        <f>'GK092418'!R43</f>
        <v>14</v>
      </c>
      <c r="S17" s="12">
        <f>'GK092418'!S43</f>
        <v>2</v>
      </c>
      <c r="T17" s="40">
        <f>'GK092418'!T43</f>
        <v>0.94299999999999995</v>
      </c>
    </row>
    <row r="18" spans="1:20" x14ac:dyDescent="0.25">
      <c r="A18" s="2">
        <v>16</v>
      </c>
      <c r="B18" s="82" t="str">
        <f>'GK092418'!B39</f>
        <v>A. Bono</v>
      </c>
      <c r="C18" s="57">
        <f>'GK092418'!C39</f>
        <v>1.88</v>
      </c>
      <c r="D18" s="83">
        <f>'GK092418'!D39</f>
        <v>38</v>
      </c>
      <c r="E18" s="84">
        <f>'GK092418'!E39</f>
        <v>34.93</v>
      </c>
      <c r="F18" s="2"/>
      <c r="G18" s="2">
        <v>16</v>
      </c>
      <c r="H18" s="4" t="str">
        <f>'GK092418'!H44</f>
        <v>J. Maurer</v>
      </c>
      <c r="I18" s="49">
        <f>'GK092418'!I44</f>
        <v>0.66</v>
      </c>
      <c r="J18" s="4">
        <f>'GK092418'!J44</f>
        <v>32</v>
      </c>
      <c r="K18" s="27"/>
      <c r="L18" s="27">
        <v>16</v>
      </c>
      <c r="M18" s="23" t="str">
        <f>'GK092418'!M44</f>
        <v>J. Bendik</v>
      </c>
      <c r="N18" s="50">
        <f>'GK092418'!N44</f>
        <v>3.03</v>
      </c>
      <c r="O18" s="23">
        <f>'GK092418'!O44</f>
        <v>424</v>
      </c>
      <c r="P18" s="23">
        <f>'GK092418'!P44</f>
        <v>121</v>
      </c>
      <c r="Q18" s="23">
        <f>'GK092418'!Q44</f>
        <v>12</v>
      </c>
      <c r="R18" s="23">
        <f>'GK092418'!R44</f>
        <v>7</v>
      </c>
      <c r="S18" s="23">
        <f>'GK092418'!S44</f>
        <v>3</v>
      </c>
      <c r="T18" s="41">
        <f>'GK092418'!T44</f>
        <v>0.86399999999999999</v>
      </c>
    </row>
    <row r="19" spans="1:20" x14ac:dyDescent="0.25">
      <c r="A19" s="2">
        <v>17</v>
      </c>
      <c r="B19" s="12" t="str">
        <f>'GK092418'!B34</f>
        <v>S. Marinovic</v>
      </c>
      <c r="C19" s="85">
        <f>'GK092418'!C34</f>
        <v>1.98</v>
      </c>
      <c r="D19" s="32">
        <f>'GK092418'!D34</f>
        <v>34</v>
      </c>
      <c r="E19" s="34">
        <f>'GK092418'!E34</f>
        <v>30.74</v>
      </c>
      <c r="F19" s="2"/>
      <c r="G19" s="2">
        <v>17</v>
      </c>
      <c r="H19" s="17" t="str">
        <f>'GK092418'!H45</f>
        <v>Z. Steffen</v>
      </c>
      <c r="I19" s="47">
        <f>'GK092418'!I45</f>
        <v>0.65500000000000003</v>
      </c>
      <c r="J19" s="17">
        <f>'GK092418'!J45</f>
        <v>56</v>
      </c>
      <c r="K19" s="2"/>
      <c r="L19" s="2">
        <v>17</v>
      </c>
      <c r="M19" s="12" t="str">
        <f>'GK092418'!M45</f>
        <v>R. SÃ¡nchez</v>
      </c>
      <c r="N19" s="48">
        <f>'GK092418'!N45</f>
        <v>3.02</v>
      </c>
      <c r="O19" s="12">
        <f>'GK092418'!O45</f>
        <v>427</v>
      </c>
      <c r="P19" s="12">
        <f>'GK092418'!P45</f>
        <v>117</v>
      </c>
      <c r="Q19" s="12">
        <f>'GK092418'!Q45</f>
        <v>13</v>
      </c>
      <c r="R19" s="12">
        <f>'GK092418'!R45</f>
        <v>11</v>
      </c>
      <c r="S19" s="12">
        <f>'GK092418'!S45</f>
        <v>5</v>
      </c>
      <c r="T19" s="40">
        <f>'GK092418'!T45</f>
        <v>0.82799999999999996</v>
      </c>
    </row>
    <row r="20" spans="1:20" x14ac:dyDescent="0.25">
      <c r="A20" s="2">
        <v>18</v>
      </c>
      <c r="B20" s="22" t="str">
        <f>'GK092418'!B48</f>
        <v>T. Howard</v>
      </c>
      <c r="C20" s="46">
        <f>'GK092418'!C48</f>
        <v>2.13</v>
      </c>
      <c r="D20" s="13">
        <f>'GK092418'!D48</f>
        <v>50</v>
      </c>
      <c r="E20" s="36">
        <f>'GK092418'!E48</f>
        <v>43.15</v>
      </c>
      <c r="F20" s="2"/>
      <c r="G20" s="2">
        <v>18</v>
      </c>
      <c r="H20" s="4" t="str">
        <f>'GK092418'!H46</f>
        <v>N. Rimando</v>
      </c>
      <c r="I20" s="49">
        <f>'GK092418'!I46</f>
        <v>0.65</v>
      </c>
      <c r="J20" s="4">
        <f>'GK092418'!J46</f>
        <v>84</v>
      </c>
      <c r="K20" s="27"/>
      <c r="L20" s="27">
        <v>18</v>
      </c>
      <c r="M20" s="23" t="str">
        <f>'GK092418'!M46</f>
        <v>J. Gonzalez</v>
      </c>
      <c r="N20" s="50">
        <f>'GK092418'!N46</f>
        <v>3.01</v>
      </c>
      <c r="O20" s="23">
        <f>'GK092418'!O46</f>
        <v>295</v>
      </c>
      <c r="P20" s="23">
        <f>'GK092418'!P46</f>
        <v>81</v>
      </c>
      <c r="Q20" s="23">
        <f>'GK092418'!Q46</f>
        <v>9</v>
      </c>
      <c r="R20" s="23">
        <f>'GK092418'!R46</f>
        <v>10</v>
      </c>
      <c r="S20" s="23">
        <f>'GK092418'!S46</f>
        <v>4</v>
      </c>
      <c r="T20" s="41">
        <f>'GK092418'!T46</f>
        <v>0.82599999999999996</v>
      </c>
    </row>
    <row r="21" spans="1:20" x14ac:dyDescent="0.25">
      <c r="A21" s="2">
        <v>19</v>
      </c>
      <c r="B21" s="12" t="str">
        <f>'GK092418'!B45</f>
        <v>R. SÃ¡nchez</v>
      </c>
      <c r="C21" s="46">
        <f>'GK092418'!C45</f>
        <v>2.17</v>
      </c>
      <c r="D21" s="32">
        <f>'GK092418'!D45</f>
        <v>47</v>
      </c>
      <c r="E21" s="34">
        <f>'GK092418'!E45</f>
        <v>41.57</v>
      </c>
      <c r="F21" s="2"/>
      <c r="G21" s="2">
        <v>19</v>
      </c>
      <c r="H21" s="17" t="str">
        <f>'GK092418'!H47</f>
        <v>D. Bingham</v>
      </c>
      <c r="I21" s="47">
        <f>'GK092418'!I47</f>
        <v>0.64900000000000002</v>
      </c>
      <c r="J21" s="17">
        <f>'GK092418'!J47</f>
        <v>108</v>
      </c>
      <c r="K21" s="2"/>
      <c r="L21" s="2">
        <v>19</v>
      </c>
      <c r="M21" s="12" t="str">
        <f>'GK092418'!M47</f>
        <v>A. Bono</v>
      </c>
      <c r="N21" s="48">
        <f>'GK092418'!N47</f>
        <v>2.98</v>
      </c>
      <c r="O21" s="12">
        <f>'GK092418'!O47</f>
        <v>347</v>
      </c>
      <c r="P21" s="12">
        <f>'GK092418'!P47</f>
        <v>102</v>
      </c>
      <c r="Q21" s="12">
        <f>'GK092418'!Q47</f>
        <v>17</v>
      </c>
      <c r="R21" s="12">
        <f>'GK092418'!R47</f>
        <v>4</v>
      </c>
      <c r="S21" s="12">
        <f>'GK092418'!S47</f>
        <v>3</v>
      </c>
      <c r="T21" s="40">
        <f>'GK092418'!T47</f>
        <v>0.875</v>
      </c>
    </row>
    <row r="22" spans="1:20" x14ac:dyDescent="0.25">
      <c r="A22" s="2">
        <v>20</v>
      </c>
      <c r="B22" s="22" t="str">
        <f>'GK092418'!B40</f>
        <v>B. Shuttleworth</v>
      </c>
      <c r="C22" s="46">
        <f>'GK092418'!C40</f>
        <v>2.39</v>
      </c>
      <c r="D22" s="13">
        <f>'GK092418'!D40</f>
        <v>45</v>
      </c>
      <c r="E22" s="36">
        <f>'GK092418'!E40</f>
        <v>36.83</v>
      </c>
      <c r="F22" s="2"/>
      <c r="G22" s="2">
        <v>20</v>
      </c>
      <c r="H22" s="4" t="str">
        <f>'GK092418'!H48</f>
        <v>R. SÃ¡nchez</v>
      </c>
      <c r="I22" s="49">
        <f>'GK092418'!I48</f>
        <v>0.64400000000000002</v>
      </c>
      <c r="J22" s="4">
        <f>'GK092418'!J48</f>
        <v>81</v>
      </c>
      <c r="K22" s="27"/>
      <c r="L22" s="27">
        <v>20</v>
      </c>
      <c r="M22" s="23" t="str">
        <f>'GK092418'!M48</f>
        <v>B. Shuttleworth</v>
      </c>
      <c r="N22" s="50">
        <f>'GK092418'!N48</f>
        <v>2.93</v>
      </c>
      <c r="O22" s="23">
        <f>'GK092418'!O48</f>
        <v>439</v>
      </c>
      <c r="P22" s="23">
        <f>'GK092418'!P48</f>
        <v>142</v>
      </c>
      <c r="Q22" s="23">
        <f>'GK092418'!Q48</f>
        <v>7</v>
      </c>
      <c r="R22" s="23">
        <f>'GK092418'!R48</f>
        <v>11</v>
      </c>
      <c r="S22" s="23">
        <f>'GK092418'!S48</f>
        <v>1</v>
      </c>
      <c r="T22" s="41">
        <f>'GK092418'!T48</f>
        <v>0.94699999999999995</v>
      </c>
    </row>
    <row r="23" spans="1:20" x14ac:dyDescent="0.25">
      <c r="A23" s="2">
        <v>21</v>
      </c>
      <c r="B23" s="12" t="str">
        <f>'GK092418'!B33</f>
        <v>D. Ousted</v>
      </c>
      <c r="C23" s="46">
        <f>'GK092418'!C33</f>
        <v>2.46</v>
      </c>
      <c r="D23" s="32">
        <f>'GK092418'!D33</f>
        <v>32</v>
      </c>
      <c r="E23" s="34">
        <f>'GK092418'!E33</f>
        <v>24.48</v>
      </c>
      <c r="F23" s="2"/>
      <c r="G23" s="2">
        <v>21</v>
      </c>
      <c r="H23" s="17" t="str">
        <f>'GK092418'!H49</f>
        <v>A. Tarbell</v>
      </c>
      <c r="I23" s="47">
        <f>'GK092418'!I49</f>
        <v>0.60699999999999998</v>
      </c>
      <c r="J23" s="17">
        <f>'GK092418'!J49</f>
        <v>83</v>
      </c>
      <c r="K23" s="2"/>
      <c r="L23" s="2">
        <v>21</v>
      </c>
      <c r="M23" s="12" t="str">
        <f>'GK092418'!M49</f>
        <v>J. Willis</v>
      </c>
      <c r="N23" s="48">
        <f>'GK092418'!N49</f>
        <v>2.89</v>
      </c>
      <c r="O23" s="12">
        <f>'GK092418'!O49</f>
        <v>333</v>
      </c>
      <c r="P23" s="12">
        <f>'GK092418'!P49</f>
        <v>109</v>
      </c>
      <c r="Q23" s="12">
        <f>'GK092418'!Q49</f>
        <v>13</v>
      </c>
      <c r="R23" s="12">
        <f>'GK092418'!R49</f>
        <v>4</v>
      </c>
      <c r="S23" s="12">
        <f>'GK092418'!S49</f>
        <v>1</v>
      </c>
      <c r="T23" s="40">
        <f>'GK092418'!T49</f>
        <v>0.94399999999999995</v>
      </c>
    </row>
    <row r="24" spans="1:20" x14ac:dyDescent="0.25">
      <c r="A24" s="2">
        <v>22</v>
      </c>
      <c r="B24" s="22" t="str">
        <f>'GK092418'!B52</f>
        <v>D. Bingham</v>
      </c>
      <c r="C24" s="46">
        <f>'GK092418'!C52</f>
        <v>2.5</v>
      </c>
      <c r="D24" s="13">
        <f>'GK092418'!D52</f>
        <v>59</v>
      </c>
      <c r="E24" s="36">
        <f>'GK092418'!E52</f>
        <v>46.33</v>
      </c>
      <c r="F24" s="2"/>
      <c r="G24" s="2">
        <v>22</v>
      </c>
      <c r="H24" s="4" t="str">
        <f>'GK092418'!H50</f>
        <v>S. Marinovic</v>
      </c>
      <c r="I24" s="49">
        <f>'GK092418'!I50</f>
        <v>0.60499999999999998</v>
      </c>
      <c r="J24" s="4">
        <f>'GK092418'!J50</f>
        <v>50</v>
      </c>
      <c r="K24" s="27"/>
      <c r="L24" s="27">
        <v>22</v>
      </c>
      <c r="M24" s="23" t="str">
        <f>'GK092418'!M50</f>
        <v>T. Howard</v>
      </c>
      <c r="N24" s="50">
        <f>'GK092418'!N50</f>
        <v>2.79</v>
      </c>
      <c r="O24" s="23">
        <f>'GK092418'!O50</f>
        <v>420</v>
      </c>
      <c r="P24" s="23">
        <f>'GK092418'!P50</f>
        <v>119</v>
      </c>
      <c r="Q24" s="23">
        <f>'GK092418'!Q50</f>
        <v>13</v>
      </c>
      <c r="R24" s="23">
        <f>'GK092418'!R50</f>
        <v>2</v>
      </c>
      <c r="S24" s="23">
        <f>'GK092418'!S50</f>
        <v>4</v>
      </c>
      <c r="T24" s="41">
        <f>'GK092418'!T50</f>
        <v>0.78900000000000003</v>
      </c>
    </row>
    <row r="25" spans="1:20" x14ac:dyDescent="0.25">
      <c r="A25" s="2">
        <v>23</v>
      </c>
      <c r="B25" s="12" t="str">
        <f>'GK092418'!B47</f>
        <v>A. Tarbell</v>
      </c>
      <c r="C25" s="46">
        <f>'GK092418'!C47</f>
        <v>2.7</v>
      </c>
      <c r="D25" s="32">
        <f>'GK092418'!D47</f>
        <v>57</v>
      </c>
      <c r="E25" s="34">
        <f>'GK092418'!E47</f>
        <v>42.96</v>
      </c>
      <c r="F25" s="2"/>
      <c r="G25" s="2">
        <v>23</v>
      </c>
      <c r="H25" s="17" t="str">
        <f>'GK092418'!H51</f>
        <v>D. Ousted</v>
      </c>
      <c r="I25" s="47">
        <f>'GK092418'!I51</f>
        <v>0.59799999999999998</v>
      </c>
      <c r="J25" s="17">
        <f>'GK092418'!J51</f>
        <v>48</v>
      </c>
      <c r="K25" s="2"/>
      <c r="L25" s="2">
        <v>23</v>
      </c>
      <c r="M25" s="12" t="str">
        <f>'GK092418'!M51</f>
        <v>M. Turner</v>
      </c>
      <c r="N25" s="48">
        <f>'GK092418'!N51</f>
        <v>2.77</v>
      </c>
      <c r="O25" s="12">
        <f>'GK092418'!O51</f>
        <v>379</v>
      </c>
      <c r="P25" s="12">
        <f>'GK092418'!P51</f>
        <v>118</v>
      </c>
      <c r="Q25" s="12">
        <f>'GK092418'!Q51</f>
        <v>14</v>
      </c>
      <c r="R25" s="12">
        <f>'GK092418'!R51</f>
        <v>11</v>
      </c>
      <c r="S25" s="12">
        <f>'GK092418'!S51</f>
        <v>4</v>
      </c>
      <c r="T25" s="40">
        <f>'GK092418'!T51</f>
        <v>0.86199999999999999</v>
      </c>
    </row>
    <row r="26" spans="1:20" x14ac:dyDescent="0.25">
      <c r="A26" s="2">
        <v>24</v>
      </c>
      <c r="B26" s="15" t="str">
        <f>'GK092418'!B51</f>
        <v>J. Bendik</v>
      </c>
      <c r="C26" s="51">
        <f>'GK092418'!C51</f>
        <v>2.97</v>
      </c>
      <c r="D26" s="8">
        <f>'GK092418'!D51</f>
        <v>56</v>
      </c>
      <c r="E26" s="16">
        <f>'GK092418'!E51</f>
        <v>44.62</v>
      </c>
      <c r="F26" s="2"/>
      <c r="G26" s="2">
        <v>24</v>
      </c>
      <c r="H26" s="4" t="str">
        <f>'GK092418'!H52</f>
        <v>J. Bendik</v>
      </c>
      <c r="I26" s="49">
        <f>'GK092418'!I52</f>
        <v>0.59099999999999997</v>
      </c>
      <c r="J26" s="4">
        <f>'GK092418'!J52</f>
        <v>81</v>
      </c>
      <c r="K26" s="27"/>
      <c r="L26" s="27">
        <v>24</v>
      </c>
      <c r="M26" s="23" t="str">
        <f>'GK092418'!M52</f>
        <v>J. Maurer</v>
      </c>
      <c r="N26" s="50">
        <f>'GK092418'!N52</f>
        <v>1.37</v>
      </c>
      <c r="O26" s="23">
        <f>'GK092418'!O52</f>
        <v>181</v>
      </c>
      <c r="P26" s="23">
        <f>'GK092418'!P52</f>
        <v>113</v>
      </c>
      <c r="Q26" s="23">
        <f>'GK092418'!Q52</f>
        <v>4</v>
      </c>
      <c r="R26" s="23">
        <f>'GK092418'!R52</f>
        <v>2</v>
      </c>
      <c r="S26" s="23">
        <f>'GK092418'!S52</f>
        <v>1</v>
      </c>
      <c r="T26" s="41">
        <f>'GK092418'!T52</f>
        <v>0.85699999999999998</v>
      </c>
    </row>
    <row r="27" spans="1:20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20" ht="15.75" thickBot="1" x14ac:dyDescent="0.3">
      <c r="A28" s="2" t="s">
        <v>88</v>
      </c>
      <c r="B28" s="2"/>
      <c r="C28" s="2"/>
      <c r="D28" s="2"/>
      <c r="E28" s="2" t="s">
        <v>87</v>
      </c>
      <c r="F28" s="2"/>
      <c r="G28" s="2"/>
      <c r="H28" s="2"/>
      <c r="I28" s="2" t="s">
        <v>83</v>
      </c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20" ht="15.75" thickBot="1" x14ac:dyDescent="0.3">
      <c r="A29" s="42" t="s">
        <v>0</v>
      </c>
      <c r="B29" s="43" t="s">
        <v>78</v>
      </c>
      <c r="C29" s="44" t="s">
        <v>72</v>
      </c>
      <c r="D29" s="44" t="s">
        <v>73</v>
      </c>
      <c r="E29" s="44" t="s">
        <v>74</v>
      </c>
      <c r="F29" s="44" t="s">
        <v>75</v>
      </c>
      <c r="G29" s="45" t="s">
        <v>82</v>
      </c>
      <c r="H29" s="2"/>
      <c r="I29" s="42" t="s">
        <v>0</v>
      </c>
      <c r="J29" s="43" t="s">
        <v>78</v>
      </c>
      <c r="K29" s="45" t="s">
        <v>84</v>
      </c>
      <c r="L29" s="2"/>
      <c r="M29" s="2"/>
      <c r="N29" s="2"/>
      <c r="O29" s="2"/>
      <c r="P29" s="2"/>
      <c r="Q29" s="2"/>
      <c r="R29" s="2"/>
      <c r="S29" s="2"/>
    </row>
    <row r="30" spans="1:20" x14ac:dyDescent="0.25">
      <c r="A30" s="2">
        <v>1</v>
      </c>
      <c r="B30" s="12" t="str">
        <f>'GK092418'!W29</f>
        <v>M. Turner</v>
      </c>
      <c r="C30" s="46">
        <f>'GK092418'!X29</f>
        <v>27.29</v>
      </c>
      <c r="D30" s="32">
        <f>'GK092418'!Y29</f>
        <v>593</v>
      </c>
      <c r="E30" s="32">
        <f>'GK092418'!Z29</f>
        <v>404</v>
      </c>
      <c r="F30" s="33">
        <f>'GK092418'!AA29</f>
        <v>0.68100000000000005</v>
      </c>
      <c r="G30" s="34">
        <f>'GK092418'!AB29</f>
        <v>40.1</v>
      </c>
      <c r="H30" s="2"/>
      <c r="I30" s="2">
        <v>1</v>
      </c>
      <c r="J30" s="12" t="str">
        <f>'GK092418'!AE29</f>
        <v>T. Melia</v>
      </c>
      <c r="K30" s="60">
        <f>'GK092418'!AF29</f>
        <v>15</v>
      </c>
      <c r="L30" s="2"/>
      <c r="M30" s="2"/>
      <c r="N30" s="2"/>
      <c r="O30" s="2"/>
      <c r="P30" s="2"/>
      <c r="Q30" s="2"/>
      <c r="R30" s="2"/>
      <c r="S30" s="2"/>
    </row>
    <row r="31" spans="1:20" x14ac:dyDescent="0.25">
      <c r="A31" s="2">
        <v>2</v>
      </c>
      <c r="B31" s="22" t="str">
        <f>'GK092418'!W30</f>
        <v>B. Guzan</v>
      </c>
      <c r="C31" s="46">
        <f>'GK092418'!X30</f>
        <v>27</v>
      </c>
      <c r="D31" s="13">
        <f>'GK092418'!Y30</f>
        <v>897</v>
      </c>
      <c r="E31" s="13">
        <f>'GK092418'!Z30</f>
        <v>606</v>
      </c>
      <c r="F31" s="35">
        <f>'GK092418'!AA30</f>
        <v>0.67600000000000005</v>
      </c>
      <c r="G31" s="36">
        <f>'GK092418'!AB30</f>
        <v>40</v>
      </c>
      <c r="H31" s="2"/>
      <c r="I31" s="2">
        <v>2</v>
      </c>
      <c r="J31" s="22" t="str">
        <f>'GK092418'!AE30</f>
        <v>S. Frei</v>
      </c>
      <c r="K31" s="60">
        <f>'GK092418'!AF30</f>
        <v>21</v>
      </c>
      <c r="L31" s="2"/>
      <c r="M31" s="2"/>
      <c r="N31" s="2"/>
      <c r="O31" s="2"/>
      <c r="P31" s="2"/>
      <c r="Q31" s="2"/>
      <c r="R31" s="2"/>
      <c r="S31" s="2"/>
    </row>
    <row r="32" spans="1:20" x14ac:dyDescent="0.25">
      <c r="A32" s="2">
        <v>3</v>
      </c>
      <c r="B32" s="12" t="str">
        <f>'GK092418'!W31</f>
        <v>Z. Steffen</v>
      </c>
      <c r="C32" s="46">
        <f>'GK092418'!X31</f>
        <v>26.92</v>
      </c>
      <c r="D32" s="32">
        <f>'GK092418'!Y31</f>
        <v>711</v>
      </c>
      <c r="E32" s="32">
        <f>'GK092418'!Z31</f>
        <v>557</v>
      </c>
      <c r="F32" s="33">
        <f>'GK092418'!AA31</f>
        <v>0.78300000000000003</v>
      </c>
      <c r="G32" s="34">
        <f>'GK092418'!AB31</f>
        <v>34.4</v>
      </c>
      <c r="H32" s="2"/>
      <c r="I32" s="2">
        <v>3</v>
      </c>
      <c r="J32" s="12" t="str">
        <f>'GK092418'!AE31</f>
        <v>B. Guzan</v>
      </c>
      <c r="K32" s="60">
        <f>'GK092418'!AF31</f>
        <v>25</v>
      </c>
      <c r="L32" s="2"/>
      <c r="M32" s="2"/>
      <c r="N32" s="2"/>
      <c r="O32" s="2"/>
      <c r="P32" s="2"/>
      <c r="Q32" s="2"/>
      <c r="R32" s="2"/>
      <c r="S32" s="2"/>
    </row>
    <row r="33" spans="1:19" x14ac:dyDescent="0.25">
      <c r="A33" s="2">
        <v>4</v>
      </c>
      <c r="B33" s="22" t="str">
        <f>'GK092418'!W32</f>
        <v>T. Melia</v>
      </c>
      <c r="C33" s="46">
        <f>'GK092418'!X32</f>
        <v>26.8</v>
      </c>
      <c r="D33" s="13">
        <f>'GK092418'!Y32</f>
        <v>828</v>
      </c>
      <c r="E33" s="13">
        <f>'GK092418'!Z32</f>
        <v>663</v>
      </c>
      <c r="F33" s="35">
        <f>'GK092418'!AA32</f>
        <v>0.80100000000000005</v>
      </c>
      <c r="G33" s="36">
        <f>'GK092418'!AB32</f>
        <v>33.5</v>
      </c>
      <c r="H33" s="2"/>
      <c r="I33" s="2">
        <v>4</v>
      </c>
      <c r="J33" s="22" t="str">
        <f>'GK092418'!AE32</f>
        <v>S. Johnson</v>
      </c>
      <c r="K33" s="60">
        <f>'GK092418'!AF32</f>
        <v>29</v>
      </c>
      <c r="L33" s="2"/>
      <c r="M33" s="2"/>
      <c r="N33" s="2"/>
      <c r="O33" s="2"/>
      <c r="P33" s="2"/>
      <c r="Q33" s="2"/>
      <c r="R33" s="2"/>
      <c r="S33" s="2"/>
    </row>
    <row r="34" spans="1:19" x14ac:dyDescent="0.25">
      <c r="A34" s="2">
        <v>5</v>
      </c>
      <c r="B34" s="12" t="str">
        <f>'GK092418'!W33</f>
        <v>J. Maurer</v>
      </c>
      <c r="C34" s="46">
        <f>'GK092418'!X33</f>
        <v>26.61</v>
      </c>
      <c r="D34" s="32">
        <f>'GK092418'!Y33</f>
        <v>327</v>
      </c>
      <c r="E34" s="32">
        <f>'GK092418'!Z33</f>
        <v>219</v>
      </c>
      <c r="F34" s="33">
        <f>'GK092418'!AA33</f>
        <v>0.67</v>
      </c>
      <c r="G34" s="34">
        <f>'GK092418'!AB33</f>
        <v>39.700000000000003</v>
      </c>
      <c r="H34" s="2"/>
      <c r="I34" s="2">
        <v>5</v>
      </c>
      <c r="J34" s="12" t="str">
        <f>'GK092418'!AE33</f>
        <v>J. Attinella</v>
      </c>
      <c r="K34" s="60">
        <f>'GK092418'!AF33</f>
        <v>32</v>
      </c>
      <c r="L34" s="2"/>
      <c r="M34" s="2"/>
      <c r="N34" s="2"/>
      <c r="O34" s="2"/>
      <c r="P34" s="2"/>
      <c r="Q34" s="2"/>
      <c r="R34" s="2"/>
      <c r="S34" s="2"/>
    </row>
    <row r="35" spans="1:19" x14ac:dyDescent="0.25">
      <c r="A35" s="2">
        <v>6</v>
      </c>
      <c r="B35" s="22" t="str">
        <f>'GK092418'!W34</f>
        <v>N. Rimando</v>
      </c>
      <c r="C35" s="70">
        <f>'GK092418'!X34</f>
        <v>26.33</v>
      </c>
      <c r="D35" s="13">
        <f>'GK092418'!Y34</f>
        <v>928</v>
      </c>
      <c r="E35" s="13">
        <f>'GK092418'!Z34</f>
        <v>639</v>
      </c>
      <c r="F35" s="35">
        <f>'GK092418'!AA34</f>
        <v>0.68899999999999995</v>
      </c>
      <c r="G35" s="36">
        <f>'GK092418'!AB34</f>
        <v>38.200000000000003</v>
      </c>
      <c r="H35" s="2"/>
      <c r="I35" s="2">
        <v>6</v>
      </c>
      <c r="J35" s="22" t="str">
        <f>'GK092418'!AE34</f>
        <v>Z. Steffen</v>
      </c>
      <c r="K35" s="68">
        <f>'GK092418'!AF34</f>
        <v>35</v>
      </c>
      <c r="L35" s="2"/>
      <c r="M35" s="2"/>
      <c r="N35" s="2"/>
      <c r="O35" s="2"/>
      <c r="P35" s="2"/>
      <c r="Q35" s="2"/>
      <c r="R35" s="2"/>
      <c r="S35" s="2"/>
    </row>
    <row r="36" spans="1:19" x14ac:dyDescent="0.25">
      <c r="A36" s="2">
        <v>7</v>
      </c>
      <c r="B36" s="12" t="str">
        <f>'GK092418'!W35</f>
        <v>J. Bendik</v>
      </c>
      <c r="C36" s="71">
        <f>'GK092418'!X35</f>
        <v>26.03</v>
      </c>
      <c r="D36" s="32">
        <f>'GK092418'!Y35</f>
        <v>578</v>
      </c>
      <c r="E36" s="32">
        <f>'GK092418'!Z35</f>
        <v>360</v>
      </c>
      <c r="F36" s="33">
        <f>'GK092418'!AA35</f>
        <v>0.623</v>
      </c>
      <c r="G36" s="34">
        <f>'GK092418'!AB35</f>
        <v>41.8</v>
      </c>
      <c r="H36" s="2"/>
      <c r="I36" s="2">
        <v>7</v>
      </c>
      <c r="J36" s="12" t="str">
        <f>'GK092418'!AE35</f>
        <v>T. Miller</v>
      </c>
      <c r="K36" s="69">
        <f>'GK092418'!AF35</f>
        <v>40</v>
      </c>
      <c r="L36" s="2"/>
      <c r="M36" s="2"/>
      <c r="N36" s="2"/>
      <c r="O36" s="2"/>
      <c r="P36" s="2"/>
      <c r="Q36" s="2"/>
      <c r="R36" s="2"/>
      <c r="S36" s="2"/>
    </row>
    <row r="37" spans="1:19" ht="15.75" thickBot="1" x14ac:dyDescent="0.3">
      <c r="A37" s="2">
        <v>8</v>
      </c>
      <c r="B37" s="22" t="str">
        <f>'GK092418'!W36</f>
        <v>T. Howard</v>
      </c>
      <c r="C37" s="71">
        <f>'GK092418'!X36</f>
        <v>25.97</v>
      </c>
      <c r="D37" s="13">
        <f>'GK092418'!Y36</f>
        <v>689</v>
      </c>
      <c r="E37" s="13">
        <f>'GK092418'!Z36</f>
        <v>446</v>
      </c>
      <c r="F37" s="35">
        <f>'GK092418'!AA36</f>
        <v>0.64700000000000002</v>
      </c>
      <c r="G37" s="36">
        <f>'GK092418'!AB36</f>
        <v>40.1</v>
      </c>
      <c r="H37" s="2"/>
      <c r="I37" s="2">
        <v>8</v>
      </c>
      <c r="J37" s="22" t="str">
        <f>'GK092418'!AE36</f>
        <v>L. Robles</v>
      </c>
      <c r="K37" s="62">
        <f>'GK092418'!AF36</f>
        <v>41</v>
      </c>
      <c r="L37" s="2"/>
      <c r="M37" s="2"/>
      <c r="N37" s="2"/>
      <c r="O37" s="2"/>
      <c r="P37" s="2"/>
      <c r="Q37" s="2"/>
      <c r="R37" s="2"/>
      <c r="S37" s="2"/>
    </row>
    <row r="38" spans="1:19" ht="15.75" thickBot="1" x14ac:dyDescent="0.3">
      <c r="A38" s="2">
        <v>9</v>
      </c>
      <c r="B38" s="12" t="str">
        <f>'GK092418'!W37</f>
        <v>D. Ousted</v>
      </c>
      <c r="C38" s="71">
        <f>'GK092418'!X37</f>
        <v>25.79</v>
      </c>
      <c r="D38" s="32">
        <f>'GK092418'!Y37</f>
        <v>462</v>
      </c>
      <c r="E38" s="32">
        <f>'GK092418'!Z37</f>
        <v>296</v>
      </c>
      <c r="F38" s="33">
        <f>'GK092418'!AA37</f>
        <v>0.64100000000000001</v>
      </c>
      <c r="G38" s="34">
        <f>'GK092418'!AB37</f>
        <v>40.299999999999997</v>
      </c>
      <c r="H38" s="2"/>
      <c r="I38" s="2">
        <v>9</v>
      </c>
      <c r="J38" s="18" t="str">
        <f>'GK092418'!AE37</f>
        <v>A. Blake</v>
      </c>
      <c r="K38" s="6">
        <f>'GK092418'!AF37</f>
        <v>41</v>
      </c>
      <c r="L38" s="2"/>
      <c r="M38" s="2"/>
      <c r="N38" s="2"/>
      <c r="O38" s="2"/>
      <c r="P38" s="2"/>
      <c r="Q38" s="2"/>
      <c r="R38" s="2"/>
      <c r="S38" s="2"/>
    </row>
    <row r="39" spans="1:19" x14ac:dyDescent="0.25">
      <c r="A39" s="2">
        <v>10</v>
      </c>
      <c r="B39" s="22" t="str">
        <f>'GK092418'!W38</f>
        <v>J. Gonzalez</v>
      </c>
      <c r="C39" s="57">
        <f>'GK092418'!X38</f>
        <v>25.77</v>
      </c>
      <c r="D39" s="13">
        <f>'GK092418'!Y38</f>
        <v>419</v>
      </c>
      <c r="E39" s="13">
        <f>'GK092418'!Z38</f>
        <v>260</v>
      </c>
      <c r="F39" s="35">
        <f>'GK092418'!AA38</f>
        <v>0.621</v>
      </c>
      <c r="G39" s="36">
        <f>'GK092418'!AB38</f>
        <v>41.5</v>
      </c>
      <c r="H39" s="2"/>
      <c r="I39" s="2">
        <v>10</v>
      </c>
      <c r="J39" s="22" t="str">
        <f>'GK092418'!AE38</f>
        <v>J. Gonzalez</v>
      </c>
      <c r="K39" s="75">
        <f>'GK092418'!AF38</f>
        <v>45</v>
      </c>
      <c r="L39" s="2"/>
      <c r="M39" s="2"/>
      <c r="N39" s="2"/>
      <c r="O39" s="2"/>
      <c r="P39" s="2"/>
      <c r="Q39" s="2"/>
      <c r="R39" s="2"/>
      <c r="S39" s="2"/>
    </row>
    <row r="40" spans="1:19" x14ac:dyDescent="0.25">
      <c r="A40" s="2">
        <v>11</v>
      </c>
      <c r="B40" s="12" t="str">
        <f>'GK092418'!W39</f>
        <v>J. Attinella</v>
      </c>
      <c r="C40" s="46">
        <f>'GK092418'!X39</f>
        <v>25.68</v>
      </c>
      <c r="D40" s="32">
        <f>'GK092418'!Y39</f>
        <v>465</v>
      </c>
      <c r="E40" s="32">
        <f>'GK092418'!Z39</f>
        <v>268</v>
      </c>
      <c r="F40" s="33">
        <f>'GK092418'!AA39</f>
        <v>0.57599999999999996</v>
      </c>
      <c r="G40" s="34">
        <f>'GK092418'!AB39</f>
        <v>44.6</v>
      </c>
      <c r="H40" s="2"/>
      <c r="I40" s="2">
        <v>11</v>
      </c>
      <c r="J40" s="12" t="str">
        <f>'GK092418'!AE39</f>
        <v>D. Bingham</v>
      </c>
      <c r="K40" s="62">
        <f>'GK092418'!AF39</f>
        <v>59</v>
      </c>
      <c r="L40" s="2"/>
      <c r="M40" s="2"/>
      <c r="N40" s="2"/>
      <c r="O40" s="2"/>
      <c r="P40" s="2"/>
      <c r="Q40" s="2"/>
      <c r="R40" s="2"/>
      <c r="S40" s="2"/>
    </row>
    <row r="41" spans="1:19" ht="15.75" thickBot="1" x14ac:dyDescent="0.3">
      <c r="A41" s="2">
        <v>12</v>
      </c>
      <c r="B41" s="22" t="str">
        <f>'GK092418'!W40</f>
        <v>S. Marinovic</v>
      </c>
      <c r="C41" s="46">
        <f>'GK092418'!X40</f>
        <v>25.514999999999997</v>
      </c>
      <c r="D41" s="13">
        <f>'GK092418'!Y40</f>
        <v>427</v>
      </c>
      <c r="E41" s="13">
        <f>'GK092418'!Z40</f>
        <v>242</v>
      </c>
      <c r="F41" s="35">
        <f>'GK092418'!AA40</f>
        <v>0.56699999999999995</v>
      </c>
      <c r="G41" s="36">
        <f>'GK092418'!AB40</f>
        <v>45.4</v>
      </c>
      <c r="H41" s="2"/>
      <c r="I41" s="2">
        <v>12</v>
      </c>
      <c r="J41" s="22" t="str">
        <f>'GK092418'!AE40</f>
        <v>N. Rimando</v>
      </c>
      <c r="K41" s="60">
        <f>'GK092418'!AF40</f>
        <v>48</v>
      </c>
      <c r="L41" s="2"/>
      <c r="M41" s="2"/>
      <c r="N41" s="2"/>
      <c r="O41" s="2"/>
      <c r="P41" s="2"/>
      <c r="Q41" s="2"/>
      <c r="R41" s="2"/>
      <c r="S41" s="2"/>
    </row>
    <row r="42" spans="1:19" ht="15.75" thickBot="1" x14ac:dyDescent="0.3">
      <c r="A42" s="2">
        <v>13</v>
      </c>
      <c r="B42" s="18" t="str">
        <f>'GK092418'!W41</f>
        <v>A. Blake</v>
      </c>
      <c r="C42" s="6">
        <f>'GK092418'!X41</f>
        <v>25.5</v>
      </c>
      <c r="D42" s="20">
        <f>'GK092418'!Y41</f>
        <v>710</v>
      </c>
      <c r="E42" s="20">
        <f>'GK092418'!Z41</f>
        <v>425</v>
      </c>
      <c r="F42" s="21">
        <f>'GK092418'!AA41</f>
        <v>0.59899999999999998</v>
      </c>
      <c r="G42" s="19">
        <f>'GK092418'!AB41</f>
        <v>42.6</v>
      </c>
      <c r="H42" s="2"/>
      <c r="I42" s="2">
        <v>13</v>
      </c>
      <c r="J42" s="12" t="str">
        <f>'GK092418'!AE41</f>
        <v>M. Turner</v>
      </c>
      <c r="K42" s="60">
        <f>'GK092418'!AF41</f>
        <v>51</v>
      </c>
      <c r="L42" s="2"/>
      <c r="M42" s="2"/>
      <c r="N42" s="2"/>
      <c r="O42" s="2"/>
      <c r="P42" s="2"/>
      <c r="Q42" s="2"/>
      <c r="R42" s="2"/>
      <c r="S42" s="2"/>
    </row>
    <row r="43" spans="1:19" x14ac:dyDescent="0.25">
      <c r="A43" s="2">
        <v>14</v>
      </c>
      <c r="B43" s="22" t="str">
        <f>'GK092418'!W42</f>
        <v>S. Johnson</v>
      </c>
      <c r="C43" s="57">
        <f>'GK092418'!X42</f>
        <v>25.5</v>
      </c>
      <c r="D43" s="13">
        <f>'GK092418'!Y42</f>
        <v>1018</v>
      </c>
      <c r="E43" s="13">
        <f>'GK092418'!Z42</f>
        <v>704</v>
      </c>
      <c r="F43" s="35">
        <f>'GK092418'!AA42</f>
        <v>0.69199999999999995</v>
      </c>
      <c r="G43" s="36">
        <f>'GK092418'!AB42</f>
        <v>36.9</v>
      </c>
      <c r="H43" s="2"/>
      <c r="I43" s="2">
        <v>14</v>
      </c>
      <c r="J43" s="22" t="str">
        <f>'GK092418'!AE42</f>
        <v>E. Bush</v>
      </c>
      <c r="K43" s="60">
        <f>'GK092418'!AF42</f>
        <v>51</v>
      </c>
      <c r="L43" s="2"/>
      <c r="M43" s="2"/>
      <c r="N43" s="2"/>
      <c r="O43" s="2"/>
      <c r="P43" s="2"/>
      <c r="Q43" s="2"/>
      <c r="R43" s="2"/>
      <c r="S43" s="2"/>
    </row>
    <row r="44" spans="1:19" x14ac:dyDescent="0.25">
      <c r="A44" s="2">
        <v>15</v>
      </c>
      <c r="B44" s="12" t="str">
        <f>'GK092418'!W43</f>
        <v>S. Frei</v>
      </c>
      <c r="C44" s="46">
        <f>'GK092418'!X43</f>
        <v>25.33</v>
      </c>
      <c r="D44" s="32">
        <f>'GK092418'!Y43</f>
        <v>849</v>
      </c>
      <c r="E44" s="32">
        <f>'GK092418'!Z43</f>
        <v>521</v>
      </c>
      <c r="F44" s="33">
        <f>'GK092418'!AA43</f>
        <v>0.61399999999999999</v>
      </c>
      <c r="G44" s="34">
        <f>'GK092418'!AB43</f>
        <v>41.3</v>
      </c>
      <c r="H44" s="2"/>
      <c r="I44" s="2">
        <v>15</v>
      </c>
      <c r="J44" s="12" t="str">
        <f>'GK092418'!AE43</f>
        <v>J. Maurer</v>
      </c>
      <c r="K44" s="60">
        <f>'GK092418'!AF43</f>
        <v>51</v>
      </c>
      <c r="L44" s="2"/>
      <c r="M44" s="2"/>
      <c r="N44" s="2"/>
      <c r="O44" s="2"/>
      <c r="P44" s="2"/>
      <c r="Q44" s="2"/>
      <c r="R44" s="2"/>
      <c r="S44" s="2"/>
    </row>
    <row r="45" spans="1:19" x14ac:dyDescent="0.25">
      <c r="A45" s="2">
        <v>16</v>
      </c>
      <c r="B45" s="22" t="str">
        <f>'GK092418'!W44</f>
        <v>D. Bingham</v>
      </c>
      <c r="C45" s="46">
        <f>'GK092418'!X44</f>
        <v>25.290000000000003</v>
      </c>
      <c r="D45" s="13">
        <f>'GK092418'!Y44</f>
        <v>891</v>
      </c>
      <c r="E45" s="13">
        <f>'GK092418'!Z44</f>
        <v>501</v>
      </c>
      <c r="F45" s="35">
        <f>'GK092418'!AA44</f>
        <v>0.56200000000000006</v>
      </c>
      <c r="G45" s="36">
        <f>'GK092418'!AB44</f>
        <v>48</v>
      </c>
      <c r="H45" s="2"/>
      <c r="I45" s="2">
        <v>16</v>
      </c>
      <c r="J45" s="22" t="str">
        <f>'GK092418'!AE44</f>
        <v>J. Willis</v>
      </c>
      <c r="K45" s="60">
        <f>'GK092418'!AF44</f>
        <v>59</v>
      </c>
      <c r="L45" s="2"/>
      <c r="M45" s="2"/>
      <c r="N45" s="2"/>
      <c r="O45" s="2"/>
      <c r="P45" s="2"/>
      <c r="Q45" s="2"/>
      <c r="R45" s="2"/>
      <c r="S45" s="2"/>
    </row>
    <row r="46" spans="1:19" x14ac:dyDescent="0.25">
      <c r="A46" s="2">
        <v>17</v>
      </c>
      <c r="B46" s="12" t="str">
        <f>'GK092418'!W45</f>
        <v>T. Miller</v>
      </c>
      <c r="C46" s="46">
        <f>'GK092418'!X45</f>
        <v>25</v>
      </c>
      <c r="D46" s="32">
        <f>'GK092418'!Y45</f>
        <v>717</v>
      </c>
      <c r="E46" s="32">
        <f>'GK092418'!Z45</f>
        <v>468</v>
      </c>
      <c r="F46" s="33">
        <f>'GK092418'!AA45</f>
        <v>0.65300000000000002</v>
      </c>
      <c r="G46" s="34">
        <f>'GK092418'!AB45</f>
        <v>38.299999999999997</v>
      </c>
      <c r="H46" s="2"/>
      <c r="I46" s="2">
        <v>17</v>
      </c>
      <c r="J46" s="12" t="str">
        <f>'GK092418'!AE45</f>
        <v>S. Marinovic</v>
      </c>
      <c r="K46" s="60">
        <f>'GK092418'!AF45</f>
        <v>63</v>
      </c>
      <c r="L46" s="2"/>
      <c r="M46" s="2"/>
      <c r="N46" s="2"/>
      <c r="O46" s="2"/>
      <c r="P46" s="2"/>
      <c r="Q46" s="2"/>
      <c r="R46" s="2"/>
      <c r="S46" s="2"/>
    </row>
    <row r="47" spans="1:19" x14ac:dyDescent="0.25">
      <c r="A47" s="2">
        <v>18</v>
      </c>
      <c r="B47" s="22" t="str">
        <f>'GK092418'!W46</f>
        <v>J. Willis</v>
      </c>
      <c r="C47" s="46">
        <f>'GK092418'!X46</f>
        <v>24.840000000000003</v>
      </c>
      <c r="D47" s="13">
        <f>'GK092418'!Y46</f>
        <v>640</v>
      </c>
      <c r="E47" s="13">
        <f>'GK092418'!Z46</f>
        <v>353</v>
      </c>
      <c r="F47" s="35">
        <f>'GK092418'!AA46</f>
        <v>0.55200000000000005</v>
      </c>
      <c r="G47" s="36">
        <f>'GK092418'!AB46</f>
        <v>45.6</v>
      </c>
      <c r="H47" s="2"/>
      <c r="I47" s="2">
        <v>18</v>
      </c>
      <c r="J47" s="22" t="str">
        <f>'GK092418'!AE46</f>
        <v>T. Howard</v>
      </c>
      <c r="K47" s="60">
        <f>'GK092418'!AF46</f>
        <v>62</v>
      </c>
      <c r="L47" s="2"/>
      <c r="M47" s="2"/>
      <c r="N47" s="2"/>
      <c r="O47" s="2"/>
      <c r="P47" s="2"/>
      <c r="Q47" s="2"/>
      <c r="R47" s="2"/>
      <c r="S47" s="2"/>
    </row>
    <row r="48" spans="1:19" x14ac:dyDescent="0.25">
      <c r="A48" s="2">
        <v>19</v>
      </c>
      <c r="B48" s="12" t="str">
        <f>'GK092418'!W47</f>
        <v>E. Bush</v>
      </c>
      <c r="C48" s="46">
        <f>'GK092418'!X47</f>
        <v>24.53</v>
      </c>
      <c r="D48" s="32">
        <f>'GK092418'!Y47</f>
        <v>791</v>
      </c>
      <c r="E48" s="32">
        <f>'GK092418'!Z47</f>
        <v>470</v>
      </c>
      <c r="F48" s="33">
        <f>'GK092418'!AA47</f>
        <v>0.59399999999999997</v>
      </c>
      <c r="G48" s="34">
        <f>'GK092418'!AB47</f>
        <v>41.3</v>
      </c>
      <c r="H48" s="2"/>
      <c r="I48" s="2">
        <v>19</v>
      </c>
      <c r="J48" s="12" t="str">
        <f>'GK092418'!AE47</f>
        <v>D. Ousted</v>
      </c>
      <c r="K48" s="60">
        <f>'GK092418'!AF47</f>
        <v>66</v>
      </c>
      <c r="L48" s="2"/>
      <c r="M48" s="2"/>
      <c r="N48" s="2"/>
      <c r="O48" s="2"/>
      <c r="P48" s="2"/>
      <c r="Q48" s="2"/>
      <c r="R48" s="2"/>
      <c r="S48" s="2"/>
    </row>
    <row r="49" spans="1:19" x14ac:dyDescent="0.25">
      <c r="A49" s="2">
        <v>20</v>
      </c>
      <c r="B49" s="22" t="str">
        <f>'GK092418'!W48</f>
        <v>R. SÃ¡nchez</v>
      </c>
      <c r="C49" s="46">
        <f>'GK092418'!X48</f>
        <v>24.35</v>
      </c>
      <c r="D49" s="13">
        <f>'GK092418'!Y48</f>
        <v>576</v>
      </c>
      <c r="E49" s="13">
        <f>'GK092418'!Z48</f>
        <v>344</v>
      </c>
      <c r="F49" s="35">
        <f>'GK092418'!AA48</f>
        <v>0.59699999999999998</v>
      </c>
      <c r="G49" s="36">
        <f>'GK092418'!AB48</f>
        <v>40.799999999999997</v>
      </c>
      <c r="H49" s="2"/>
      <c r="I49" s="2">
        <v>20</v>
      </c>
      <c r="J49" s="22" t="str">
        <f>'GK092418'!AE48</f>
        <v>A. Bono</v>
      </c>
      <c r="K49" s="60">
        <f>'GK092418'!AF48</f>
        <v>68</v>
      </c>
      <c r="L49" s="2"/>
      <c r="M49" s="2"/>
      <c r="N49" s="2"/>
      <c r="O49" s="2"/>
      <c r="P49" s="2"/>
      <c r="Q49" s="2"/>
      <c r="R49" s="2"/>
      <c r="S49" s="2"/>
    </row>
    <row r="50" spans="1:19" x14ac:dyDescent="0.25">
      <c r="A50" s="2">
        <v>21</v>
      </c>
      <c r="B50" s="12" t="str">
        <f>'GK092418'!W49</f>
        <v>A. Tarbell</v>
      </c>
      <c r="C50" s="46">
        <f>'GK092418'!X49</f>
        <v>24.075000000000003</v>
      </c>
      <c r="D50" s="32">
        <f>'GK092418'!Y49</f>
        <v>746</v>
      </c>
      <c r="E50" s="32">
        <f>'GK092418'!Z49</f>
        <v>399</v>
      </c>
      <c r="F50" s="33">
        <f>'GK092418'!AA49</f>
        <v>0.53500000000000003</v>
      </c>
      <c r="G50" s="34">
        <f>'GK092418'!AB49</f>
        <v>45.6</v>
      </c>
      <c r="H50" s="2"/>
      <c r="I50" s="2">
        <v>21</v>
      </c>
      <c r="J50" s="12" t="str">
        <f>'GK092418'!AE49</f>
        <v>A. Tarbell</v>
      </c>
      <c r="K50" s="60">
        <f>'GK092418'!AF49</f>
        <v>72</v>
      </c>
      <c r="L50" s="2"/>
      <c r="M50" s="2"/>
      <c r="N50" s="2"/>
      <c r="O50" s="2"/>
      <c r="P50" s="2"/>
      <c r="Q50" s="2"/>
      <c r="R50" s="2"/>
      <c r="S50" s="2"/>
    </row>
    <row r="51" spans="1:19" x14ac:dyDescent="0.25">
      <c r="A51" s="2">
        <v>22</v>
      </c>
      <c r="B51" s="22" t="str">
        <f>'GK092418'!W50</f>
        <v>A. Bono</v>
      </c>
      <c r="C51" s="46">
        <f>'GK092418'!X50</f>
        <v>23.59</v>
      </c>
      <c r="D51" s="13">
        <f>'GK092418'!Y50</f>
        <v>614</v>
      </c>
      <c r="E51" s="13">
        <f>'GK092418'!Z50</f>
        <v>352</v>
      </c>
      <c r="F51" s="35">
        <f>'GK092418'!AA50</f>
        <v>0.57299999999999995</v>
      </c>
      <c r="G51" s="36">
        <f>'GK092418'!AB50</f>
        <v>41.2</v>
      </c>
      <c r="H51" s="2"/>
      <c r="I51" s="2">
        <v>22</v>
      </c>
      <c r="J51" s="22" t="str">
        <f>'GK092418'!AE50</f>
        <v>J. Bendik</v>
      </c>
      <c r="K51" s="60">
        <f>'GK092418'!AF50</f>
        <v>71</v>
      </c>
      <c r="L51" s="2"/>
      <c r="M51" s="2"/>
      <c r="N51" s="2"/>
      <c r="O51" s="2"/>
      <c r="P51" s="2"/>
      <c r="Q51" s="2"/>
      <c r="R51" s="2"/>
      <c r="S51" s="2"/>
    </row>
    <row r="52" spans="1:19" x14ac:dyDescent="0.25">
      <c r="A52" s="2">
        <v>23</v>
      </c>
      <c r="B52" s="12" t="str">
        <f>'GK092418'!W51</f>
        <v>B. Shuttleworth</v>
      </c>
      <c r="C52" s="46">
        <f>'GK092418'!X51</f>
        <v>22.35</v>
      </c>
      <c r="D52" s="32">
        <f>'GK092418'!Y51</f>
        <v>550</v>
      </c>
      <c r="E52" s="32">
        <f>'GK092418'!Z51</f>
        <v>303</v>
      </c>
      <c r="F52" s="33">
        <f>'GK092418'!AA51</f>
        <v>0.55100000000000005</v>
      </c>
      <c r="G52" s="34">
        <f>'GK092418'!AB51</f>
        <v>40.6</v>
      </c>
      <c r="H52" s="2"/>
      <c r="I52" s="2">
        <v>23</v>
      </c>
      <c r="J52" s="12" t="str">
        <f>'GK092418'!AE51</f>
        <v>B. Shuttleworth</v>
      </c>
      <c r="K52" s="60">
        <f>'GK092418'!AF51</f>
        <v>74</v>
      </c>
      <c r="L52" s="2"/>
      <c r="M52" s="2"/>
      <c r="N52" s="2"/>
      <c r="O52" s="2"/>
      <c r="P52" s="2"/>
      <c r="Q52" s="2"/>
      <c r="R52" s="2"/>
      <c r="S52" s="2"/>
    </row>
    <row r="53" spans="1:19" x14ac:dyDescent="0.25">
      <c r="A53" s="2">
        <v>24</v>
      </c>
      <c r="B53" s="15" t="str">
        <f>'GK092418'!W52</f>
        <v>L. Robles</v>
      </c>
      <c r="C53" s="51">
        <f>'GK092418'!X52</f>
        <v>22.22</v>
      </c>
      <c r="D53" s="8">
        <f>'GK092418'!Y52</f>
        <v>632</v>
      </c>
      <c r="E53" s="8">
        <f>'GK092418'!Z52</f>
        <v>317</v>
      </c>
      <c r="F53" s="31">
        <f>'GK092418'!AA52</f>
        <v>0.502</v>
      </c>
      <c r="G53" s="16">
        <f>'GK092418'!AB52</f>
        <v>44.3</v>
      </c>
      <c r="H53" s="2"/>
      <c r="I53" s="2">
        <v>24</v>
      </c>
      <c r="J53" s="15" t="str">
        <f>'GK092418'!AE52</f>
        <v>R. SÃ¡nchez</v>
      </c>
      <c r="K53" s="56">
        <f>'GK092418'!AF52</f>
        <v>76</v>
      </c>
      <c r="L53" s="2"/>
      <c r="M53" s="2"/>
      <c r="N53" s="2"/>
      <c r="O53" s="2"/>
      <c r="P53" s="2"/>
      <c r="Q53" s="2"/>
      <c r="R53" s="2"/>
      <c r="S53" s="2"/>
    </row>
  </sheetData>
  <pageMargins left="0" right="0" top="0" bottom="0" header="0" footer="0"/>
  <pageSetup paperSize="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GK092418</vt:lpstr>
      <vt:lpstr>GK Workspace</vt:lpstr>
      <vt:lpstr>Presentation 092418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d2 nag</dc:creator>
  <cp:lastModifiedBy>Aditya Nag</cp:lastModifiedBy>
  <cp:lastPrinted>2018-09-24T18:24:59Z</cp:lastPrinted>
  <dcterms:created xsi:type="dcterms:W3CDTF">2018-08-03T18:01:59Z</dcterms:created>
  <dcterms:modified xsi:type="dcterms:W3CDTF">2018-10-03T15:20:35Z</dcterms:modified>
</cp:coreProperties>
</file>