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Reports from Event Data\"/>
    </mc:Choice>
  </mc:AlternateContent>
  <xr:revisionPtr revIDLastSave="0" documentId="8_{DD17A9B4-30F2-4173-BF20-061039E19613}" xr6:coauthVersionLast="45" xr6:coauthVersionMax="45" xr10:uidLastSave="{00000000-0000-0000-0000-000000000000}"/>
  <bookViews>
    <workbookView xWindow="1884" yWindow="1884" windowWidth="17280" windowHeight="9420" xr2:uid="{00000000-000D-0000-FFFF-FFFF00000000}"/>
  </bookViews>
  <sheets>
    <sheet name="Explanation" sheetId="11" r:id="rId1"/>
    <sheet name="Definitions" sheetId="8" r:id="rId2"/>
    <sheet name="Weightings" sheetId="5" r:id="rId3"/>
    <sheet name="Overall Rankings" sheetId="6" r:id="rId4"/>
    <sheet name="Attacking Rankings" sheetId="9" r:id="rId5"/>
    <sheet name="Defensive Rankings" sheetId="10" r:id="rId6"/>
    <sheet name="Attacking Workspace" sheetId="2" r:id="rId7"/>
    <sheet name="Defensive Workspace" sheetId="3" r:id="rId8"/>
    <sheet name="Points Calc" sheetId="4" r:id="rId9"/>
    <sheet name="Opta Data" sheetId="1"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C11" i="6"/>
  <c r="D11" i="6"/>
  <c r="C56" i="6"/>
  <c r="D56" i="6"/>
  <c r="C21" i="6"/>
  <c r="D21" i="6"/>
  <c r="C17" i="6"/>
  <c r="D17" i="6"/>
  <c r="C20" i="6"/>
  <c r="D20" i="6"/>
  <c r="C44" i="6"/>
  <c r="D44" i="6"/>
  <c r="C55" i="6"/>
  <c r="D55" i="6"/>
  <c r="C53" i="6"/>
  <c r="D53" i="6"/>
  <c r="C16" i="6"/>
  <c r="D16" i="6"/>
  <c r="C47" i="6"/>
  <c r="D47" i="6"/>
  <c r="C42" i="6"/>
  <c r="D42" i="6"/>
  <c r="C54" i="6"/>
  <c r="D54" i="6"/>
  <c r="C39" i="6"/>
  <c r="D39" i="6"/>
  <c r="C3" i="6"/>
  <c r="D3" i="6"/>
  <c r="C36" i="6"/>
  <c r="D36" i="6"/>
  <c r="C12" i="6"/>
  <c r="D12" i="6"/>
  <c r="C24" i="6"/>
  <c r="D24" i="6"/>
  <c r="C32" i="6"/>
  <c r="D32" i="6"/>
  <c r="C15" i="6"/>
  <c r="D15" i="6"/>
  <c r="C41" i="6"/>
  <c r="D41" i="6"/>
  <c r="C25" i="6"/>
  <c r="D25" i="6"/>
  <c r="C33" i="6"/>
  <c r="D33" i="6"/>
  <c r="C9" i="6"/>
  <c r="D9" i="6"/>
  <c r="C50" i="6"/>
  <c r="D50" i="6"/>
  <c r="C4" i="6"/>
  <c r="D4" i="6"/>
  <c r="C10" i="6"/>
  <c r="D10" i="6"/>
  <c r="C7" i="6"/>
  <c r="D7" i="6"/>
  <c r="C8" i="6"/>
  <c r="D8" i="6"/>
  <c r="C38" i="6"/>
  <c r="D38" i="6"/>
  <c r="C19" i="6"/>
  <c r="D19" i="6"/>
  <c r="C48" i="6"/>
  <c r="D48" i="6"/>
  <c r="C5" i="6"/>
  <c r="D5" i="6"/>
  <c r="C6" i="6"/>
  <c r="D6" i="6"/>
  <c r="C28" i="6"/>
  <c r="D28" i="6"/>
  <c r="C29" i="6"/>
  <c r="D29" i="6"/>
  <c r="C30" i="6"/>
  <c r="D30" i="6"/>
  <c r="C45" i="6"/>
  <c r="D45" i="6"/>
  <c r="C34" i="6"/>
  <c r="D34" i="6"/>
  <c r="C46" i="6"/>
  <c r="D46" i="6"/>
  <c r="C37" i="6"/>
  <c r="D37" i="6"/>
  <c r="C52" i="6"/>
  <c r="D52" i="6"/>
  <c r="C49" i="6"/>
  <c r="D49" i="6"/>
  <c r="C35" i="6"/>
  <c r="D35" i="6"/>
  <c r="C31" i="6"/>
  <c r="D31" i="6"/>
  <c r="C51" i="6"/>
  <c r="D51" i="6"/>
  <c r="C23" i="6"/>
  <c r="D23" i="6"/>
  <c r="C13" i="6"/>
  <c r="D13" i="6"/>
  <c r="C14" i="6"/>
  <c r="D14" i="6"/>
  <c r="C43" i="6"/>
  <c r="D43" i="6"/>
  <c r="C27" i="6"/>
  <c r="D27" i="6"/>
  <c r="C18" i="6"/>
  <c r="D18" i="6"/>
  <c r="C40" i="6"/>
  <c r="D40" i="6"/>
  <c r="C26" i="6"/>
  <c r="D26" i="6"/>
  <c r="A5" i="4"/>
  <c r="B11" i="6" s="1"/>
  <c r="A6" i="4"/>
  <c r="B56" i="6" s="1"/>
  <c r="A7" i="4"/>
  <c r="B21" i="6" s="1"/>
  <c r="A8" i="4"/>
  <c r="B17" i="6" s="1"/>
  <c r="A9" i="4"/>
  <c r="B20" i="6" s="1"/>
  <c r="A10" i="4"/>
  <c r="B44" i="6" s="1"/>
  <c r="A11" i="4"/>
  <c r="B55" i="6" s="1"/>
  <c r="A12" i="4"/>
  <c r="B53" i="6" s="1"/>
  <c r="A13" i="4"/>
  <c r="B16" i="6" s="1"/>
  <c r="A14" i="4"/>
  <c r="B47" i="6" s="1"/>
  <c r="A15" i="4"/>
  <c r="B42" i="6" s="1"/>
  <c r="A16" i="4"/>
  <c r="B54" i="6" s="1"/>
  <c r="A17" i="4"/>
  <c r="B39" i="6" s="1"/>
  <c r="A18" i="4"/>
  <c r="B3" i="6" s="1"/>
  <c r="A19" i="4"/>
  <c r="B36" i="6" s="1"/>
  <c r="A20" i="4"/>
  <c r="B12" i="6" s="1"/>
  <c r="A21" i="4"/>
  <c r="B24" i="6" s="1"/>
  <c r="A22" i="4"/>
  <c r="B32" i="6" s="1"/>
  <c r="A23" i="4"/>
  <c r="B15" i="6" s="1"/>
  <c r="A24" i="4"/>
  <c r="B41" i="6" s="1"/>
  <c r="A25" i="4"/>
  <c r="B25" i="6" s="1"/>
  <c r="A26" i="4"/>
  <c r="B33" i="6" s="1"/>
  <c r="A27" i="4"/>
  <c r="B9" i="6" s="1"/>
  <c r="A28" i="4"/>
  <c r="B50" i="6" s="1"/>
  <c r="A29" i="4"/>
  <c r="B4" i="6" s="1"/>
  <c r="A30" i="4"/>
  <c r="B10" i="6" s="1"/>
  <c r="A31" i="4"/>
  <c r="B7" i="6" s="1"/>
  <c r="A32" i="4"/>
  <c r="B8" i="6" s="1"/>
  <c r="A33" i="4"/>
  <c r="B38" i="6" s="1"/>
  <c r="A34" i="4"/>
  <c r="B19" i="6" s="1"/>
  <c r="A35" i="4"/>
  <c r="B48" i="6" s="1"/>
  <c r="A36" i="4"/>
  <c r="B5" i="6" s="1"/>
  <c r="A37" i="4"/>
  <c r="B6" i="6" s="1"/>
  <c r="A38" i="4"/>
  <c r="B28" i="6" s="1"/>
  <c r="A39" i="4"/>
  <c r="B29" i="6" s="1"/>
  <c r="A40" i="4"/>
  <c r="B30" i="6" s="1"/>
  <c r="A41" i="4"/>
  <c r="B45" i="6" s="1"/>
  <c r="A42" i="4"/>
  <c r="B34" i="6" s="1"/>
  <c r="A43" i="4"/>
  <c r="B46" i="6" s="1"/>
  <c r="A44" i="4"/>
  <c r="B37" i="6" s="1"/>
  <c r="A45" i="4"/>
  <c r="B52" i="6" s="1"/>
  <c r="A46" i="4"/>
  <c r="B49" i="6" s="1"/>
  <c r="A47" i="4"/>
  <c r="B35" i="6" s="1"/>
  <c r="A48" i="4"/>
  <c r="B31" i="6" s="1"/>
  <c r="A49" i="4"/>
  <c r="B51" i="6" s="1"/>
  <c r="A50" i="4"/>
  <c r="B23" i="6" s="1"/>
  <c r="A51" i="4"/>
  <c r="B13" i="6" s="1"/>
  <c r="A52" i="4"/>
  <c r="B14" i="6" s="1"/>
  <c r="A53" i="4"/>
  <c r="B43" i="6" s="1"/>
  <c r="A54" i="4"/>
  <c r="B27" i="6" s="1"/>
  <c r="A55" i="4"/>
  <c r="B18" i="6" s="1"/>
  <c r="A56" i="4"/>
  <c r="B40" i="6" s="1"/>
  <c r="A57" i="4"/>
  <c r="B26" i="6" s="1"/>
  <c r="AG5" i="9"/>
  <c r="AG6" i="9" s="1"/>
  <c r="AG7" i="9" s="1"/>
  <c r="AG8" i="9" s="1"/>
  <c r="AG9" i="9" s="1"/>
  <c r="AG10" i="9" s="1"/>
  <c r="AG11" i="9" s="1"/>
  <c r="AG12" i="9" s="1"/>
  <c r="AG13" i="9" s="1"/>
  <c r="AG14" i="9" s="1"/>
  <c r="AG15" i="9" s="1"/>
  <c r="AG16" i="9" s="1"/>
  <c r="AG17" i="9" s="1"/>
  <c r="AG18" i="9" s="1"/>
  <c r="AG19" i="9" s="1"/>
  <c r="AG20" i="9" s="1"/>
  <c r="AG21" i="9" s="1"/>
  <c r="AG22" i="9" s="1"/>
  <c r="AG23" i="9" s="1"/>
  <c r="AG24" i="9" s="1"/>
  <c r="AG25" i="9" s="1"/>
  <c r="AG26" i="9" s="1"/>
  <c r="AG27" i="9" s="1"/>
  <c r="AG28" i="9" s="1"/>
  <c r="AG29" i="9" s="1"/>
  <c r="AG30" i="9" s="1"/>
  <c r="AG31" i="9" s="1"/>
  <c r="AG32" i="9" s="1"/>
  <c r="AG33" i="9" s="1"/>
  <c r="AG34" i="9" s="1"/>
  <c r="AG35" i="9" s="1"/>
  <c r="AG36" i="9" s="1"/>
  <c r="AG37" i="9" s="1"/>
  <c r="AG38" i="9" s="1"/>
  <c r="AG39" i="9" s="1"/>
  <c r="AG40" i="9" s="1"/>
  <c r="AG41" i="9" s="1"/>
  <c r="AG42" i="9" s="1"/>
  <c r="AG43" i="9" s="1"/>
  <c r="AG44" i="9" s="1"/>
  <c r="AG45" i="9" s="1"/>
  <c r="AG46" i="9" s="1"/>
  <c r="AG47" i="9" s="1"/>
  <c r="AG48" i="9" s="1"/>
  <c r="AG49" i="9" s="1"/>
  <c r="AG50" i="9" s="1"/>
  <c r="AG51" i="9" s="1"/>
  <c r="AG52" i="9" s="1"/>
  <c r="AG53" i="9" s="1"/>
  <c r="AG54" i="9" s="1"/>
  <c r="AG55" i="9" s="1"/>
  <c r="AG56" i="9" s="1"/>
  <c r="AG57" i="9" s="1"/>
  <c r="X6" i="9"/>
  <c r="X7" i="9" s="1"/>
  <c r="X8" i="9" s="1"/>
  <c r="X9" i="9" s="1"/>
  <c r="X10" i="9" s="1"/>
  <c r="X11" i="9" s="1"/>
  <c r="X12" i="9" s="1"/>
  <c r="X13" i="9" s="1"/>
  <c r="X14" i="9" s="1"/>
  <c r="X15" i="9" s="1"/>
  <c r="X16" i="9" s="1"/>
  <c r="X17" i="9" s="1"/>
  <c r="X18" i="9" s="1"/>
  <c r="X19" i="9" s="1"/>
  <c r="X20" i="9" s="1"/>
  <c r="X21" i="9" s="1"/>
  <c r="X22" i="9" s="1"/>
  <c r="X23" i="9" s="1"/>
  <c r="X24" i="9" s="1"/>
  <c r="X25" i="9" s="1"/>
  <c r="X26" i="9" s="1"/>
  <c r="X27" i="9" s="1"/>
  <c r="X28" i="9" s="1"/>
  <c r="X29" i="9" s="1"/>
  <c r="X30" i="9" s="1"/>
  <c r="X31" i="9" s="1"/>
  <c r="X32" i="9" s="1"/>
  <c r="X33" i="9" s="1"/>
  <c r="X34" i="9" s="1"/>
  <c r="X35" i="9" s="1"/>
  <c r="X36" i="9" s="1"/>
  <c r="X37" i="9" s="1"/>
  <c r="X38" i="9" s="1"/>
  <c r="X39" i="9" s="1"/>
  <c r="X40" i="9" s="1"/>
  <c r="X41" i="9" s="1"/>
  <c r="X42" i="9" s="1"/>
  <c r="X43" i="9" s="1"/>
  <c r="X44" i="9" s="1"/>
  <c r="X45" i="9" s="1"/>
  <c r="X46" i="9" s="1"/>
  <c r="X47" i="9" s="1"/>
  <c r="X48" i="9" s="1"/>
  <c r="X49" i="9" s="1"/>
  <c r="X50" i="9" s="1"/>
  <c r="X51" i="9" s="1"/>
  <c r="X52" i="9" s="1"/>
  <c r="X53" i="9" s="1"/>
  <c r="X54" i="9" s="1"/>
  <c r="X55" i="9" s="1"/>
  <c r="X56" i="9" s="1"/>
  <c r="X57" i="9" s="1"/>
  <c r="X5" i="9"/>
  <c r="P5" i="9"/>
  <c r="P6" i="9" s="1"/>
  <c r="P7" i="9" s="1"/>
  <c r="P8" i="9" s="1"/>
  <c r="P9" i="9" s="1"/>
  <c r="P10" i="9" s="1"/>
  <c r="P11" i="9" s="1"/>
  <c r="P12" i="9" s="1"/>
  <c r="P13" i="9" s="1"/>
  <c r="P14" i="9" s="1"/>
  <c r="P15" i="9" s="1"/>
  <c r="P16" i="9" s="1"/>
  <c r="P17" i="9" s="1"/>
  <c r="P18" i="9" s="1"/>
  <c r="P19" i="9" s="1"/>
  <c r="P20" i="9" s="1"/>
  <c r="P21" i="9" s="1"/>
  <c r="P22" i="9" s="1"/>
  <c r="P23" i="9" s="1"/>
  <c r="P24" i="9" s="1"/>
  <c r="P25" i="9" s="1"/>
  <c r="P26" i="9" s="1"/>
  <c r="P27" i="9" s="1"/>
  <c r="P28" i="9" s="1"/>
  <c r="P29" i="9" s="1"/>
  <c r="P30" i="9" s="1"/>
  <c r="P31" i="9" s="1"/>
  <c r="P32" i="9" s="1"/>
  <c r="P33" i="9" s="1"/>
  <c r="P34" i="9" s="1"/>
  <c r="P35" i="9" s="1"/>
  <c r="P36" i="9" s="1"/>
  <c r="P37" i="9" s="1"/>
  <c r="P38" i="9" s="1"/>
  <c r="P39" i="9" s="1"/>
  <c r="P40" i="9" s="1"/>
  <c r="P41" i="9" s="1"/>
  <c r="P42" i="9" s="1"/>
  <c r="P43" i="9" s="1"/>
  <c r="P44" i="9" s="1"/>
  <c r="P45" i="9" s="1"/>
  <c r="P46" i="9" s="1"/>
  <c r="P47" i="9" s="1"/>
  <c r="P48" i="9" s="1"/>
  <c r="P49" i="9" s="1"/>
  <c r="P50" i="9" s="1"/>
  <c r="P51" i="9" s="1"/>
  <c r="P52" i="9" s="1"/>
  <c r="P53" i="9" s="1"/>
  <c r="P54" i="9" s="1"/>
  <c r="P55" i="9" s="1"/>
  <c r="P56" i="9" s="1"/>
  <c r="P57" i="9" s="1"/>
  <c r="H5" i="9"/>
  <c r="H6" i="9" s="1"/>
  <c r="H7" i="9" s="1"/>
  <c r="H8" i="9" s="1"/>
  <c r="H9" i="9" s="1"/>
  <c r="H10" i="9" s="1"/>
  <c r="H11" i="9" s="1"/>
  <c r="H12" i="9" s="1"/>
  <c r="H13" i="9" s="1"/>
  <c r="H14" i="9" s="1"/>
  <c r="H15" i="9" s="1"/>
  <c r="H16" i="9" s="1"/>
  <c r="H17" i="9" s="1"/>
  <c r="H18" i="9" s="1"/>
  <c r="H19" i="9" s="1"/>
  <c r="H20" i="9" s="1"/>
  <c r="H21" i="9" s="1"/>
  <c r="H22" i="9" s="1"/>
  <c r="H23" i="9" s="1"/>
  <c r="H24" i="9" s="1"/>
  <c r="H25" i="9" s="1"/>
  <c r="H26" i="9" s="1"/>
  <c r="H27" i="9" s="1"/>
  <c r="H28" i="9" s="1"/>
  <c r="H29" i="9" s="1"/>
  <c r="H30" i="9" s="1"/>
  <c r="H31" i="9" s="1"/>
  <c r="H32" i="9" s="1"/>
  <c r="H33" i="9" s="1"/>
  <c r="H34" i="9" s="1"/>
  <c r="H35" i="9" s="1"/>
  <c r="H36" i="9" s="1"/>
  <c r="H37" i="9" s="1"/>
  <c r="H38" i="9" s="1"/>
  <c r="H39" i="9" s="1"/>
  <c r="H40" i="9" s="1"/>
  <c r="H41" i="9" s="1"/>
  <c r="H42" i="9" s="1"/>
  <c r="H43" i="9" s="1"/>
  <c r="H44" i="9" s="1"/>
  <c r="H45" i="9" s="1"/>
  <c r="H46" i="9" s="1"/>
  <c r="H47" i="9" s="1"/>
  <c r="H48" i="9" s="1"/>
  <c r="H49" i="9" s="1"/>
  <c r="H50" i="9" s="1"/>
  <c r="H51" i="9" s="1"/>
  <c r="H52" i="9" s="1"/>
  <c r="H53" i="9" s="1"/>
  <c r="H54" i="9" s="1"/>
  <c r="H55" i="9" s="1"/>
  <c r="H56" i="9" s="1"/>
  <c r="H57"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K54" i="9"/>
  <c r="AI39" i="9"/>
  <c r="AM39" i="9"/>
  <c r="AK14" i="9"/>
  <c r="AI19" i="9"/>
  <c r="AM19" i="9"/>
  <c r="AK47" i="9"/>
  <c r="AI5" i="9"/>
  <c r="AM5" i="9"/>
  <c r="AK50" i="9"/>
  <c r="AI51" i="9"/>
  <c r="AM51" i="9"/>
  <c r="AK21" i="9"/>
  <c r="AI25" i="9"/>
  <c r="AM25" i="9"/>
  <c r="AK6" i="9"/>
  <c r="AI20" i="9"/>
  <c r="AM20" i="9"/>
  <c r="AK24" i="9"/>
  <c r="AI10" i="9"/>
  <c r="AM10" i="9"/>
  <c r="AK11" i="9"/>
  <c r="AI45" i="9"/>
  <c r="AM45" i="9"/>
  <c r="AK4" i="9"/>
  <c r="AI48" i="9"/>
  <c r="AM48" i="9"/>
  <c r="AK17" i="9"/>
  <c r="AI37" i="9"/>
  <c r="AM37" i="9"/>
  <c r="AK38" i="9"/>
  <c r="AI32" i="9"/>
  <c r="AM32" i="9"/>
  <c r="AK43" i="9"/>
  <c r="AI41" i="9"/>
  <c r="AM41" i="9"/>
  <c r="AK42" i="9"/>
  <c r="AI57" i="9"/>
  <c r="AM57" i="9"/>
  <c r="AK31" i="9"/>
  <c r="AI36" i="9"/>
  <c r="AM36" i="9"/>
  <c r="AK46" i="9"/>
  <c r="AI56" i="9"/>
  <c r="AM56" i="9"/>
  <c r="AK49" i="9"/>
  <c r="AI52" i="9"/>
  <c r="AM52" i="9"/>
  <c r="AK40" i="9"/>
  <c r="AI18" i="9"/>
  <c r="AM18" i="9"/>
  <c r="AB17" i="9"/>
  <c r="Z20" i="9"/>
  <c r="AD20" i="9"/>
  <c r="AB7" i="9"/>
  <c r="Z32" i="9"/>
  <c r="AB32" i="9"/>
  <c r="AD32" i="9"/>
  <c r="Z51" i="9"/>
  <c r="AB51" i="9"/>
  <c r="AD51" i="9"/>
  <c r="Z47" i="9"/>
  <c r="AB47" i="9"/>
  <c r="AD47" i="9"/>
  <c r="Z19" i="9"/>
  <c r="AB19" i="9"/>
  <c r="AD19" i="9"/>
  <c r="Z42" i="9"/>
  <c r="AB42" i="9"/>
  <c r="AD42" i="9"/>
  <c r="Z40" i="9"/>
  <c r="AB40" i="9"/>
  <c r="AD40" i="9"/>
  <c r="Z34" i="9"/>
  <c r="AB34" i="9"/>
  <c r="AD34" i="9"/>
  <c r="Z57" i="9"/>
  <c r="AB57" i="9"/>
  <c r="AD57" i="9"/>
  <c r="Z35" i="9"/>
  <c r="AB35" i="9"/>
  <c r="AD35" i="9"/>
  <c r="Z43" i="9"/>
  <c r="AB43" i="9"/>
  <c r="AD43" i="9"/>
  <c r="Z12" i="9"/>
  <c r="AB12" i="9"/>
  <c r="AD12" i="9"/>
  <c r="Z38" i="9"/>
  <c r="AB38" i="9"/>
  <c r="AD38" i="9"/>
  <c r="Z28" i="9"/>
  <c r="AB28" i="9"/>
  <c r="AD28" i="9"/>
  <c r="Z31" i="9"/>
  <c r="AB31" i="9"/>
  <c r="AD31" i="9"/>
  <c r="M20" i="9"/>
  <c r="K54" i="9"/>
  <c r="I26" i="9"/>
  <c r="M26" i="9"/>
  <c r="K49" i="9"/>
  <c r="I10" i="9"/>
  <c r="M10" i="9"/>
  <c r="K48" i="9"/>
  <c r="I45" i="9"/>
  <c r="M45" i="9"/>
  <c r="K5" i="9"/>
  <c r="I33" i="9"/>
  <c r="M33" i="9"/>
  <c r="K22" i="9"/>
  <c r="B46" i="9"/>
  <c r="F46" i="9"/>
  <c r="C16" i="9"/>
  <c r="E16" i="9"/>
  <c r="D35" i="9"/>
  <c r="C33" i="9"/>
  <c r="E33" i="9"/>
  <c r="B28" i="9"/>
  <c r="F28" i="9"/>
  <c r="C4" i="9"/>
  <c r="E4" i="9"/>
  <c r="D15" i="9"/>
  <c r="C14" i="9"/>
  <c r="E14" i="9"/>
  <c r="B7" i="9"/>
  <c r="F7" i="9"/>
  <c r="C25" i="9"/>
  <c r="E25" i="9"/>
  <c r="D6" i="9"/>
  <c r="C27" i="9"/>
  <c r="E27" i="9"/>
  <c r="B39" i="9"/>
  <c r="F39" i="9"/>
  <c r="C17" i="9"/>
  <c r="E17" i="9"/>
  <c r="D50" i="9"/>
  <c r="C23" i="9"/>
  <c r="E23" i="9"/>
  <c r="B48" i="9"/>
  <c r="F48" i="9"/>
  <c r="C47" i="9"/>
  <c r="E47" i="9"/>
  <c r="D57" i="9"/>
  <c r="C38" i="9"/>
  <c r="E38" i="9"/>
  <c r="B26" i="9"/>
  <c r="F26" i="9"/>
  <c r="C18" i="9"/>
  <c r="E18" i="9"/>
  <c r="D13" i="9"/>
  <c r="C30" i="9"/>
  <c r="E30" i="9"/>
  <c r="B45" i="9"/>
  <c r="F45" i="9"/>
  <c r="C40" i="9"/>
  <c r="E40" i="9"/>
  <c r="D12" i="9"/>
  <c r="C44" i="9"/>
  <c r="E44" i="9"/>
  <c r="B29" i="9"/>
  <c r="F29" i="9"/>
  <c r="C11" i="9"/>
  <c r="E11" i="9"/>
  <c r="D20" i="9"/>
  <c r="C24" i="9"/>
  <c r="E24" i="9"/>
  <c r="C22" i="9"/>
  <c r="E22" i="9"/>
  <c r="B43" i="9"/>
  <c r="F43" i="9"/>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T5" i="10"/>
  <c r="T6" i="10" s="1"/>
  <c r="T7" i="10" s="1"/>
  <c r="T8" i="10" s="1"/>
  <c r="T9" i="10" s="1"/>
  <c r="T10" i="10" s="1"/>
  <c r="T11" i="10" s="1"/>
  <c r="T12" i="10" s="1"/>
  <c r="T13" i="10" s="1"/>
  <c r="T14" i="10" s="1"/>
  <c r="T15" i="10" s="1"/>
  <c r="T16" i="10" s="1"/>
  <c r="T17" i="10" s="1"/>
  <c r="T18" i="10" s="1"/>
  <c r="T19" i="10" s="1"/>
  <c r="T20" i="10" s="1"/>
  <c r="T21" i="10" s="1"/>
  <c r="T22" i="10" s="1"/>
  <c r="T23" i="10" s="1"/>
  <c r="T24" i="10" s="1"/>
  <c r="T25" i="10" s="1"/>
  <c r="T26" i="10" s="1"/>
  <c r="T27" i="10" s="1"/>
  <c r="T28" i="10" s="1"/>
  <c r="T29" i="10" s="1"/>
  <c r="T30" i="10" s="1"/>
  <c r="T31" i="10" s="1"/>
  <c r="T32" i="10" s="1"/>
  <c r="T33" i="10" s="1"/>
  <c r="T34" i="10" s="1"/>
  <c r="T35" i="10" s="1"/>
  <c r="T36" i="10" s="1"/>
  <c r="T37" i="10" s="1"/>
  <c r="T38" i="10" s="1"/>
  <c r="T39" i="10" s="1"/>
  <c r="T40" i="10" s="1"/>
  <c r="T41" i="10" s="1"/>
  <c r="T42" i="10" s="1"/>
  <c r="T43" i="10" s="1"/>
  <c r="T44" i="10" s="1"/>
  <c r="T45" i="10" s="1"/>
  <c r="T46" i="10" s="1"/>
  <c r="T47" i="10" s="1"/>
  <c r="T48" i="10" s="1"/>
  <c r="T49" i="10" s="1"/>
  <c r="T50" i="10" s="1"/>
  <c r="T51" i="10" s="1"/>
  <c r="T52" i="10" s="1"/>
  <c r="T53" i="10" s="1"/>
  <c r="T54" i="10" s="1"/>
  <c r="T55" i="10" s="1"/>
  <c r="T56" i="10" s="1"/>
  <c r="T57" i="10" s="1"/>
  <c r="K5" i="10"/>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U52" i="10"/>
  <c r="W52" i="10"/>
  <c r="Y52" i="10"/>
  <c r="U22" i="10"/>
  <c r="W22" i="10"/>
  <c r="U14" i="10"/>
  <c r="W14" i="10"/>
  <c r="Y14" i="10"/>
  <c r="U11" i="10"/>
  <c r="W11" i="10"/>
  <c r="U15" i="10"/>
  <c r="W15" i="10"/>
  <c r="Y15" i="10"/>
  <c r="U19" i="10"/>
  <c r="W19" i="10"/>
  <c r="U45" i="10"/>
  <c r="W45" i="10"/>
  <c r="Y45" i="10"/>
  <c r="U16" i="10"/>
  <c r="W16" i="10"/>
  <c r="U13" i="10"/>
  <c r="W13" i="10"/>
  <c r="Y13" i="10"/>
  <c r="U38" i="10"/>
  <c r="W38" i="10"/>
  <c r="U24" i="10"/>
  <c r="W24" i="10"/>
  <c r="Y24" i="10"/>
  <c r="U18" i="10"/>
  <c r="W18" i="10"/>
  <c r="U26" i="10"/>
  <c r="W26" i="10"/>
  <c r="Y26" i="10"/>
  <c r="U10" i="10"/>
  <c r="W10" i="10"/>
  <c r="U27" i="10"/>
  <c r="W27" i="10"/>
  <c r="Y27" i="10"/>
  <c r="U30" i="10"/>
  <c r="W30" i="10"/>
  <c r="U40" i="10"/>
  <c r="W40" i="10"/>
  <c r="Y40" i="10"/>
  <c r="U43" i="10"/>
  <c r="W43" i="10"/>
  <c r="U17" i="10"/>
  <c r="W17" i="10"/>
  <c r="Y17" i="10"/>
  <c r="U50" i="10"/>
  <c r="W50" i="10"/>
  <c r="U7" i="10"/>
  <c r="W7" i="10"/>
  <c r="Y7" i="10"/>
  <c r="U49" i="10"/>
  <c r="W49" i="10"/>
  <c r="U47" i="10"/>
  <c r="W47" i="10"/>
  <c r="Y47" i="10"/>
  <c r="U6" i="10"/>
  <c r="W6" i="10"/>
  <c r="U41" i="10"/>
  <c r="W41" i="10"/>
  <c r="Y41" i="10"/>
  <c r="U42" i="10"/>
  <c r="W42" i="10"/>
  <c r="U23" i="10"/>
  <c r="W23" i="10"/>
  <c r="Y23" i="10"/>
  <c r="U21" i="10"/>
  <c r="W21" i="10"/>
  <c r="U34" i="10"/>
  <c r="W34" i="10"/>
  <c r="Y34" i="10"/>
  <c r="U53" i="10"/>
  <c r="W53" i="10"/>
  <c r="U55" i="10"/>
  <c r="W55" i="10"/>
  <c r="Y55" i="10"/>
  <c r="U5" i="10"/>
  <c r="W25" i="10"/>
  <c r="Y25" i="10"/>
  <c r="U39" i="10"/>
  <c r="A24" i="2"/>
  <c r="B24" i="2"/>
  <c r="C24" i="2"/>
  <c r="D22" i="9" s="1"/>
  <c r="D24" i="2"/>
  <c r="E24" i="2"/>
  <c r="F22" i="9" s="1"/>
  <c r="H24" i="2"/>
  <c r="J39" i="9" s="1"/>
  <c r="I24" i="2"/>
  <c r="K39" i="9" s="1"/>
  <c r="J24" i="2"/>
  <c r="L39" i="9" s="1"/>
  <c r="K24" i="2"/>
  <c r="M39" i="9" s="1"/>
  <c r="L24" i="2"/>
  <c r="N39" i="9" s="1"/>
  <c r="O24" i="2"/>
  <c r="R6" i="9" s="1"/>
  <c r="P24" i="2"/>
  <c r="S6" i="9" s="1"/>
  <c r="Q24" i="2"/>
  <c r="T6" i="9" s="1"/>
  <c r="R24" i="2"/>
  <c r="U6" i="9" s="1"/>
  <c r="S24" i="2"/>
  <c r="V6" i="9" s="1"/>
  <c r="V24" i="2"/>
  <c r="Z56" i="9" s="1"/>
  <c r="W24" i="2"/>
  <c r="AA56" i="9" s="1"/>
  <c r="X24" i="2"/>
  <c r="AB56" i="9" s="1"/>
  <c r="Y24" i="2"/>
  <c r="AC56" i="9" s="1"/>
  <c r="Z24" i="2"/>
  <c r="AD56" i="9" s="1"/>
  <c r="AA24" i="2"/>
  <c r="AE56" i="9" s="1"/>
  <c r="AD24" i="2"/>
  <c r="AI54" i="9" s="1"/>
  <c r="AE24" i="2"/>
  <c r="AJ54" i="9" s="1"/>
  <c r="AF24" i="2"/>
  <c r="AG24" i="2"/>
  <c r="AL54" i="9" s="1"/>
  <c r="AH24" i="2"/>
  <c r="AM54" i="9" s="1"/>
  <c r="A25" i="2"/>
  <c r="B25" i="2"/>
  <c r="C43" i="9" s="1"/>
  <c r="C25" i="2"/>
  <c r="D43" i="9" s="1"/>
  <c r="D25" i="2"/>
  <c r="E43" i="9" s="1"/>
  <c r="E25" i="2"/>
  <c r="H25" i="2"/>
  <c r="J51" i="9" s="1"/>
  <c r="I25" i="2"/>
  <c r="K51" i="9" s="1"/>
  <c r="J25" i="2"/>
  <c r="L51" i="9" s="1"/>
  <c r="K25" i="2"/>
  <c r="M51" i="9" s="1"/>
  <c r="L25" i="2"/>
  <c r="N51" i="9" s="1"/>
  <c r="O25" i="2"/>
  <c r="R32" i="9" s="1"/>
  <c r="P25" i="2"/>
  <c r="S32" i="9" s="1"/>
  <c r="Q25" i="2"/>
  <c r="T32" i="9" s="1"/>
  <c r="R25" i="2"/>
  <c r="U32" i="9" s="1"/>
  <c r="S25" i="2"/>
  <c r="V32" i="9" s="1"/>
  <c r="V25" i="2"/>
  <c r="Z17" i="9" s="1"/>
  <c r="W25" i="2"/>
  <c r="AA17" i="9" s="1"/>
  <c r="X25" i="2"/>
  <c r="Y25" i="2"/>
  <c r="AC17" i="9" s="1"/>
  <c r="Z25" i="2"/>
  <c r="AD17" i="9" s="1"/>
  <c r="AA25" i="2"/>
  <c r="AE17" i="9" s="1"/>
  <c r="AD25" i="2"/>
  <c r="AE25" i="2"/>
  <c r="AJ39" i="9" s="1"/>
  <c r="AF25" i="2"/>
  <c r="AK39" i="9" s="1"/>
  <c r="AG25" i="2"/>
  <c r="AL39" i="9" s="1"/>
  <c r="AH25" i="2"/>
  <c r="A26" i="2"/>
  <c r="B26" i="2"/>
  <c r="C46" i="9" s="1"/>
  <c r="C26" i="2"/>
  <c r="D46" i="9" s="1"/>
  <c r="D26" i="2"/>
  <c r="E46" i="9" s="1"/>
  <c r="E26" i="2"/>
  <c r="H26" i="2"/>
  <c r="J35" i="9" s="1"/>
  <c r="I26" i="2"/>
  <c r="K35" i="9" s="1"/>
  <c r="J26" i="2"/>
  <c r="L35" i="9" s="1"/>
  <c r="K26" i="2"/>
  <c r="M35" i="9" s="1"/>
  <c r="L26" i="2"/>
  <c r="N35" i="9" s="1"/>
  <c r="O26" i="2"/>
  <c r="R42" i="9" s="1"/>
  <c r="P26" i="2"/>
  <c r="S42" i="9" s="1"/>
  <c r="Q26" i="2"/>
  <c r="T42" i="9" s="1"/>
  <c r="R26" i="2"/>
  <c r="U42" i="9" s="1"/>
  <c r="S26" i="2"/>
  <c r="V42" i="9" s="1"/>
  <c r="V26" i="2"/>
  <c r="Z22" i="9" s="1"/>
  <c r="W26" i="2"/>
  <c r="AA22" i="9" s="1"/>
  <c r="X26" i="2"/>
  <c r="AB22" i="9" s="1"/>
  <c r="Y26" i="2"/>
  <c r="AC22" i="9" s="1"/>
  <c r="Z26" i="2"/>
  <c r="AD22" i="9" s="1"/>
  <c r="AA26" i="2"/>
  <c r="AE22" i="9" s="1"/>
  <c r="AD26" i="2"/>
  <c r="AI14" i="9" s="1"/>
  <c r="AE26" i="2"/>
  <c r="AJ14" i="9" s="1"/>
  <c r="AF26" i="2"/>
  <c r="AG26" i="2"/>
  <c r="AL14" i="9" s="1"/>
  <c r="AH26" i="2"/>
  <c r="AM14" i="9" s="1"/>
  <c r="A27" i="2"/>
  <c r="B27" i="2"/>
  <c r="C27" i="2"/>
  <c r="D16" i="9" s="1"/>
  <c r="D27" i="2"/>
  <c r="E27" i="2"/>
  <c r="F16" i="9" s="1"/>
  <c r="H27" i="2"/>
  <c r="J21" i="9" s="1"/>
  <c r="I27" i="2"/>
  <c r="K21" i="9" s="1"/>
  <c r="J27" i="2"/>
  <c r="L21" i="9" s="1"/>
  <c r="K27" i="2"/>
  <c r="M21" i="9" s="1"/>
  <c r="L27" i="2"/>
  <c r="N21" i="9" s="1"/>
  <c r="O27" i="2"/>
  <c r="R30" i="9" s="1"/>
  <c r="P27" i="2"/>
  <c r="S30" i="9" s="1"/>
  <c r="Q27" i="2"/>
  <c r="T30" i="9" s="1"/>
  <c r="R27" i="2"/>
  <c r="U30" i="9" s="1"/>
  <c r="S27" i="2"/>
  <c r="V30" i="9" s="1"/>
  <c r="V27" i="2"/>
  <c r="W27" i="2"/>
  <c r="AA20" i="9" s="1"/>
  <c r="X27" i="2"/>
  <c r="AB20" i="9" s="1"/>
  <c r="Y27" i="2"/>
  <c r="AC20" i="9" s="1"/>
  <c r="Z27" i="2"/>
  <c r="AA27" i="2"/>
  <c r="AE20" i="9" s="1"/>
  <c r="AD27" i="2"/>
  <c r="AE27" i="2"/>
  <c r="AJ19" i="9" s="1"/>
  <c r="AF27" i="2"/>
  <c r="AK19" i="9" s="1"/>
  <c r="AG27" i="2"/>
  <c r="AL19" i="9" s="1"/>
  <c r="AH27" i="2"/>
  <c r="A28" i="2"/>
  <c r="B28" i="2"/>
  <c r="C35" i="9" s="1"/>
  <c r="C28" i="2"/>
  <c r="D28" i="2"/>
  <c r="E35" i="9" s="1"/>
  <c r="E28" i="2"/>
  <c r="F35" i="9" s="1"/>
  <c r="H28" i="2"/>
  <c r="J27" i="9" s="1"/>
  <c r="I28" i="2"/>
  <c r="K27" i="9" s="1"/>
  <c r="J28" i="2"/>
  <c r="L27" i="9" s="1"/>
  <c r="K28" i="2"/>
  <c r="M27" i="9" s="1"/>
  <c r="L28" i="2"/>
  <c r="N27" i="9" s="1"/>
  <c r="O28" i="2"/>
  <c r="R50" i="9" s="1"/>
  <c r="P28" i="2"/>
  <c r="S50" i="9" s="1"/>
  <c r="Q28" i="2"/>
  <c r="T50" i="9" s="1"/>
  <c r="R28" i="2"/>
  <c r="U50" i="9" s="1"/>
  <c r="S28" i="2"/>
  <c r="V50" i="9" s="1"/>
  <c r="V28" i="2"/>
  <c r="Z52" i="9" s="1"/>
  <c r="W28" i="2"/>
  <c r="AA52" i="9" s="1"/>
  <c r="X28" i="2"/>
  <c r="AB52" i="9" s="1"/>
  <c r="Y28" i="2"/>
  <c r="AC52" i="9" s="1"/>
  <c r="Z28" i="2"/>
  <c r="AD52" i="9" s="1"/>
  <c r="AA28" i="2"/>
  <c r="AE52" i="9" s="1"/>
  <c r="AD28" i="2"/>
  <c r="AI47" i="9" s="1"/>
  <c r="AE28" i="2"/>
  <c r="AJ47" i="9" s="1"/>
  <c r="AF28" i="2"/>
  <c r="AG28" i="2"/>
  <c r="AL47" i="9" s="1"/>
  <c r="AH28" i="2"/>
  <c r="AM47" i="9" s="1"/>
  <c r="A29" i="2"/>
  <c r="B29" i="2"/>
  <c r="C29" i="2"/>
  <c r="D33" i="9" s="1"/>
  <c r="D29" i="2"/>
  <c r="E29" i="2"/>
  <c r="F33" i="9" s="1"/>
  <c r="H29" i="2"/>
  <c r="J50" i="9" s="1"/>
  <c r="I29" i="2"/>
  <c r="K50" i="9" s="1"/>
  <c r="J29" i="2"/>
  <c r="L50" i="9" s="1"/>
  <c r="K29" i="2"/>
  <c r="M50" i="9" s="1"/>
  <c r="L29" i="2"/>
  <c r="N50" i="9" s="1"/>
  <c r="O29" i="2"/>
  <c r="R11" i="9" s="1"/>
  <c r="P29" i="2"/>
  <c r="S11" i="9" s="1"/>
  <c r="Q29" i="2"/>
  <c r="T11" i="9" s="1"/>
  <c r="R29" i="2"/>
  <c r="U11" i="9" s="1"/>
  <c r="S29" i="2"/>
  <c r="V11" i="9" s="1"/>
  <c r="V29" i="2"/>
  <c r="Z7" i="9" s="1"/>
  <c r="W29" i="2"/>
  <c r="AA7" i="9" s="1"/>
  <c r="X29" i="2"/>
  <c r="Y29" i="2"/>
  <c r="AC7" i="9" s="1"/>
  <c r="Z29" i="2"/>
  <c r="AD7" i="9" s="1"/>
  <c r="AA29" i="2"/>
  <c r="AE7" i="9" s="1"/>
  <c r="AD29" i="2"/>
  <c r="AE29" i="2"/>
  <c r="AJ5" i="9" s="1"/>
  <c r="AF29" i="2"/>
  <c r="AK5" i="9" s="1"/>
  <c r="AG29" i="2"/>
  <c r="AL5" i="9" s="1"/>
  <c r="AH29" i="2"/>
  <c r="A30" i="2"/>
  <c r="B30" i="2"/>
  <c r="C28" i="9" s="1"/>
  <c r="C30" i="2"/>
  <c r="D28" i="9" s="1"/>
  <c r="D30" i="2"/>
  <c r="E28" i="9" s="1"/>
  <c r="E30" i="2"/>
  <c r="H30" i="2"/>
  <c r="J40" i="9" s="1"/>
  <c r="I30" i="2"/>
  <c r="K40" i="9" s="1"/>
  <c r="J30" i="2"/>
  <c r="L40" i="9" s="1"/>
  <c r="K30" i="2"/>
  <c r="M40" i="9" s="1"/>
  <c r="L30" i="2"/>
  <c r="N40" i="9" s="1"/>
  <c r="O30" i="2"/>
  <c r="R7" i="9" s="1"/>
  <c r="P30" i="2"/>
  <c r="S7" i="9" s="1"/>
  <c r="Q30" i="2"/>
  <c r="T7" i="9" s="1"/>
  <c r="R30" i="2"/>
  <c r="U7" i="9" s="1"/>
  <c r="S30" i="2"/>
  <c r="V7" i="9" s="1"/>
  <c r="V30" i="2"/>
  <c r="Z14" i="9" s="1"/>
  <c r="W30" i="2"/>
  <c r="AA14" i="9" s="1"/>
  <c r="X30" i="2"/>
  <c r="AB14" i="9" s="1"/>
  <c r="Y30" i="2"/>
  <c r="AC14" i="9" s="1"/>
  <c r="Z30" i="2"/>
  <c r="AD14" i="9" s="1"/>
  <c r="AA30" i="2"/>
  <c r="AE14" i="9" s="1"/>
  <c r="AD30" i="2"/>
  <c r="AI50" i="9" s="1"/>
  <c r="AE30" i="2"/>
  <c r="AJ50" i="9" s="1"/>
  <c r="AF30" i="2"/>
  <c r="AG30" i="2"/>
  <c r="AL50" i="9" s="1"/>
  <c r="AH30" i="2"/>
  <c r="AM50" i="9" s="1"/>
  <c r="A31" i="2"/>
  <c r="B31" i="2"/>
  <c r="C31" i="2"/>
  <c r="D4" i="9" s="1"/>
  <c r="D31" i="2"/>
  <c r="E31" i="2"/>
  <c r="F4" i="9" s="1"/>
  <c r="H31" i="2"/>
  <c r="J4" i="9" s="1"/>
  <c r="I31" i="2"/>
  <c r="K4" i="9" s="1"/>
  <c r="J31" i="2"/>
  <c r="L4" i="9" s="1"/>
  <c r="K31" i="2"/>
  <c r="M4" i="9" s="1"/>
  <c r="L31" i="2"/>
  <c r="N4" i="9" s="1"/>
  <c r="O31" i="2"/>
  <c r="R4" i="9" s="1"/>
  <c r="P31" i="2"/>
  <c r="S4" i="9" s="1"/>
  <c r="Q31" i="2"/>
  <c r="T4" i="9" s="1"/>
  <c r="R31" i="2"/>
  <c r="U4" i="9" s="1"/>
  <c r="S31" i="2"/>
  <c r="V4" i="9" s="1"/>
  <c r="V31" i="2"/>
  <c r="W31" i="2"/>
  <c r="AA32" i="9" s="1"/>
  <c r="X31" i="2"/>
  <c r="Y31" i="2"/>
  <c r="AC32" i="9" s="1"/>
  <c r="Z31" i="2"/>
  <c r="AA31" i="2"/>
  <c r="AE32" i="9" s="1"/>
  <c r="AD31" i="2"/>
  <c r="AE31" i="2"/>
  <c r="AJ51" i="9" s="1"/>
  <c r="AF31" i="2"/>
  <c r="AK51" i="9" s="1"/>
  <c r="AG31" i="2"/>
  <c r="AL51" i="9" s="1"/>
  <c r="AH31" i="2"/>
  <c r="A32" i="2"/>
  <c r="B32" i="2"/>
  <c r="C15" i="9" s="1"/>
  <c r="C32" i="2"/>
  <c r="D32" i="2"/>
  <c r="E15" i="9" s="1"/>
  <c r="E32" i="2"/>
  <c r="F15" i="9" s="1"/>
  <c r="H32" i="2"/>
  <c r="J29" i="9" s="1"/>
  <c r="I32" i="2"/>
  <c r="K29" i="9" s="1"/>
  <c r="J32" i="2"/>
  <c r="L29" i="9" s="1"/>
  <c r="K32" i="2"/>
  <c r="M29" i="9" s="1"/>
  <c r="L32" i="2"/>
  <c r="N29" i="9" s="1"/>
  <c r="O32" i="2"/>
  <c r="R38" i="9" s="1"/>
  <c r="P32" i="2"/>
  <c r="S38" i="9" s="1"/>
  <c r="Q32" i="2"/>
  <c r="T38" i="9" s="1"/>
  <c r="R32" i="2"/>
  <c r="U38" i="9" s="1"/>
  <c r="S32" i="2"/>
  <c r="V38" i="9" s="1"/>
  <c r="V32" i="2"/>
  <c r="Z10" i="9" s="1"/>
  <c r="W32" i="2"/>
  <c r="AA10" i="9" s="1"/>
  <c r="X32" i="2"/>
  <c r="AB10" i="9" s="1"/>
  <c r="Y32" i="2"/>
  <c r="AC10" i="9" s="1"/>
  <c r="Z32" i="2"/>
  <c r="AD10" i="9" s="1"/>
  <c r="AA32" i="2"/>
  <c r="AE10" i="9" s="1"/>
  <c r="AD32" i="2"/>
  <c r="AI21" i="9" s="1"/>
  <c r="AE32" i="2"/>
  <c r="AJ21" i="9" s="1"/>
  <c r="AF32" i="2"/>
  <c r="AG32" i="2"/>
  <c r="AL21" i="9" s="1"/>
  <c r="AH32" i="2"/>
  <c r="AM21" i="9" s="1"/>
  <c r="A33" i="2"/>
  <c r="B33" i="2"/>
  <c r="C33" i="2"/>
  <c r="D14" i="9" s="1"/>
  <c r="D33" i="2"/>
  <c r="E33" i="2"/>
  <c r="F14" i="9" s="1"/>
  <c r="H33" i="2"/>
  <c r="J12" i="9" s="1"/>
  <c r="I33" i="2"/>
  <c r="K12" i="9" s="1"/>
  <c r="J33" i="2"/>
  <c r="L12" i="9" s="1"/>
  <c r="K33" i="2"/>
  <c r="M12" i="9" s="1"/>
  <c r="L33" i="2"/>
  <c r="N12" i="9" s="1"/>
  <c r="O33" i="2"/>
  <c r="R22" i="9" s="1"/>
  <c r="P33" i="2"/>
  <c r="S22" i="9" s="1"/>
  <c r="Q33" i="2"/>
  <c r="T22" i="9" s="1"/>
  <c r="R33" i="2"/>
  <c r="U22" i="9" s="1"/>
  <c r="S33" i="2"/>
  <c r="V22" i="9" s="1"/>
  <c r="V33" i="2"/>
  <c r="W33" i="2"/>
  <c r="AA51" i="9" s="1"/>
  <c r="X33" i="2"/>
  <c r="Y33" i="2"/>
  <c r="AC51" i="9" s="1"/>
  <c r="Z33" i="2"/>
  <c r="AA33" i="2"/>
  <c r="AE51" i="9" s="1"/>
  <c r="AD33" i="2"/>
  <c r="AE33" i="2"/>
  <c r="AJ25" i="9" s="1"/>
  <c r="AF33" i="2"/>
  <c r="AK25" i="9" s="1"/>
  <c r="AG33" i="2"/>
  <c r="AL25" i="9" s="1"/>
  <c r="AH33" i="2"/>
  <c r="A34" i="2"/>
  <c r="B34" i="2"/>
  <c r="C7" i="9" s="1"/>
  <c r="C34" i="2"/>
  <c r="D7" i="9" s="1"/>
  <c r="D34" i="2"/>
  <c r="E7" i="9" s="1"/>
  <c r="E34" i="2"/>
  <c r="H34" i="2"/>
  <c r="J25" i="9" s="1"/>
  <c r="I34" i="2"/>
  <c r="K25" i="9" s="1"/>
  <c r="J34" i="2"/>
  <c r="L25" i="9" s="1"/>
  <c r="K34" i="2"/>
  <c r="M25" i="9" s="1"/>
  <c r="L34" i="2"/>
  <c r="N25" i="9" s="1"/>
  <c r="O34" i="2"/>
  <c r="R24" i="9" s="1"/>
  <c r="P34" i="2"/>
  <c r="S24" i="9" s="1"/>
  <c r="Q34" i="2"/>
  <c r="T24" i="9" s="1"/>
  <c r="R34" i="2"/>
  <c r="U24" i="9" s="1"/>
  <c r="S34" i="2"/>
  <c r="V24" i="9" s="1"/>
  <c r="V34" i="2"/>
  <c r="Z36" i="9" s="1"/>
  <c r="W34" i="2"/>
  <c r="AA36" i="9" s="1"/>
  <c r="X34" i="2"/>
  <c r="AB36" i="9" s="1"/>
  <c r="Y34" i="2"/>
  <c r="AC36" i="9" s="1"/>
  <c r="Z34" i="2"/>
  <c r="AD36" i="9" s="1"/>
  <c r="AA34" i="2"/>
  <c r="AE36" i="9" s="1"/>
  <c r="AD34" i="2"/>
  <c r="AI6" i="9" s="1"/>
  <c r="AE34" i="2"/>
  <c r="AJ6" i="9" s="1"/>
  <c r="AF34" i="2"/>
  <c r="AG34" i="2"/>
  <c r="AL6" i="9" s="1"/>
  <c r="AH34" i="2"/>
  <c r="AM6" i="9" s="1"/>
  <c r="A35" i="2"/>
  <c r="B35" i="2"/>
  <c r="C35" i="2"/>
  <c r="D25" i="9" s="1"/>
  <c r="D35" i="2"/>
  <c r="E35" i="2"/>
  <c r="F25" i="9" s="1"/>
  <c r="H35" i="2"/>
  <c r="J30" i="9" s="1"/>
  <c r="I35" i="2"/>
  <c r="K30" i="9" s="1"/>
  <c r="J35" i="2"/>
  <c r="L30" i="9" s="1"/>
  <c r="K35" i="2"/>
  <c r="M30" i="9" s="1"/>
  <c r="L35" i="2"/>
  <c r="N30" i="9" s="1"/>
  <c r="O35" i="2"/>
  <c r="R56" i="9" s="1"/>
  <c r="P35" i="2"/>
  <c r="S56" i="9" s="1"/>
  <c r="Q35" i="2"/>
  <c r="T56" i="9" s="1"/>
  <c r="R35" i="2"/>
  <c r="U56" i="9" s="1"/>
  <c r="S35" i="2"/>
  <c r="V56" i="9" s="1"/>
  <c r="V35" i="2"/>
  <c r="W35" i="2"/>
  <c r="AA47" i="9" s="1"/>
  <c r="X35" i="2"/>
  <c r="Y35" i="2"/>
  <c r="AC47" i="9" s="1"/>
  <c r="Z35" i="2"/>
  <c r="AA35" i="2"/>
  <c r="AE47" i="9" s="1"/>
  <c r="AD35" i="2"/>
  <c r="AE35" i="2"/>
  <c r="AJ20" i="9" s="1"/>
  <c r="AF35" i="2"/>
  <c r="AK20" i="9" s="1"/>
  <c r="AG35" i="2"/>
  <c r="AL20" i="9" s="1"/>
  <c r="AH35" i="2"/>
  <c r="A36" i="2"/>
  <c r="B36" i="2"/>
  <c r="C6" i="9" s="1"/>
  <c r="C36" i="2"/>
  <c r="D36" i="2"/>
  <c r="E6" i="9" s="1"/>
  <c r="E36" i="2"/>
  <c r="F6" i="9" s="1"/>
  <c r="H36" i="2"/>
  <c r="J19" i="9" s="1"/>
  <c r="I36" i="2"/>
  <c r="K19" i="9" s="1"/>
  <c r="J36" i="2"/>
  <c r="L19" i="9" s="1"/>
  <c r="K36" i="2"/>
  <c r="M19" i="9" s="1"/>
  <c r="L36" i="2"/>
  <c r="N19" i="9" s="1"/>
  <c r="O36" i="2"/>
  <c r="R33" i="9" s="1"/>
  <c r="P36" i="2"/>
  <c r="S33" i="9" s="1"/>
  <c r="Q36" i="2"/>
  <c r="T33" i="9" s="1"/>
  <c r="R36" i="2"/>
  <c r="U33" i="9" s="1"/>
  <c r="S36" i="2"/>
  <c r="V33" i="9" s="1"/>
  <c r="V36" i="2"/>
  <c r="Z4" i="9" s="1"/>
  <c r="W36" i="2"/>
  <c r="AA4" i="9" s="1"/>
  <c r="X36" i="2"/>
  <c r="AB4" i="9" s="1"/>
  <c r="Y36" i="2"/>
  <c r="AC4" i="9" s="1"/>
  <c r="Z36" i="2"/>
  <c r="AD4" i="9" s="1"/>
  <c r="AA36" i="2"/>
  <c r="AE4" i="9" s="1"/>
  <c r="AD36" i="2"/>
  <c r="AI24" i="9" s="1"/>
  <c r="AE36" i="2"/>
  <c r="AJ24" i="9" s="1"/>
  <c r="AF36" i="2"/>
  <c r="AG36" i="2"/>
  <c r="AL24" i="9" s="1"/>
  <c r="AH36" i="2"/>
  <c r="AM24" i="9" s="1"/>
  <c r="A37" i="2"/>
  <c r="B37" i="2"/>
  <c r="C37" i="2"/>
  <c r="D27" i="9" s="1"/>
  <c r="D37" i="2"/>
  <c r="E37" i="2"/>
  <c r="F27" i="9" s="1"/>
  <c r="H37" i="2"/>
  <c r="J9" i="9" s="1"/>
  <c r="I37" i="2"/>
  <c r="K9" i="9" s="1"/>
  <c r="J37" i="2"/>
  <c r="L9" i="9" s="1"/>
  <c r="K37" i="2"/>
  <c r="M9" i="9" s="1"/>
  <c r="L37" i="2"/>
  <c r="N9" i="9" s="1"/>
  <c r="O37" i="2"/>
  <c r="R16" i="9" s="1"/>
  <c r="P37" i="2"/>
  <c r="S16" i="9" s="1"/>
  <c r="Q37" i="2"/>
  <c r="T16" i="9" s="1"/>
  <c r="R37" i="2"/>
  <c r="U16" i="9" s="1"/>
  <c r="S37" i="2"/>
  <c r="V16" i="9" s="1"/>
  <c r="V37" i="2"/>
  <c r="W37" i="2"/>
  <c r="AA19" i="9" s="1"/>
  <c r="X37" i="2"/>
  <c r="Y37" i="2"/>
  <c r="AC19" i="9" s="1"/>
  <c r="Z37" i="2"/>
  <c r="AA37" i="2"/>
  <c r="AE19" i="9" s="1"/>
  <c r="AD37" i="2"/>
  <c r="AE37" i="2"/>
  <c r="AJ10" i="9" s="1"/>
  <c r="AF37" i="2"/>
  <c r="AK10" i="9" s="1"/>
  <c r="AG37" i="2"/>
  <c r="AL10" i="9" s="1"/>
  <c r="AH37" i="2"/>
  <c r="A38" i="2"/>
  <c r="B38" i="2"/>
  <c r="C39" i="9" s="1"/>
  <c r="C38" i="2"/>
  <c r="D39" i="9" s="1"/>
  <c r="D38" i="2"/>
  <c r="E39" i="9" s="1"/>
  <c r="E38" i="2"/>
  <c r="H38" i="2"/>
  <c r="J36" i="9" s="1"/>
  <c r="I38" i="2"/>
  <c r="K36" i="9" s="1"/>
  <c r="J38" i="2"/>
  <c r="L36" i="9" s="1"/>
  <c r="K38" i="2"/>
  <c r="M36" i="9" s="1"/>
  <c r="L38" i="2"/>
  <c r="N36" i="9" s="1"/>
  <c r="O38" i="2"/>
  <c r="R20" i="9" s="1"/>
  <c r="P38" i="2"/>
  <c r="S20" i="9" s="1"/>
  <c r="Q38" i="2"/>
  <c r="T20" i="9" s="1"/>
  <c r="R38" i="2"/>
  <c r="U20" i="9" s="1"/>
  <c r="S38" i="2"/>
  <c r="V20" i="9" s="1"/>
  <c r="V38" i="2"/>
  <c r="Z29" i="9" s="1"/>
  <c r="W38" i="2"/>
  <c r="AA29" i="9" s="1"/>
  <c r="X38" i="2"/>
  <c r="AB29" i="9" s="1"/>
  <c r="Y38" i="2"/>
  <c r="AC29" i="9" s="1"/>
  <c r="Z38" i="2"/>
  <c r="AD29" i="9" s="1"/>
  <c r="AA38" i="2"/>
  <c r="AE29" i="9" s="1"/>
  <c r="AD38" i="2"/>
  <c r="AI11" i="9" s="1"/>
  <c r="AE38" i="2"/>
  <c r="AJ11" i="9" s="1"/>
  <c r="AF38" i="2"/>
  <c r="AG38" i="2"/>
  <c r="AL11" i="9" s="1"/>
  <c r="AH38" i="2"/>
  <c r="AM11" i="9" s="1"/>
  <c r="A39" i="2"/>
  <c r="B39" i="2"/>
  <c r="C39" i="2"/>
  <c r="D17" i="9" s="1"/>
  <c r="D39" i="2"/>
  <c r="E39" i="2"/>
  <c r="F17" i="9" s="1"/>
  <c r="H39" i="2"/>
  <c r="J8" i="9" s="1"/>
  <c r="I39" i="2"/>
  <c r="K8" i="9" s="1"/>
  <c r="J39" i="2"/>
  <c r="L8" i="9" s="1"/>
  <c r="K39" i="2"/>
  <c r="M8" i="9" s="1"/>
  <c r="L39" i="2"/>
  <c r="N8" i="9" s="1"/>
  <c r="O39" i="2"/>
  <c r="R10" i="9" s="1"/>
  <c r="P39" i="2"/>
  <c r="S10" i="9" s="1"/>
  <c r="Q39" i="2"/>
  <c r="T10" i="9" s="1"/>
  <c r="R39" i="2"/>
  <c r="U10" i="9" s="1"/>
  <c r="S39" i="2"/>
  <c r="V10" i="9" s="1"/>
  <c r="V39" i="2"/>
  <c r="W39" i="2"/>
  <c r="AA42" i="9" s="1"/>
  <c r="X39" i="2"/>
  <c r="Y39" i="2"/>
  <c r="AC42" i="9" s="1"/>
  <c r="Z39" i="2"/>
  <c r="AA39" i="2"/>
  <c r="AE42" i="9" s="1"/>
  <c r="AD39" i="2"/>
  <c r="AE39" i="2"/>
  <c r="AJ45" i="9" s="1"/>
  <c r="AF39" i="2"/>
  <c r="AK45" i="9" s="1"/>
  <c r="AG39" i="2"/>
  <c r="AL45" i="9" s="1"/>
  <c r="AH39" i="2"/>
  <c r="A40" i="2"/>
  <c r="B40" i="2"/>
  <c r="C50" i="9" s="1"/>
  <c r="C40" i="2"/>
  <c r="D40" i="2"/>
  <c r="E50" i="9" s="1"/>
  <c r="E40" i="2"/>
  <c r="F50" i="9" s="1"/>
  <c r="H40" i="2"/>
  <c r="J18" i="9" s="1"/>
  <c r="I40" i="2"/>
  <c r="K18" i="9" s="1"/>
  <c r="J40" i="2"/>
  <c r="L18" i="9" s="1"/>
  <c r="K40" i="2"/>
  <c r="M18" i="9" s="1"/>
  <c r="L40" i="2"/>
  <c r="N18" i="9" s="1"/>
  <c r="O40" i="2"/>
  <c r="R36" i="9" s="1"/>
  <c r="P40" i="2"/>
  <c r="S36" i="9" s="1"/>
  <c r="Q40" i="2"/>
  <c r="T36" i="9" s="1"/>
  <c r="R40" i="2"/>
  <c r="U36" i="9" s="1"/>
  <c r="S40" i="2"/>
  <c r="V36" i="9" s="1"/>
  <c r="V40" i="2"/>
  <c r="Z25" i="9" s="1"/>
  <c r="W40" i="2"/>
  <c r="AA25" i="9" s="1"/>
  <c r="X40" i="2"/>
  <c r="AB25" i="9" s="1"/>
  <c r="Y40" i="2"/>
  <c r="AC25" i="9" s="1"/>
  <c r="Z40" i="2"/>
  <c r="AD25" i="9" s="1"/>
  <c r="AA40" i="2"/>
  <c r="AE25" i="9" s="1"/>
  <c r="AD40" i="2"/>
  <c r="AI4" i="9" s="1"/>
  <c r="AE40" i="2"/>
  <c r="AJ4" i="9" s="1"/>
  <c r="AF40" i="2"/>
  <c r="AG40" i="2"/>
  <c r="AL4" i="9" s="1"/>
  <c r="AH40" i="2"/>
  <c r="AM4" i="9" s="1"/>
  <c r="A41" i="2"/>
  <c r="B41" i="2"/>
  <c r="C41" i="2"/>
  <c r="D23" i="9" s="1"/>
  <c r="D41" i="2"/>
  <c r="E41" i="2"/>
  <c r="F23" i="9" s="1"/>
  <c r="H41" i="2"/>
  <c r="J17" i="9" s="1"/>
  <c r="I41" i="2"/>
  <c r="K17" i="9" s="1"/>
  <c r="J41" i="2"/>
  <c r="L17" i="9" s="1"/>
  <c r="K41" i="2"/>
  <c r="M17" i="9" s="1"/>
  <c r="L41" i="2"/>
  <c r="N17" i="9" s="1"/>
  <c r="O41" i="2"/>
  <c r="R44" i="9" s="1"/>
  <c r="P41" i="2"/>
  <c r="S44" i="9" s="1"/>
  <c r="Q41" i="2"/>
  <c r="T44" i="9" s="1"/>
  <c r="R41" i="2"/>
  <c r="U44" i="9" s="1"/>
  <c r="S41" i="2"/>
  <c r="V44" i="9" s="1"/>
  <c r="V41" i="2"/>
  <c r="W41" i="2"/>
  <c r="AA40" i="9" s="1"/>
  <c r="X41" i="2"/>
  <c r="Y41" i="2"/>
  <c r="AC40" i="9" s="1"/>
  <c r="Z41" i="2"/>
  <c r="AA41" i="2"/>
  <c r="AE40" i="9" s="1"/>
  <c r="AD41" i="2"/>
  <c r="AE41" i="2"/>
  <c r="AJ48" i="9" s="1"/>
  <c r="AF41" i="2"/>
  <c r="AK48" i="9" s="1"/>
  <c r="AG41" i="2"/>
  <c r="AL48" i="9" s="1"/>
  <c r="AH41" i="2"/>
  <c r="A42" i="2"/>
  <c r="B42" i="2"/>
  <c r="C48" i="9" s="1"/>
  <c r="C42" i="2"/>
  <c r="D48" i="9" s="1"/>
  <c r="D42" i="2"/>
  <c r="E48" i="9" s="1"/>
  <c r="E42" i="2"/>
  <c r="H42" i="2"/>
  <c r="J15" i="9" s="1"/>
  <c r="I42" i="2"/>
  <c r="K15" i="9" s="1"/>
  <c r="J42" i="2"/>
  <c r="L15" i="9" s="1"/>
  <c r="K42" i="2"/>
  <c r="M15" i="9" s="1"/>
  <c r="L42" i="2"/>
  <c r="N15" i="9" s="1"/>
  <c r="O42" i="2"/>
  <c r="R28" i="9" s="1"/>
  <c r="P42" i="2"/>
  <c r="S28" i="9" s="1"/>
  <c r="Q42" i="2"/>
  <c r="T28" i="9" s="1"/>
  <c r="R42" i="2"/>
  <c r="U28" i="9" s="1"/>
  <c r="S42" i="2"/>
  <c r="V28" i="9" s="1"/>
  <c r="V42" i="2"/>
  <c r="Z33" i="9" s="1"/>
  <c r="W42" i="2"/>
  <c r="AA33" i="9" s="1"/>
  <c r="X42" i="2"/>
  <c r="AB33" i="9" s="1"/>
  <c r="Y42" i="2"/>
  <c r="AC33" i="9" s="1"/>
  <c r="Z42" i="2"/>
  <c r="AD33" i="9" s="1"/>
  <c r="AA42" i="2"/>
  <c r="AE33" i="9" s="1"/>
  <c r="AD42" i="2"/>
  <c r="AI17" i="9" s="1"/>
  <c r="AE42" i="2"/>
  <c r="AJ17" i="9" s="1"/>
  <c r="AF42" i="2"/>
  <c r="AG42" i="2"/>
  <c r="AL17" i="9" s="1"/>
  <c r="AH42" i="2"/>
  <c r="AM17" i="9" s="1"/>
  <c r="A43" i="2"/>
  <c r="B43" i="2"/>
  <c r="C43" i="2"/>
  <c r="D47" i="9" s="1"/>
  <c r="D43" i="2"/>
  <c r="E43" i="2"/>
  <c r="F47" i="9" s="1"/>
  <c r="H43" i="2"/>
  <c r="J28" i="9" s="1"/>
  <c r="I43" i="2"/>
  <c r="K28" i="9" s="1"/>
  <c r="J43" i="2"/>
  <c r="L28" i="9" s="1"/>
  <c r="K43" i="2"/>
  <c r="M28" i="9" s="1"/>
  <c r="L43" i="2"/>
  <c r="N28" i="9" s="1"/>
  <c r="O43" i="2"/>
  <c r="R45" i="9" s="1"/>
  <c r="P43" i="2"/>
  <c r="S45" i="9" s="1"/>
  <c r="Q43" i="2"/>
  <c r="T45" i="9" s="1"/>
  <c r="R43" i="2"/>
  <c r="U45" i="9" s="1"/>
  <c r="S43" i="2"/>
  <c r="V45" i="9" s="1"/>
  <c r="V43" i="2"/>
  <c r="W43" i="2"/>
  <c r="AA34" i="9" s="1"/>
  <c r="X43" i="2"/>
  <c r="Y43" i="2"/>
  <c r="AC34" i="9" s="1"/>
  <c r="Z43" i="2"/>
  <c r="AA43" i="2"/>
  <c r="AE34" i="9" s="1"/>
  <c r="AD43" i="2"/>
  <c r="AE43" i="2"/>
  <c r="AJ37" i="9" s="1"/>
  <c r="AF43" i="2"/>
  <c r="AK37" i="9" s="1"/>
  <c r="AG43" i="2"/>
  <c r="AL37" i="9" s="1"/>
  <c r="AH43" i="2"/>
  <c r="A44" i="2"/>
  <c r="B44" i="2"/>
  <c r="C57" i="9" s="1"/>
  <c r="C44" i="2"/>
  <c r="D44" i="2"/>
  <c r="E57" i="9" s="1"/>
  <c r="E44" i="2"/>
  <c r="F57" i="9" s="1"/>
  <c r="H44" i="2"/>
  <c r="J55" i="9" s="1"/>
  <c r="I44" i="2"/>
  <c r="K55" i="9" s="1"/>
  <c r="J44" i="2"/>
  <c r="L55" i="9" s="1"/>
  <c r="K44" i="2"/>
  <c r="M55" i="9" s="1"/>
  <c r="L44" i="2"/>
  <c r="N55" i="9" s="1"/>
  <c r="O44" i="2"/>
  <c r="R18" i="9" s="1"/>
  <c r="P44" i="2"/>
  <c r="S18" i="9" s="1"/>
  <c r="Q44" i="2"/>
  <c r="T18" i="9" s="1"/>
  <c r="R44" i="2"/>
  <c r="U18" i="9" s="1"/>
  <c r="S44" i="2"/>
  <c r="V18" i="9" s="1"/>
  <c r="V44" i="2"/>
  <c r="Z45" i="9" s="1"/>
  <c r="W44" i="2"/>
  <c r="AA45" i="9" s="1"/>
  <c r="X44" i="2"/>
  <c r="AB45" i="9" s="1"/>
  <c r="Y44" i="2"/>
  <c r="AC45" i="9" s="1"/>
  <c r="Z44" i="2"/>
  <c r="AD45" i="9" s="1"/>
  <c r="AA44" i="2"/>
  <c r="AE45" i="9" s="1"/>
  <c r="AD44" i="2"/>
  <c r="AI38" i="9" s="1"/>
  <c r="AE44" i="2"/>
  <c r="AJ38" i="9" s="1"/>
  <c r="AF44" i="2"/>
  <c r="AG44" i="2"/>
  <c r="AL38" i="9" s="1"/>
  <c r="AH44" i="2"/>
  <c r="AM38" i="9" s="1"/>
  <c r="A45" i="2"/>
  <c r="B45" i="2"/>
  <c r="C45" i="2"/>
  <c r="D38" i="9" s="1"/>
  <c r="D45" i="2"/>
  <c r="E45" i="2"/>
  <c r="F38" i="9" s="1"/>
  <c r="H45" i="2"/>
  <c r="J24" i="9" s="1"/>
  <c r="I45" i="2"/>
  <c r="K24" i="9" s="1"/>
  <c r="J45" i="2"/>
  <c r="L24" i="9" s="1"/>
  <c r="K45" i="2"/>
  <c r="M24" i="9" s="1"/>
  <c r="L45" i="2"/>
  <c r="N24" i="9" s="1"/>
  <c r="O45" i="2"/>
  <c r="R34" i="9" s="1"/>
  <c r="P45" i="2"/>
  <c r="S34" i="9" s="1"/>
  <c r="Q45" i="2"/>
  <c r="T34" i="9" s="1"/>
  <c r="R45" i="2"/>
  <c r="U34" i="9" s="1"/>
  <c r="S45" i="2"/>
  <c r="V34" i="9" s="1"/>
  <c r="V45" i="2"/>
  <c r="W45" i="2"/>
  <c r="AA57" i="9" s="1"/>
  <c r="X45" i="2"/>
  <c r="Y45" i="2"/>
  <c r="AC57" i="9" s="1"/>
  <c r="Z45" i="2"/>
  <c r="AA45" i="2"/>
  <c r="AE57" i="9" s="1"/>
  <c r="AD45" i="2"/>
  <c r="AE45" i="2"/>
  <c r="AJ32" i="9" s="1"/>
  <c r="AF45" i="2"/>
  <c r="AK32" i="9" s="1"/>
  <c r="AG45" i="2"/>
  <c r="AL32" i="9" s="1"/>
  <c r="AH45" i="2"/>
  <c r="A46" i="2"/>
  <c r="B46" i="2"/>
  <c r="C26" i="9" s="1"/>
  <c r="C46" i="2"/>
  <c r="D26" i="9" s="1"/>
  <c r="D46" i="2"/>
  <c r="E26" i="9" s="1"/>
  <c r="E46" i="2"/>
  <c r="H46" i="2"/>
  <c r="J11" i="9" s="1"/>
  <c r="I46" i="2"/>
  <c r="K11" i="9" s="1"/>
  <c r="J46" i="2"/>
  <c r="L11" i="9" s="1"/>
  <c r="K46" i="2"/>
  <c r="M11" i="9" s="1"/>
  <c r="L46" i="2"/>
  <c r="N11" i="9" s="1"/>
  <c r="O46" i="2"/>
  <c r="R48" i="9" s="1"/>
  <c r="P46" i="2"/>
  <c r="S48" i="9" s="1"/>
  <c r="Q46" i="2"/>
  <c r="T48" i="9" s="1"/>
  <c r="R46" i="2"/>
  <c r="U48" i="9" s="1"/>
  <c r="S46" i="2"/>
  <c r="V48" i="9" s="1"/>
  <c r="V46" i="2"/>
  <c r="Z49" i="9" s="1"/>
  <c r="W46" i="2"/>
  <c r="AA49" i="9" s="1"/>
  <c r="X46" i="2"/>
  <c r="AB49" i="9" s="1"/>
  <c r="Y46" i="2"/>
  <c r="AC49" i="9" s="1"/>
  <c r="Z46" i="2"/>
  <c r="AD49" i="9" s="1"/>
  <c r="AA46" i="2"/>
  <c r="AE49" i="9" s="1"/>
  <c r="AD46" i="2"/>
  <c r="AI43" i="9" s="1"/>
  <c r="AE46" i="2"/>
  <c r="AJ43" i="9" s="1"/>
  <c r="AF46" i="2"/>
  <c r="AG46" i="2"/>
  <c r="AL43" i="9" s="1"/>
  <c r="AH46" i="2"/>
  <c r="AM43" i="9" s="1"/>
  <c r="A47" i="2"/>
  <c r="B47" i="2"/>
  <c r="C47" i="2"/>
  <c r="D18" i="9" s="1"/>
  <c r="D47" i="2"/>
  <c r="E47" i="2"/>
  <c r="F18" i="9" s="1"/>
  <c r="H47" i="2"/>
  <c r="J38" i="9" s="1"/>
  <c r="I47" i="2"/>
  <c r="K38" i="9" s="1"/>
  <c r="J47" i="2"/>
  <c r="L38" i="9" s="1"/>
  <c r="K47" i="2"/>
  <c r="M38" i="9" s="1"/>
  <c r="L47" i="2"/>
  <c r="N38" i="9" s="1"/>
  <c r="O47" i="2"/>
  <c r="R47" i="9" s="1"/>
  <c r="P47" i="2"/>
  <c r="S47" i="9" s="1"/>
  <c r="Q47" i="2"/>
  <c r="T47" i="9" s="1"/>
  <c r="R47" i="2"/>
  <c r="U47" i="9" s="1"/>
  <c r="S47" i="2"/>
  <c r="V47" i="9" s="1"/>
  <c r="V47" i="2"/>
  <c r="W47" i="2"/>
  <c r="AA35" i="9" s="1"/>
  <c r="X47" i="2"/>
  <c r="Y47" i="2"/>
  <c r="AC35" i="9" s="1"/>
  <c r="Z47" i="2"/>
  <c r="AA47" i="2"/>
  <c r="AE35" i="9" s="1"/>
  <c r="AD47" i="2"/>
  <c r="AE47" i="2"/>
  <c r="AJ41" i="9" s="1"/>
  <c r="AF47" i="2"/>
  <c r="AK41" i="9" s="1"/>
  <c r="AG47" i="2"/>
  <c r="AL41" i="9" s="1"/>
  <c r="AH47" i="2"/>
  <c r="A48" i="2"/>
  <c r="B48" i="2"/>
  <c r="C13" i="9" s="1"/>
  <c r="C48" i="2"/>
  <c r="D48" i="2"/>
  <c r="E13" i="9" s="1"/>
  <c r="E48" i="2"/>
  <c r="F13" i="9" s="1"/>
  <c r="H48" i="2"/>
  <c r="J20" i="9" s="1"/>
  <c r="I48" i="2"/>
  <c r="K20" i="9" s="1"/>
  <c r="J48" i="2"/>
  <c r="L20" i="9" s="1"/>
  <c r="K48" i="2"/>
  <c r="L48" i="2"/>
  <c r="N20" i="9" s="1"/>
  <c r="O48" i="2"/>
  <c r="R40" i="9" s="1"/>
  <c r="P48" i="2"/>
  <c r="S40" i="9" s="1"/>
  <c r="Q48" i="2"/>
  <c r="T40" i="9" s="1"/>
  <c r="R48" i="2"/>
  <c r="U40" i="9" s="1"/>
  <c r="S48" i="2"/>
  <c r="V40" i="9" s="1"/>
  <c r="V48" i="2"/>
  <c r="Z18" i="9" s="1"/>
  <c r="W48" i="2"/>
  <c r="AA18" i="9" s="1"/>
  <c r="X48" i="2"/>
  <c r="AB18" i="9" s="1"/>
  <c r="Y48" i="2"/>
  <c r="AC18" i="9" s="1"/>
  <c r="Z48" i="2"/>
  <c r="AD18" i="9" s="1"/>
  <c r="AA48" i="2"/>
  <c r="AE18" i="9" s="1"/>
  <c r="AD48" i="2"/>
  <c r="AI42" i="9" s="1"/>
  <c r="AE48" i="2"/>
  <c r="AJ42" i="9" s="1"/>
  <c r="AF48" i="2"/>
  <c r="AG48" i="2"/>
  <c r="AL42" i="9" s="1"/>
  <c r="AH48" i="2"/>
  <c r="AM42" i="9" s="1"/>
  <c r="A49" i="2"/>
  <c r="B49" i="2"/>
  <c r="C49" i="2"/>
  <c r="D30" i="9" s="1"/>
  <c r="D49" i="2"/>
  <c r="E49" i="2"/>
  <c r="F30" i="9" s="1"/>
  <c r="H49" i="2"/>
  <c r="J54" i="9" s="1"/>
  <c r="I49" i="2"/>
  <c r="J49" i="2"/>
  <c r="L54" i="9" s="1"/>
  <c r="K49" i="2"/>
  <c r="M54" i="9" s="1"/>
  <c r="L49" i="2"/>
  <c r="N54" i="9" s="1"/>
  <c r="O49" i="2"/>
  <c r="R52" i="9" s="1"/>
  <c r="P49" i="2"/>
  <c r="S52" i="9" s="1"/>
  <c r="Q49" i="2"/>
  <c r="T52" i="9" s="1"/>
  <c r="R49" i="2"/>
  <c r="U52" i="9" s="1"/>
  <c r="S49" i="2"/>
  <c r="V52" i="9" s="1"/>
  <c r="V49" i="2"/>
  <c r="W49" i="2"/>
  <c r="AA43" i="9" s="1"/>
  <c r="X49" i="2"/>
  <c r="Y49" i="2"/>
  <c r="AC43" i="9" s="1"/>
  <c r="Z49" i="2"/>
  <c r="AA49" i="2"/>
  <c r="AE43" i="9" s="1"/>
  <c r="AD49" i="2"/>
  <c r="AE49" i="2"/>
  <c r="AJ57" i="9" s="1"/>
  <c r="AF49" i="2"/>
  <c r="AK57" i="9" s="1"/>
  <c r="AG49" i="2"/>
  <c r="AL57" i="9" s="1"/>
  <c r="AH49" i="2"/>
  <c r="A50" i="2"/>
  <c r="B50" i="2"/>
  <c r="C45" i="9" s="1"/>
  <c r="C50" i="2"/>
  <c r="D45" i="9" s="1"/>
  <c r="D50" i="2"/>
  <c r="E45" i="9" s="1"/>
  <c r="E50" i="2"/>
  <c r="H50" i="2"/>
  <c r="J26" i="9" s="1"/>
  <c r="I50" i="2"/>
  <c r="K26" i="9" s="1"/>
  <c r="J50" i="2"/>
  <c r="L26" i="9" s="1"/>
  <c r="K50" i="2"/>
  <c r="L50" i="2"/>
  <c r="N26" i="9" s="1"/>
  <c r="O50" i="2"/>
  <c r="R31" i="9" s="1"/>
  <c r="P50" i="2"/>
  <c r="S31" i="9" s="1"/>
  <c r="Q50" i="2"/>
  <c r="T31" i="9" s="1"/>
  <c r="R50" i="2"/>
  <c r="U31" i="9" s="1"/>
  <c r="S50" i="2"/>
  <c r="V31" i="9" s="1"/>
  <c r="V50" i="2"/>
  <c r="Z27" i="9" s="1"/>
  <c r="W50" i="2"/>
  <c r="AA27" i="9" s="1"/>
  <c r="X50" i="2"/>
  <c r="AB27" i="9" s="1"/>
  <c r="Y50" i="2"/>
  <c r="AC27" i="9" s="1"/>
  <c r="Z50" i="2"/>
  <c r="AD27" i="9" s="1"/>
  <c r="AA50" i="2"/>
  <c r="AE27" i="9" s="1"/>
  <c r="AD50" i="2"/>
  <c r="AI31" i="9" s="1"/>
  <c r="AE50" i="2"/>
  <c r="AJ31" i="9" s="1"/>
  <c r="AF50" i="2"/>
  <c r="AG50" i="2"/>
  <c r="AL31" i="9" s="1"/>
  <c r="AH50" i="2"/>
  <c r="AM31" i="9" s="1"/>
  <c r="A51" i="2"/>
  <c r="B51" i="2"/>
  <c r="C51" i="2"/>
  <c r="D40" i="9" s="1"/>
  <c r="D51" i="2"/>
  <c r="E51" i="2"/>
  <c r="F40" i="9" s="1"/>
  <c r="H51" i="2"/>
  <c r="J49" i="9" s="1"/>
  <c r="I51" i="2"/>
  <c r="J51" i="2"/>
  <c r="L49" i="9" s="1"/>
  <c r="K51" i="2"/>
  <c r="M49" i="9" s="1"/>
  <c r="L51" i="2"/>
  <c r="N49" i="9" s="1"/>
  <c r="O51" i="2"/>
  <c r="R12" i="9" s="1"/>
  <c r="P51" i="2"/>
  <c r="S12" i="9" s="1"/>
  <c r="Q51" i="2"/>
  <c r="T12" i="9" s="1"/>
  <c r="R51" i="2"/>
  <c r="U12" i="9" s="1"/>
  <c r="S51" i="2"/>
  <c r="V12" i="9" s="1"/>
  <c r="V51" i="2"/>
  <c r="W51" i="2"/>
  <c r="AA12" i="9" s="1"/>
  <c r="X51" i="2"/>
  <c r="Y51" i="2"/>
  <c r="AC12" i="9" s="1"/>
  <c r="Z51" i="2"/>
  <c r="AA51" i="2"/>
  <c r="AE12" i="9" s="1"/>
  <c r="AD51" i="2"/>
  <c r="AE51" i="2"/>
  <c r="AJ36" i="9" s="1"/>
  <c r="AF51" i="2"/>
  <c r="AK36" i="9" s="1"/>
  <c r="AG51" i="2"/>
  <c r="AL36" i="9" s="1"/>
  <c r="AH51" i="2"/>
  <c r="A52" i="2"/>
  <c r="B52" i="2"/>
  <c r="C12" i="9" s="1"/>
  <c r="C52" i="2"/>
  <c r="D52" i="2"/>
  <c r="E12" i="9" s="1"/>
  <c r="E52" i="2"/>
  <c r="F12" i="9" s="1"/>
  <c r="H52" i="2"/>
  <c r="J10" i="9" s="1"/>
  <c r="I52" i="2"/>
  <c r="K10" i="9" s="1"/>
  <c r="J52" i="2"/>
  <c r="L10" i="9" s="1"/>
  <c r="K52" i="2"/>
  <c r="L52" i="2"/>
  <c r="N10" i="9" s="1"/>
  <c r="O52" i="2"/>
  <c r="R14" i="9" s="1"/>
  <c r="P52" i="2"/>
  <c r="S14" i="9" s="1"/>
  <c r="Q52" i="2"/>
  <c r="T14" i="9" s="1"/>
  <c r="R52" i="2"/>
  <c r="U14" i="9" s="1"/>
  <c r="S52" i="2"/>
  <c r="V14" i="9" s="1"/>
  <c r="V52" i="2"/>
  <c r="Z23" i="9" s="1"/>
  <c r="W52" i="2"/>
  <c r="AA23" i="9" s="1"/>
  <c r="X52" i="2"/>
  <c r="AB23" i="9" s="1"/>
  <c r="Y52" i="2"/>
  <c r="AC23" i="9" s="1"/>
  <c r="Z52" i="2"/>
  <c r="AD23" i="9" s="1"/>
  <c r="AA52" i="2"/>
  <c r="AE23" i="9" s="1"/>
  <c r="AD52" i="2"/>
  <c r="AI46" i="9" s="1"/>
  <c r="AE52" i="2"/>
  <c r="AJ46" i="9" s="1"/>
  <c r="AF52" i="2"/>
  <c r="AG52" i="2"/>
  <c r="AL46" i="9" s="1"/>
  <c r="AH52" i="2"/>
  <c r="AM46" i="9" s="1"/>
  <c r="A53" i="2"/>
  <c r="B53" i="2"/>
  <c r="C53" i="2"/>
  <c r="D44" i="9" s="1"/>
  <c r="D53" i="2"/>
  <c r="E53" i="2"/>
  <c r="F44" i="9" s="1"/>
  <c r="H53" i="2"/>
  <c r="J48" i="9" s="1"/>
  <c r="I53" i="2"/>
  <c r="J53" i="2"/>
  <c r="L48" i="9" s="1"/>
  <c r="K53" i="2"/>
  <c r="M48" i="9" s="1"/>
  <c r="L53" i="2"/>
  <c r="N48" i="9" s="1"/>
  <c r="O53" i="2"/>
  <c r="R13" i="9" s="1"/>
  <c r="P53" i="2"/>
  <c r="S13" i="9" s="1"/>
  <c r="Q53" i="2"/>
  <c r="T13" i="9" s="1"/>
  <c r="R53" i="2"/>
  <c r="U13" i="9" s="1"/>
  <c r="S53" i="2"/>
  <c r="V13" i="9" s="1"/>
  <c r="V53" i="2"/>
  <c r="W53" i="2"/>
  <c r="AA38" i="9" s="1"/>
  <c r="X53" i="2"/>
  <c r="Y53" i="2"/>
  <c r="AC38" i="9" s="1"/>
  <c r="Z53" i="2"/>
  <c r="AA53" i="2"/>
  <c r="AE38" i="9" s="1"/>
  <c r="AD53" i="2"/>
  <c r="AE53" i="2"/>
  <c r="AJ56" i="9" s="1"/>
  <c r="AF53" i="2"/>
  <c r="AK56" i="9" s="1"/>
  <c r="AG53" i="2"/>
  <c r="AL56" i="9" s="1"/>
  <c r="AH53" i="2"/>
  <c r="A54" i="2"/>
  <c r="B54" i="2"/>
  <c r="C29" i="9" s="1"/>
  <c r="C54" i="2"/>
  <c r="D29" i="9" s="1"/>
  <c r="D54" i="2"/>
  <c r="E29" i="9" s="1"/>
  <c r="E54" i="2"/>
  <c r="H54" i="2"/>
  <c r="J45" i="9" s="1"/>
  <c r="I54" i="2"/>
  <c r="K45" i="9" s="1"/>
  <c r="J54" i="2"/>
  <c r="L45" i="9" s="1"/>
  <c r="K54" i="2"/>
  <c r="L54" i="2"/>
  <c r="N45" i="9" s="1"/>
  <c r="O54" i="2"/>
  <c r="R9" i="9" s="1"/>
  <c r="P54" i="2"/>
  <c r="S9" i="9" s="1"/>
  <c r="Q54" i="2"/>
  <c r="T9" i="9" s="1"/>
  <c r="R54" i="2"/>
  <c r="U9" i="9" s="1"/>
  <c r="S54" i="2"/>
  <c r="V9" i="9" s="1"/>
  <c r="V54" i="2"/>
  <c r="Z30" i="9" s="1"/>
  <c r="W54" i="2"/>
  <c r="AA30" i="9" s="1"/>
  <c r="X54" i="2"/>
  <c r="AB30" i="9" s="1"/>
  <c r="Y54" i="2"/>
  <c r="AC30" i="9" s="1"/>
  <c r="Z54" i="2"/>
  <c r="AD30" i="9" s="1"/>
  <c r="AA54" i="2"/>
  <c r="AE30" i="9" s="1"/>
  <c r="AD54" i="2"/>
  <c r="AI49" i="9" s="1"/>
  <c r="AE54" i="2"/>
  <c r="AJ49" i="9" s="1"/>
  <c r="AF54" i="2"/>
  <c r="AG54" i="2"/>
  <c r="AL49" i="9" s="1"/>
  <c r="AH54" i="2"/>
  <c r="AM49" i="9" s="1"/>
  <c r="A55" i="2"/>
  <c r="B55" i="2"/>
  <c r="C55" i="2"/>
  <c r="D11" i="9" s="1"/>
  <c r="D55" i="2"/>
  <c r="E55" i="2"/>
  <c r="F11" i="9" s="1"/>
  <c r="H55" i="2"/>
  <c r="J5" i="9" s="1"/>
  <c r="I55" i="2"/>
  <c r="J55" i="2"/>
  <c r="L5" i="9" s="1"/>
  <c r="K55" i="2"/>
  <c r="M5" i="9" s="1"/>
  <c r="L55" i="2"/>
  <c r="N5" i="9" s="1"/>
  <c r="O55" i="2"/>
  <c r="R35" i="9" s="1"/>
  <c r="P55" i="2"/>
  <c r="S35" i="9" s="1"/>
  <c r="Q55" i="2"/>
  <c r="T35" i="9" s="1"/>
  <c r="R55" i="2"/>
  <c r="U35" i="9" s="1"/>
  <c r="S55" i="2"/>
  <c r="V35" i="9" s="1"/>
  <c r="V55" i="2"/>
  <c r="W55" i="2"/>
  <c r="AA28" i="9" s="1"/>
  <c r="X55" i="2"/>
  <c r="Y55" i="2"/>
  <c r="AC28" i="9" s="1"/>
  <c r="Z55" i="2"/>
  <c r="AA55" i="2"/>
  <c r="AE28" i="9" s="1"/>
  <c r="AD55" i="2"/>
  <c r="AE55" i="2"/>
  <c r="AJ52" i="9" s="1"/>
  <c r="AF55" i="2"/>
  <c r="AK52" i="9" s="1"/>
  <c r="AG55" i="2"/>
  <c r="AL52" i="9" s="1"/>
  <c r="AH55" i="2"/>
  <c r="A56" i="2"/>
  <c r="B56" i="2"/>
  <c r="C20" i="9" s="1"/>
  <c r="C56" i="2"/>
  <c r="D56" i="2"/>
  <c r="E20" i="9" s="1"/>
  <c r="E56" i="2"/>
  <c r="F20" i="9" s="1"/>
  <c r="H56" i="2"/>
  <c r="J33" i="9" s="1"/>
  <c r="I56" i="2"/>
  <c r="K33" i="9" s="1"/>
  <c r="J56" i="2"/>
  <c r="L33" i="9" s="1"/>
  <c r="K56" i="2"/>
  <c r="L56" i="2"/>
  <c r="N33" i="9" s="1"/>
  <c r="O56" i="2"/>
  <c r="R55" i="9" s="1"/>
  <c r="P56" i="2"/>
  <c r="S55" i="9" s="1"/>
  <c r="Q56" i="2"/>
  <c r="T55" i="9" s="1"/>
  <c r="R56" i="2"/>
  <c r="U55" i="9" s="1"/>
  <c r="S56" i="2"/>
  <c r="V55" i="9" s="1"/>
  <c r="V56" i="2"/>
  <c r="Z24" i="9" s="1"/>
  <c r="W56" i="2"/>
  <c r="AA24" i="9" s="1"/>
  <c r="X56" i="2"/>
  <c r="AB24" i="9" s="1"/>
  <c r="Y56" i="2"/>
  <c r="AC24" i="9" s="1"/>
  <c r="Z56" i="2"/>
  <c r="AD24" i="9" s="1"/>
  <c r="AA56" i="2"/>
  <c r="AE24" i="9" s="1"/>
  <c r="AD56" i="2"/>
  <c r="AI40" i="9" s="1"/>
  <c r="AE56" i="2"/>
  <c r="AJ40" i="9" s="1"/>
  <c r="AF56" i="2"/>
  <c r="AG56" i="2"/>
  <c r="AL40" i="9" s="1"/>
  <c r="AH56" i="2"/>
  <c r="AM40" i="9" s="1"/>
  <c r="A57" i="2"/>
  <c r="B57" i="2"/>
  <c r="C57" i="2"/>
  <c r="D24" i="9" s="1"/>
  <c r="D57" i="2"/>
  <c r="E57" i="2"/>
  <c r="F24" i="9" s="1"/>
  <c r="H57" i="2"/>
  <c r="J22" i="9" s="1"/>
  <c r="I57" i="2"/>
  <c r="J57" i="2"/>
  <c r="L22" i="9" s="1"/>
  <c r="K57" i="2"/>
  <c r="M22" i="9" s="1"/>
  <c r="L57" i="2"/>
  <c r="N22" i="9" s="1"/>
  <c r="O57" i="2"/>
  <c r="R26" i="9" s="1"/>
  <c r="P57" i="2"/>
  <c r="S26" i="9" s="1"/>
  <c r="Q57" i="2"/>
  <c r="T26" i="9" s="1"/>
  <c r="R57" i="2"/>
  <c r="U26" i="9" s="1"/>
  <c r="S57" i="2"/>
  <c r="V26" i="9" s="1"/>
  <c r="V57" i="2"/>
  <c r="W57" i="2"/>
  <c r="AA31" i="9" s="1"/>
  <c r="X57" i="2"/>
  <c r="Y57" i="2"/>
  <c r="AC31" i="9" s="1"/>
  <c r="Z57" i="2"/>
  <c r="AA57" i="2"/>
  <c r="AE31" i="9" s="1"/>
  <c r="AD57" i="2"/>
  <c r="AE57" i="2"/>
  <c r="AJ18" i="9" s="1"/>
  <c r="AF57" i="2"/>
  <c r="AK18" i="9" s="1"/>
  <c r="AG57" i="2"/>
  <c r="AL18" i="9" s="1"/>
  <c r="AH57" i="2"/>
  <c r="A24" i="3"/>
  <c r="B24" i="3"/>
  <c r="C5" i="10" s="1"/>
  <c r="C24" i="3"/>
  <c r="D5" i="10" s="1"/>
  <c r="D24" i="3"/>
  <c r="E5" i="10" s="1"/>
  <c r="E24" i="3"/>
  <c r="F5" i="10" s="1"/>
  <c r="F24" i="3"/>
  <c r="G5" i="10" s="1"/>
  <c r="G24" i="3"/>
  <c r="H5" i="10" s="1"/>
  <c r="H24" i="3"/>
  <c r="I5" i="10" s="1"/>
  <c r="K24" i="3"/>
  <c r="M5" i="10" s="1"/>
  <c r="L24" i="3"/>
  <c r="N5" i="10" s="1"/>
  <c r="M24" i="3"/>
  <c r="O5" i="10" s="1"/>
  <c r="N24" i="3"/>
  <c r="P5" i="10" s="1"/>
  <c r="O24" i="3"/>
  <c r="Q5" i="10" s="1"/>
  <c r="P24" i="3"/>
  <c r="R5" i="10" s="1"/>
  <c r="S24" i="3"/>
  <c r="V52" i="10" s="1"/>
  <c r="T24" i="3"/>
  <c r="U24" i="3"/>
  <c r="X52" i="10" s="1"/>
  <c r="V24" i="3"/>
  <c r="W24" i="3"/>
  <c r="Z52" i="10" s="1"/>
  <c r="A25" i="3"/>
  <c r="B25" i="3"/>
  <c r="C13" i="10" s="1"/>
  <c r="C25" i="3"/>
  <c r="D13" i="10" s="1"/>
  <c r="D25" i="3"/>
  <c r="E13" i="10" s="1"/>
  <c r="E25" i="3"/>
  <c r="F13" i="10" s="1"/>
  <c r="F25" i="3"/>
  <c r="G13" i="10" s="1"/>
  <c r="G25" i="3"/>
  <c r="H13" i="10" s="1"/>
  <c r="H25" i="3"/>
  <c r="K25" i="3"/>
  <c r="M49" i="10" s="1"/>
  <c r="L25" i="3"/>
  <c r="N49" i="10" s="1"/>
  <c r="M25" i="3"/>
  <c r="O49" i="10" s="1"/>
  <c r="N25" i="3"/>
  <c r="P49" i="10" s="1"/>
  <c r="O25" i="3"/>
  <c r="Q49" i="10" s="1"/>
  <c r="P25" i="3"/>
  <c r="S25" i="3"/>
  <c r="V22" i="10" s="1"/>
  <c r="T25" i="3"/>
  <c r="U25" i="3"/>
  <c r="X22" i="10" s="1"/>
  <c r="V25" i="3"/>
  <c r="Y22" i="10" s="1"/>
  <c r="W25" i="3"/>
  <c r="Z22" i="10" s="1"/>
  <c r="A26" i="3"/>
  <c r="B26" i="3"/>
  <c r="C34" i="10" s="1"/>
  <c r="C26" i="3"/>
  <c r="D34" i="10" s="1"/>
  <c r="D26" i="3"/>
  <c r="E34" i="10" s="1"/>
  <c r="E26" i="3"/>
  <c r="F34" i="10" s="1"/>
  <c r="F26" i="3"/>
  <c r="G34" i="10" s="1"/>
  <c r="G26" i="3"/>
  <c r="H34" i="10" s="1"/>
  <c r="H26" i="3"/>
  <c r="I34" i="10" s="1"/>
  <c r="K26" i="3"/>
  <c r="M52" i="10" s="1"/>
  <c r="L26" i="3"/>
  <c r="N52" i="10" s="1"/>
  <c r="M26" i="3"/>
  <c r="O52" i="10" s="1"/>
  <c r="N26" i="3"/>
  <c r="P52" i="10" s="1"/>
  <c r="O26" i="3"/>
  <c r="Q52" i="10" s="1"/>
  <c r="P26" i="3"/>
  <c r="R52" i="10" s="1"/>
  <c r="S26" i="3"/>
  <c r="V14" i="10" s="1"/>
  <c r="T26" i="3"/>
  <c r="U26" i="3"/>
  <c r="X14" i="10" s="1"/>
  <c r="V26" i="3"/>
  <c r="W26" i="3"/>
  <c r="Z14" i="10" s="1"/>
  <c r="A27" i="3"/>
  <c r="B27" i="3"/>
  <c r="C7" i="10" s="1"/>
  <c r="C27" i="3"/>
  <c r="D7" i="10" s="1"/>
  <c r="D27" i="3"/>
  <c r="E7" i="10" s="1"/>
  <c r="E27" i="3"/>
  <c r="F7" i="10" s="1"/>
  <c r="F27" i="3"/>
  <c r="G7" i="10" s="1"/>
  <c r="G27" i="3"/>
  <c r="H7" i="10" s="1"/>
  <c r="H27" i="3"/>
  <c r="K27" i="3"/>
  <c r="M41" i="10" s="1"/>
  <c r="L27" i="3"/>
  <c r="N41" i="10" s="1"/>
  <c r="M27" i="3"/>
  <c r="O41" i="10" s="1"/>
  <c r="N27" i="3"/>
  <c r="P41" i="10" s="1"/>
  <c r="O27" i="3"/>
  <c r="Q41" i="10" s="1"/>
  <c r="P27" i="3"/>
  <c r="S27" i="3"/>
  <c r="V11" i="10" s="1"/>
  <c r="T27" i="3"/>
  <c r="U27" i="3"/>
  <c r="X11" i="10" s="1"/>
  <c r="V27" i="3"/>
  <c r="Y11" i="10" s="1"/>
  <c r="W27" i="3"/>
  <c r="Z11" i="10" s="1"/>
  <c r="A28" i="3"/>
  <c r="B28" i="3"/>
  <c r="C21" i="10" s="1"/>
  <c r="C28" i="3"/>
  <c r="D21" i="10" s="1"/>
  <c r="D28" i="3"/>
  <c r="E21" i="10" s="1"/>
  <c r="E28" i="3"/>
  <c r="F21" i="10" s="1"/>
  <c r="F28" i="3"/>
  <c r="G21" i="10" s="1"/>
  <c r="G28" i="3"/>
  <c r="H21" i="10" s="1"/>
  <c r="H28" i="3"/>
  <c r="I21" i="10" s="1"/>
  <c r="K28" i="3"/>
  <c r="M34" i="10" s="1"/>
  <c r="L28" i="3"/>
  <c r="N34" i="10" s="1"/>
  <c r="M28" i="3"/>
  <c r="O34" i="10" s="1"/>
  <c r="N28" i="3"/>
  <c r="P34" i="10" s="1"/>
  <c r="O28" i="3"/>
  <c r="Q34" i="10" s="1"/>
  <c r="P28" i="3"/>
  <c r="R34" i="10" s="1"/>
  <c r="S28" i="3"/>
  <c r="V15" i="10" s="1"/>
  <c r="T28" i="3"/>
  <c r="U28" i="3"/>
  <c r="X15" i="10" s="1"/>
  <c r="V28" i="3"/>
  <c r="W28" i="3"/>
  <c r="Z15" i="10" s="1"/>
  <c r="A29" i="3"/>
  <c r="B29" i="3"/>
  <c r="C15" i="10" s="1"/>
  <c r="C29" i="3"/>
  <c r="D15" i="10" s="1"/>
  <c r="D29" i="3"/>
  <c r="E15" i="10" s="1"/>
  <c r="E29" i="3"/>
  <c r="F15" i="10" s="1"/>
  <c r="F29" i="3"/>
  <c r="G15" i="10" s="1"/>
  <c r="G29" i="3"/>
  <c r="H15" i="10" s="1"/>
  <c r="H29" i="3"/>
  <c r="K29" i="3"/>
  <c r="M13" i="10" s="1"/>
  <c r="L29" i="3"/>
  <c r="N13" i="10" s="1"/>
  <c r="M29" i="3"/>
  <c r="O13" i="10" s="1"/>
  <c r="N29" i="3"/>
  <c r="P13" i="10" s="1"/>
  <c r="O29" i="3"/>
  <c r="Q13" i="10" s="1"/>
  <c r="P29" i="3"/>
  <c r="S29" i="3"/>
  <c r="V19" i="10" s="1"/>
  <c r="T29" i="3"/>
  <c r="U29" i="3"/>
  <c r="X19" i="10" s="1"/>
  <c r="V29" i="3"/>
  <c r="Y19" i="10" s="1"/>
  <c r="W29" i="3"/>
  <c r="Z19" i="10" s="1"/>
  <c r="A30" i="3"/>
  <c r="B30" i="3"/>
  <c r="C33" i="10" s="1"/>
  <c r="C30" i="3"/>
  <c r="D33" i="10" s="1"/>
  <c r="D30" i="3"/>
  <c r="E33" i="10" s="1"/>
  <c r="E30" i="3"/>
  <c r="F33" i="10" s="1"/>
  <c r="F30" i="3"/>
  <c r="G33" i="10" s="1"/>
  <c r="G30" i="3"/>
  <c r="H33" i="10" s="1"/>
  <c r="H30" i="3"/>
  <c r="I33" i="10" s="1"/>
  <c r="K30" i="3"/>
  <c r="M14" i="10" s="1"/>
  <c r="L30" i="3"/>
  <c r="N14" i="10" s="1"/>
  <c r="M30" i="3"/>
  <c r="O14" i="10" s="1"/>
  <c r="N30" i="3"/>
  <c r="P14" i="10" s="1"/>
  <c r="O30" i="3"/>
  <c r="Q14" i="10" s="1"/>
  <c r="P30" i="3"/>
  <c r="R14" i="10" s="1"/>
  <c r="S30" i="3"/>
  <c r="V45" i="10" s="1"/>
  <c r="T30" i="3"/>
  <c r="U30" i="3"/>
  <c r="X45" i="10" s="1"/>
  <c r="V30" i="3"/>
  <c r="W30" i="3"/>
  <c r="Z45" i="10" s="1"/>
  <c r="A31" i="3"/>
  <c r="B31" i="3"/>
  <c r="C26" i="10" s="1"/>
  <c r="C31" i="3"/>
  <c r="D26" i="10" s="1"/>
  <c r="D31" i="3"/>
  <c r="E26" i="10" s="1"/>
  <c r="E31" i="3"/>
  <c r="F26" i="10" s="1"/>
  <c r="F31" i="3"/>
  <c r="G26" i="10" s="1"/>
  <c r="G31" i="3"/>
  <c r="H26" i="10" s="1"/>
  <c r="H31" i="3"/>
  <c r="K31" i="3"/>
  <c r="M11" i="10" s="1"/>
  <c r="L31" i="3"/>
  <c r="N11" i="10" s="1"/>
  <c r="M31" i="3"/>
  <c r="O11" i="10" s="1"/>
  <c r="N31" i="3"/>
  <c r="P11" i="10" s="1"/>
  <c r="O31" i="3"/>
  <c r="Q11" i="10" s="1"/>
  <c r="P31" i="3"/>
  <c r="S31" i="3"/>
  <c r="V16" i="10" s="1"/>
  <c r="T31" i="3"/>
  <c r="U31" i="3"/>
  <c r="X16" i="10" s="1"/>
  <c r="V31" i="3"/>
  <c r="Y16" i="10" s="1"/>
  <c r="W31" i="3"/>
  <c r="Z16" i="10" s="1"/>
  <c r="A32" i="3"/>
  <c r="B32" i="3"/>
  <c r="C27" i="10" s="1"/>
  <c r="C32" i="3"/>
  <c r="D27" i="10" s="1"/>
  <c r="D32" i="3"/>
  <c r="E27" i="10" s="1"/>
  <c r="E32" i="3"/>
  <c r="F27" i="10" s="1"/>
  <c r="F32" i="3"/>
  <c r="G27" i="10" s="1"/>
  <c r="G32" i="3"/>
  <c r="H27" i="10" s="1"/>
  <c r="H32" i="3"/>
  <c r="I27" i="10" s="1"/>
  <c r="K32" i="3"/>
  <c r="M18" i="10" s="1"/>
  <c r="L32" i="3"/>
  <c r="N18" i="10" s="1"/>
  <c r="M32" i="3"/>
  <c r="O18" i="10" s="1"/>
  <c r="N32" i="3"/>
  <c r="P18" i="10" s="1"/>
  <c r="O32" i="3"/>
  <c r="Q18" i="10" s="1"/>
  <c r="P32" i="3"/>
  <c r="R18" i="10" s="1"/>
  <c r="S32" i="3"/>
  <c r="V13" i="10" s="1"/>
  <c r="T32" i="3"/>
  <c r="U32" i="3"/>
  <c r="X13" i="10" s="1"/>
  <c r="V32" i="3"/>
  <c r="W32" i="3"/>
  <c r="Z13" i="10" s="1"/>
  <c r="A33" i="3"/>
  <c r="B33" i="3"/>
  <c r="C10" i="10" s="1"/>
  <c r="C33" i="3"/>
  <c r="D10" i="10" s="1"/>
  <c r="D33" i="3"/>
  <c r="E10" i="10" s="1"/>
  <c r="E33" i="3"/>
  <c r="F10" i="10" s="1"/>
  <c r="F33" i="3"/>
  <c r="G10" i="10" s="1"/>
  <c r="G33" i="3"/>
  <c r="H10" i="10" s="1"/>
  <c r="H33" i="3"/>
  <c r="K33" i="3"/>
  <c r="M33" i="10" s="1"/>
  <c r="L33" i="3"/>
  <c r="N33" i="10" s="1"/>
  <c r="M33" i="3"/>
  <c r="O33" i="10" s="1"/>
  <c r="N33" i="3"/>
  <c r="P33" i="10" s="1"/>
  <c r="O33" i="3"/>
  <c r="Q33" i="10" s="1"/>
  <c r="P33" i="3"/>
  <c r="S33" i="3"/>
  <c r="V38" i="10" s="1"/>
  <c r="T33" i="3"/>
  <c r="U33" i="3"/>
  <c r="X38" i="10" s="1"/>
  <c r="V33" i="3"/>
  <c r="Y38" i="10" s="1"/>
  <c r="W33" i="3"/>
  <c r="Z38" i="10" s="1"/>
  <c r="A34" i="3"/>
  <c r="B34" i="3"/>
  <c r="C40" i="10" s="1"/>
  <c r="C34" i="3"/>
  <c r="D40" i="10" s="1"/>
  <c r="D34" i="3"/>
  <c r="E40" i="10" s="1"/>
  <c r="E34" i="3"/>
  <c r="F40" i="10" s="1"/>
  <c r="F34" i="3"/>
  <c r="G40" i="10" s="1"/>
  <c r="G34" i="3"/>
  <c r="H40" i="10" s="1"/>
  <c r="H34" i="3"/>
  <c r="I40" i="10" s="1"/>
  <c r="K34" i="3"/>
  <c r="M10" i="10" s="1"/>
  <c r="L34" i="3"/>
  <c r="N10" i="10" s="1"/>
  <c r="M34" i="3"/>
  <c r="O10" i="10" s="1"/>
  <c r="N34" i="3"/>
  <c r="P10" i="10" s="1"/>
  <c r="O34" i="3"/>
  <c r="Q10" i="10" s="1"/>
  <c r="P34" i="3"/>
  <c r="R10" i="10" s="1"/>
  <c r="S34" i="3"/>
  <c r="V24" i="10" s="1"/>
  <c r="T34" i="3"/>
  <c r="U34" i="3"/>
  <c r="X24" i="10" s="1"/>
  <c r="V34" i="3"/>
  <c r="W34" i="3"/>
  <c r="Z24" i="10" s="1"/>
  <c r="A35" i="3"/>
  <c r="B35" i="3"/>
  <c r="C39" i="10" s="1"/>
  <c r="C35" i="3"/>
  <c r="D39" i="10" s="1"/>
  <c r="D35" i="3"/>
  <c r="E39" i="10" s="1"/>
  <c r="E35" i="3"/>
  <c r="F39" i="10" s="1"/>
  <c r="F35" i="3"/>
  <c r="G39" i="10" s="1"/>
  <c r="G35" i="3"/>
  <c r="H39" i="10" s="1"/>
  <c r="H35" i="3"/>
  <c r="K35" i="3"/>
  <c r="M47" i="10" s="1"/>
  <c r="L35" i="3"/>
  <c r="N47" i="10" s="1"/>
  <c r="M35" i="3"/>
  <c r="O47" i="10" s="1"/>
  <c r="N35" i="3"/>
  <c r="P47" i="10" s="1"/>
  <c r="O35" i="3"/>
  <c r="Q47" i="10" s="1"/>
  <c r="P35" i="3"/>
  <c r="S35" i="3"/>
  <c r="V18" i="10" s="1"/>
  <c r="T35" i="3"/>
  <c r="U35" i="3"/>
  <c r="X18" i="10" s="1"/>
  <c r="V35" i="3"/>
  <c r="Y18" i="10" s="1"/>
  <c r="W35" i="3"/>
  <c r="Z18" i="10" s="1"/>
  <c r="A36" i="3"/>
  <c r="B36" i="3"/>
  <c r="C48" i="10" s="1"/>
  <c r="C36" i="3"/>
  <c r="D48" i="10" s="1"/>
  <c r="D36" i="3"/>
  <c r="E48" i="10" s="1"/>
  <c r="E36" i="3"/>
  <c r="F48" i="10" s="1"/>
  <c r="F36" i="3"/>
  <c r="G48" i="10" s="1"/>
  <c r="G36" i="3"/>
  <c r="H48" i="10" s="1"/>
  <c r="H36" i="3"/>
  <c r="I48" i="10" s="1"/>
  <c r="K36" i="3"/>
  <c r="M15" i="10" s="1"/>
  <c r="L36" i="3"/>
  <c r="N15" i="10" s="1"/>
  <c r="M36" i="3"/>
  <c r="O15" i="10" s="1"/>
  <c r="N36" i="3"/>
  <c r="P15" i="10" s="1"/>
  <c r="O36" i="3"/>
  <c r="Q15" i="10" s="1"/>
  <c r="P36" i="3"/>
  <c r="R15" i="10" s="1"/>
  <c r="S36" i="3"/>
  <c r="V26" i="10" s="1"/>
  <c r="T36" i="3"/>
  <c r="U36" i="3"/>
  <c r="X26" i="10" s="1"/>
  <c r="V36" i="3"/>
  <c r="W36" i="3"/>
  <c r="Z26" i="10" s="1"/>
  <c r="A37" i="3"/>
  <c r="B37" i="3"/>
  <c r="C29" i="10" s="1"/>
  <c r="C37" i="3"/>
  <c r="D29" i="10" s="1"/>
  <c r="D37" i="3"/>
  <c r="E29" i="10" s="1"/>
  <c r="E37" i="3"/>
  <c r="F29" i="10" s="1"/>
  <c r="F37" i="3"/>
  <c r="G29" i="10" s="1"/>
  <c r="G37" i="3"/>
  <c r="H29" i="10" s="1"/>
  <c r="H37" i="3"/>
  <c r="K37" i="3"/>
  <c r="M40" i="10" s="1"/>
  <c r="L37" i="3"/>
  <c r="N40" i="10" s="1"/>
  <c r="M37" i="3"/>
  <c r="O40" i="10" s="1"/>
  <c r="N37" i="3"/>
  <c r="P40" i="10" s="1"/>
  <c r="O37" i="3"/>
  <c r="Q40" i="10" s="1"/>
  <c r="P37" i="3"/>
  <c r="S37" i="3"/>
  <c r="V10" i="10" s="1"/>
  <c r="T37" i="3"/>
  <c r="U37" i="3"/>
  <c r="X10" i="10" s="1"/>
  <c r="V37" i="3"/>
  <c r="Y10" i="10" s="1"/>
  <c r="W37" i="3"/>
  <c r="Z10" i="10" s="1"/>
  <c r="A38" i="3"/>
  <c r="B38" i="3"/>
  <c r="C57" i="10" s="1"/>
  <c r="C38" i="3"/>
  <c r="D57" i="10" s="1"/>
  <c r="D38" i="3"/>
  <c r="E57" i="10" s="1"/>
  <c r="E38" i="3"/>
  <c r="F57" i="10" s="1"/>
  <c r="F38" i="3"/>
  <c r="G57" i="10" s="1"/>
  <c r="G38" i="3"/>
  <c r="H57" i="10" s="1"/>
  <c r="H38" i="3"/>
  <c r="I57" i="10" s="1"/>
  <c r="K38" i="3"/>
  <c r="M30" i="10" s="1"/>
  <c r="L38" i="3"/>
  <c r="N30" i="10" s="1"/>
  <c r="M38" i="3"/>
  <c r="O30" i="10" s="1"/>
  <c r="N38" i="3"/>
  <c r="P30" i="10" s="1"/>
  <c r="O38" i="3"/>
  <c r="Q30" i="10" s="1"/>
  <c r="P38" i="3"/>
  <c r="R30" i="10" s="1"/>
  <c r="S38" i="3"/>
  <c r="V27" i="10" s="1"/>
  <c r="T38" i="3"/>
  <c r="U38" i="3"/>
  <c r="X27" i="10" s="1"/>
  <c r="V38" i="3"/>
  <c r="W38" i="3"/>
  <c r="Z27" i="10" s="1"/>
  <c r="A39" i="3"/>
  <c r="B39" i="3"/>
  <c r="C41" i="10" s="1"/>
  <c r="C39" i="3"/>
  <c r="D41" i="10" s="1"/>
  <c r="D39" i="3"/>
  <c r="E41" i="10" s="1"/>
  <c r="E39" i="3"/>
  <c r="F41" i="10" s="1"/>
  <c r="F39" i="3"/>
  <c r="G41" i="10" s="1"/>
  <c r="G39" i="3"/>
  <c r="H41" i="10" s="1"/>
  <c r="H39" i="3"/>
  <c r="K39" i="3"/>
  <c r="M26" i="10" s="1"/>
  <c r="L39" i="3"/>
  <c r="N26" i="10" s="1"/>
  <c r="M39" i="3"/>
  <c r="O26" i="10" s="1"/>
  <c r="N39" i="3"/>
  <c r="P26" i="10" s="1"/>
  <c r="O39" i="3"/>
  <c r="Q26" i="10" s="1"/>
  <c r="P39" i="3"/>
  <c r="S39" i="3"/>
  <c r="V30" i="10" s="1"/>
  <c r="T39" i="3"/>
  <c r="U39" i="3"/>
  <c r="X30" i="10" s="1"/>
  <c r="V39" i="3"/>
  <c r="Y30" i="10" s="1"/>
  <c r="W39" i="3"/>
  <c r="Z30" i="10" s="1"/>
  <c r="A40" i="3"/>
  <c r="B40" i="3"/>
  <c r="C23" i="10" s="1"/>
  <c r="C40" i="3"/>
  <c r="D23" i="10" s="1"/>
  <c r="D40" i="3"/>
  <c r="E23" i="10" s="1"/>
  <c r="E40" i="3"/>
  <c r="F23" i="10" s="1"/>
  <c r="F40" i="3"/>
  <c r="G23" i="10" s="1"/>
  <c r="G40" i="3"/>
  <c r="H23" i="10" s="1"/>
  <c r="H40" i="3"/>
  <c r="I23" i="10" s="1"/>
  <c r="K40" i="3"/>
  <c r="M25" i="10" s="1"/>
  <c r="L40" i="3"/>
  <c r="N25" i="10" s="1"/>
  <c r="M40" i="3"/>
  <c r="O25" i="10" s="1"/>
  <c r="N40" i="3"/>
  <c r="P25" i="10" s="1"/>
  <c r="O40" i="3"/>
  <c r="Q25" i="10" s="1"/>
  <c r="P40" i="3"/>
  <c r="R25" i="10" s="1"/>
  <c r="S40" i="3"/>
  <c r="V40" i="10" s="1"/>
  <c r="T40" i="3"/>
  <c r="U40" i="3"/>
  <c r="X40" i="10" s="1"/>
  <c r="V40" i="3"/>
  <c r="W40" i="3"/>
  <c r="Z40" i="10" s="1"/>
  <c r="A41" i="3"/>
  <c r="B41" i="3"/>
  <c r="C35" i="10" s="1"/>
  <c r="C41" i="3"/>
  <c r="D35" i="10" s="1"/>
  <c r="D41" i="3"/>
  <c r="E35" i="10" s="1"/>
  <c r="E41" i="3"/>
  <c r="F35" i="10" s="1"/>
  <c r="F41" i="3"/>
  <c r="G35" i="10" s="1"/>
  <c r="G41" i="3"/>
  <c r="H35" i="10" s="1"/>
  <c r="H41" i="3"/>
  <c r="K41" i="3"/>
  <c r="M31" i="10" s="1"/>
  <c r="L41" i="3"/>
  <c r="N31" i="10" s="1"/>
  <c r="M41" i="3"/>
  <c r="O31" i="10" s="1"/>
  <c r="N41" i="3"/>
  <c r="P31" i="10" s="1"/>
  <c r="O41" i="3"/>
  <c r="Q31" i="10" s="1"/>
  <c r="P41" i="3"/>
  <c r="S41" i="3"/>
  <c r="V43" i="10" s="1"/>
  <c r="T41" i="3"/>
  <c r="U41" i="3"/>
  <c r="X43" i="10" s="1"/>
  <c r="V41" i="3"/>
  <c r="Y43" i="10" s="1"/>
  <c r="W41" i="3"/>
  <c r="Z43" i="10" s="1"/>
  <c r="A42" i="3"/>
  <c r="B42" i="3"/>
  <c r="C46" i="10" s="1"/>
  <c r="C42" i="3"/>
  <c r="D46" i="10" s="1"/>
  <c r="D42" i="3"/>
  <c r="E46" i="10" s="1"/>
  <c r="E42" i="3"/>
  <c r="F46" i="10" s="1"/>
  <c r="F42" i="3"/>
  <c r="G46" i="10" s="1"/>
  <c r="G42" i="3"/>
  <c r="H46" i="10" s="1"/>
  <c r="H42" i="3"/>
  <c r="I46" i="10" s="1"/>
  <c r="K42" i="3"/>
  <c r="M48" i="10" s="1"/>
  <c r="L42" i="3"/>
  <c r="N48" i="10" s="1"/>
  <c r="M42" i="3"/>
  <c r="O48" i="10" s="1"/>
  <c r="N42" i="3"/>
  <c r="P48" i="10" s="1"/>
  <c r="O42" i="3"/>
  <c r="Q48" i="10" s="1"/>
  <c r="P42" i="3"/>
  <c r="R48" i="10" s="1"/>
  <c r="S42" i="3"/>
  <c r="V17" i="10" s="1"/>
  <c r="T42" i="3"/>
  <c r="U42" i="3"/>
  <c r="X17" i="10" s="1"/>
  <c r="V42" i="3"/>
  <c r="W42" i="3"/>
  <c r="Z17" i="10" s="1"/>
  <c r="A43" i="3"/>
  <c r="B43" i="3"/>
  <c r="C25" i="10" s="1"/>
  <c r="C43" i="3"/>
  <c r="D25" i="10" s="1"/>
  <c r="D43" i="3"/>
  <c r="E25" i="10" s="1"/>
  <c r="E43" i="3"/>
  <c r="F25" i="10" s="1"/>
  <c r="F43" i="3"/>
  <c r="G25" i="10" s="1"/>
  <c r="G43" i="3"/>
  <c r="H25" i="10" s="1"/>
  <c r="H43" i="3"/>
  <c r="K43" i="3"/>
  <c r="M44" i="10" s="1"/>
  <c r="L43" i="3"/>
  <c r="N44" i="10" s="1"/>
  <c r="M43" i="3"/>
  <c r="O44" i="10" s="1"/>
  <c r="N43" i="3"/>
  <c r="P44" i="10" s="1"/>
  <c r="O43" i="3"/>
  <c r="Q44" i="10" s="1"/>
  <c r="P43" i="3"/>
  <c r="S43" i="3"/>
  <c r="V50" i="10" s="1"/>
  <c r="T43" i="3"/>
  <c r="U43" i="3"/>
  <c r="X50" i="10" s="1"/>
  <c r="V43" i="3"/>
  <c r="Y50" i="10" s="1"/>
  <c r="W43" i="3"/>
  <c r="Z50" i="10" s="1"/>
  <c r="A44" i="3"/>
  <c r="B44" i="3"/>
  <c r="C18" i="10" s="1"/>
  <c r="C44" i="3"/>
  <c r="D18" i="10" s="1"/>
  <c r="D44" i="3"/>
  <c r="E18" i="10" s="1"/>
  <c r="E44" i="3"/>
  <c r="F18" i="10" s="1"/>
  <c r="F44" i="3"/>
  <c r="G18" i="10" s="1"/>
  <c r="G44" i="3"/>
  <c r="H18" i="10" s="1"/>
  <c r="H44" i="3"/>
  <c r="I18" i="10" s="1"/>
  <c r="K44" i="3"/>
  <c r="M22" i="10" s="1"/>
  <c r="L44" i="3"/>
  <c r="N22" i="10" s="1"/>
  <c r="M44" i="3"/>
  <c r="O22" i="10" s="1"/>
  <c r="N44" i="3"/>
  <c r="P22" i="10" s="1"/>
  <c r="O44" i="3"/>
  <c r="Q22" i="10" s="1"/>
  <c r="P44" i="3"/>
  <c r="R22" i="10" s="1"/>
  <c r="S44" i="3"/>
  <c r="V7" i="10" s="1"/>
  <c r="T44" i="3"/>
  <c r="U44" i="3"/>
  <c r="X7" i="10" s="1"/>
  <c r="V44" i="3"/>
  <c r="W44" i="3"/>
  <c r="Z7" i="10" s="1"/>
  <c r="A45" i="3"/>
  <c r="B45" i="3"/>
  <c r="C50" i="10" s="1"/>
  <c r="C45" i="3"/>
  <c r="D50" i="10" s="1"/>
  <c r="D45" i="3"/>
  <c r="E50" i="10" s="1"/>
  <c r="E45" i="3"/>
  <c r="F50" i="10" s="1"/>
  <c r="F45" i="3"/>
  <c r="G50" i="10" s="1"/>
  <c r="G45" i="3"/>
  <c r="H50" i="10" s="1"/>
  <c r="H45" i="3"/>
  <c r="K45" i="3"/>
  <c r="M45" i="10" s="1"/>
  <c r="L45" i="3"/>
  <c r="N45" i="10" s="1"/>
  <c r="M45" i="3"/>
  <c r="O45" i="10" s="1"/>
  <c r="N45" i="3"/>
  <c r="P45" i="10" s="1"/>
  <c r="O45" i="3"/>
  <c r="Q45" i="10" s="1"/>
  <c r="P45" i="3"/>
  <c r="S45" i="3"/>
  <c r="V49" i="10" s="1"/>
  <c r="T45" i="3"/>
  <c r="U45" i="3"/>
  <c r="X49" i="10" s="1"/>
  <c r="V45" i="3"/>
  <c r="Y49" i="10" s="1"/>
  <c r="W45" i="3"/>
  <c r="Z49" i="10" s="1"/>
  <c r="A46" i="3"/>
  <c r="B46" i="3"/>
  <c r="C8" i="10" s="1"/>
  <c r="C46" i="3"/>
  <c r="D8" i="10" s="1"/>
  <c r="D46" i="3"/>
  <c r="E8" i="10" s="1"/>
  <c r="E46" i="3"/>
  <c r="F8" i="10" s="1"/>
  <c r="F46" i="3"/>
  <c r="G8" i="10" s="1"/>
  <c r="G46" i="3"/>
  <c r="H8" i="10" s="1"/>
  <c r="H46" i="3"/>
  <c r="I8" i="10" s="1"/>
  <c r="K46" i="3"/>
  <c r="M35" i="10" s="1"/>
  <c r="L46" i="3"/>
  <c r="N35" i="10" s="1"/>
  <c r="M46" i="3"/>
  <c r="O35" i="10" s="1"/>
  <c r="N46" i="3"/>
  <c r="P35" i="10" s="1"/>
  <c r="O46" i="3"/>
  <c r="Q35" i="10" s="1"/>
  <c r="P46" i="3"/>
  <c r="R35" i="10" s="1"/>
  <c r="S46" i="3"/>
  <c r="V47" i="10" s="1"/>
  <c r="T46" i="3"/>
  <c r="U46" i="3"/>
  <c r="X47" i="10" s="1"/>
  <c r="V46" i="3"/>
  <c r="W46" i="3"/>
  <c r="Z47" i="10" s="1"/>
  <c r="A47" i="3"/>
  <c r="B47" i="3"/>
  <c r="C11" i="10" s="1"/>
  <c r="C47" i="3"/>
  <c r="D11" i="10" s="1"/>
  <c r="D47" i="3"/>
  <c r="E11" i="10" s="1"/>
  <c r="E47" i="3"/>
  <c r="F11" i="10" s="1"/>
  <c r="F47" i="3"/>
  <c r="G11" i="10" s="1"/>
  <c r="G47" i="3"/>
  <c r="H11" i="10" s="1"/>
  <c r="H47" i="3"/>
  <c r="K47" i="3"/>
  <c r="M8" i="10" s="1"/>
  <c r="L47" i="3"/>
  <c r="N8" i="10" s="1"/>
  <c r="M47" i="3"/>
  <c r="O8" i="10" s="1"/>
  <c r="N47" i="3"/>
  <c r="P8" i="10" s="1"/>
  <c r="O47" i="3"/>
  <c r="Q8" i="10" s="1"/>
  <c r="P47" i="3"/>
  <c r="S47" i="3"/>
  <c r="V6" i="10" s="1"/>
  <c r="T47" i="3"/>
  <c r="U47" i="3"/>
  <c r="X6" i="10" s="1"/>
  <c r="V47" i="3"/>
  <c r="Y6" i="10" s="1"/>
  <c r="W47" i="3"/>
  <c r="Z6" i="10" s="1"/>
  <c r="A48" i="3"/>
  <c r="B48" i="3"/>
  <c r="C37" i="10" s="1"/>
  <c r="C48" i="3"/>
  <c r="D37" i="10" s="1"/>
  <c r="D48" i="3"/>
  <c r="E37" i="10" s="1"/>
  <c r="E48" i="3"/>
  <c r="F37" i="10" s="1"/>
  <c r="F48" i="3"/>
  <c r="G37" i="10" s="1"/>
  <c r="G48" i="3"/>
  <c r="H37" i="10" s="1"/>
  <c r="H48" i="3"/>
  <c r="I37" i="10" s="1"/>
  <c r="K48" i="3"/>
  <c r="M55" i="10" s="1"/>
  <c r="L48" i="3"/>
  <c r="N55" i="10" s="1"/>
  <c r="M48" i="3"/>
  <c r="O55" i="10" s="1"/>
  <c r="N48" i="3"/>
  <c r="P55" i="10" s="1"/>
  <c r="O48" i="3"/>
  <c r="Q55" i="10" s="1"/>
  <c r="P48" i="3"/>
  <c r="R55" i="10" s="1"/>
  <c r="S48" i="3"/>
  <c r="V41" i="10" s="1"/>
  <c r="T48" i="3"/>
  <c r="U48" i="3"/>
  <c r="X41" i="10" s="1"/>
  <c r="V48" i="3"/>
  <c r="W48" i="3"/>
  <c r="Z41" i="10" s="1"/>
  <c r="A49" i="3"/>
  <c r="B49" i="3"/>
  <c r="C9" i="10" s="1"/>
  <c r="C49" i="3"/>
  <c r="D9" i="10" s="1"/>
  <c r="D49" i="3"/>
  <c r="E9" i="10" s="1"/>
  <c r="E49" i="3"/>
  <c r="F9" i="10" s="1"/>
  <c r="F49" i="3"/>
  <c r="G9" i="10" s="1"/>
  <c r="G49" i="3"/>
  <c r="H9" i="10" s="1"/>
  <c r="H49" i="3"/>
  <c r="K49" i="3"/>
  <c r="M51" i="10" s="1"/>
  <c r="L49" i="3"/>
  <c r="N51" i="10" s="1"/>
  <c r="M49" i="3"/>
  <c r="O51" i="10" s="1"/>
  <c r="N49" i="3"/>
  <c r="P51" i="10" s="1"/>
  <c r="O49" i="3"/>
  <c r="Q51" i="10" s="1"/>
  <c r="P49" i="3"/>
  <c r="S49" i="3"/>
  <c r="V42" i="10" s="1"/>
  <c r="T49" i="3"/>
  <c r="U49" i="3"/>
  <c r="X42" i="10" s="1"/>
  <c r="V49" i="3"/>
  <c r="Y42" i="10" s="1"/>
  <c r="W49" i="3"/>
  <c r="Z42" i="10" s="1"/>
  <c r="A50" i="3"/>
  <c r="B50" i="3"/>
  <c r="C17" i="10" s="1"/>
  <c r="C50" i="3"/>
  <c r="D17" i="10" s="1"/>
  <c r="D50" i="3"/>
  <c r="E17" i="10" s="1"/>
  <c r="E50" i="3"/>
  <c r="F17" i="10" s="1"/>
  <c r="F50" i="3"/>
  <c r="G17" i="10" s="1"/>
  <c r="G50" i="3"/>
  <c r="H17" i="10" s="1"/>
  <c r="H50" i="3"/>
  <c r="I17" i="10" s="1"/>
  <c r="K50" i="3"/>
  <c r="M16" i="10" s="1"/>
  <c r="L50" i="3"/>
  <c r="N16" i="10" s="1"/>
  <c r="M50" i="3"/>
  <c r="O16" i="10" s="1"/>
  <c r="N50" i="3"/>
  <c r="P16" i="10" s="1"/>
  <c r="O50" i="3"/>
  <c r="Q16" i="10" s="1"/>
  <c r="P50" i="3"/>
  <c r="R16" i="10" s="1"/>
  <c r="S50" i="3"/>
  <c r="V23" i="10" s="1"/>
  <c r="T50" i="3"/>
  <c r="U50" i="3"/>
  <c r="X23" i="10" s="1"/>
  <c r="V50" i="3"/>
  <c r="W50" i="3"/>
  <c r="Z23" i="10" s="1"/>
  <c r="A51" i="3"/>
  <c r="B51" i="3"/>
  <c r="C36" i="10" s="1"/>
  <c r="C51" i="3"/>
  <c r="D36" i="10" s="1"/>
  <c r="D51" i="3"/>
  <c r="E36" i="10" s="1"/>
  <c r="E51" i="3"/>
  <c r="F36" i="10" s="1"/>
  <c r="F51" i="3"/>
  <c r="G36" i="10" s="1"/>
  <c r="G51" i="3"/>
  <c r="H36" i="10" s="1"/>
  <c r="H51" i="3"/>
  <c r="K51" i="3"/>
  <c r="M43" i="10" s="1"/>
  <c r="L51" i="3"/>
  <c r="N43" i="10" s="1"/>
  <c r="M51" i="3"/>
  <c r="O43" i="10" s="1"/>
  <c r="N51" i="3"/>
  <c r="P43" i="10" s="1"/>
  <c r="O51" i="3"/>
  <c r="Q43" i="10" s="1"/>
  <c r="P51" i="3"/>
  <c r="S51" i="3"/>
  <c r="V21" i="10" s="1"/>
  <c r="T51" i="3"/>
  <c r="U51" i="3"/>
  <c r="X21" i="10" s="1"/>
  <c r="V51" i="3"/>
  <c r="Y21" i="10" s="1"/>
  <c r="W51" i="3"/>
  <c r="Z21" i="10" s="1"/>
  <c r="A52" i="3"/>
  <c r="B52" i="3"/>
  <c r="C51" i="10" s="1"/>
  <c r="C52" i="3"/>
  <c r="D51" i="10" s="1"/>
  <c r="D52" i="3"/>
  <c r="E51" i="10" s="1"/>
  <c r="E52" i="3"/>
  <c r="F51" i="10" s="1"/>
  <c r="F52" i="3"/>
  <c r="G51" i="10" s="1"/>
  <c r="G52" i="3"/>
  <c r="H51" i="10" s="1"/>
  <c r="H52" i="3"/>
  <c r="I51" i="10" s="1"/>
  <c r="K52" i="3"/>
  <c r="M23" i="10" s="1"/>
  <c r="L52" i="3"/>
  <c r="N23" i="10" s="1"/>
  <c r="M52" i="3"/>
  <c r="O23" i="10" s="1"/>
  <c r="N52" i="3"/>
  <c r="P23" i="10" s="1"/>
  <c r="O52" i="3"/>
  <c r="Q23" i="10" s="1"/>
  <c r="P52" i="3"/>
  <c r="R23" i="10" s="1"/>
  <c r="S52" i="3"/>
  <c r="V34" i="10" s="1"/>
  <c r="T52" i="3"/>
  <c r="U52" i="3"/>
  <c r="X34" i="10" s="1"/>
  <c r="V52" i="3"/>
  <c r="W52" i="3"/>
  <c r="Z34" i="10" s="1"/>
  <c r="A53" i="3"/>
  <c r="B53" i="3"/>
  <c r="C42" i="10" s="1"/>
  <c r="C53" i="3"/>
  <c r="D42" i="10" s="1"/>
  <c r="D53" i="3"/>
  <c r="E42" i="10" s="1"/>
  <c r="E53" i="3"/>
  <c r="F42" i="10" s="1"/>
  <c r="F53" i="3"/>
  <c r="G42" i="10" s="1"/>
  <c r="G53" i="3"/>
  <c r="H42" i="10" s="1"/>
  <c r="H53" i="3"/>
  <c r="K53" i="3"/>
  <c r="M28" i="10" s="1"/>
  <c r="L53" i="3"/>
  <c r="N28" i="10" s="1"/>
  <c r="M53" i="3"/>
  <c r="O28" i="10" s="1"/>
  <c r="N53" i="3"/>
  <c r="P28" i="10" s="1"/>
  <c r="O53" i="3"/>
  <c r="Q28" i="10" s="1"/>
  <c r="P53" i="3"/>
  <c r="S53" i="3"/>
  <c r="V53" i="10" s="1"/>
  <c r="T53" i="3"/>
  <c r="U53" i="3"/>
  <c r="X53" i="10" s="1"/>
  <c r="V53" i="3"/>
  <c r="Y53" i="10" s="1"/>
  <c r="W53" i="3"/>
  <c r="Z53" i="10" s="1"/>
  <c r="A54" i="3"/>
  <c r="B54" i="3"/>
  <c r="C24" i="10" s="1"/>
  <c r="C54" i="3"/>
  <c r="D24" i="10" s="1"/>
  <c r="D54" i="3"/>
  <c r="E24" i="10" s="1"/>
  <c r="E54" i="3"/>
  <c r="F24" i="10" s="1"/>
  <c r="F54" i="3"/>
  <c r="G24" i="10" s="1"/>
  <c r="G54" i="3"/>
  <c r="H24" i="10" s="1"/>
  <c r="H54" i="3"/>
  <c r="I24" i="10" s="1"/>
  <c r="K54" i="3"/>
  <c r="M4" i="10" s="1"/>
  <c r="L54" i="3"/>
  <c r="N4" i="10" s="1"/>
  <c r="M54" i="3"/>
  <c r="O4" i="10" s="1"/>
  <c r="N54" i="3"/>
  <c r="P4" i="10" s="1"/>
  <c r="O54" i="3"/>
  <c r="Q4" i="10" s="1"/>
  <c r="P54" i="3"/>
  <c r="R4" i="10" s="1"/>
  <c r="S54" i="3"/>
  <c r="V55" i="10" s="1"/>
  <c r="T54" i="3"/>
  <c r="U54" i="3"/>
  <c r="X55" i="10" s="1"/>
  <c r="V54" i="3"/>
  <c r="W54" i="3"/>
  <c r="Z55" i="10" s="1"/>
  <c r="A55" i="3"/>
  <c r="B55" i="3"/>
  <c r="C30" i="10" s="1"/>
  <c r="C55" i="3"/>
  <c r="D30" i="10" s="1"/>
  <c r="D55" i="3"/>
  <c r="E30" i="10" s="1"/>
  <c r="E55" i="3"/>
  <c r="F30" i="10" s="1"/>
  <c r="F55" i="3"/>
  <c r="G30" i="10" s="1"/>
  <c r="G55" i="3"/>
  <c r="H30" i="10" s="1"/>
  <c r="H55" i="3"/>
  <c r="K55" i="3"/>
  <c r="M36" i="10" s="1"/>
  <c r="L55" i="3"/>
  <c r="N36" i="10" s="1"/>
  <c r="M55" i="3"/>
  <c r="O36" i="10" s="1"/>
  <c r="N55" i="3"/>
  <c r="P36" i="10" s="1"/>
  <c r="O55" i="3"/>
  <c r="Q36" i="10" s="1"/>
  <c r="P55" i="3"/>
  <c r="S55" i="3"/>
  <c r="V5" i="10" s="1"/>
  <c r="T55" i="3"/>
  <c r="W5" i="10" s="1"/>
  <c r="U55" i="3"/>
  <c r="X5" i="10" s="1"/>
  <c r="V55" i="3"/>
  <c r="Y5" i="10" s="1"/>
  <c r="W55" i="3"/>
  <c r="Z5" i="10" s="1"/>
  <c r="A56" i="3"/>
  <c r="U25" i="10" s="1"/>
  <c r="B56" i="3"/>
  <c r="C49" i="10" s="1"/>
  <c r="C56" i="3"/>
  <c r="D49" i="10" s="1"/>
  <c r="D56" i="3"/>
  <c r="E49" i="10" s="1"/>
  <c r="E56" i="3"/>
  <c r="F49" i="10" s="1"/>
  <c r="F56" i="3"/>
  <c r="G49" i="10" s="1"/>
  <c r="G56" i="3"/>
  <c r="H49" i="10" s="1"/>
  <c r="H56" i="3"/>
  <c r="I49" i="10" s="1"/>
  <c r="K56" i="3"/>
  <c r="M32" i="10" s="1"/>
  <c r="L56" i="3"/>
  <c r="N32" i="10" s="1"/>
  <c r="M56" i="3"/>
  <c r="O32" i="10" s="1"/>
  <c r="N56" i="3"/>
  <c r="P32" i="10" s="1"/>
  <c r="O56" i="3"/>
  <c r="Q32" i="10" s="1"/>
  <c r="P56" i="3"/>
  <c r="R32" i="10" s="1"/>
  <c r="S56" i="3"/>
  <c r="V25" i="10" s="1"/>
  <c r="T56" i="3"/>
  <c r="U56" i="3"/>
  <c r="X25" i="10" s="1"/>
  <c r="V56" i="3"/>
  <c r="W56" i="3"/>
  <c r="Z25" i="10" s="1"/>
  <c r="A57" i="3"/>
  <c r="B57" i="3"/>
  <c r="C44" i="10" s="1"/>
  <c r="C57" i="3"/>
  <c r="D44" i="10" s="1"/>
  <c r="D57" i="3"/>
  <c r="E44" i="10" s="1"/>
  <c r="E57" i="3"/>
  <c r="F44" i="10" s="1"/>
  <c r="F57" i="3"/>
  <c r="G44" i="10" s="1"/>
  <c r="G57" i="3"/>
  <c r="H44" i="10" s="1"/>
  <c r="H57" i="3"/>
  <c r="K57" i="3"/>
  <c r="M7" i="10" s="1"/>
  <c r="L57" i="3"/>
  <c r="N7" i="10" s="1"/>
  <c r="M57" i="3"/>
  <c r="O7" i="10" s="1"/>
  <c r="N57" i="3"/>
  <c r="P7" i="10" s="1"/>
  <c r="O57" i="3"/>
  <c r="Q7" i="10" s="1"/>
  <c r="P57" i="3"/>
  <c r="S57" i="3"/>
  <c r="V39" i="10" s="1"/>
  <c r="T57" i="3"/>
  <c r="W39" i="10" s="1"/>
  <c r="U57" i="3"/>
  <c r="X39" i="10" s="1"/>
  <c r="V57" i="3"/>
  <c r="Y39" i="10" s="1"/>
  <c r="W57" i="3"/>
  <c r="Z39" i="10" s="1"/>
  <c r="K23" i="3"/>
  <c r="M9" i="10" s="1"/>
  <c r="L23" i="3"/>
  <c r="N9" i="10" s="1"/>
  <c r="M23" i="3"/>
  <c r="O9" i="10" s="1"/>
  <c r="N23" i="3"/>
  <c r="P9" i="10" s="1"/>
  <c r="O23" i="3"/>
  <c r="Q9" i="10" s="1"/>
  <c r="P23"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Q26" i="9" l="1"/>
  <c r="AH18" i="9"/>
  <c r="Y31" i="9"/>
  <c r="B24" i="9"/>
  <c r="Q55" i="9"/>
  <c r="AH40" i="9"/>
  <c r="Y24" i="9"/>
  <c r="Q35" i="9"/>
  <c r="AH52" i="9"/>
  <c r="Y28" i="9"/>
  <c r="B11" i="9"/>
  <c r="Q9" i="9"/>
  <c r="AH49" i="9"/>
  <c r="Y30" i="9"/>
  <c r="Q13" i="9"/>
  <c r="AH56" i="9"/>
  <c r="Y38" i="9"/>
  <c r="B44" i="9"/>
  <c r="Q14" i="9"/>
  <c r="AH46" i="9"/>
  <c r="Y23" i="9"/>
  <c r="Q12" i="9"/>
  <c r="AH36" i="9"/>
  <c r="Y12" i="9"/>
  <c r="B40" i="9"/>
  <c r="Q31" i="9"/>
  <c r="AH31" i="9"/>
  <c r="Y27" i="9"/>
  <c r="Q52" i="9"/>
  <c r="AH57" i="9"/>
  <c r="Y43" i="9"/>
  <c r="B30" i="9"/>
  <c r="Q40" i="9"/>
  <c r="AH42" i="9"/>
  <c r="Y18" i="9"/>
  <c r="I20" i="9"/>
  <c r="Q47" i="9"/>
  <c r="AH41" i="9"/>
  <c r="Y35" i="9"/>
  <c r="B18" i="9"/>
  <c r="I38" i="9"/>
  <c r="Q48" i="9"/>
  <c r="AH43" i="9"/>
  <c r="Y49" i="9"/>
  <c r="I11" i="9"/>
  <c r="Q34" i="9"/>
  <c r="AH32" i="9"/>
  <c r="Y57" i="9"/>
  <c r="B38" i="9"/>
  <c r="I24" i="9"/>
  <c r="Q18" i="9"/>
  <c r="AH38" i="9"/>
  <c r="Y45" i="9"/>
  <c r="I55" i="9"/>
  <c r="Q45" i="9"/>
  <c r="AH37" i="9"/>
  <c r="Y34" i="9"/>
  <c r="B47" i="9"/>
  <c r="I28" i="9"/>
  <c r="Q28" i="9"/>
  <c r="AH17" i="9"/>
  <c r="Y33" i="9"/>
  <c r="I15" i="9"/>
  <c r="Q44" i="9"/>
  <c r="AH48" i="9"/>
  <c r="Y40" i="9"/>
  <c r="B23" i="9"/>
  <c r="I17" i="9"/>
  <c r="Q36" i="9"/>
  <c r="AH4" i="9"/>
  <c r="Y25" i="9"/>
  <c r="I18" i="9"/>
  <c r="Q10" i="9"/>
  <c r="AH45" i="9"/>
  <c r="Y42" i="9"/>
  <c r="B17" i="9"/>
  <c r="I8" i="9"/>
  <c r="Q20" i="9"/>
  <c r="AH11" i="9"/>
  <c r="Y29" i="9"/>
  <c r="I36" i="9"/>
  <c r="Q16" i="9"/>
  <c r="AH10" i="9"/>
  <c r="Y19" i="9"/>
  <c r="B27" i="9"/>
  <c r="I9" i="9"/>
  <c r="Q33" i="9"/>
  <c r="AH24" i="9"/>
  <c r="Y4" i="9"/>
  <c r="I19" i="9"/>
  <c r="Q56" i="9"/>
  <c r="AH20" i="9"/>
  <c r="Y47" i="9"/>
  <c r="B25" i="9"/>
  <c r="I30" i="9"/>
  <c r="Q24" i="9"/>
  <c r="AH6" i="9"/>
  <c r="Y36" i="9"/>
  <c r="I25" i="9"/>
  <c r="Q22" i="9"/>
  <c r="AH25" i="9"/>
  <c r="Y51" i="9"/>
  <c r="B14" i="9"/>
  <c r="I12" i="9"/>
  <c r="Q38" i="9"/>
  <c r="AH21" i="9"/>
  <c r="Y10" i="9"/>
  <c r="I29" i="9"/>
  <c r="Q4" i="9"/>
  <c r="AH51" i="9"/>
  <c r="Y32" i="9"/>
  <c r="B4" i="9"/>
  <c r="I4" i="9"/>
  <c r="Q7" i="9"/>
  <c r="AH50" i="9"/>
  <c r="Y14" i="9"/>
  <c r="I40" i="9"/>
  <c r="Q11" i="9"/>
  <c r="AH5" i="9"/>
  <c r="Y7" i="9"/>
  <c r="B33" i="9"/>
  <c r="I50" i="9"/>
  <c r="Q50" i="9"/>
  <c r="AH47" i="9"/>
  <c r="Y52" i="9"/>
  <c r="I27" i="9"/>
  <c r="Q30" i="9"/>
  <c r="AH19" i="9"/>
  <c r="Y20" i="9"/>
  <c r="B16" i="9"/>
  <c r="I21" i="9"/>
  <c r="Q42" i="9"/>
  <c r="AH14" i="9"/>
  <c r="Y22" i="9"/>
  <c r="I35" i="9"/>
  <c r="Q32" i="9"/>
  <c r="AH39" i="9"/>
  <c r="Y17" i="9"/>
  <c r="I51" i="9"/>
  <c r="Q6" i="9"/>
  <c r="AH54" i="9"/>
  <c r="Y56" i="9"/>
  <c r="B22" i="9"/>
  <c r="I39" i="9"/>
  <c r="B20" i="9"/>
  <c r="B12" i="9"/>
  <c r="B13" i="9"/>
  <c r="B57" i="9"/>
  <c r="B50" i="9"/>
  <c r="B6" i="9"/>
  <c r="B15" i="9"/>
  <c r="B35" i="9"/>
  <c r="I22" i="9"/>
  <c r="I5" i="9"/>
  <c r="I48" i="9"/>
  <c r="I49" i="9"/>
  <c r="I54" i="9"/>
  <c r="L36" i="10"/>
  <c r="B30" i="10"/>
  <c r="R7" i="10"/>
  <c r="I44" i="10"/>
  <c r="L32" i="10"/>
  <c r="B49" i="10"/>
  <c r="R36" i="10"/>
  <c r="I30" i="10"/>
  <c r="L4" i="10"/>
  <c r="B24" i="10"/>
  <c r="R28" i="10"/>
  <c r="I42" i="10"/>
  <c r="L23" i="10"/>
  <c r="B51" i="10"/>
  <c r="R43" i="10"/>
  <c r="I36" i="10"/>
  <c r="L16" i="10"/>
  <c r="B17" i="10"/>
  <c r="R51" i="10"/>
  <c r="I9" i="10"/>
  <c r="L55" i="10"/>
  <c r="B37" i="10"/>
  <c r="R8" i="10"/>
  <c r="I11" i="10"/>
  <c r="L35" i="10"/>
  <c r="B8" i="10"/>
  <c r="R45" i="10"/>
  <c r="I50" i="10"/>
  <c r="L22" i="10"/>
  <c r="B18" i="10"/>
  <c r="R44" i="10"/>
  <c r="I25" i="10"/>
  <c r="L48" i="10"/>
  <c r="B46" i="10"/>
  <c r="R31" i="10"/>
  <c r="I35" i="10"/>
  <c r="L25" i="10"/>
  <c r="B23" i="10"/>
  <c r="R26" i="10"/>
  <c r="I41" i="10"/>
  <c r="L30" i="10"/>
  <c r="B57" i="10"/>
  <c r="R40" i="10"/>
  <c r="I29" i="10"/>
  <c r="L15" i="10"/>
  <c r="B48" i="10"/>
  <c r="R47" i="10"/>
  <c r="I39" i="10"/>
  <c r="L10" i="10"/>
  <c r="B40" i="10"/>
  <c r="R33" i="10"/>
  <c r="I10" i="10"/>
  <c r="L18" i="10"/>
  <c r="B27" i="10"/>
  <c r="R11" i="10"/>
  <c r="I26" i="10"/>
  <c r="L14" i="10"/>
  <c r="B33" i="10"/>
  <c r="R13" i="10"/>
  <c r="I15" i="10"/>
  <c r="L34" i="10"/>
  <c r="B21" i="10"/>
  <c r="R41" i="10"/>
  <c r="I7" i="10"/>
  <c r="L52" i="10"/>
  <c r="B34" i="10"/>
  <c r="R49" i="10"/>
  <c r="I13" i="10"/>
  <c r="L5" i="10"/>
  <c r="B5" i="10"/>
  <c r="R9" i="10"/>
  <c r="L7" i="10"/>
  <c r="B44" i="10"/>
  <c r="L28" i="10"/>
  <c r="B42" i="10"/>
  <c r="L43" i="10"/>
  <c r="B36" i="10"/>
  <c r="L51" i="10"/>
  <c r="B9" i="10"/>
  <c r="L8" i="10"/>
  <c r="B11" i="10"/>
  <c r="L45" i="10"/>
  <c r="B50" i="10"/>
  <c r="L44" i="10"/>
  <c r="B25" i="10"/>
  <c r="L31" i="10"/>
  <c r="B35" i="10"/>
  <c r="L26" i="10"/>
  <c r="B41" i="10"/>
  <c r="L40" i="10"/>
  <c r="B29" i="10"/>
  <c r="L47" i="10"/>
  <c r="B39" i="10"/>
  <c r="L33" i="10"/>
  <c r="B10" i="10"/>
  <c r="L11" i="10"/>
  <c r="B26" i="10"/>
  <c r="L13" i="10"/>
  <c r="B15" i="10"/>
  <c r="L41" i="10"/>
  <c r="B7" i="10"/>
  <c r="L49" i="10"/>
  <c r="B13" i="10"/>
  <c r="D22" i="6"/>
  <c r="C22" i="6"/>
  <c r="A1" i="9" l="1"/>
  <c r="A4" i="4" l="1"/>
  <c r="B22" i="6" s="1"/>
  <c r="B4" i="3" l="1"/>
  <c r="C6" i="10" s="1"/>
  <c r="C4" i="3"/>
  <c r="D6" i="10" s="1"/>
  <c r="D4" i="3"/>
  <c r="E6" i="10" s="1"/>
  <c r="E4" i="3"/>
  <c r="F6" i="10" s="1"/>
  <c r="F4" i="3"/>
  <c r="G6" i="10" s="1"/>
  <c r="G4" i="3"/>
  <c r="H6" i="10" s="1"/>
  <c r="H4" i="3"/>
  <c r="K4" i="3"/>
  <c r="M6" i="10" s="1"/>
  <c r="L4" i="3"/>
  <c r="N6" i="10" s="1"/>
  <c r="M4" i="3"/>
  <c r="O6" i="10" s="1"/>
  <c r="N4" i="3"/>
  <c r="P6" i="10" s="1"/>
  <c r="O4" i="3"/>
  <c r="Q6" i="10" s="1"/>
  <c r="P4" i="3"/>
  <c r="S4" i="3"/>
  <c r="V29" i="10" s="1"/>
  <c r="T4" i="3"/>
  <c r="W29" i="10" s="1"/>
  <c r="U4" i="3"/>
  <c r="X29" i="10" s="1"/>
  <c r="V4" i="3"/>
  <c r="Y29" i="10" s="1"/>
  <c r="W4" i="3"/>
  <c r="B5" i="3"/>
  <c r="C53" i="10" s="1"/>
  <c r="C5" i="3"/>
  <c r="D53" i="10" s="1"/>
  <c r="D5" i="3"/>
  <c r="E53" i="10" s="1"/>
  <c r="E5" i="3"/>
  <c r="F53" i="10" s="1"/>
  <c r="F5" i="3"/>
  <c r="G53" i="10" s="1"/>
  <c r="G5" i="3"/>
  <c r="H53" i="10" s="1"/>
  <c r="H5" i="3"/>
  <c r="K5" i="3"/>
  <c r="M56" i="10" s="1"/>
  <c r="L5" i="3"/>
  <c r="N56" i="10" s="1"/>
  <c r="M5" i="3"/>
  <c r="O56" i="10" s="1"/>
  <c r="N5" i="3"/>
  <c r="P56" i="10" s="1"/>
  <c r="O5" i="3"/>
  <c r="Q56" i="10" s="1"/>
  <c r="P5" i="3"/>
  <c r="S5" i="3"/>
  <c r="V20" i="10" s="1"/>
  <c r="T5" i="3"/>
  <c r="W20" i="10" s="1"/>
  <c r="U5" i="3"/>
  <c r="X20" i="10" s="1"/>
  <c r="V5" i="3"/>
  <c r="Y20" i="10" s="1"/>
  <c r="W5" i="3"/>
  <c r="Z20" i="10" s="1"/>
  <c r="B6" i="3"/>
  <c r="C52" i="10" s="1"/>
  <c r="C6" i="3"/>
  <c r="D52" i="10" s="1"/>
  <c r="D6" i="3"/>
  <c r="E52" i="10" s="1"/>
  <c r="E6" i="3"/>
  <c r="F52" i="10" s="1"/>
  <c r="F6" i="3"/>
  <c r="G52" i="10" s="1"/>
  <c r="G6" i="3"/>
  <c r="H52" i="10" s="1"/>
  <c r="H6" i="3"/>
  <c r="K6" i="3"/>
  <c r="M21" i="10" s="1"/>
  <c r="L6" i="3"/>
  <c r="N21" i="10" s="1"/>
  <c r="M6" i="3"/>
  <c r="O21" i="10" s="1"/>
  <c r="N6" i="3"/>
  <c r="P21" i="10" s="1"/>
  <c r="O6" i="3"/>
  <c r="Q21" i="10" s="1"/>
  <c r="P6" i="3"/>
  <c r="S6" i="3"/>
  <c r="V36" i="10" s="1"/>
  <c r="T6" i="3"/>
  <c r="W36" i="10" s="1"/>
  <c r="U6" i="3"/>
  <c r="X36" i="10" s="1"/>
  <c r="V6" i="3"/>
  <c r="Y36" i="10" s="1"/>
  <c r="W6" i="3"/>
  <c r="Z36" i="10" s="1"/>
  <c r="B7" i="3"/>
  <c r="C38" i="10" s="1"/>
  <c r="C7" i="3"/>
  <c r="D38" i="10" s="1"/>
  <c r="D7" i="3"/>
  <c r="E38" i="10" s="1"/>
  <c r="E7" i="3"/>
  <c r="F38" i="10" s="1"/>
  <c r="F7" i="3"/>
  <c r="G38" i="10" s="1"/>
  <c r="G7" i="3"/>
  <c r="H38" i="10" s="1"/>
  <c r="H7" i="3"/>
  <c r="K7" i="3"/>
  <c r="M42" i="10" s="1"/>
  <c r="L7" i="3"/>
  <c r="N42" i="10" s="1"/>
  <c r="M7" i="3"/>
  <c r="O42" i="10" s="1"/>
  <c r="N7" i="3"/>
  <c r="P42" i="10" s="1"/>
  <c r="O7" i="3"/>
  <c r="Q42" i="10" s="1"/>
  <c r="P7" i="3"/>
  <c r="S7" i="3"/>
  <c r="V51" i="10" s="1"/>
  <c r="T7" i="3"/>
  <c r="W51" i="10" s="1"/>
  <c r="U7" i="3"/>
  <c r="X51" i="10" s="1"/>
  <c r="V7" i="3"/>
  <c r="Y51" i="10" s="1"/>
  <c r="W7" i="3"/>
  <c r="Z51" i="10" s="1"/>
  <c r="B8" i="3"/>
  <c r="C14" i="10" s="1"/>
  <c r="C8" i="3"/>
  <c r="D14" i="10" s="1"/>
  <c r="D8" i="3"/>
  <c r="E14" i="10" s="1"/>
  <c r="E8" i="3"/>
  <c r="F14" i="10" s="1"/>
  <c r="F8" i="3"/>
  <c r="G14" i="10" s="1"/>
  <c r="G8" i="3"/>
  <c r="H14" i="10" s="1"/>
  <c r="H8" i="3"/>
  <c r="K8" i="3"/>
  <c r="M54" i="10" s="1"/>
  <c r="L8" i="3"/>
  <c r="N54" i="10" s="1"/>
  <c r="M8" i="3"/>
  <c r="O54" i="10" s="1"/>
  <c r="N8" i="3"/>
  <c r="P54" i="10" s="1"/>
  <c r="O8" i="3"/>
  <c r="Q54" i="10" s="1"/>
  <c r="P8" i="3"/>
  <c r="S8" i="3"/>
  <c r="V12" i="10" s="1"/>
  <c r="T8" i="3"/>
  <c r="W12" i="10" s="1"/>
  <c r="U8" i="3"/>
  <c r="X12" i="10" s="1"/>
  <c r="V8" i="3"/>
  <c r="Y12" i="10" s="1"/>
  <c r="W8" i="3"/>
  <c r="Z12" i="10" s="1"/>
  <c r="B9" i="3"/>
  <c r="C28" i="10" s="1"/>
  <c r="C9" i="3"/>
  <c r="D28" i="10" s="1"/>
  <c r="D9" i="3"/>
  <c r="E28" i="10" s="1"/>
  <c r="E9" i="3"/>
  <c r="F28" i="10" s="1"/>
  <c r="F9" i="3"/>
  <c r="G28" i="10" s="1"/>
  <c r="G9" i="3"/>
  <c r="H28" i="10" s="1"/>
  <c r="H9" i="3"/>
  <c r="K9" i="3"/>
  <c r="M20" i="10" s="1"/>
  <c r="L9" i="3"/>
  <c r="N20" i="10" s="1"/>
  <c r="M9" i="3"/>
  <c r="O20" i="10" s="1"/>
  <c r="N9" i="3"/>
  <c r="P20" i="10" s="1"/>
  <c r="O9" i="3"/>
  <c r="Q20" i="10" s="1"/>
  <c r="P9" i="3"/>
  <c r="S9" i="3"/>
  <c r="V37" i="10" s="1"/>
  <c r="T9" i="3"/>
  <c r="W37" i="10" s="1"/>
  <c r="U9" i="3"/>
  <c r="X37" i="10" s="1"/>
  <c r="V9" i="3"/>
  <c r="Y37" i="10" s="1"/>
  <c r="W9" i="3"/>
  <c r="Z37" i="10" s="1"/>
  <c r="B10" i="3"/>
  <c r="C22" i="10" s="1"/>
  <c r="C10" i="3"/>
  <c r="D22" i="10" s="1"/>
  <c r="D10" i="3"/>
  <c r="E22" i="10" s="1"/>
  <c r="E10" i="3"/>
  <c r="F22" i="10" s="1"/>
  <c r="F10" i="3"/>
  <c r="G22" i="10" s="1"/>
  <c r="G10" i="3"/>
  <c r="H22" i="10" s="1"/>
  <c r="H10" i="3"/>
  <c r="K10" i="3"/>
  <c r="M19" i="10" s="1"/>
  <c r="L10" i="3"/>
  <c r="N19" i="10" s="1"/>
  <c r="M10" i="3"/>
  <c r="O19" i="10" s="1"/>
  <c r="N10" i="3"/>
  <c r="P19" i="10" s="1"/>
  <c r="O10" i="3"/>
  <c r="Q19" i="10" s="1"/>
  <c r="P10" i="3"/>
  <c r="S10" i="3"/>
  <c r="V44" i="10" s="1"/>
  <c r="T10" i="3"/>
  <c r="W44" i="10" s="1"/>
  <c r="U10" i="3"/>
  <c r="X44" i="10" s="1"/>
  <c r="V10" i="3"/>
  <c r="Y44" i="10" s="1"/>
  <c r="W10" i="3"/>
  <c r="Z44" i="10" s="1"/>
  <c r="B11" i="3"/>
  <c r="C45" i="10" s="1"/>
  <c r="C11" i="3"/>
  <c r="D45" i="10" s="1"/>
  <c r="D11" i="3"/>
  <c r="E45" i="10" s="1"/>
  <c r="E11" i="3"/>
  <c r="F45" i="10" s="1"/>
  <c r="F11" i="3"/>
  <c r="G45" i="10" s="1"/>
  <c r="G11" i="3"/>
  <c r="H45" i="10" s="1"/>
  <c r="H11" i="3"/>
  <c r="K11" i="3"/>
  <c r="M50" i="10" s="1"/>
  <c r="L11" i="3"/>
  <c r="N50" i="10" s="1"/>
  <c r="M11" i="3"/>
  <c r="O50" i="10" s="1"/>
  <c r="N11" i="3"/>
  <c r="P50" i="10" s="1"/>
  <c r="O11" i="3"/>
  <c r="Q50" i="10" s="1"/>
  <c r="P11" i="3"/>
  <c r="S11" i="3"/>
  <c r="V4" i="10" s="1"/>
  <c r="T11" i="3"/>
  <c r="W4" i="10" s="1"/>
  <c r="U11" i="3"/>
  <c r="X4" i="10" s="1"/>
  <c r="V11" i="3"/>
  <c r="Y4" i="10" s="1"/>
  <c r="W11" i="3"/>
  <c r="Z4" i="10" s="1"/>
  <c r="B12" i="3"/>
  <c r="C47" i="10" s="1"/>
  <c r="C12" i="3"/>
  <c r="D47" i="10" s="1"/>
  <c r="D12" i="3"/>
  <c r="E47" i="10" s="1"/>
  <c r="E12" i="3"/>
  <c r="F47" i="10" s="1"/>
  <c r="F12" i="3"/>
  <c r="G47" i="10" s="1"/>
  <c r="G12" i="3"/>
  <c r="H47" i="10" s="1"/>
  <c r="H12" i="3"/>
  <c r="K12" i="3"/>
  <c r="M46" i="10" s="1"/>
  <c r="L12" i="3"/>
  <c r="N46" i="10" s="1"/>
  <c r="M12" i="3"/>
  <c r="O46" i="10" s="1"/>
  <c r="N12" i="3"/>
  <c r="P46" i="10" s="1"/>
  <c r="O12" i="3"/>
  <c r="Q46" i="10" s="1"/>
  <c r="P12" i="3"/>
  <c r="S12" i="3"/>
  <c r="V54" i="10" s="1"/>
  <c r="T12" i="3"/>
  <c r="W54" i="10" s="1"/>
  <c r="U12" i="3"/>
  <c r="X54" i="10" s="1"/>
  <c r="V12" i="3"/>
  <c r="Y54" i="10" s="1"/>
  <c r="W12" i="3"/>
  <c r="Z54" i="10" s="1"/>
  <c r="B13" i="3"/>
  <c r="C16" i="10" s="1"/>
  <c r="C13" i="3"/>
  <c r="D16" i="10" s="1"/>
  <c r="D13" i="3"/>
  <c r="E16" i="10" s="1"/>
  <c r="E13" i="3"/>
  <c r="F16" i="10" s="1"/>
  <c r="F13" i="3"/>
  <c r="G16" i="10" s="1"/>
  <c r="G13" i="3"/>
  <c r="H16" i="10" s="1"/>
  <c r="H13" i="3"/>
  <c r="K13" i="3"/>
  <c r="M29" i="10" s="1"/>
  <c r="L13" i="3"/>
  <c r="N29" i="10" s="1"/>
  <c r="M13" i="3"/>
  <c r="O29" i="10" s="1"/>
  <c r="N13" i="3"/>
  <c r="P29" i="10" s="1"/>
  <c r="O13" i="3"/>
  <c r="Q29" i="10" s="1"/>
  <c r="P13" i="3"/>
  <c r="S13" i="3"/>
  <c r="V32" i="10" s="1"/>
  <c r="T13" i="3"/>
  <c r="W32" i="10" s="1"/>
  <c r="U13" i="3"/>
  <c r="X32" i="10" s="1"/>
  <c r="V13" i="3"/>
  <c r="Y32" i="10" s="1"/>
  <c r="W13" i="3"/>
  <c r="Z32" i="10" s="1"/>
  <c r="B14" i="3"/>
  <c r="C20" i="10" s="1"/>
  <c r="C14" i="3"/>
  <c r="D20" i="10" s="1"/>
  <c r="D14" i="3"/>
  <c r="E20" i="10" s="1"/>
  <c r="E14" i="3"/>
  <c r="F20" i="10" s="1"/>
  <c r="F14" i="3"/>
  <c r="G20" i="10" s="1"/>
  <c r="G14" i="3"/>
  <c r="H20" i="10" s="1"/>
  <c r="H14" i="3"/>
  <c r="K14" i="3"/>
  <c r="M17" i="10" s="1"/>
  <c r="L14" i="3"/>
  <c r="N17" i="10" s="1"/>
  <c r="M14" i="3"/>
  <c r="O17" i="10" s="1"/>
  <c r="N14" i="3"/>
  <c r="P17" i="10" s="1"/>
  <c r="O14" i="3"/>
  <c r="Q17" i="10" s="1"/>
  <c r="P14" i="3"/>
  <c r="S14" i="3"/>
  <c r="V46" i="10" s="1"/>
  <c r="T14" i="3"/>
  <c r="W46" i="10" s="1"/>
  <c r="U14" i="3"/>
  <c r="X46" i="10" s="1"/>
  <c r="V14" i="3"/>
  <c r="Y46" i="10" s="1"/>
  <c r="W14" i="3"/>
  <c r="Z46" i="10" s="1"/>
  <c r="B15" i="3"/>
  <c r="C4" i="10" s="1"/>
  <c r="C15" i="3"/>
  <c r="D4" i="10" s="1"/>
  <c r="D15" i="3"/>
  <c r="E4" i="10" s="1"/>
  <c r="E15" i="3"/>
  <c r="F4" i="10" s="1"/>
  <c r="F15" i="3"/>
  <c r="G4" i="10" s="1"/>
  <c r="G15" i="3"/>
  <c r="H4" i="10" s="1"/>
  <c r="H15" i="3"/>
  <c r="K15" i="3"/>
  <c r="M12" i="10" s="1"/>
  <c r="L15" i="3"/>
  <c r="N12" i="10" s="1"/>
  <c r="M15" i="3"/>
  <c r="O12" i="10" s="1"/>
  <c r="N15" i="3"/>
  <c r="P12" i="10" s="1"/>
  <c r="O15" i="3"/>
  <c r="Q12" i="10" s="1"/>
  <c r="P15" i="3"/>
  <c r="S15" i="3"/>
  <c r="V56" i="10" s="1"/>
  <c r="T15" i="3"/>
  <c r="W56" i="10" s="1"/>
  <c r="U15" i="3"/>
  <c r="X56" i="10" s="1"/>
  <c r="V15" i="3"/>
  <c r="Y56" i="10" s="1"/>
  <c r="W15" i="3"/>
  <c r="Z56" i="10" s="1"/>
  <c r="B16" i="3"/>
  <c r="C19" i="10" s="1"/>
  <c r="C16" i="3"/>
  <c r="D19" i="10" s="1"/>
  <c r="D16" i="3"/>
  <c r="E19" i="10" s="1"/>
  <c r="E16" i="3"/>
  <c r="F19" i="10" s="1"/>
  <c r="F16" i="3"/>
  <c r="G19" i="10" s="1"/>
  <c r="G16" i="3"/>
  <c r="H19" i="10" s="1"/>
  <c r="H16" i="3"/>
  <c r="K16" i="3"/>
  <c r="M24" i="10" s="1"/>
  <c r="L16" i="3"/>
  <c r="N24" i="10" s="1"/>
  <c r="M16" i="3"/>
  <c r="O24" i="10" s="1"/>
  <c r="N16" i="3"/>
  <c r="P24" i="10" s="1"/>
  <c r="O16" i="3"/>
  <c r="Q24" i="10" s="1"/>
  <c r="P16" i="3"/>
  <c r="S16" i="3"/>
  <c r="V57" i="10" s="1"/>
  <c r="T16" i="3"/>
  <c r="W57" i="10" s="1"/>
  <c r="U16" i="3"/>
  <c r="X57" i="10" s="1"/>
  <c r="V16" i="3"/>
  <c r="Y57" i="10" s="1"/>
  <c r="W16" i="3"/>
  <c r="Z57" i="10" s="1"/>
  <c r="B17" i="3"/>
  <c r="C56" i="10" s="1"/>
  <c r="C17" i="3"/>
  <c r="D56" i="10" s="1"/>
  <c r="D17" i="3"/>
  <c r="E56" i="10" s="1"/>
  <c r="E17" i="3"/>
  <c r="F56" i="10" s="1"/>
  <c r="F17" i="3"/>
  <c r="G56" i="10" s="1"/>
  <c r="G17" i="3"/>
  <c r="H56" i="10" s="1"/>
  <c r="H17" i="3"/>
  <c r="K17" i="3"/>
  <c r="M57" i="10" s="1"/>
  <c r="L17" i="3"/>
  <c r="N57" i="10" s="1"/>
  <c r="M17" i="3"/>
  <c r="O57" i="10" s="1"/>
  <c r="N17" i="3"/>
  <c r="P57" i="10" s="1"/>
  <c r="O17" i="3"/>
  <c r="Q57" i="10" s="1"/>
  <c r="P17" i="3"/>
  <c r="S17" i="3"/>
  <c r="V33" i="10" s="1"/>
  <c r="T17" i="3"/>
  <c r="W33" i="10" s="1"/>
  <c r="U17" i="3"/>
  <c r="X33" i="10" s="1"/>
  <c r="V17" i="3"/>
  <c r="Y33" i="10" s="1"/>
  <c r="W17" i="3"/>
  <c r="Z33" i="10" s="1"/>
  <c r="B18" i="3"/>
  <c r="C32" i="10" s="1"/>
  <c r="C18" i="3"/>
  <c r="D32" i="10" s="1"/>
  <c r="D18" i="3"/>
  <c r="E32" i="10" s="1"/>
  <c r="E18" i="3"/>
  <c r="F32" i="10" s="1"/>
  <c r="F18" i="3"/>
  <c r="G32" i="10" s="1"/>
  <c r="G18" i="3"/>
  <c r="H32" i="10" s="1"/>
  <c r="H18" i="3"/>
  <c r="K18" i="3"/>
  <c r="M27" i="10" s="1"/>
  <c r="L18" i="3"/>
  <c r="N27" i="10" s="1"/>
  <c r="M18" i="3"/>
  <c r="O27" i="10" s="1"/>
  <c r="N18" i="3"/>
  <c r="P27" i="10" s="1"/>
  <c r="O18" i="3"/>
  <c r="Q27" i="10" s="1"/>
  <c r="P18" i="3"/>
  <c r="S18" i="3"/>
  <c r="V35" i="10" s="1"/>
  <c r="T18" i="3"/>
  <c r="W35" i="10" s="1"/>
  <c r="U18" i="3"/>
  <c r="X35" i="10" s="1"/>
  <c r="V18" i="3"/>
  <c r="Y35" i="10" s="1"/>
  <c r="W18" i="3"/>
  <c r="Z35" i="10" s="1"/>
  <c r="B19" i="3"/>
  <c r="C12" i="10" s="1"/>
  <c r="C19" i="3"/>
  <c r="D12" i="10" s="1"/>
  <c r="D19" i="3"/>
  <c r="E12" i="10" s="1"/>
  <c r="E19" i="3"/>
  <c r="F12" i="10" s="1"/>
  <c r="F19" i="3"/>
  <c r="G12" i="10" s="1"/>
  <c r="G19" i="3"/>
  <c r="H12" i="10" s="1"/>
  <c r="H19" i="3"/>
  <c r="K19" i="3"/>
  <c r="M38" i="10" s="1"/>
  <c r="L19" i="3"/>
  <c r="N38" i="10" s="1"/>
  <c r="M19" i="3"/>
  <c r="O38" i="10" s="1"/>
  <c r="N19" i="3"/>
  <c r="P38" i="10" s="1"/>
  <c r="O19" i="3"/>
  <c r="Q38" i="10" s="1"/>
  <c r="P19" i="3"/>
  <c r="S19" i="3"/>
  <c r="V48" i="10" s="1"/>
  <c r="T19" i="3"/>
  <c r="W48" i="10" s="1"/>
  <c r="U19" i="3"/>
  <c r="X48" i="10" s="1"/>
  <c r="V19" i="3"/>
  <c r="Y48" i="10" s="1"/>
  <c r="W19" i="3"/>
  <c r="Z48" i="10" s="1"/>
  <c r="B20" i="3"/>
  <c r="C54" i="10" s="1"/>
  <c r="C20" i="3"/>
  <c r="D54" i="10" s="1"/>
  <c r="D20" i="3"/>
  <c r="E54" i="10" s="1"/>
  <c r="E20" i="3"/>
  <c r="F54" i="10" s="1"/>
  <c r="F20" i="3"/>
  <c r="G54" i="10" s="1"/>
  <c r="G20" i="3"/>
  <c r="H54" i="10" s="1"/>
  <c r="H20" i="3"/>
  <c r="K20" i="3"/>
  <c r="M37" i="10" s="1"/>
  <c r="L20" i="3"/>
  <c r="N37" i="10" s="1"/>
  <c r="M20" i="3"/>
  <c r="O37" i="10" s="1"/>
  <c r="N20" i="3"/>
  <c r="P37" i="10" s="1"/>
  <c r="O20" i="3"/>
  <c r="Q37" i="10" s="1"/>
  <c r="P20" i="3"/>
  <c r="S20" i="3"/>
  <c r="V31" i="10" s="1"/>
  <c r="T20" i="3"/>
  <c r="W31" i="10" s="1"/>
  <c r="U20" i="3"/>
  <c r="X31" i="10" s="1"/>
  <c r="V20" i="3"/>
  <c r="Y31" i="10" s="1"/>
  <c r="W20" i="3"/>
  <c r="Z31" i="10" s="1"/>
  <c r="B21" i="3"/>
  <c r="C31" i="10" s="1"/>
  <c r="C21" i="3"/>
  <c r="D31" i="10" s="1"/>
  <c r="D21" i="3"/>
  <c r="E31" i="10" s="1"/>
  <c r="E21" i="3"/>
  <c r="F31" i="10" s="1"/>
  <c r="F21" i="3"/>
  <c r="G31" i="10" s="1"/>
  <c r="G21" i="3"/>
  <c r="H31" i="10" s="1"/>
  <c r="H21" i="3"/>
  <c r="K21" i="3"/>
  <c r="M53" i="10" s="1"/>
  <c r="L21" i="3"/>
  <c r="N53" i="10" s="1"/>
  <c r="M21" i="3"/>
  <c r="O53" i="10" s="1"/>
  <c r="N21" i="3"/>
  <c r="P53" i="10" s="1"/>
  <c r="O21" i="3"/>
  <c r="Q53" i="10" s="1"/>
  <c r="P21" i="3"/>
  <c r="S21" i="3"/>
  <c r="V8" i="10" s="1"/>
  <c r="T21" i="3"/>
  <c r="W8" i="10" s="1"/>
  <c r="U21" i="3"/>
  <c r="X8" i="10" s="1"/>
  <c r="V21" i="3"/>
  <c r="Y8" i="10" s="1"/>
  <c r="W21" i="3"/>
  <c r="Z8" i="10" s="1"/>
  <c r="B22" i="3"/>
  <c r="C43" i="10" s="1"/>
  <c r="C22" i="3"/>
  <c r="D43" i="10" s="1"/>
  <c r="D22" i="3"/>
  <c r="E43" i="10" s="1"/>
  <c r="E22" i="3"/>
  <c r="F43" i="10" s="1"/>
  <c r="F22" i="3"/>
  <c r="G43" i="10" s="1"/>
  <c r="G22" i="3"/>
  <c r="H43" i="10" s="1"/>
  <c r="H22" i="3"/>
  <c r="K22" i="3"/>
  <c r="M39" i="10" s="1"/>
  <c r="L22" i="3"/>
  <c r="N39" i="10" s="1"/>
  <c r="M22" i="3"/>
  <c r="O39" i="10" s="1"/>
  <c r="N22" i="3"/>
  <c r="P39" i="10" s="1"/>
  <c r="O22" i="3"/>
  <c r="Q39" i="10" s="1"/>
  <c r="P22" i="3"/>
  <c r="S22" i="3"/>
  <c r="V28" i="10" s="1"/>
  <c r="T22" i="3"/>
  <c r="W28" i="10" s="1"/>
  <c r="U22" i="3"/>
  <c r="X28" i="10" s="1"/>
  <c r="V22" i="3"/>
  <c r="Y28" i="10" s="1"/>
  <c r="W22" i="3"/>
  <c r="Z28" i="10" s="1"/>
  <c r="B23" i="3"/>
  <c r="C55" i="10" s="1"/>
  <c r="C23" i="3"/>
  <c r="D55" i="10" s="1"/>
  <c r="D23" i="3"/>
  <c r="E55" i="10" s="1"/>
  <c r="E23" i="3"/>
  <c r="F55" i="10" s="1"/>
  <c r="F23" i="3"/>
  <c r="G55" i="10" s="1"/>
  <c r="G23" i="3"/>
  <c r="H55" i="10" s="1"/>
  <c r="H23" i="3"/>
  <c r="S23" i="3"/>
  <c r="V9" i="10" s="1"/>
  <c r="T23" i="3"/>
  <c r="W9" i="10" s="1"/>
  <c r="U23" i="3"/>
  <c r="X9" i="10" s="1"/>
  <c r="V23" i="3"/>
  <c r="Y9" i="10" s="1"/>
  <c r="W23" i="3"/>
  <c r="L3" i="3"/>
  <c r="M3" i="3"/>
  <c r="N3" i="3"/>
  <c r="O3" i="3"/>
  <c r="P3" i="3"/>
  <c r="S3" i="3"/>
  <c r="T3" i="3"/>
  <c r="U3" i="3"/>
  <c r="V3" i="3"/>
  <c r="W3" i="3"/>
  <c r="C3" i="3"/>
  <c r="D3" i="3"/>
  <c r="E3" i="3"/>
  <c r="F3" i="3"/>
  <c r="G3" i="3"/>
  <c r="H3" i="3"/>
  <c r="K3" i="3"/>
  <c r="B3" i="3"/>
  <c r="A23" i="3"/>
  <c r="U9" i="10" s="1"/>
  <c r="A4" i="3"/>
  <c r="A5" i="3"/>
  <c r="U20" i="10" s="1"/>
  <c r="A6" i="3"/>
  <c r="U36" i="10" s="1"/>
  <c r="A7" i="3"/>
  <c r="U51" i="10" s="1"/>
  <c r="A8" i="3"/>
  <c r="U12" i="10" s="1"/>
  <c r="A9" i="3"/>
  <c r="U37" i="10" s="1"/>
  <c r="A10" i="3"/>
  <c r="U44" i="10" s="1"/>
  <c r="A11" i="3"/>
  <c r="U4" i="10" s="1"/>
  <c r="A12" i="3"/>
  <c r="U54" i="10" s="1"/>
  <c r="A13" i="3"/>
  <c r="U32" i="10" s="1"/>
  <c r="A14" i="3"/>
  <c r="U46" i="10" s="1"/>
  <c r="A15" i="3"/>
  <c r="U56" i="10" s="1"/>
  <c r="A16" i="3"/>
  <c r="U57" i="10" s="1"/>
  <c r="A17" i="3"/>
  <c r="U33" i="10" s="1"/>
  <c r="A18" i="3"/>
  <c r="U35" i="10" s="1"/>
  <c r="A19" i="3"/>
  <c r="U48" i="10" s="1"/>
  <c r="A20" i="3"/>
  <c r="U31" i="10" s="1"/>
  <c r="A21" i="3"/>
  <c r="U8" i="10" s="1"/>
  <c r="A22" i="3"/>
  <c r="U28" i="10" s="1"/>
  <c r="A3" i="3"/>
  <c r="X23" i="3" l="1"/>
  <c r="AD23" i="4" s="1"/>
  <c r="AE23" i="4" s="1"/>
  <c r="AF23" i="4" s="1"/>
  <c r="Z9" i="10"/>
  <c r="L53" i="10"/>
  <c r="B31" i="10"/>
  <c r="L38" i="10"/>
  <c r="B12" i="10"/>
  <c r="L57" i="10"/>
  <c r="B56" i="10"/>
  <c r="L12" i="10"/>
  <c r="B4" i="10"/>
  <c r="L29" i="10"/>
  <c r="B16" i="10"/>
  <c r="L50" i="10"/>
  <c r="B45" i="10"/>
  <c r="L20" i="10"/>
  <c r="B28" i="10"/>
  <c r="L42" i="10"/>
  <c r="B38" i="10"/>
  <c r="L56" i="10"/>
  <c r="B53" i="10"/>
  <c r="X22" i="3"/>
  <c r="AD22" i="4" s="1"/>
  <c r="X21" i="3"/>
  <c r="AD21" i="4" s="1"/>
  <c r="AE21" i="4" s="1"/>
  <c r="AF21" i="4" s="1"/>
  <c r="X20" i="3"/>
  <c r="AD20" i="4" s="1"/>
  <c r="X19" i="3"/>
  <c r="AD19" i="4" s="1"/>
  <c r="AE19" i="4" s="1"/>
  <c r="AF19" i="4" s="1"/>
  <c r="X18" i="3"/>
  <c r="AD18" i="4" s="1"/>
  <c r="X17" i="3"/>
  <c r="AD17" i="4" s="1"/>
  <c r="AE17" i="4" s="1"/>
  <c r="AF17" i="4" s="1"/>
  <c r="X16" i="3"/>
  <c r="AD16" i="4" s="1"/>
  <c r="X15" i="3"/>
  <c r="AD15" i="4" s="1"/>
  <c r="AE15" i="4" s="1"/>
  <c r="AF15" i="4" s="1"/>
  <c r="X14" i="3"/>
  <c r="AD14" i="4" s="1"/>
  <c r="AE14" i="4" s="1"/>
  <c r="AF14" i="4" s="1"/>
  <c r="X13" i="3"/>
  <c r="AD13" i="4" s="1"/>
  <c r="AE13" i="4" s="1"/>
  <c r="AF13" i="4" s="1"/>
  <c r="X12" i="3"/>
  <c r="AD12" i="4" s="1"/>
  <c r="AE12" i="4" s="1"/>
  <c r="AF12" i="4" s="1"/>
  <c r="X11" i="3"/>
  <c r="AD11" i="4" s="1"/>
  <c r="AE11" i="4" s="1"/>
  <c r="AF11" i="4" s="1"/>
  <c r="X10" i="3"/>
  <c r="AD10" i="4" s="1"/>
  <c r="AE10" i="4" s="1"/>
  <c r="AF10" i="4" s="1"/>
  <c r="X9" i="3"/>
  <c r="AD9" i="4" s="1"/>
  <c r="AE9" i="4" s="1"/>
  <c r="AF9" i="4" s="1"/>
  <c r="X8" i="3"/>
  <c r="AD8" i="4" s="1"/>
  <c r="AE8" i="4" s="1"/>
  <c r="AF8" i="4" s="1"/>
  <c r="X7" i="3"/>
  <c r="AD7" i="4" s="1"/>
  <c r="AE7" i="4" s="1"/>
  <c r="AF7" i="4" s="1"/>
  <c r="X6" i="3"/>
  <c r="AD6" i="4" s="1"/>
  <c r="AE6" i="4" s="1"/>
  <c r="AF6" i="4" s="1"/>
  <c r="X5" i="3"/>
  <c r="AD5" i="4" s="1"/>
  <c r="AE5" i="4" s="1"/>
  <c r="AF5" i="4" s="1"/>
  <c r="Z29" i="10"/>
  <c r="X4" i="3"/>
  <c r="X56" i="3"/>
  <c r="AD56" i="4" s="1"/>
  <c r="X52" i="3"/>
  <c r="AD52" i="4" s="1"/>
  <c r="X42" i="3"/>
  <c r="AD42" i="4" s="1"/>
  <c r="X46" i="3"/>
  <c r="AD46" i="4" s="1"/>
  <c r="X40" i="3"/>
  <c r="AD40" i="4" s="1"/>
  <c r="X36" i="3"/>
  <c r="AD36" i="4" s="1"/>
  <c r="X32" i="3"/>
  <c r="AD32" i="4" s="1"/>
  <c r="X28" i="3"/>
  <c r="AD28" i="4" s="1"/>
  <c r="X24" i="3"/>
  <c r="AD24" i="4" s="1"/>
  <c r="X55" i="3"/>
  <c r="AD55" i="4" s="1"/>
  <c r="AE55" i="4" s="1"/>
  <c r="AF55" i="4" s="1"/>
  <c r="X51" i="3"/>
  <c r="AD51" i="4" s="1"/>
  <c r="AE51" i="4" s="1"/>
  <c r="AF51" i="4" s="1"/>
  <c r="X47" i="3"/>
  <c r="AD47" i="4" s="1"/>
  <c r="AE47" i="4" s="1"/>
  <c r="AF47" i="4" s="1"/>
  <c r="X43" i="3"/>
  <c r="AD43" i="4" s="1"/>
  <c r="X39" i="3"/>
  <c r="AD39" i="4" s="1"/>
  <c r="X35" i="3"/>
  <c r="AD35" i="4" s="1"/>
  <c r="X31" i="3"/>
  <c r="AD31" i="4" s="1"/>
  <c r="X27" i="3"/>
  <c r="AD27" i="4" s="1"/>
  <c r="AE27" i="4" s="1"/>
  <c r="AF27" i="4" s="1"/>
  <c r="X54" i="3"/>
  <c r="AD54" i="4" s="1"/>
  <c r="X48" i="3"/>
  <c r="AD48" i="4" s="1"/>
  <c r="X50" i="3"/>
  <c r="AD50" i="4" s="1"/>
  <c r="X44" i="3"/>
  <c r="AD44" i="4" s="1"/>
  <c r="X38" i="3"/>
  <c r="AD38" i="4" s="1"/>
  <c r="X34" i="3"/>
  <c r="AD34" i="4" s="1"/>
  <c r="X30" i="3"/>
  <c r="AD30" i="4" s="1"/>
  <c r="X26" i="3"/>
  <c r="AD26" i="4" s="1"/>
  <c r="X57" i="3"/>
  <c r="AD57" i="4" s="1"/>
  <c r="AE57" i="4" s="1"/>
  <c r="AF57" i="4" s="1"/>
  <c r="X53" i="3"/>
  <c r="AD53" i="4" s="1"/>
  <c r="AE53" i="4" s="1"/>
  <c r="AF53" i="4" s="1"/>
  <c r="X49" i="3"/>
  <c r="AD49" i="4" s="1"/>
  <c r="AE49" i="4" s="1"/>
  <c r="AF49" i="4" s="1"/>
  <c r="X45" i="3"/>
  <c r="AD45" i="4" s="1"/>
  <c r="AE45" i="4" s="1"/>
  <c r="AF45" i="4" s="1"/>
  <c r="X41" i="3"/>
  <c r="AD41" i="4" s="1"/>
  <c r="X37" i="3"/>
  <c r="AD37" i="4" s="1"/>
  <c r="X33" i="3"/>
  <c r="AD33" i="4" s="1"/>
  <c r="X29" i="3"/>
  <c r="AD29" i="4" s="1"/>
  <c r="X25" i="3"/>
  <c r="AD25" i="4" s="1"/>
  <c r="AE25" i="4" s="1"/>
  <c r="AF25" i="4" s="1"/>
  <c r="L39" i="10"/>
  <c r="B43" i="10"/>
  <c r="L37" i="10"/>
  <c r="B54" i="10"/>
  <c r="L27" i="10"/>
  <c r="B32" i="10"/>
  <c r="L24" i="10"/>
  <c r="B19" i="10"/>
  <c r="L17" i="10"/>
  <c r="B20" i="10"/>
  <c r="L46" i="10"/>
  <c r="B47" i="10"/>
  <c r="L19" i="10"/>
  <c r="B22" i="10"/>
  <c r="L54" i="10"/>
  <c r="B14" i="10"/>
  <c r="L21" i="10"/>
  <c r="B52" i="10"/>
  <c r="L6" i="10"/>
  <c r="B6" i="10"/>
  <c r="L9" i="10"/>
  <c r="B55" i="10"/>
  <c r="I55" i="10"/>
  <c r="I23" i="3"/>
  <c r="V23" i="4" s="1"/>
  <c r="W23" i="4" s="1"/>
  <c r="X23" i="4" s="1"/>
  <c r="R39" i="10"/>
  <c r="Q22" i="3"/>
  <c r="Z22" i="4" s="1"/>
  <c r="AA22" i="4" s="1"/>
  <c r="AB22" i="4" s="1"/>
  <c r="I43" i="10"/>
  <c r="I22" i="3"/>
  <c r="V22" i="4" s="1"/>
  <c r="R53" i="10"/>
  <c r="Q21" i="3"/>
  <c r="Z21" i="4" s="1"/>
  <c r="AA21" i="4" s="1"/>
  <c r="AB21" i="4" s="1"/>
  <c r="I31" i="10"/>
  <c r="I21" i="3"/>
  <c r="V21" i="4" s="1"/>
  <c r="W21" i="4" s="1"/>
  <c r="X21" i="4" s="1"/>
  <c r="R37" i="10"/>
  <c r="Q20" i="3"/>
  <c r="Z20" i="4" s="1"/>
  <c r="AA20" i="4" s="1"/>
  <c r="AB20" i="4" s="1"/>
  <c r="I54" i="10"/>
  <c r="I20" i="3"/>
  <c r="V20" i="4" s="1"/>
  <c r="R38" i="10"/>
  <c r="Q19" i="3"/>
  <c r="Z19" i="4" s="1"/>
  <c r="AA19" i="4" s="1"/>
  <c r="AB19" i="4" s="1"/>
  <c r="I12" i="10"/>
  <c r="I19" i="3"/>
  <c r="V19" i="4" s="1"/>
  <c r="W19" i="4" s="1"/>
  <c r="X19" i="4" s="1"/>
  <c r="R27" i="10"/>
  <c r="Q18" i="3"/>
  <c r="Z18" i="4" s="1"/>
  <c r="AA18" i="4" s="1"/>
  <c r="AB18" i="4" s="1"/>
  <c r="I32" i="10"/>
  <c r="I18" i="3"/>
  <c r="V18" i="4" s="1"/>
  <c r="R57" i="10"/>
  <c r="Q17" i="3"/>
  <c r="Z17" i="4" s="1"/>
  <c r="AA17" i="4" s="1"/>
  <c r="AB17" i="4" s="1"/>
  <c r="I56" i="10"/>
  <c r="I17" i="3"/>
  <c r="V17" i="4" s="1"/>
  <c r="W17" i="4" s="1"/>
  <c r="X17" i="4" s="1"/>
  <c r="R24" i="10"/>
  <c r="Q16" i="3"/>
  <c r="Z16" i="4" s="1"/>
  <c r="AA16" i="4" s="1"/>
  <c r="AB16" i="4" s="1"/>
  <c r="I19" i="10"/>
  <c r="I16" i="3"/>
  <c r="V16" i="4" s="1"/>
  <c r="R12" i="10"/>
  <c r="Q15" i="3"/>
  <c r="Z15" i="4" s="1"/>
  <c r="AA15" i="4" s="1"/>
  <c r="AB15" i="4" s="1"/>
  <c r="I4" i="10"/>
  <c r="I15" i="3"/>
  <c r="V15" i="4" s="1"/>
  <c r="W15" i="4" s="1"/>
  <c r="X15" i="4" s="1"/>
  <c r="R17" i="10"/>
  <c r="Q14" i="3"/>
  <c r="Z14" i="4" s="1"/>
  <c r="AA14" i="4" s="1"/>
  <c r="AB14" i="4" s="1"/>
  <c r="I20" i="10"/>
  <c r="I14" i="3"/>
  <c r="V14" i="4" s="1"/>
  <c r="W14" i="4" s="1"/>
  <c r="X14" i="4" s="1"/>
  <c r="R29" i="10"/>
  <c r="Q13" i="3"/>
  <c r="Z13" i="4" s="1"/>
  <c r="AA13" i="4" s="1"/>
  <c r="AB13" i="4" s="1"/>
  <c r="I16" i="10"/>
  <c r="I13" i="3"/>
  <c r="V13" i="4" s="1"/>
  <c r="W13" i="4" s="1"/>
  <c r="X13" i="4" s="1"/>
  <c r="R46" i="10"/>
  <c r="Q12" i="3"/>
  <c r="Z12" i="4" s="1"/>
  <c r="AA12" i="4" s="1"/>
  <c r="AB12" i="4" s="1"/>
  <c r="I47" i="10"/>
  <c r="I12" i="3"/>
  <c r="V12" i="4" s="1"/>
  <c r="W12" i="4" s="1"/>
  <c r="X12" i="4" s="1"/>
  <c r="R50" i="10"/>
  <c r="Q11" i="3"/>
  <c r="Z11" i="4" s="1"/>
  <c r="AA11" i="4" s="1"/>
  <c r="AB11" i="4" s="1"/>
  <c r="I45" i="10"/>
  <c r="I11" i="3"/>
  <c r="V11" i="4" s="1"/>
  <c r="W11" i="4" s="1"/>
  <c r="X11" i="4" s="1"/>
  <c r="R19" i="10"/>
  <c r="Q10" i="3"/>
  <c r="Z10" i="4" s="1"/>
  <c r="AA10" i="4" s="1"/>
  <c r="AB10" i="4" s="1"/>
  <c r="I22" i="10"/>
  <c r="I10" i="3"/>
  <c r="V10" i="4" s="1"/>
  <c r="W10" i="4" s="1"/>
  <c r="X10" i="4" s="1"/>
  <c r="R20" i="10"/>
  <c r="Q9" i="3"/>
  <c r="Z9" i="4" s="1"/>
  <c r="AA9" i="4" s="1"/>
  <c r="AB9" i="4" s="1"/>
  <c r="I28" i="10"/>
  <c r="I9" i="3"/>
  <c r="V9" i="4" s="1"/>
  <c r="W9" i="4" s="1"/>
  <c r="X9" i="4" s="1"/>
  <c r="R54" i="10"/>
  <c r="Q8" i="3"/>
  <c r="Z8" i="4" s="1"/>
  <c r="AA8" i="4" s="1"/>
  <c r="AB8" i="4" s="1"/>
  <c r="I14" i="10"/>
  <c r="I8" i="3"/>
  <c r="V8" i="4" s="1"/>
  <c r="W8" i="4" s="1"/>
  <c r="X8" i="4" s="1"/>
  <c r="R42" i="10"/>
  <c r="Q7" i="3"/>
  <c r="Z7" i="4" s="1"/>
  <c r="AA7" i="4" s="1"/>
  <c r="AB7" i="4" s="1"/>
  <c r="I38" i="10"/>
  <c r="I7" i="3"/>
  <c r="V7" i="4" s="1"/>
  <c r="W7" i="4" s="1"/>
  <c r="X7" i="4" s="1"/>
  <c r="R21" i="10"/>
  <c r="Q6" i="3"/>
  <c r="Z6" i="4" s="1"/>
  <c r="AA6" i="4" s="1"/>
  <c r="AB6" i="4" s="1"/>
  <c r="I52" i="10"/>
  <c r="I6" i="3"/>
  <c r="V6" i="4" s="1"/>
  <c r="W6" i="4" s="1"/>
  <c r="X6" i="4" s="1"/>
  <c r="R56" i="10"/>
  <c r="Q5" i="3"/>
  <c r="Z5" i="4" s="1"/>
  <c r="AA5" i="4" s="1"/>
  <c r="AB5" i="4" s="1"/>
  <c r="I53" i="10"/>
  <c r="I5" i="3"/>
  <c r="V5" i="4" s="1"/>
  <c r="W5" i="4" s="1"/>
  <c r="X5" i="4" s="1"/>
  <c r="R6" i="10"/>
  <c r="Q4" i="3"/>
  <c r="Z4" i="4" s="1"/>
  <c r="AA4" i="4" s="1"/>
  <c r="Q57" i="3"/>
  <c r="Z57" i="4" s="1"/>
  <c r="AA57" i="4" s="1"/>
  <c r="AB57" i="4" s="1"/>
  <c r="Q55" i="3"/>
  <c r="Z55" i="4" s="1"/>
  <c r="AA55" i="4" s="1"/>
  <c r="AB55" i="4" s="1"/>
  <c r="Q53" i="3"/>
  <c r="Z53" i="4" s="1"/>
  <c r="AA53" i="4" s="1"/>
  <c r="AB53" i="4" s="1"/>
  <c r="Q51" i="3"/>
  <c r="Z51" i="4" s="1"/>
  <c r="AA51" i="4" s="1"/>
  <c r="AB51" i="4" s="1"/>
  <c r="Q49" i="3"/>
  <c r="Z49" i="4" s="1"/>
  <c r="AA49" i="4" s="1"/>
  <c r="AB49" i="4" s="1"/>
  <c r="Q47" i="3"/>
  <c r="Z47" i="4" s="1"/>
  <c r="AA47" i="4" s="1"/>
  <c r="AB47" i="4" s="1"/>
  <c r="Q45" i="3"/>
  <c r="Z45" i="4" s="1"/>
  <c r="AA45" i="4" s="1"/>
  <c r="AB45" i="4" s="1"/>
  <c r="Q43" i="3"/>
  <c r="Z43" i="4" s="1"/>
  <c r="AA43" i="4" s="1"/>
  <c r="AB43" i="4" s="1"/>
  <c r="Q41" i="3"/>
  <c r="Z41" i="4" s="1"/>
  <c r="AA41" i="4" s="1"/>
  <c r="AB41" i="4" s="1"/>
  <c r="Q39" i="3"/>
  <c r="Z39" i="4" s="1"/>
  <c r="AA39" i="4" s="1"/>
  <c r="AB39" i="4" s="1"/>
  <c r="Q37" i="3"/>
  <c r="Z37" i="4" s="1"/>
  <c r="AA37" i="4" s="1"/>
  <c r="AB37" i="4" s="1"/>
  <c r="Q35" i="3"/>
  <c r="Z35" i="4" s="1"/>
  <c r="AA35" i="4" s="1"/>
  <c r="AB35" i="4" s="1"/>
  <c r="Q33" i="3"/>
  <c r="Z33" i="4" s="1"/>
  <c r="AA33" i="4" s="1"/>
  <c r="AB33" i="4" s="1"/>
  <c r="Q31" i="3"/>
  <c r="Z31" i="4" s="1"/>
  <c r="AA31" i="4" s="1"/>
  <c r="AB31" i="4" s="1"/>
  <c r="Q29" i="3"/>
  <c r="Z29" i="4" s="1"/>
  <c r="AA29" i="4" s="1"/>
  <c r="AB29" i="4" s="1"/>
  <c r="Q27" i="3"/>
  <c r="Z27" i="4" s="1"/>
  <c r="AA27" i="4" s="1"/>
  <c r="AB27" i="4" s="1"/>
  <c r="Q52" i="3"/>
  <c r="Z52" i="4" s="1"/>
  <c r="AA52" i="4" s="1"/>
  <c r="AB52" i="4" s="1"/>
  <c r="Q44" i="3"/>
  <c r="Z44" i="4" s="1"/>
  <c r="AA44" i="4" s="1"/>
  <c r="AB44" i="4" s="1"/>
  <c r="Q36" i="3"/>
  <c r="Z36" i="4" s="1"/>
  <c r="AA36" i="4" s="1"/>
  <c r="AB36" i="4" s="1"/>
  <c r="Q28" i="3"/>
  <c r="Z28" i="4" s="1"/>
  <c r="AA28" i="4" s="1"/>
  <c r="AB28" i="4" s="1"/>
  <c r="Q23" i="3"/>
  <c r="Z23" i="4" s="1"/>
  <c r="AA23" i="4" s="1"/>
  <c r="AB23" i="4" s="1"/>
  <c r="Q50" i="3"/>
  <c r="Z50" i="4" s="1"/>
  <c r="AA50" i="4" s="1"/>
  <c r="AB50" i="4" s="1"/>
  <c r="Q42" i="3"/>
  <c r="Z42" i="4" s="1"/>
  <c r="AA42" i="4" s="1"/>
  <c r="AB42" i="4" s="1"/>
  <c r="Q34" i="3"/>
  <c r="Z34" i="4" s="1"/>
  <c r="AA34" i="4" s="1"/>
  <c r="AB34" i="4" s="1"/>
  <c r="Q26" i="3"/>
  <c r="Z26" i="4" s="1"/>
  <c r="AA26" i="4" s="1"/>
  <c r="AB26" i="4" s="1"/>
  <c r="Q25" i="3"/>
  <c r="Z25" i="4" s="1"/>
  <c r="AA25" i="4" s="1"/>
  <c r="AB25" i="4" s="1"/>
  <c r="Q56" i="3"/>
  <c r="Z56" i="4" s="1"/>
  <c r="AA56" i="4" s="1"/>
  <c r="AB56" i="4" s="1"/>
  <c r="Q48" i="3"/>
  <c r="Z48" i="4" s="1"/>
  <c r="AA48" i="4" s="1"/>
  <c r="AB48" i="4" s="1"/>
  <c r="Q40" i="3"/>
  <c r="Z40" i="4" s="1"/>
  <c r="AA40" i="4" s="1"/>
  <c r="AB40" i="4" s="1"/>
  <c r="Q32" i="3"/>
  <c r="Z32" i="4" s="1"/>
  <c r="AA32" i="4" s="1"/>
  <c r="AB32" i="4" s="1"/>
  <c r="Q24" i="3"/>
  <c r="Z24" i="4" s="1"/>
  <c r="AA24" i="4" s="1"/>
  <c r="AB24" i="4" s="1"/>
  <c r="Q54" i="3"/>
  <c r="Z54" i="4" s="1"/>
  <c r="AA54" i="4" s="1"/>
  <c r="AB54" i="4" s="1"/>
  <c r="Q46" i="3"/>
  <c r="Z46" i="4" s="1"/>
  <c r="AA46" i="4" s="1"/>
  <c r="AB46" i="4" s="1"/>
  <c r="Q38" i="3"/>
  <c r="Z38" i="4" s="1"/>
  <c r="AA38" i="4" s="1"/>
  <c r="AB38" i="4" s="1"/>
  <c r="Q30" i="3"/>
  <c r="Z30" i="4" s="1"/>
  <c r="AA30" i="4" s="1"/>
  <c r="AB30" i="4" s="1"/>
  <c r="I6" i="10"/>
  <c r="I4" i="3"/>
  <c r="I57" i="3"/>
  <c r="V57" i="4" s="1"/>
  <c r="W57" i="4" s="1"/>
  <c r="X57" i="4" s="1"/>
  <c r="I39" i="3"/>
  <c r="V39" i="4" s="1"/>
  <c r="I37" i="3"/>
  <c r="V37" i="4" s="1"/>
  <c r="I35" i="3"/>
  <c r="V35" i="4" s="1"/>
  <c r="I33" i="3"/>
  <c r="V33" i="4" s="1"/>
  <c r="I31" i="3"/>
  <c r="V31" i="4" s="1"/>
  <c r="I29" i="3"/>
  <c r="V29" i="4" s="1"/>
  <c r="W29" i="4" s="1"/>
  <c r="X29" i="4" s="1"/>
  <c r="I27" i="3"/>
  <c r="V27" i="4" s="1"/>
  <c r="W27" i="4" s="1"/>
  <c r="X27" i="4" s="1"/>
  <c r="I50" i="3"/>
  <c r="V50" i="4" s="1"/>
  <c r="I42" i="3"/>
  <c r="V42" i="4" s="1"/>
  <c r="I34" i="3"/>
  <c r="V34" i="4" s="1"/>
  <c r="I26" i="3"/>
  <c r="V26" i="4" s="1"/>
  <c r="I56" i="3"/>
  <c r="V56" i="4" s="1"/>
  <c r="I48" i="3"/>
  <c r="V48" i="4" s="1"/>
  <c r="I40" i="3"/>
  <c r="V40" i="4" s="1"/>
  <c r="I32" i="3"/>
  <c r="V32" i="4" s="1"/>
  <c r="I24" i="3"/>
  <c r="V24" i="4" s="1"/>
  <c r="I55" i="3"/>
  <c r="V55" i="4" s="1"/>
  <c r="W55" i="4" s="1"/>
  <c r="X55" i="4" s="1"/>
  <c r="I53" i="3"/>
  <c r="V53" i="4" s="1"/>
  <c r="W53" i="4" s="1"/>
  <c r="X53" i="4" s="1"/>
  <c r="I51" i="3"/>
  <c r="V51" i="4" s="1"/>
  <c r="W51" i="4" s="1"/>
  <c r="X51" i="4" s="1"/>
  <c r="I49" i="3"/>
  <c r="V49" i="4" s="1"/>
  <c r="W49" i="4" s="1"/>
  <c r="X49" i="4" s="1"/>
  <c r="I47" i="3"/>
  <c r="V47" i="4" s="1"/>
  <c r="W47" i="4" s="1"/>
  <c r="X47" i="4" s="1"/>
  <c r="I45" i="3"/>
  <c r="V45" i="4" s="1"/>
  <c r="W45" i="4" s="1"/>
  <c r="X45" i="4" s="1"/>
  <c r="I43" i="3"/>
  <c r="V43" i="4" s="1"/>
  <c r="I41" i="3"/>
  <c r="V41" i="4" s="1"/>
  <c r="I25" i="3"/>
  <c r="V25" i="4" s="1"/>
  <c r="W25" i="4" s="1"/>
  <c r="X25" i="4" s="1"/>
  <c r="I54" i="3"/>
  <c r="V54" i="4" s="1"/>
  <c r="I46" i="3"/>
  <c r="V46" i="4" s="1"/>
  <c r="I38" i="3"/>
  <c r="V38" i="4" s="1"/>
  <c r="I30" i="3"/>
  <c r="V30" i="4" s="1"/>
  <c r="I52" i="3"/>
  <c r="V52" i="4" s="1"/>
  <c r="I44" i="3"/>
  <c r="V44" i="4" s="1"/>
  <c r="I36" i="3"/>
  <c r="V36" i="4" s="1"/>
  <c r="I28" i="3"/>
  <c r="V28" i="4" s="1"/>
  <c r="U29" i="10"/>
  <c r="V4" i="4"/>
  <c r="W4" i="4" s="1"/>
  <c r="AD4" i="4"/>
  <c r="AE4" i="4" s="1"/>
  <c r="I5" i="2"/>
  <c r="K53" i="9" s="1"/>
  <c r="J5" i="2"/>
  <c r="L53" i="9" s="1"/>
  <c r="K5" i="2"/>
  <c r="M53" i="9" s="1"/>
  <c r="I6" i="2"/>
  <c r="K57" i="9" s="1"/>
  <c r="J6" i="2"/>
  <c r="L57" i="9" s="1"/>
  <c r="K6" i="2"/>
  <c r="M57" i="9" s="1"/>
  <c r="I7" i="2"/>
  <c r="K46" i="9" s="1"/>
  <c r="J7" i="2"/>
  <c r="L46" i="9" s="1"/>
  <c r="K7" i="2"/>
  <c r="M46" i="9" s="1"/>
  <c r="I8" i="2"/>
  <c r="K13" i="9" s="1"/>
  <c r="J8" i="2"/>
  <c r="L13" i="9" s="1"/>
  <c r="K8" i="2"/>
  <c r="M13" i="9" s="1"/>
  <c r="I9" i="2"/>
  <c r="K16" i="9" s="1"/>
  <c r="J9" i="2"/>
  <c r="L16" i="9" s="1"/>
  <c r="K9" i="2"/>
  <c r="M16" i="9" s="1"/>
  <c r="I10" i="2"/>
  <c r="K32" i="9" s="1"/>
  <c r="J10" i="2"/>
  <c r="L32" i="9" s="1"/>
  <c r="K10" i="2"/>
  <c r="M32" i="9" s="1"/>
  <c r="I11" i="2"/>
  <c r="K47" i="9" s="1"/>
  <c r="J11" i="2"/>
  <c r="L47" i="9" s="1"/>
  <c r="K11" i="2"/>
  <c r="M47" i="9" s="1"/>
  <c r="I12" i="2"/>
  <c r="K34" i="9" s="1"/>
  <c r="J12" i="2"/>
  <c r="L34" i="9" s="1"/>
  <c r="K12" i="2"/>
  <c r="M34" i="9" s="1"/>
  <c r="I13" i="2"/>
  <c r="K43" i="9" s="1"/>
  <c r="J13" i="2"/>
  <c r="L43" i="9" s="1"/>
  <c r="K13" i="2"/>
  <c r="M43" i="9" s="1"/>
  <c r="I14" i="2"/>
  <c r="K44" i="9" s="1"/>
  <c r="J14" i="2"/>
  <c r="L44" i="9" s="1"/>
  <c r="K14" i="2"/>
  <c r="M44" i="9" s="1"/>
  <c r="I15" i="2"/>
  <c r="K6" i="9" s="1"/>
  <c r="J15" i="2"/>
  <c r="L6" i="9" s="1"/>
  <c r="K15" i="2"/>
  <c r="M6" i="9" s="1"/>
  <c r="I16" i="2"/>
  <c r="K37" i="9" s="1"/>
  <c r="J16" i="2"/>
  <c r="L37" i="9" s="1"/>
  <c r="K16" i="2"/>
  <c r="M37" i="9" s="1"/>
  <c r="I17" i="2"/>
  <c r="K56" i="9" s="1"/>
  <c r="J17" i="2"/>
  <c r="L56" i="9" s="1"/>
  <c r="K17" i="2"/>
  <c r="M56" i="9" s="1"/>
  <c r="I18" i="2"/>
  <c r="K7" i="9" s="1"/>
  <c r="J18" i="2"/>
  <c r="L7" i="9" s="1"/>
  <c r="K18" i="2"/>
  <c r="M7" i="9" s="1"/>
  <c r="I19" i="2"/>
  <c r="K41" i="9" s="1"/>
  <c r="J19" i="2"/>
  <c r="L41" i="9" s="1"/>
  <c r="K19" i="2"/>
  <c r="M41" i="9" s="1"/>
  <c r="I20" i="2"/>
  <c r="K31" i="9" s="1"/>
  <c r="J20" i="2"/>
  <c r="L31" i="9" s="1"/>
  <c r="K20" i="2"/>
  <c r="M31" i="9" s="1"/>
  <c r="I21" i="2"/>
  <c r="K23" i="9" s="1"/>
  <c r="J21" i="2"/>
  <c r="L23" i="9" s="1"/>
  <c r="K21" i="2"/>
  <c r="M23" i="9" s="1"/>
  <c r="I22" i="2"/>
  <c r="K52" i="9" s="1"/>
  <c r="J22" i="2"/>
  <c r="L52" i="9" s="1"/>
  <c r="K22" i="2"/>
  <c r="M52" i="9" s="1"/>
  <c r="I23" i="2"/>
  <c r="K14" i="9" s="1"/>
  <c r="J23" i="2"/>
  <c r="L14" i="9" s="1"/>
  <c r="K23" i="2"/>
  <c r="M14" i="9" s="1"/>
  <c r="J4" i="2"/>
  <c r="L42" i="9" s="1"/>
  <c r="K4" i="2"/>
  <c r="M42" i="9" s="1"/>
  <c r="I4" i="2"/>
  <c r="K42" i="9" s="1"/>
  <c r="P5" i="2"/>
  <c r="S19" i="9" s="1"/>
  <c r="P6" i="2"/>
  <c r="S54" i="9" s="1"/>
  <c r="P7" i="2"/>
  <c r="S25" i="9" s="1"/>
  <c r="P8" i="2"/>
  <c r="S57" i="9" s="1"/>
  <c r="P9" i="2"/>
  <c r="S23" i="9" s="1"/>
  <c r="P10" i="2"/>
  <c r="S39" i="9" s="1"/>
  <c r="P11" i="2"/>
  <c r="S53" i="9" s="1"/>
  <c r="P12" i="2"/>
  <c r="S43" i="9" s="1"/>
  <c r="P13" i="2"/>
  <c r="S29" i="9" s="1"/>
  <c r="P14" i="2"/>
  <c r="S37" i="9" s="1"/>
  <c r="P15" i="2"/>
  <c r="S41" i="9" s="1"/>
  <c r="P16" i="2"/>
  <c r="S49" i="9" s="1"/>
  <c r="P17" i="2"/>
  <c r="S46" i="9" s="1"/>
  <c r="P18" i="2"/>
  <c r="S17" i="9" s="1"/>
  <c r="P19" i="2"/>
  <c r="S8" i="9" s="1"/>
  <c r="P20" i="2"/>
  <c r="S21" i="9" s="1"/>
  <c r="P21" i="2"/>
  <c r="S51" i="9" s="1"/>
  <c r="P22" i="2"/>
  <c r="S27" i="9" s="1"/>
  <c r="P23" i="2"/>
  <c r="S15" i="9" s="1"/>
  <c r="P4" i="2"/>
  <c r="S5" i="9" s="1"/>
  <c r="B23" i="2"/>
  <c r="C8" i="9" s="1"/>
  <c r="C23" i="2"/>
  <c r="D8" i="9" s="1"/>
  <c r="D23" i="2"/>
  <c r="E8" i="9" s="1"/>
  <c r="E23" i="2"/>
  <c r="F8" i="9" s="1"/>
  <c r="H23" i="2"/>
  <c r="J14" i="9" s="1"/>
  <c r="L23" i="2"/>
  <c r="N14" i="9" s="1"/>
  <c r="O23" i="2"/>
  <c r="R15" i="9" s="1"/>
  <c r="Q23" i="2"/>
  <c r="T15" i="9" s="1"/>
  <c r="R23" i="2"/>
  <c r="U15" i="9" s="1"/>
  <c r="S23" i="2"/>
  <c r="V15" i="9" s="1"/>
  <c r="V23" i="2"/>
  <c r="Z41" i="9" s="1"/>
  <c r="W23" i="2"/>
  <c r="AA41" i="9" s="1"/>
  <c r="X23" i="2"/>
  <c r="AB41" i="9" s="1"/>
  <c r="Y23" i="2"/>
  <c r="AC41" i="9" s="1"/>
  <c r="Z23" i="2"/>
  <c r="AD41" i="9" s="1"/>
  <c r="AA23" i="2"/>
  <c r="AE41" i="9" s="1"/>
  <c r="AD23" i="2"/>
  <c r="AI12" i="9" s="1"/>
  <c r="AE23" i="2"/>
  <c r="AJ12" i="9" s="1"/>
  <c r="AF23" i="2"/>
  <c r="AK12" i="9" s="1"/>
  <c r="AG23" i="2"/>
  <c r="AL12" i="9" s="1"/>
  <c r="AH23" i="2"/>
  <c r="AM12" i="9" s="1"/>
  <c r="B4" i="2"/>
  <c r="C21" i="9" s="1"/>
  <c r="C4" i="2"/>
  <c r="D21" i="9" s="1"/>
  <c r="D4" i="2"/>
  <c r="E21" i="9" s="1"/>
  <c r="E4" i="2"/>
  <c r="H4" i="2"/>
  <c r="J42" i="9" s="1"/>
  <c r="L4" i="2"/>
  <c r="O4" i="2"/>
  <c r="R5" i="9" s="1"/>
  <c r="Q4" i="2"/>
  <c r="T5" i="9" s="1"/>
  <c r="R4" i="2"/>
  <c r="U5" i="9" s="1"/>
  <c r="S4" i="2"/>
  <c r="V4" i="2"/>
  <c r="Z44" i="9" s="1"/>
  <c r="W4" i="2"/>
  <c r="AA44" i="9" s="1"/>
  <c r="X4" i="2"/>
  <c r="AB44" i="9" s="1"/>
  <c r="Y4" i="2"/>
  <c r="AC44" i="9" s="1"/>
  <c r="Z4" i="2"/>
  <c r="AD44" i="9" s="1"/>
  <c r="AA4" i="2"/>
  <c r="AD4" i="2"/>
  <c r="AI26" i="9" s="1"/>
  <c r="AE4" i="2"/>
  <c r="AJ26" i="9" s="1"/>
  <c r="AF4" i="2"/>
  <c r="AK26" i="9" s="1"/>
  <c r="AG4" i="2"/>
  <c r="AL26" i="9" s="1"/>
  <c r="AH4" i="2"/>
  <c r="B5" i="2"/>
  <c r="C42" i="9" s="1"/>
  <c r="C5" i="2"/>
  <c r="D42" i="9" s="1"/>
  <c r="D5" i="2"/>
  <c r="E42" i="9" s="1"/>
  <c r="E5" i="2"/>
  <c r="F42" i="9" s="1"/>
  <c r="H5" i="2"/>
  <c r="J53" i="9" s="1"/>
  <c r="L5" i="2"/>
  <c r="N53" i="9" s="1"/>
  <c r="O5" i="2"/>
  <c r="R19" i="9" s="1"/>
  <c r="Q5" i="2"/>
  <c r="T19" i="9" s="1"/>
  <c r="R5" i="2"/>
  <c r="U19" i="9" s="1"/>
  <c r="S5" i="2"/>
  <c r="V19" i="9" s="1"/>
  <c r="V5" i="2"/>
  <c r="Z6" i="9" s="1"/>
  <c r="W5" i="2"/>
  <c r="AA6" i="9" s="1"/>
  <c r="X5" i="2"/>
  <c r="AB6" i="9" s="1"/>
  <c r="Y5" i="2"/>
  <c r="AC6" i="9" s="1"/>
  <c r="Z5" i="2"/>
  <c r="AD6" i="9" s="1"/>
  <c r="AA5" i="2"/>
  <c r="AE6" i="9" s="1"/>
  <c r="AD5" i="2"/>
  <c r="AI8" i="9" s="1"/>
  <c r="AE5" i="2"/>
  <c r="AJ8" i="9" s="1"/>
  <c r="AF5" i="2"/>
  <c r="AK8" i="9" s="1"/>
  <c r="AG5" i="2"/>
  <c r="AL8" i="9" s="1"/>
  <c r="AH5" i="2"/>
  <c r="AM8" i="9" s="1"/>
  <c r="B6" i="2"/>
  <c r="C32" i="9" s="1"/>
  <c r="C6" i="2"/>
  <c r="D32" i="9" s="1"/>
  <c r="D6" i="2"/>
  <c r="E32" i="9" s="1"/>
  <c r="E6" i="2"/>
  <c r="F32" i="9" s="1"/>
  <c r="H6" i="2"/>
  <c r="J57" i="9" s="1"/>
  <c r="L6" i="2"/>
  <c r="N57" i="9" s="1"/>
  <c r="O6" i="2"/>
  <c r="R54" i="9" s="1"/>
  <c r="Q6" i="2"/>
  <c r="T54" i="9" s="1"/>
  <c r="R6" i="2"/>
  <c r="U54" i="9" s="1"/>
  <c r="S6" i="2"/>
  <c r="V54" i="9" s="1"/>
  <c r="V6" i="2"/>
  <c r="Z54" i="9" s="1"/>
  <c r="W6" i="2"/>
  <c r="AA54" i="9" s="1"/>
  <c r="X6" i="2"/>
  <c r="AB54" i="9" s="1"/>
  <c r="Y6" i="2"/>
  <c r="AC54" i="9" s="1"/>
  <c r="Z6" i="2"/>
  <c r="AD54" i="9" s="1"/>
  <c r="AA6" i="2"/>
  <c r="AE54" i="9" s="1"/>
  <c r="AD6" i="2"/>
  <c r="AI53" i="9" s="1"/>
  <c r="AE6" i="2"/>
  <c r="AJ53" i="9" s="1"/>
  <c r="AF6" i="2"/>
  <c r="AK53" i="9" s="1"/>
  <c r="AG6" i="2"/>
  <c r="AL53" i="9" s="1"/>
  <c r="AH6" i="2"/>
  <c r="AM53" i="9" s="1"/>
  <c r="B7" i="2"/>
  <c r="C37" i="9" s="1"/>
  <c r="C7" i="2"/>
  <c r="D37" i="9" s="1"/>
  <c r="D7" i="2"/>
  <c r="E37" i="9" s="1"/>
  <c r="E7" i="2"/>
  <c r="F37" i="9" s="1"/>
  <c r="H7" i="2"/>
  <c r="J46" i="9" s="1"/>
  <c r="L7" i="2"/>
  <c r="N46" i="9" s="1"/>
  <c r="O7" i="2"/>
  <c r="R25" i="9" s="1"/>
  <c r="Q7" i="2"/>
  <c r="T25" i="9" s="1"/>
  <c r="R7" i="2"/>
  <c r="U25" i="9" s="1"/>
  <c r="S7" i="2"/>
  <c r="V25" i="9" s="1"/>
  <c r="V7" i="2"/>
  <c r="Z8" i="9" s="1"/>
  <c r="W7" i="2"/>
  <c r="AA8" i="9" s="1"/>
  <c r="X7" i="2"/>
  <c r="AB8" i="9" s="1"/>
  <c r="Y7" i="2"/>
  <c r="AC8" i="9" s="1"/>
  <c r="Z7" i="2"/>
  <c r="AD8" i="9" s="1"/>
  <c r="AA7" i="2"/>
  <c r="AE8" i="9" s="1"/>
  <c r="AD7" i="2"/>
  <c r="AI33" i="9" s="1"/>
  <c r="AE7" i="2"/>
  <c r="AJ33" i="9" s="1"/>
  <c r="AF7" i="2"/>
  <c r="AK33" i="9" s="1"/>
  <c r="AG7" i="2"/>
  <c r="AL33" i="9" s="1"/>
  <c r="AH7" i="2"/>
  <c r="AM33" i="9" s="1"/>
  <c r="B8" i="2"/>
  <c r="C9" i="9" s="1"/>
  <c r="C8" i="2"/>
  <c r="D9" i="9" s="1"/>
  <c r="D8" i="2"/>
  <c r="E9" i="9" s="1"/>
  <c r="E8" i="2"/>
  <c r="F9" i="9" s="1"/>
  <c r="H8" i="2"/>
  <c r="J13" i="9" s="1"/>
  <c r="L8" i="2"/>
  <c r="N13" i="9" s="1"/>
  <c r="O8" i="2"/>
  <c r="R57" i="9" s="1"/>
  <c r="Q8" i="2"/>
  <c r="T57" i="9" s="1"/>
  <c r="R8" i="2"/>
  <c r="U57" i="9" s="1"/>
  <c r="S8" i="2"/>
  <c r="V57" i="9" s="1"/>
  <c r="V8" i="2"/>
  <c r="Z16" i="9" s="1"/>
  <c r="W8" i="2"/>
  <c r="AA16" i="9" s="1"/>
  <c r="X8" i="2"/>
  <c r="AB16" i="9" s="1"/>
  <c r="Y8" i="2"/>
  <c r="AC16" i="9" s="1"/>
  <c r="Z8" i="2"/>
  <c r="AD16" i="9" s="1"/>
  <c r="AA8" i="2"/>
  <c r="AE16" i="9" s="1"/>
  <c r="AD8" i="2"/>
  <c r="AI7" i="9" s="1"/>
  <c r="AE8" i="2"/>
  <c r="AJ7" i="9" s="1"/>
  <c r="AF8" i="2"/>
  <c r="AK7" i="9" s="1"/>
  <c r="AG8" i="2"/>
  <c r="AL7" i="9" s="1"/>
  <c r="AH8" i="2"/>
  <c r="AM7" i="9" s="1"/>
  <c r="B9" i="2"/>
  <c r="C19" i="9" s="1"/>
  <c r="C9" i="2"/>
  <c r="D19" i="9" s="1"/>
  <c r="D9" i="2"/>
  <c r="E19" i="9" s="1"/>
  <c r="E9" i="2"/>
  <c r="F19" i="9" s="1"/>
  <c r="H9" i="2"/>
  <c r="J16" i="9" s="1"/>
  <c r="L9" i="2"/>
  <c r="N16" i="9" s="1"/>
  <c r="O9" i="2"/>
  <c r="R23" i="9" s="1"/>
  <c r="Q9" i="2"/>
  <c r="T23" i="9" s="1"/>
  <c r="R9" i="2"/>
  <c r="U23" i="9" s="1"/>
  <c r="S9" i="2"/>
  <c r="V23" i="9" s="1"/>
  <c r="V9" i="2"/>
  <c r="Z26" i="9" s="1"/>
  <c r="W9" i="2"/>
  <c r="AA26" i="9" s="1"/>
  <c r="X9" i="2"/>
  <c r="AB26" i="9" s="1"/>
  <c r="Y9" i="2"/>
  <c r="AC26" i="9" s="1"/>
  <c r="Z9" i="2"/>
  <c r="AD26" i="9" s="1"/>
  <c r="AA9" i="2"/>
  <c r="AE26" i="9" s="1"/>
  <c r="AD9" i="2"/>
  <c r="AI44" i="9" s="1"/>
  <c r="AE9" i="2"/>
  <c r="AJ44" i="9" s="1"/>
  <c r="AF9" i="2"/>
  <c r="AK44" i="9" s="1"/>
  <c r="AG9" i="2"/>
  <c r="AL44" i="9" s="1"/>
  <c r="AH9" i="2"/>
  <c r="AM44" i="9" s="1"/>
  <c r="B10" i="2"/>
  <c r="C49" i="9" s="1"/>
  <c r="C10" i="2"/>
  <c r="D49" i="9" s="1"/>
  <c r="D10" i="2"/>
  <c r="E49" i="9" s="1"/>
  <c r="E10" i="2"/>
  <c r="F49" i="9" s="1"/>
  <c r="H10" i="2"/>
  <c r="J32" i="9" s="1"/>
  <c r="L10" i="2"/>
  <c r="N32" i="9" s="1"/>
  <c r="O10" i="2"/>
  <c r="R39" i="9" s="1"/>
  <c r="Q10" i="2"/>
  <c r="T39" i="9" s="1"/>
  <c r="R10" i="2"/>
  <c r="U39" i="9" s="1"/>
  <c r="S10" i="2"/>
  <c r="V39" i="9" s="1"/>
  <c r="V10" i="2"/>
  <c r="Z39" i="9" s="1"/>
  <c r="W10" i="2"/>
  <c r="AA39" i="9" s="1"/>
  <c r="X10" i="2"/>
  <c r="AB39" i="9" s="1"/>
  <c r="Y10" i="2"/>
  <c r="AC39" i="9" s="1"/>
  <c r="Z10" i="2"/>
  <c r="AD39" i="9" s="1"/>
  <c r="AA10" i="2"/>
  <c r="AE39" i="9" s="1"/>
  <c r="AD10" i="2"/>
  <c r="AI34" i="9" s="1"/>
  <c r="AE10" i="2"/>
  <c r="AJ34" i="9" s="1"/>
  <c r="AF10" i="2"/>
  <c r="AK34" i="9" s="1"/>
  <c r="AG10" i="2"/>
  <c r="AL34" i="9" s="1"/>
  <c r="AH10" i="2"/>
  <c r="AM34" i="9" s="1"/>
  <c r="B11" i="2"/>
  <c r="C41" i="9" s="1"/>
  <c r="C11" i="2"/>
  <c r="D41" i="9" s="1"/>
  <c r="D11" i="2"/>
  <c r="E41" i="9" s="1"/>
  <c r="E11" i="2"/>
  <c r="F41" i="9" s="1"/>
  <c r="H11" i="2"/>
  <c r="J47" i="9" s="1"/>
  <c r="L11" i="2"/>
  <c r="N47" i="9" s="1"/>
  <c r="O11" i="2"/>
  <c r="R53" i="9" s="1"/>
  <c r="Q11" i="2"/>
  <c r="T53" i="9" s="1"/>
  <c r="R11" i="2"/>
  <c r="U53" i="9" s="1"/>
  <c r="S11" i="2"/>
  <c r="V53" i="9" s="1"/>
  <c r="V11" i="2"/>
  <c r="Z55" i="9" s="1"/>
  <c r="W11" i="2"/>
  <c r="AA55" i="9" s="1"/>
  <c r="X11" i="2"/>
  <c r="AB55" i="9" s="1"/>
  <c r="Y11" i="2"/>
  <c r="AC55" i="9" s="1"/>
  <c r="Z11" i="2"/>
  <c r="AD55" i="9" s="1"/>
  <c r="AA11" i="2"/>
  <c r="AE55" i="9" s="1"/>
  <c r="AD11" i="2"/>
  <c r="AI55" i="9" s="1"/>
  <c r="AE11" i="2"/>
  <c r="AJ55" i="9" s="1"/>
  <c r="AF11" i="2"/>
  <c r="AK55" i="9" s="1"/>
  <c r="AG11" i="2"/>
  <c r="AL55" i="9" s="1"/>
  <c r="AH11" i="2"/>
  <c r="AM55" i="9" s="1"/>
  <c r="B12" i="2"/>
  <c r="C53" i="9" s="1"/>
  <c r="C12" i="2"/>
  <c r="D53" i="9" s="1"/>
  <c r="D12" i="2"/>
  <c r="E53" i="9" s="1"/>
  <c r="E12" i="2"/>
  <c r="F53" i="9" s="1"/>
  <c r="H12" i="2"/>
  <c r="J34" i="9" s="1"/>
  <c r="L12" i="2"/>
  <c r="N34" i="9" s="1"/>
  <c r="O12" i="2"/>
  <c r="R43" i="9" s="1"/>
  <c r="Q12" i="2"/>
  <c r="T43" i="9" s="1"/>
  <c r="R12" i="2"/>
  <c r="U43" i="9" s="1"/>
  <c r="S12" i="2"/>
  <c r="V43" i="9" s="1"/>
  <c r="V12" i="2"/>
  <c r="Z46" i="9" s="1"/>
  <c r="W12" i="2"/>
  <c r="AA46" i="9" s="1"/>
  <c r="X12" i="2"/>
  <c r="AB46" i="9" s="1"/>
  <c r="Y12" i="2"/>
  <c r="AC46" i="9" s="1"/>
  <c r="Z12" i="2"/>
  <c r="AD46" i="9" s="1"/>
  <c r="AA12" i="2"/>
  <c r="AE46" i="9" s="1"/>
  <c r="AD12" i="2"/>
  <c r="AI27" i="9" s="1"/>
  <c r="AE12" i="2"/>
  <c r="AJ27" i="9" s="1"/>
  <c r="AF12" i="2"/>
  <c r="AK27" i="9" s="1"/>
  <c r="AG12" i="2"/>
  <c r="AL27" i="9" s="1"/>
  <c r="AH12" i="2"/>
  <c r="AM27" i="9" s="1"/>
  <c r="B13" i="2"/>
  <c r="C36" i="9" s="1"/>
  <c r="C13" i="2"/>
  <c r="D36" i="9" s="1"/>
  <c r="D13" i="2"/>
  <c r="E36" i="9" s="1"/>
  <c r="E13" i="2"/>
  <c r="F36" i="9" s="1"/>
  <c r="H13" i="2"/>
  <c r="J43" i="9" s="1"/>
  <c r="L13" i="2"/>
  <c r="N43" i="9" s="1"/>
  <c r="O13" i="2"/>
  <c r="R29" i="9" s="1"/>
  <c r="Q13" i="2"/>
  <c r="T29" i="9" s="1"/>
  <c r="R13" i="2"/>
  <c r="U29" i="9" s="1"/>
  <c r="S13" i="2"/>
  <c r="V29" i="9" s="1"/>
  <c r="V13" i="2"/>
  <c r="Z15" i="9" s="1"/>
  <c r="W13" i="2"/>
  <c r="AA15" i="9" s="1"/>
  <c r="X13" i="2"/>
  <c r="AB15" i="9" s="1"/>
  <c r="Y13" i="2"/>
  <c r="AC15" i="9" s="1"/>
  <c r="Z13" i="2"/>
  <c r="AD15" i="9" s="1"/>
  <c r="AA13" i="2"/>
  <c r="AE15" i="9" s="1"/>
  <c r="AD13" i="2"/>
  <c r="AI28" i="9" s="1"/>
  <c r="AE13" i="2"/>
  <c r="AJ28" i="9" s="1"/>
  <c r="AF13" i="2"/>
  <c r="AK28" i="9" s="1"/>
  <c r="AG13" i="2"/>
  <c r="AL28" i="9" s="1"/>
  <c r="AH13" i="2"/>
  <c r="AM28" i="9" s="1"/>
  <c r="B14" i="2"/>
  <c r="C31" i="9" s="1"/>
  <c r="C14" i="2"/>
  <c r="D31" i="9" s="1"/>
  <c r="D14" i="2"/>
  <c r="E31" i="9" s="1"/>
  <c r="E14" i="2"/>
  <c r="F31" i="9" s="1"/>
  <c r="H14" i="2"/>
  <c r="J44" i="9" s="1"/>
  <c r="L14" i="2"/>
  <c r="N44" i="9" s="1"/>
  <c r="O14" i="2"/>
  <c r="R37" i="9" s="1"/>
  <c r="Q14" i="2"/>
  <c r="T37" i="9" s="1"/>
  <c r="R14" i="2"/>
  <c r="U37" i="9" s="1"/>
  <c r="S14" i="2"/>
  <c r="V37" i="9" s="1"/>
  <c r="V14" i="2"/>
  <c r="Z53" i="9" s="1"/>
  <c r="W14" i="2"/>
  <c r="AA53" i="9" s="1"/>
  <c r="X14" i="2"/>
  <c r="AB53" i="9" s="1"/>
  <c r="Y14" i="2"/>
  <c r="AC53" i="9" s="1"/>
  <c r="Z14" i="2"/>
  <c r="AD53" i="9" s="1"/>
  <c r="AA14" i="2"/>
  <c r="AE53" i="9" s="1"/>
  <c r="AD14" i="2"/>
  <c r="AI13" i="9" s="1"/>
  <c r="AE14" i="2"/>
  <c r="AJ13" i="9" s="1"/>
  <c r="AF14" i="2"/>
  <c r="AK13" i="9" s="1"/>
  <c r="AG14" i="2"/>
  <c r="AL13" i="9" s="1"/>
  <c r="AH14" i="2"/>
  <c r="AM13" i="9" s="1"/>
  <c r="B15" i="2"/>
  <c r="C10" i="9" s="1"/>
  <c r="C15" i="2"/>
  <c r="D10" i="9" s="1"/>
  <c r="D15" i="2"/>
  <c r="E10" i="9" s="1"/>
  <c r="E15" i="2"/>
  <c r="F10" i="9" s="1"/>
  <c r="H15" i="2"/>
  <c r="J6" i="9" s="1"/>
  <c r="L15" i="2"/>
  <c r="N6" i="9" s="1"/>
  <c r="O15" i="2"/>
  <c r="R41" i="9" s="1"/>
  <c r="Q15" i="2"/>
  <c r="T41" i="9" s="1"/>
  <c r="R15" i="2"/>
  <c r="U41" i="9" s="1"/>
  <c r="S15" i="2"/>
  <c r="V41" i="9" s="1"/>
  <c r="V15" i="2"/>
  <c r="Z48" i="9" s="1"/>
  <c r="W15" i="2"/>
  <c r="AA48" i="9" s="1"/>
  <c r="X15" i="2"/>
  <c r="AB48" i="9" s="1"/>
  <c r="Y15" i="2"/>
  <c r="AC48" i="9" s="1"/>
  <c r="Z15" i="2"/>
  <c r="AD48" i="9" s="1"/>
  <c r="AA15" i="2"/>
  <c r="AE48" i="9" s="1"/>
  <c r="AD15" i="2"/>
  <c r="AI30" i="9" s="1"/>
  <c r="AE15" i="2"/>
  <c r="AJ30" i="9" s="1"/>
  <c r="AF15" i="2"/>
  <c r="AK30" i="9" s="1"/>
  <c r="AG15" i="2"/>
  <c r="AL30" i="9" s="1"/>
  <c r="AH15" i="2"/>
  <c r="AM30" i="9" s="1"/>
  <c r="B16" i="2"/>
  <c r="C55" i="9" s="1"/>
  <c r="C16" i="2"/>
  <c r="D55" i="9" s="1"/>
  <c r="D16" i="2"/>
  <c r="E55" i="9" s="1"/>
  <c r="E16" i="2"/>
  <c r="F55" i="9" s="1"/>
  <c r="H16" i="2"/>
  <c r="J37" i="9" s="1"/>
  <c r="L16" i="2"/>
  <c r="N37" i="9" s="1"/>
  <c r="O16" i="2"/>
  <c r="R49" i="9" s="1"/>
  <c r="Q16" i="2"/>
  <c r="T49" i="9" s="1"/>
  <c r="R16" i="2"/>
  <c r="U49" i="9" s="1"/>
  <c r="S16" i="2"/>
  <c r="V49" i="9" s="1"/>
  <c r="V16" i="2"/>
  <c r="Z50" i="9" s="1"/>
  <c r="W16" i="2"/>
  <c r="AA50" i="9" s="1"/>
  <c r="X16" i="2"/>
  <c r="AB50" i="9" s="1"/>
  <c r="Y16" i="2"/>
  <c r="AC50" i="9" s="1"/>
  <c r="Z16" i="2"/>
  <c r="AD50" i="9" s="1"/>
  <c r="AA16" i="2"/>
  <c r="AE50" i="9" s="1"/>
  <c r="AD16" i="2"/>
  <c r="AI29" i="9" s="1"/>
  <c r="AE16" i="2"/>
  <c r="AJ29" i="9" s="1"/>
  <c r="AF16" i="2"/>
  <c r="AK29" i="9" s="1"/>
  <c r="AG16" i="2"/>
  <c r="AL29" i="9" s="1"/>
  <c r="AH16" i="2"/>
  <c r="AM29" i="9" s="1"/>
  <c r="B17" i="2"/>
  <c r="C54" i="9" s="1"/>
  <c r="C17" i="2"/>
  <c r="D54" i="9" s="1"/>
  <c r="D17" i="2"/>
  <c r="E54" i="9" s="1"/>
  <c r="E17" i="2"/>
  <c r="F54" i="9" s="1"/>
  <c r="H17" i="2"/>
  <c r="J56" i="9" s="1"/>
  <c r="L17" i="2"/>
  <c r="N56" i="9" s="1"/>
  <c r="O17" i="2"/>
  <c r="R46" i="9" s="1"/>
  <c r="Q17" i="2"/>
  <c r="T46" i="9" s="1"/>
  <c r="R17" i="2"/>
  <c r="U46" i="9" s="1"/>
  <c r="S17" i="2"/>
  <c r="V46" i="9" s="1"/>
  <c r="V17" i="2"/>
  <c r="Z11" i="9" s="1"/>
  <c r="W17" i="2"/>
  <c r="AA11" i="9" s="1"/>
  <c r="X17" i="2"/>
  <c r="AB11" i="9" s="1"/>
  <c r="Y17" i="2"/>
  <c r="AC11" i="9" s="1"/>
  <c r="Z17" i="2"/>
  <c r="AD11" i="9" s="1"/>
  <c r="AA17" i="2"/>
  <c r="AE11" i="9" s="1"/>
  <c r="AD17" i="2"/>
  <c r="AI22" i="9" s="1"/>
  <c r="AE17" i="2"/>
  <c r="AJ22" i="9" s="1"/>
  <c r="AF17" i="2"/>
  <c r="AK22" i="9" s="1"/>
  <c r="AG17" i="2"/>
  <c r="AL22" i="9" s="1"/>
  <c r="AH17" i="2"/>
  <c r="AM22" i="9" s="1"/>
  <c r="B18" i="2"/>
  <c r="C5" i="9" s="1"/>
  <c r="C18" i="2"/>
  <c r="D5" i="9" s="1"/>
  <c r="D18" i="2"/>
  <c r="E5" i="9" s="1"/>
  <c r="E18" i="2"/>
  <c r="F5" i="9" s="1"/>
  <c r="H18" i="2"/>
  <c r="J7" i="9" s="1"/>
  <c r="L18" i="2"/>
  <c r="N7" i="9" s="1"/>
  <c r="O18" i="2"/>
  <c r="R17" i="9" s="1"/>
  <c r="Q18" i="2"/>
  <c r="T17" i="9" s="1"/>
  <c r="R18" i="2"/>
  <c r="U17" i="9" s="1"/>
  <c r="S18" i="2"/>
  <c r="V17" i="9" s="1"/>
  <c r="V18" i="2"/>
  <c r="Z5" i="9" s="1"/>
  <c r="W18" i="2"/>
  <c r="AA5" i="9" s="1"/>
  <c r="X18" i="2"/>
  <c r="AB5" i="9" s="1"/>
  <c r="Y18" i="2"/>
  <c r="AC5" i="9" s="1"/>
  <c r="Z18" i="2"/>
  <c r="AD5" i="9" s="1"/>
  <c r="AA18" i="2"/>
  <c r="AE5" i="9" s="1"/>
  <c r="AD18" i="2"/>
  <c r="AI9" i="9" s="1"/>
  <c r="AE18" i="2"/>
  <c r="AJ9" i="9" s="1"/>
  <c r="AF18" i="2"/>
  <c r="AK9" i="9" s="1"/>
  <c r="AG18" i="2"/>
  <c r="AL9" i="9" s="1"/>
  <c r="AH18" i="2"/>
  <c r="AM9" i="9" s="1"/>
  <c r="B19" i="2"/>
  <c r="C52" i="9" s="1"/>
  <c r="C19" i="2"/>
  <c r="D52" i="9" s="1"/>
  <c r="D19" i="2"/>
  <c r="E52" i="9" s="1"/>
  <c r="E19" i="2"/>
  <c r="F52" i="9" s="1"/>
  <c r="H19" i="2"/>
  <c r="J41" i="9" s="1"/>
  <c r="L19" i="2"/>
  <c r="N41" i="9" s="1"/>
  <c r="O19" i="2"/>
  <c r="R8" i="9" s="1"/>
  <c r="Q19" i="2"/>
  <c r="T8" i="9" s="1"/>
  <c r="R19" i="2"/>
  <c r="U8" i="9" s="1"/>
  <c r="S19" i="2"/>
  <c r="V8" i="9" s="1"/>
  <c r="V19" i="2"/>
  <c r="Z37" i="9" s="1"/>
  <c r="W19" i="2"/>
  <c r="AA37" i="9" s="1"/>
  <c r="X19" i="2"/>
  <c r="AB37" i="9" s="1"/>
  <c r="Y19" i="2"/>
  <c r="AC37" i="9" s="1"/>
  <c r="Z19" i="2"/>
  <c r="AD37" i="9" s="1"/>
  <c r="AA19" i="2"/>
  <c r="AE37" i="9" s="1"/>
  <c r="AD19" i="2"/>
  <c r="AI35" i="9" s="1"/>
  <c r="AE19" i="2"/>
  <c r="AJ35" i="9" s="1"/>
  <c r="AF19" i="2"/>
  <c r="AK35" i="9" s="1"/>
  <c r="AG19" i="2"/>
  <c r="AL35" i="9" s="1"/>
  <c r="AH19" i="2"/>
  <c r="AM35" i="9" s="1"/>
  <c r="B20" i="2"/>
  <c r="C34" i="9" s="1"/>
  <c r="C20" i="2"/>
  <c r="D34" i="9" s="1"/>
  <c r="D20" i="2"/>
  <c r="E34" i="9" s="1"/>
  <c r="E20" i="2"/>
  <c r="F34" i="9" s="1"/>
  <c r="H20" i="2"/>
  <c r="J31" i="9" s="1"/>
  <c r="L20" i="2"/>
  <c r="N31" i="9" s="1"/>
  <c r="O20" i="2"/>
  <c r="R21" i="9" s="1"/>
  <c r="Q20" i="2"/>
  <c r="T21" i="9" s="1"/>
  <c r="R20" i="2"/>
  <c r="U21" i="9" s="1"/>
  <c r="S20" i="2"/>
  <c r="V21" i="9" s="1"/>
  <c r="V20" i="2"/>
  <c r="Z9" i="9" s="1"/>
  <c r="W20" i="2"/>
  <c r="AA9" i="9" s="1"/>
  <c r="X20" i="2"/>
  <c r="AB9" i="9" s="1"/>
  <c r="Y20" i="2"/>
  <c r="AC9" i="9" s="1"/>
  <c r="Z20" i="2"/>
  <c r="AD9" i="9" s="1"/>
  <c r="AA20" i="2"/>
  <c r="AE9" i="9" s="1"/>
  <c r="AD20" i="2"/>
  <c r="AI15" i="9" s="1"/>
  <c r="AE20" i="2"/>
  <c r="AJ15" i="9" s="1"/>
  <c r="AF20" i="2"/>
  <c r="AK15" i="9" s="1"/>
  <c r="AG20" i="2"/>
  <c r="AL15" i="9" s="1"/>
  <c r="AH20" i="2"/>
  <c r="AM15" i="9" s="1"/>
  <c r="B21" i="2"/>
  <c r="C56" i="9" s="1"/>
  <c r="C21" i="2"/>
  <c r="D56" i="9" s="1"/>
  <c r="D21" i="2"/>
  <c r="E56" i="9" s="1"/>
  <c r="E21" i="2"/>
  <c r="F56" i="9" s="1"/>
  <c r="H21" i="2"/>
  <c r="J23" i="9" s="1"/>
  <c r="L21" i="2"/>
  <c r="N23" i="9" s="1"/>
  <c r="O21" i="2"/>
  <c r="R51" i="9" s="1"/>
  <c r="Q21" i="2"/>
  <c r="T51" i="9" s="1"/>
  <c r="R21" i="2"/>
  <c r="U51" i="9" s="1"/>
  <c r="S21" i="2"/>
  <c r="V51" i="9" s="1"/>
  <c r="V21" i="2"/>
  <c r="Z13" i="9" s="1"/>
  <c r="W21" i="2"/>
  <c r="AA13" i="9" s="1"/>
  <c r="X21" i="2"/>
  <c r="AB13" i="9" s="1"/>
  <c r="Y21" i="2"/>
  <c r="AC13" i="9" s="1"/>
  <c r="Z21" i="2"/>
  <c r="AD13" i="9" s="1"/>
  <c r="AA21" i="2"/>
  <c r="AE13" i="9" s="1"/>
  <c r="AD21" i="2"/>
  <c r="AI16" i="9" s="1"/>
  <c r="AE21" i="2"/>
  <c r="AJ16" i="9" s="1"/>
  <c r="AF21" i="2"/>
  <c r="AK16" i="9" s="1"/>
  <c r="AG21" i="2"/>
  <c r="AL16" i="9" s="1"/>
  <c r="AH21" i="2"/>
  <c r="AM16" i="9" s="1"/>
  <c r="B22" i="2"/>
  <c r="C51" i="9" s="1"/>
  <c r="C22" i="2"/>
  <c r="D51" i="9" s="1"/>
  <c r="D22" i="2"/>
  <c r="E51" i="9" s="1"/>
  <c r="E22" i="2"/>
  <c r="F51" i="9" s="1"/>
  <c r="H22" i="2"/>
  <c r="J52" i="9" s="1"/>
  <c r="L22" i="2"/>
  <c r="N52" i="9" s="1"/>
  <c r="O22" i="2"/>
  <c r="R27" i="9" s="1"/>
  <c r="Q22" i="2"/>
  <c r="T27" i="9" s="1"/>
  <c r="R22" i="2"/>
  <c r="U27" i="9" s="1"/>
  <c r="S22" i="2"/>
  <c r="V27" i="9" s="1"/>
  <c r="V22" i="2"/>
  <c r="Z21" i="9" s="1"/>
  <c r="W22" i="2"/>
  <c r="AA21" i="9" s="1"/>
  <c r="X22" i="2"/>
  <c r="AB21" i="9" s="1"/>
  <c r="Y22" i="2"/>
  <c r="AC21" i="9" s="1"/>
  <c r="Z22" i="2"/>
  <c r="AD21" i="9" s="1"/>
  <c r="AA22" i="2"/>
  <c r="AE21" i="9" s="1"/>
  <c r="AD22" i="2"/>
  <c r="AI23" i="9" s="1"/>
  <c r="AE22" i="2"/>
  <c r="AJ23" i="9" s="1"/>
  <c r="AF22" i="2"/>
  <c r="AK23" i="9" s="1"/>
  <c r="AG22" i="2"/>
  <c r="AL23" i="9" s="1"/>
  <c r="AH22" i="2"/>
  <c r="AM23" i="9" s="1"/>
  <c r="AH3" i="2"/>
  <c r="AE3" i="2"/>
  <c r="AF3" i="2"/>
  <c r="AG3" i="2"/>
  <c r="X3" i="2"/>
  <c r="Y3" i="2"/>
  <c r="Z3" i="2"/>
  <c r="AA3" i="2"/>
  <c r="AD3" i="2"/>
  <c r="R3" i="2"/>
  <c r="S3" i="2"/>
  <c r="V3" i="2"/>
  <c r="W3" i="2"/>
  <c r="C3" i="2"/>
  <c r="D3" i="2"/>
  <c r="E3" i="2"/>
  <c r="H3" i="2"/>
  <c r="I3" i="2"/>
  <c r="J3" i="2"/>
  <c r="K3" i="2"/>
  <c r="L3" i="2"/>
  <c r="O3" i="2"/>
  <c r="P3" i="2"/>
  <c r="Q3" i="2"/>
  <c r="B3" i="2"/>
  <c r="A4" i="2"/>
  <c r="A5" i="2"/>
  <c r="A6" i="2"/>
  <c r="A7" i="2"/>
  <c r="A8" i="2"/>
  <c r="A9" i="2"/>
  <c r="A10" i="2"/>
  <c r="A11" i="2"/>
  <c r="A12" i="2"/>
  <c r="A13" i="2"/>
  <c r="A14" i="2"/>
  <c r="A15" i="2"/>
  <c r="A16" i="2"/>
  <c r="A17" i="2"/>
  <c r="A18" i="2"/>
  <c r="A19" i="2"/>
  <c r="A20" i="2"/>
  <c r="A21" i="2"/>
  <c r="A22" i="2"/>
  <c r="A23" i="2"/>
  <c r="A3" i="2"/>
  <c r="Q27" i="9" l="1"/>
  <c r="AH23" i="9"/>
  <c r="B51" i="9"/>
  <c r="Y21" i="9"/>
  <c r="I52" i="9"/>
  <c r="Q17" i="9"/>
  <c r="AH9" i="9"/>
  <c r="B5" i="9"/>
  <c r="Y5" i="9"/>
  <c r="I7" i="9"/>
  <c r="Q37" i="9"/>
  <c r="AH13" i="9"/>
  <c r="B31" i="9"/>
  <c r="Y53" i="9"/>
  <c r="I44" i="9"/>
  <c r="Q39" i="9"/>
  <c r="AH34" i="9"/>
  <c r="B49" i="9"/>
  <c r="Y39" i="9"/>
  <c r="I32" i="9"/>
  <c r="Q54" i="9"/>
  <c r="AH53" i="9"/>
  <c r="B32" i="9"/>
  <c r="Y54" i="9"/>
  <c r="I57" i="9"/>
  <c r="W36" i="4"/>
  <c r="X36" i="4" s="1"/>
  <c r="W52" i="4"/>
  <c r="X52" i="4" s="1"/>
  <c r="W38" i="4"/>
  <c r="X38" i="4" s="1"/>
  <c r="W54" i="4"/>
  <c r="X54" i="4" s="1"/>
  <c r="W41" i="4"/>
  <c r="X41" i="4" s="1"/>
  <c r="W24" i="4"/>
  <c r="X24" i="4" s="1"/>
  <c r="W40" i="4"/>
  <c r="X40" i="4" s="1"/>
  <c r="W56" i="4"/>
  <c r="X56" i="4" s="1"/>
  <c r="W34" i="4"/>
  <c r="X34" i="4" s="1"/>
  <c r="W50" i="4"/>
  <c r="X50" i="4" s="1"/>
  <c r="W33" i="4"/>
  <c r="X33" i="4" s="1"/>
  <c r="W37" i="4"/>
  <c r="X37" i="4" s="1"/>
  <c r="W16" i="4"/>
  <c r="X16" i="4" s="1"/>
  <c r="W18" i="4"/>
  <c r="X18" i="4" s="1"/>
  <c r="W20" i="4"/>
  <c r="X20" i="4" s="1"/>
  <c r="W22" i="4"/>
  <c r="X22" i="4" s="1"/>
  <c r="AF33" i="4"/>
  <c r="AE33" i="4"/>
  <c r="AF41" i="4"/>
  <c r="AE41" i="4"/>
  <c r="AF30" i="4"/>
  <c r="AE30" i="4"/>
  <c r="AF38" i="4"/>
  <c r="AE38" i="4"/>
  <c r="AF50" i="4"/>
  <c r="AE50" i="4"/>
  <c r="AF54" i="4"/>
  <c r="AE54" i="4"/>
  <c r="AF31" i="4"/>
  <c r="AE31" i="4"/>
  <c r="AF39" i="4"/>
  <c r="AE39" i="4"/>
  <c r="AF28" i="4"/>
  <c r="AE28" i="4"/>
  <c r="AF36" i="4"/>
  <c r="AE36" i="4"/>
  <c r="AF46" i="4"/>
  <c r="AE46" i="4"/>
  <c r="AF52" i="4"/>
  <c r="AE52" i="4"/>
  <c r="Q21" i="9"/>
  <c r="AH15" i="9"/>
  <c r="Y9" i="9"/>
  <c r="B34" i="9"/>
  <c r="I31" i="9"/>
  <c r="Q49" i="9"/>
  <c r="AH29" i="9"/>
  <c r="Y50" i="9"/>
  <c r="B55" i="9"/>
  <c r="I37" i="9"/>
  <c r="Q43" i="9"/>
  <c r="AH27" i="9"/>
  <c r="Y46" i="9"/>
  <c r="B53" i="9"/>
  <c r="I34" i="9"/>
  <c r="Q57" i="9"/>
  <c r="AH7" i="9"/>
  <c r="Y16" i="9"/>
  <c r="B9" i="9"/>
  <c r="I13" i="9"/>
  <c r="Q15" i="9"/>
  <c r="AH12" i="9"/>
  <c r="Y41" i="9"/>
  <c r="I14" i="9"/>
  <c r="B8" i="9"/>
  <c r="Q51" i="9"/>
  <c r="AH16" i="9"/>
  <c r="Y13" i="9"/>
  <c r="I23" i="9"/>
  <c r="B56" i="9"/>
  <c r="Q8" i="9"/>
  <c r="AH35" i="9"/>
  <c r="Y37" i="9"/>
  <c r="I41" i="9"/>
  <c r="B52" i="9"/>
  <c r="Q46" i="9"/>
  <c r="AH22" i="9"/>
  <c r="Y11" i="9"/>
  <c r="I56" i="9"/>
  <c r="B54" i="9"/>
  <c r="Q41" i="9"/>
  <c r="AH30" i="9"/>
  <c r="Y48" i="9"/>
  <c r="I6" i="9"/>
  <c r="B10" i="9"/>
  <c r="Q29" i="9"/>
  <c r="AH28" i="9"/>
  <c r="Y15" i="9"/>
  <c r="I43" i="9"/>
  <c r="B36" i="9"/>
  <c r="Q53" i="9"/>
  <c r="AH55" i="9"/>
  <c r="Y55" i="9"/>
  <c r="I47" i="9"/>
  <c r="B41" i="9"/>
  <c r="Q23" i="9"/>
  <c r="AH44" i="9"/>
  <c r="Y26" i="9"/>
  <c r="I16" i="9"/>
  <c r="B19" i="9"/>
  <c r="Q25" i="9"/>
  <c r="AH33" i="9"/>
  <c r="Y8" i="9"/>
  <c r="I46" i="9"/>
  <c r="B37" i="9"/>
  <c r="Q19" i="9"/>
  <c r="AH8" i="9"/>
  <c r="Y6" i="9"/>
  <c r="I53" i="9"/>
  <c r="B42" i="9"/>
  <c r="X28" i="4"/>
  <c r="W28" i="4"/>
  <c r="X44" i="4"/>
  <c r="W44" i="4"/>
  <c r="X30" i="4"/>
  <c r="W30" i="4"/>
  <c r="X46" i="4"/>
  <c r="W46" i="4"/>
  <c r="X43" i="4"/>
  <c r="W43" i="4"/>
  <c r="X32" i="4"/>
  <c r="W32" i="4"/>
  <c r="X48" i="4"/>
  <c r="W48" i="4"/>
  <c r="X26" i="4"/>
  <c r="W26" i="4"/>
  <c r="X42" i="4"/>
  <c r="W42" i="4"/>
  <c r="X31" i="4"/>
  <c r="W31" i="4"/>
  <c r="X35" i="4"/>
  <c r="W35" i="4"/>
  <c r="X39" i="4"/>
  <c r="W39" i="4"/>
  <c r="AF29" i="4"/>
  <c r="AE29" i="4"/>
  <c r="AF37" i="4"/>
  <c r="AE37" i="4"/>
  <c r="AF26" i="4"/>
  <c r="AE26" i="4"/>
  <c r="AF34" i="4"/>
  <c r="AE34" i="4"/>
  <c r="AF44" i="4"/>
  <c r="AE44" i="4"/>
  <c r="AF48" i="4"/>
  <c r="AE48" i="4"/>
  <c r="AE35" i="4"/>
  <c r="AF35" i="4" s="1"/>
  <c r="AE43" i="4"/>
  <c r="AF43" i="4" s="1"/>
  <c r="AF24" i="4"/>
  <c r="AE24" i="4"/>
  <c r="AF32" i="4"/>
  <c r="AE32" i="4"/>
  <c r="AF40" i="4"/>
  <c r="AE40" i="4"/>
  <c r="AF42" i="4"/>
  <c r="AE42" i="4"/>
  <c r="AF56" i="4"/>
  <c r="AE56" i="4"/>
  <c r="AE16" i="4"/>
  <c r="AF16" i="4" s="1"/>
  <c r="AE18" i="4"/>
  <c r="AF18" i="4" s="1"/>
  <c r="AE20" i="4"/>
  <c r="AF20" i="4" s="1"/>
  <c r="AE22" i="4"/>
  <c r="AF22" i="4" s="1"/>
  <c r="AI22" i="2"/>
  <c r="R22" i="4" s="1"/>
  <c r="S22" i="4" s="1"/>
  <c r="T22" i="4" s="1"/>
  <c r="AB21" i="2"/>
  <c r="N21" i="4" s="1"/>
  <c r="O21" i="4" s="1"/>
  <c r="P21" i="4" s="1"/>
  <c r="T21" i="2"/>
  <c r="J21" i="4" s="1"/>
  <c r="K21" i="4" s="1"/>
  <c r="L21" i="4" s="1"/>
  <c r="M21" i="2"/>
  <c r="F21" i="4" s="1"/>
  <c r="G21" i="4" s="1"/>
  <c r="H21" i="4" s="1"/>
  <c r="F21" i="2"/>
  <c r="B21" i="4" s="1"/>
  <c r="C21" i="4" s="1"/>
  <c r="D21" i="4" s="1"/>
  <c r="AI20" i="2"/>
  <c r="R20" i="4" s="1"/>
  <c r="S20" i="4" s="1"/>
  <c r="T20" i="4" s="1"/>
  <c r="AB19" i="2"/>
  <c r="N19" i="4" s="1"/>
  <c r="O19" i="4" s="1"/>
  <c r="P19" i="4" s="1"/>
  <c r="T19" i="2"/>
  <c r="J19" i="4" s="1"/>
  <c r="K19" i="4" s="1"/>
  <c r="L19" i="4" s="1"/>
  <c r="M19" i="2"/>
  <c r="F19" i="4" s="1"/>
  <c r="G19" i="4" s="1"/>
  <c r="H19" i="4" s="1"/>
  <c r="F19" i="2"/>
  <c r="B19" i="4" s="1"/>
  <c r="C19" i="4" s="1"/>
  <c r="D19" i="4" s="1"/>
  <c r="AI18" i="2"/>
  <c r="R18" i="4" s="1"/>
  <c r="S18" i="4" s="1"/>
  <c r="T18" i="4" s="1"/>
  <c r="AB17" i="2"/>
  <c r="N17" i="4" s="1"/>
  <c r="O17" i="4" s="1"/>
  <c r="P17" i="4" s="1"/>
  <c r="T17" i="2"/>
  <c r="J17" i="4" s="1"/>
  <c r="K17" i="4" s="1"/>
  <c r="L17" i="4" s="1"/>
  <c r="M17" i="2"/>
  <c r="F17" i="4" s="1"/>
  <c r="G17" i="4" s="1"/>
  <c r="H17" i="4" s="1"/>
  <c r="F17" i="2"/>
  <c r="B17" i="4" s="1"/>
  <c r="C17" i="4" s="1"/>
  <c r="D17" i="4" s="1"/>
  <c r="AI16" i="2"/>
  <c r="R16" i="4" s="1"/>
  <c r="S16" i="4" s="1"/>
  <c r="T16" i="4" s="1"/>
  <c r="AB15" i="2"/>
  <c r="N15" i="4" s="1"/>
  <c r="O15" i="4" s="1"/>
  <c r="P15" i="4" s="1"/>
  <c r="T15" i="2"/>
  <c r="J15" i="4" s="1"/>
  <c r="K15" i="4" s="1"/>
  <c r="L15" i="4" s="1"/>
  <c r="M15" i="2"/>
  <c r="F15" i="4" s="1"/>
  <c r="G15" i="4" s="1"/>
  <c r="H15" i="4" s="1"/>
  <c r="F15" i="2"/>
  <c r="B15" i="4" s="1"/>
  <c r="AI14" i="2"/>
  <c r="R14" i="4" s="1"/>
  <c r="AB13" i="2"/>
  <c r="N13" i="4" s="1"/>
  <c r="O13" i="4" s="1"/>
  <c r="P13" i="4" s="1"/>
  <c r="T13" i="2"/>
  <c r="J13" i="4" s="1"/>
  <c r="K13" i="4" s="1"/>
  <c r="L13" i="4" s="1"/>
  <c r="M13" i="2"/>
  <c r="F13" i="4" s="1"/>
  <c r="G13" i="4" s="1"/>
  <c r="H13" i="4" s="1"/>
  <c r="F13" i="2"/>
  <c r="B13" i="4" s="1"/>
  <c r="AI12" i="2"/>
  <c r="R12" i="4" s="1"/>
  <c r="AB11" i="2"/>
  <c r="N11" i="4" s="1"/>
  <c r="O11" i="4" s="1"/>
  <c r="P11" i="4" s="1"/>
  <c r="T11" i="2"/>
  <c r="J11" i="4" s="1"/>
  <c r="K11" i="4" s="1"/>
  <c r="L11" i="4" s="1"/>
  <c r="M11" i="2"/>
  <c r="F11" i="4" s="1"/>
  <c r="G11" i="4" s="1"/>
  <c r="H11" i="4" s="1"/>
  <c r="F11" i="2"/>
  <c r="B11" i="4" s="1"/>
  <c r="AI10" i="2"/>
  <c r="R10" i="4" s="1"/>
  <c r="AB9" i="2"/>
  <c r="N9" i="4" s="1"/>
  <c r="O9" i="4" s="1"/>
  <c r="P9" i="4" s="1"/>
  <c r="T9" i="2"/>
  <c r="J9" i="4" s="1"/>
  <c r="K9" i="4" s="1"/>
  <c r="L9" i="4" s="1"/>
  <c r="M9" i="2"/>
  <c r="F9" i="4" s="1"/>
  <c r="G9" i="4" s="1"/>
  <c r="H9" i="4" s="1"/>
  <c r="F9" i="2"/>
  <c r="B9" i="4" s="1"/>
  <c r="AI8" i="2"/>
  <c r="R8" i="4" s="1"/>
  <c r="AB7" i="2"/>
  <c r="N7" i="4" s="1"/>
  <c r="O7" i="4" s="1"/>
  <c r="P7" i="4" s="1"/>
  <c r="T7" i="2"/>
  <c r="J7" i="4" s="1"/>
  <c r="K7" i="4" s="1"/>
  <c r="L7" i="4" s="1"/>
  <c r="M7" i="2"/>
  <c r="F7" i="4" s="1"/>
  <c r="G7" i="4" s="1"/>
  <c r="H7" i="4" s="1"/>
  <c r="F7" i="2"/>
  <c r="B7" i="4" s="1"/>
  <c r="AI6" i="2"/>
  <c r="R6" i="4" s="1"/>
  <c r="AB5" i="2"/>
  <c r="N5" i="4" s="1"/>
  <c r="O5" i="4" s="1"/>
  <c r="P5" i="4" s="1"/>
  <c r="T5" i="2"/>
  <c r="J5" i="4" s="1"/>
  <c r="K5" i="4" s="1"/>
  <c r="L5" i="4" s="1"/>
  <c r="M5" i="2"/>
  <c r="F5" i="4" s="1"/>
  <c r="G5" i="4" s="1"/>
  <c r="H5" i="4" s="1"/>
  <c r="F5" i="2"/>
  <c r="B5" i="4" s="1"/>
  <c r="AM26" i="9"/>
  <c r="AI55" i="2"/>
  <c r="R55" i="4" s="1"/>
  <c r="S55" i="4" s="1"/>
  <c r="T55" i="4" s="1"/>
  <c r="AH55" i="4" s="1"/>
  <c r="E18" i="6" s="1"/>
  <c r="AI54" i="2"/>
  <c r="R54" i="4" s="1"/>
  <c r="S54" i="4" s="1"/>
  <c r="T54" i="4" s="1"/>
  <c r="AI47" i="2"/>
  <c r="R47" i="4" s="1"/>
  <c r="S47" i="4" s="1"/>
  <c r="T47" i="4" s="1"/>
  <c r="AH47" i="4" s="1"/>
  <c r="E35" i="6" s="1"/>
  <c r="AI39" i="2"/>
  <c r="R39" i="4" s="1"/>
  <c r="S39" i="4" s="1"/>
  <c r="T39" i="4" s="1"/>
  <c r="AI38" i="2"/>
  <c r="R38" i="4" s="1"/>
  <c r="S38" i="4" s="1"/>
  <c r="T38" i="4" s="1"/>
  <c r="AI57" i="2"/>
  <c r="R57" i="4" s="1"/>
  <c r="S57" i="4" s="1"/>
  <c r="T57" i="4" s="1"/>
  <c r="AH57" i="4" s="1"/>
  <c r="E26" i="6" s="1"/>
  <c r="AI50" i="2"/>
  <c r="R50" i="4" s="1"/>
  <c r="S50" i="4" s="1"/>
  <c r="T50" i="4" s="1"/>
  <c r="AI42" i="2"/>
  <c r="R42" i="4" s="1"/>
  <c r="S42" i="4" s="1"/>
  <c r="T42" i="4" s="1"/>
  <c r="AI34" i="2"/>
  <c r="R34" i="4" s="1"/>
  <c r="S34" i="4" s="1"/>
  <c r="T34" i="4" s="1"/>
  <c r="AI30" i="2"/>
  <c r="R30" i="4" s="1"/>
  <c r="S30" i="4" s="1"/>
  <c r="T30" i="4" s="1"/>
  <c r="AI26" i="2"/>
  <c r="R26" i="4" s="1"/>
  <c r="S26" i="4" s="1"/>
  <c r="T26" i="4" s="1"/>
  <c r="AI56" i="2"/>
  <c r="R56" i="4" s="1"/>
  <c r="S56" i="4" s="1"/>
  <c r="T56" i="4" s="1"/>
  <c r="AI52" i="2"/>
  <c r="R52" i="4" s="1"/>
  <c r="S52" i="4" s="1"/>
  <c r="T52" i="4" s="1"/>
  <c r="AI48" i="2"/>
  <c r="R48" i="4" s="1"/>
  <c r="S48" i="4" s="1"/>
  <c r="T48" i="4" s="1"/>
  <c r="AI44" i="2"/>
  <c r="R44" i="4" s="1"/>
  <c r="S44" i="4" s="1"/>
  <c r="T44" i="4" s="1"/>
  <c r="AI40" i="2"/>
  <c r="R40" i="4" s="1"/>
  <c r="S40" i="4" s="1"/>
  <c r="T40" i="4" s="1"/>
  <c r="AI36" i="2"/>
  <c r="R36" i="4" s="1"/>
  <c r="S36" i="4" s="1"/>
  <c r="T36" i="4" s="1"/>
  <c r="AI32" i="2"/>
  <c r="R32" i="4" s="1"/>
  <c r="S32" i="4" s="1"/>
  <c r="T32" i="4" s="1"/>
  <c r="AI28" i="2"/>
  <c r="R28" i="4" s="1"/>
  <c r="S28" i="4" s="1"/>
  <c r="T28" i="4" s="1"/>
  <c r="AI24" i="2"/>
  <c r="R24" i="4" s="1"/>
  <c r="S24" i="4" s="1"/>
  <c r="T24" i="4" s="1"/>
  <c r="AI46" i="2"/>
  <c r="R46" i="4" s="1"/>
  <c r="S46" i="4" s="1"/>
  <c r="T46" i="4" s="1"/>
  <c r="AI35" i="2"/>
  <c r="R35" i="4" s="1"/>
  <c r="S35" i="4" s="1"/>
  <c r="T35" i="4" s="1"/>
  <c r="AI51" i="2"/>
  <c r="R51" i="4" s="1"/>
  <c r="S51" i="4" s="1"/>
  <c r="T51" i="4" s="1"/>
  <c r="AH51" i="4" s="1"/>
  <c r="E13" i="6" s="1"/>
  <c r="AI43" i="2"/>
  <c r="R43" i="4" s="1"/>
  <c r="S43" i="4" s="1"/>
  <c r="T43" i="4" s="1"/>
  <c r="AI31" i="2"/>
  <c r="R31" i="4" s="1"/>
  <c r="S31" i="4" s="1"/>
  <c r="T31" i="4" s="1"/>
  <c r="AI27" i="2"/>
  <c r="R27" i="4" s="1"/>
  <c r="S27" i="4" s="1"/>
  <c r="T27" i="4" s="1"/>
  <c r="AH27" i="4" s="1"/>
  <c r="E9" i="6" s="1"/>
  <c r="AI4" i="2"/>
  <c r="AI53" i="2"/>
  <c r="R53" i="4" s="1"/>
  <c r="S53" i="4" s="1"/>
  <c r="T53" i="4" s="1"/>
  <c r="AH53" i="4" s="1"/>
  <c r="E43" i="6" s="1"/>
  <c r="AI49" i="2"/>
  <c r="R49" i="4" s="1"/>
  <c r="S49" i="4" s="1"/>
  <c r="T49" i="4" s="1"/>
  <c r="AH49" i="4" s="1"/>
  <c r="E51" i="6" s="1"/>
  <c r="AI45" i="2"/>
  <c r="R45" i="4" s="1"/>
  <c r="S45" i="4" s="1"/>
  <c r="T45" i="4" s="1"/>
  <c r="AH45" i="4" s="1"/>
  <c r="E52" i="6" s="1"/>
  <c r="AI41" i="2"/>
  <c r="R41" i="4" s="1"/>
  <c r="S41" i="4" s="1"/>
  <c r="T41" i="4" s="1"/>
  <c r="AI37" i="2"/>
  <c r="R37" i="4" s="1"/>
  <c r="S37" i="4" s="1"/>
  <c r="T37" i="4" s="1"/>
  <c r="AI33" i="2"/>
  <c r="R33" i="4" s="1"/>
  <c r="S33" i="4" s="1"/>
  <c r="T33" i="4" s="1"/>
  <c r="AI29" i="2"/>
  <c r="R29" i="4" s="1"/>
  <c r="S29" i="4" s="1"/>
  <c r="T29" i="4" s="1"/>
  <c r="AI25" i="2"/>
  <c r="R25" i="4" s="1"/>
  <c r="S25" i="4" s="1"/>
  <c r="T25" i="4" s="1"/>
  <c r="AH25" i="4" s="1"/>
  <c r="E25" i="6" s="1"/>
  <c r="AB23" i="2"/>
  <c r="N23" i="4" s="1"/>
  <c r="O23" i="4" s="1"/>
  <c r="P23" i="4" s="1"/>
  <c r="T23" i="2"/>
  <c r="J23" i="4" s="1"/>
  <c r="K23" i="4" s="1"/>
  <c r="L23" i="4" s="1"/>
  <c r="M23" i="2"/>
  <c r="F23" i="4" s="1"/>
  <c r="G23" i="4" s="1"/>
  <c r="H23" i="4" s="1"/>
  <c r="F23" i="2"/>
  <c r="B23" i="4" s="1"/>
  <c r="C23" i="4" s="1"/>
  <c r="D23" i="4" s="1"/>
  <c r="AB22" i="2"/>
  <c r="N22" i="4" s="1"/>
  <c r="T22" i="2"/>
  <c r="J22" i="4" s="1"/>
  <c r="K22" i="4" s="1"/>
  <c r="L22" i="4" s="1"/>
  <c r="M22" i="2"/>
  <c r="F22" i="4" s="1"/>
  <c r="F22" i="2"/>
  <c r="B22" i="4" s="1"/>
  <c r="C22" i="4" s="1"/>
  <c r="D22" i="4" s="1"/>
  <c r="AI21" i="2"/>
  <c r="R21" i="4" s="1"/>
  <c r="S21" i="4" s="1"/>
  <c r="T21" i="4" s="1"/>
  <c r="AH21" i="4" s="1"/>
  <c r="E24" i="6" s="1"/>
  <c r="AB20" i="2"/>
  <c r="N20" i="4" s="1"/>
  <c r="T20" i="2"/>
  <c r="J20" i="4" s="1"/>
  <c r="K20" i="4" s="1"/>
  <c r="L20" i="4" s="1"/>
  <c r="M20" i="2"/>
  <c r="F20" i="4" s="1"/>
  <c r="F20" i="2"/>
  <c r="B20" i="4" s="1"/>
  <c r="C20" i="4" s="1"/>
  <c r="D20" i="4" s="1"/>
  <c r="AI19" i="2"/>
  <c r="R19" i="4" s="1"/>
  <c r="S19" i="4" s="1"/>
  <c r="T19" i="4" s="1"/>
  <c r="AH19" i="4" s="1"/>
  <c r="E36" i="6" s="1"/>
  <c r="AB18" i="2"/>
  <c r="N18" i="4" s="1"/>
  <c r="T18" i="2"/>
  <c r="J18" i="4" s="1"/>
  <c r="K18" i="4" s="1"/>
  <c r="L18" i="4" s="1"/>
  <c r="M18" i="2"/>
  <c r="F18" i="4" s="1"/>
  <c r="F18" i="2"/>
  <c r="B18" i="4" s="1"/>
  <c r="C18" i="4" s="1"/>
  <c r="D18" i="4" s="1"/>
  <c r="AI17" i="2"/>
  <c r="R17" i="4" s="1"/>
  <c r="S17" i="4" s="1"/>
  <c r="T17" i="4" s="1"/>
  <c r="AH17" i="4" s="1"/>
  <c r="E39" i="6" s="1"/>
  <c r="AB16" i="2"/>
  <c r="N16" i="4" s="1"/>
  <c r="T16" i="2"/>
  <c r="J16" i="4" s="1"/>
  <c r="K16" i="4" s="1"/>
  <c r="L16" i="4" s="1"/>
  <c r="M16" i="2"/>
  <c r="F16" i="4" s="1"/>
  <c r="F16" i="2"/>
  <c r="B16" i="4" s="1"/>
  <c r="C16" i="4" s="1"/>
  <c r="D16" i="4" s="1"/>
  <c r="AI15" i="2"/>
  <c r="R15" i="4" s="1"/>
  <c r="AB14" i="2"/>
  <c r="N14" i="4" s="1"/>
  <c r="O14" i="4" s="1"/>
  <c r="P14" i="4" s="1"/>
  <c r="T14" i="2"/>
  <c r="J14" i="4" s="1"/>
  <c r="K14" i="4" s="1"/>
  <c r="L14" i="4" s="1"/>
  <c r="M14" i="2"/>
  <c r="F14" i="4" s="1"/>
  <c r="G14" i="4" s="1"/>
  <c r="H14" i="4" s="1"/>
  <c r="F14" i="2"/>
  <c r="B14" i="4" s="1"/>
  <c r="AI13" i="2"/>
  <c r="R13" i="4" s="1"/>
  <c r="AB12" i="2"/>
  <c r="N12" i="4" s="1"/>
  <c r="O12" i="4" s="1"/>
  <c r="P12" i="4" s="1"/>
  <c r="T12" i="2"/>
  <c r="J12" i="4" s="1"/>
  <c r="K12" i="4" s="1"/>
  <c r="L12" i="4" s="1"/>
  <c r="M12" i="2"/>
  <c r="F12" i="4" s="1"/>
  <c r="G12" i="4" s="1"/>
  <c r="H12" i="4" s="1"/>
  <c r="F12" i="2"/>
  <c r="B12" i="4" s="1"/>
  <c r="AI11" i="2"/>
  <c r="R11" i="4" s="1"/>
  <c r="AB10" i="2"/>
  <c r="N10" i="4" s="1"/>
  <c r="O10" i="4" s="1"/>
  <c r="P10" i="4" s="1"/>
  <c r="T10" i="2"/>
  <c r="J10" i="4" s="1"/>
  <c r="K10" i="4" s="1"/>
  <c r="L10" i="4" s="1"/>
  <c r="M10" i="2"/>
  <c r="F10" i="4" s="1"/>
  <c r="G10" i="4" s="1"/>
  <c r="H10" i="4" s="1"/>
  <c r="F10" i="2"/>
  <c r="B10" i="4" s="1"/>
  <c r="AI9" i="2"/>
  <c r="R9" i="4" s="1"/>
  <c r="AB8" i="2"/>
  <c r="N8" i="4" s="1"/>
  <c r="O8" i="4" s="1"/>
  <c r="P8" i="4" s="1"/>
  <c r="T8" i="2"/>
  <c r="J8" i="4" s="1"/>
  <c r="K8" i="4" s="1"/>
  <c r="L8" i="4" s="1"/>
  <c r="M8" i="2"/>
  <c r="F8" i="4" s="1"/>
  <c r="G8" i="4" s="1"/>
  <c r="H8" i="4" s="1"/>
  <c r="F8" i="2"/>
  <c r="B8" i="4" s="1"/>
  <c r="AI7" i="2"/>
  <c r="R7" i="4" s="1"/>
  <c r="AB6" i="2"/>
  <c r="N6" i="4" s="1"/>
  <c r="O6" i="4" s="1"/>
  <c r="P6" i="4" s="1"/>
  <c r="T6" i="2"/>
  <c r="J6" i="4" s="1"/>
  <c r="K6" i="4" s="1"/>
  <c r="L6" i="4" s="1"/>
  <c r="M6" i="2"/>
  <c r="F6" i="4" s="1"/>
  <c r="G6" i="4" s="1"/>
  <c r="H6" i="4" s="1"/>
  <c r="F6" i="2"/>
  <c r="B6" i="4" s="1"/>
  <c r="AI5" i="2"/>
  <c r="R5" i="4" s="1"/>
  <c r="AE44" i="9"/>
  <c r="AB4" i="2"/>
  <c r="AB56" i="2"/>
  <c r="N56" i="4" s="1"/>
  <c r="AB48" i="2"/>
  <c r="N48" i="4" s="1"/>
  <c r="AB40" i="2"/>
  <c r="N40" i="4" s="1"/>
  <c r="AB51" i="2"/>
  <c r="N51" i="4" s="1"/>
  <c r="O51" i="4" s="1"/>
  <c r="P51" i="4" s="1"/>
  <c r="AB43" i="2"/>
  <c r="N43" i="4" s="1"/>
  <c r="AB35" i="2"/>
  <c r="N35" i="4" s="1"/>
  <c r="AB31" i="2"/>
  <c r="N31" i="4" s="1"/>
  <c r="AB27" i="2"/>
  <c r="N27" i="4" s="1"/>
  <c r="O27" i="4" s="1"/>
  <c r="P27" i="4" s="1"/>
  <c r="AB53" i="2"/>
  <c r="N53" i="4" s="1"/>
  <c r="O53" i="4" s="1"/>
  <c r="P53" i="4" s="1"/>
  <c r="AB49" i="2"/>
  <c r="N49" i="4" s="1"/>
  <c r="O49" i="4" s="1"/>
  <c r="P49" i="4" s="1"/>
  <c r="AB45" i="2"/>
  <c r="N45" i="4" s="1"/>
  <c r="O45" i="4" s="1"/>
  <c r="P45" i="4" s="1"/>
  <c r="AB41" i="2"/>
  <c r="N41" i="4" s="1"/>
  <c r="AB37" i="2"/>
  <c r="N37" i="4" s="1"/>
  <c r="AB33" i="2"/>
  <c r="N33" i="4" s="1"/>
  <c r="AB29" i="2"/>
  <c r="N29" i="4" s="1"/>
  <c r="O29" i="4" s="1"/>
  <c r="P29" i="4" s="1"/>
  <c r="AB57" i="2"/>
  <c r="N57" i="4" s="1"/>
  <c r="O57" i="4" s="1"/>
  <c r="P57" i="4" s="1"/>
  <c r="AB55" i="2"/>
  <c r="N55" i="4" s="1"/>
  <c r="O55" i="4" s="1"/>
  <c r="P55" i="4" s="1"/>
  <c r="AB47" i="2"/>
  <c r="N47" i="4" s="1"/>
  <c r="O47" i="4" s="1"/>
  <c r="P47" i="4" s="1"/>
  <c r="AB39" i="2"/>
  <c r="N39" i="4" s="1"/>
  <c r="AB52" i="2"/>
  <c r="N52" i="4" s="1"/>
  <c r="AB44" i="2"/>
  <c r="N44" i="4" s="1"/>
  <c r="AB36" i="2"/>
  <c r="N36" i="4" s="1"/>
  <c r="AB32" i="2"/>
  <c r="N32" i="4" s="1"/>
  <c r="AB28" i="2"/>
  <c r="N28" i="4" s="1"/>
  <c r="AB24" i="2"/>
  <c r="N24" i="4" s="1"/>
  <c r="AB54" i="2"/>
  <c r="N54" i="4" s="1"/>
  <c r="AB50" i="2"/>
  <c r="N50" i="4" s="1"/>
  <c r="AB46" i="2"/>
  <c r="N46" i="4" s="1"/>
  <c r="AB42" i="2"/>
  <c r="N42" i="4" s="1"/>
  <c r="AB38" i="2"/>
  <c r="N38" i="4" s="1"/>
  <c r="AB34" i="2"/>
  <c r="N34" i="4" s="1"/>
  <c r="AB30" i="2"/>
  <c r="N30" i="4" s="1"/>
  <c r="AB26" i="2"/>
  <c r="N26" i="4" s="1"/>
  <c r="AB25" i="2"/>
  <c r="N25" i="4" s="1"/>
  <c r="O25" i="4" s="1"/>
  <c r="P25" i="4" s="1"/>
  <c r="V5" i="9"/>
  <c r="T4" i="2"/>
  <c r="J4" i="4" s="1"/>
  <c r="K4" i="4" s="1"/>
  <c r="T57" i="2"/>
  <c r="J57" i="4" s="1"/>
  <c r="K57" i="4" s="1"/>
  <c r="L57" i="4" s="1"/>
  <c r="T49" i="2"/>
  <c r="J49" i="4" s="1"/>
  <c r="K49" i="4" s="1"/>
  <c r="L49" i="4" s="1"/>
  <c r="T41" i="2"/>
  <c r="J41" i="4" s="1"/>
  <c r="K41" i="4" s="1"/>
  <c r="L41" i="4" s="1"/>
  <c r="T52" i="2"/>
  <c r="J52" i="4" s="1"/>
  <c r="K52" i="4" s="1"/>
  <c r="L52" i="4" s="1"/>
  <c r="T44" i="2"/>
  <c r="J44" i="4" s="1"/>
  <c r="K44" i="4" s="1"/>
  <c r="L44" i="4" s="1"/>
  <c r="T36" i="2"/>
  <c r="J36" i="4" s="1"/>
  <c r="K36" i="4" s="1"/>
  <c r="L36" i="4" s="1"/>
  <c r="T32" i="2"/>
  <c r="J32" i="4" s="1"/>
  <c r="K32" i="4" s="1"/>
  <c r="L32" i="4" s="1"/>
  <c r="T28" i="2"/>
  <c r="J28" i="4" s="1"/>
  <c r="K28" i="4" s="1"/>
  <c r="L28" i="4" s="1"/>
  <c r="T24" i="2"/>
  <c r="J24" i="4" s="1"/>
  <c r="K24" i="4" s="1"/>
  <c r="L24" i="4" s="1"/>
  <c r="T54" i="2"/>
  <c r="J54" i="4" s="1"/>
  <c r="K54" i="4" s="1"/>
  <c r="L54" i="4" s="1"/>
  <c r="T50" i="2"/>
  <c r="J50" i="4" s="1"/>
  <c r="K50" i="4" s="1"/>
  <c r="L50" i="4" s="1"/>
  <c r="T46" i="2"/>
  <c r="J46" i="4" s="1"/>
  <c r="K46" i="4" s="1"/>
  <c r="L46" i="4" s="1"/>
  <c r="T42" i="2"/>
  <c r="J42" i="4" s="1"/>
  <c r="K42" i="4" s="1"/>
  <c r="L42" i="4" s="1"/>
  <c r="T38" i="2"/>
  <c r="J38" i="4" s="1"/>
  <c r="K38" i="4" s="1"/>
  <c r="L38" i="4" s="1"/>
  <c r="T34" i="2"/>
  <c r="J34" i="4" s="1"/>
  <c r="K34" i="4" s="1"/>
  <c r="L34" i="4" s="1"/>
  <c r="T30" i="2"/>
  <c r="J30" i="4" s="1"/>
  <c r="K30" i="4" s="1"/>
  <c r="L30" i="4" s="1"/>
  <c r="T56" i="2"/>
  <c r="J56" i="4" s="1"/>
  <c r="K56" i="4" s="1"/>
  <c r="L56" i="4" s="1"/>
  <c r="T48" i="2"/>
  <c r="J48" i="4" s="1"/>
  <c r="K48" i="4" s="1"/>
  <c r="L48" i="4" s="1"/>
  <c r="T40" i="2"/>
  <c r="J40" i="4" s="1"/>
  <c r="K40" i="4" s="1"/>
  <c r="L40" i="4" s="1"/>
  <c r="T53" i="2"/>
  <c r="J53" i="4" s="1"/>
  <c r="K53" i="4" s="1"/>
  <c r="L53" i="4" s="1"/>
  <c r="T45" i="2"/>
  <c r="J45" i="4" s="1"/>
  <c r="K45" i="4" s="1"/>
  <c r="L45" i="4" s="1"/>
  <c r="T37" i="2"/>
  <c r="J37" i="4" s="1"/>
  <c r="K37" i="4" s="1"/>
  <c r="L37" i="4" s="1"/>
  <c r="T33" i="2"/>
  <c r="J33" i="4" s="1"/>
  <c r="K33" i="4" s="1"/>
  <c r="L33" i="4" s="1"/>
  <c r="T29" i="2"/>
  <c r="J29" i="4" s="1"/>
  <c r="K29" i="4" s="1"/>
  <c r="L29" i="4" s="1"/>
  <c r="T25" i="2"/>
  <c r="J25" i="4" s="1"/>
  <c r="K25" i="4" s="1"/>
  <c r="L25" i="4" s="1"/>
  <c r="T55" i="2"/>
  <c r="J55" i="4" s="1"/>
  <c r="K55" i="4" s="1"/>
  <c r="L55" i="4" s="1"/>
  <c r="T51" i="2"/>
  <c r="J51" i="4" s="1"/>
  <c r="K51" i="4" s="1"/>
  <c r="L51" i="4" s="1"/>
  <c r="T47" i="2"/>
  <c r="J47" i="4" s="1"/>
  <c r="K47" i="4" s="1"/>
  <c r="L47" i="4" s="1"/>
  <c r="T43" i="2"/>
  <c r="J43" i="4" s="1"/>
  <c r="K43" i="4" s="1"/>
  <c r="L43" i="4" s="1"/>
  <c r="T39" i="2"/>
  <c r="J39" i="4" s="1"/>
  <c r="K39" i="4" s="1"/>
  <c r="L39" i="4" s="1"/>
  <c r="T35" i="2"/>
  <c r="J35" i="4" s="1"/>
  <c r="K35" i="4" s="1"/>
  <c r="L35" i="4" s="1"/>
  <c r="T31" i="2"/>
  <c r="J31" i="4" s="1"/>
  <c r="K31" i="4" s="1"/>
  <c r="L31" i="4" s="1"/>
  <c r="T27" i="2"/>
  <c r="J27" i="4" s="1"/>
  <c r="K27" i="4" s="1"/>
  <c r="L27" i="4" s="1"/>
  <c r="T26" i="2"/>
  <c r="J26" i="4" s="1"/>
  <c r="K26" i="4" s="1"/>
  <c r="L26" i="4" s="1"/>
  <c r="N42" i="9"/>
  <c r="M56" i="2"/>
  <c r="F56" i="4" s="1"/>
  <c r="M48" i="2"/>
  <c r="F48" i="4" s="1"/>
  <c r="M47" i="2"/>
  <c r="F47" i="4" s="1"/>
  <c r="G47" i="4" s="1"/>
  <c r="H47" i="4" s="1"/>
  <c r="M40" i="2"/>
  <c r="F40" i="4" s="1"/>
  <c r="M39" i="2"/>
  <c r="F39" i="4" s="1"/>
  <c r="M4" i="2"/>
  <c r="M55" i="2"/>
  <c r="F55" i="4" s="1"/>
  <c r="G55" i="4" s="1"/>
  <c r="H55" i="4" s="1"/>
  <c r="M36" i="2"/>
  <c r="F36" i="4" s="1"/>
  <c r="M52" i="2"/>
  <c r="F52" i="4" s="1"/>
  <c r="M51" i="2"/>
  <c r="F51" i="4" s="1"/>
  <c r="G51" i="4" s="1"/>
  <c r="H51" i="4" s="1"/>
  <c r="M44" i="2"/>
  <c r="F44" i="4" s="1"/>
  <c r="M43" i="2"/>
  <c r="F43" i="4" s="1"/>
  <c r="M35" i="2"/>
  <c r="F35" i="4" s="1"/>
  <c r="M32" i="2"/>
  <c r="F32" i="4" s="1"/>
  <c r="M31" i="2"/>
  <c r="F31" i="4" s="1"/>
  <c r="M28" i="2"/>
  <c r="F28" i="4" s="1"/>
  <c r="M27" i="2"/>
  <c r="F27" i="4" s="1"/>
  <c r="G27" i="4" s="1"/>
  <c r="H27" i="4" s="1"/>
  <c r="M24" i="2"/>
  <c r="F24" i="4" s="1"/>
  <c r="M57" i="2"/>
  <c r="F57" i="4" s="1"/>
  <c r="G57" i="4" s="1"/>
  <c r="H57" i="4" s="1"/>
  <c r="M54" i="2"/>
  <c r="F54" i="4" s="1"/>
  <c r="M53" i="2"/>
  <c r="F53" i="4" s="1"/>
  <c r="G53" i="4" s="1"/>
  <c r="H53" i="4" s="1"/>
  <c r="M50" i="2"/>
  <c r="F50" i="4" s="1"/>
  <c r="M49" i="2"/>
  <c r="F49" i="4" s="1"/>
  <c r="G49" i="4" s="1"/>
  <c r="H49" i="4" s="1"/>
  <c r="M46" i="2"/>
  <c r="F46" i="4" s="1"/>
  <c r="M45" i="2"/>
  <c r="F45" i="4" s="1"/>
  <c r="G45" i="4" s="1"/>
  <c r="H45" i="4" s="1"/>
  <c r="M42" i="2"/>
  <c r="F42" i="4" s="1"/>
  <c r="M41" i="2"/>
  <c r="F41" i="4" s="1"/>
  <c r="M38" i="2"/>
  <c r="F38" i="4" s="1"/>
  <c r="M37" i="2"/>
  <c r="F37" i="4" s="1"/>
  <c r="M34" i="2"/>
  <c r="F34" i="4" s="1"/>
  <c r="M33" i="2"/>
  <c r="F33" i="4" s="1"/>
  <c r="M30" i="2"/>
  <c r="F30" i="4" s="1"/>
  <c r="M29" i="2"/>
  <c r="F29" i="4" s="1"/>
  <c r="G29" i="4" s="1"/>
  <c r="H29" i="4" s="1"/>
  <c r="M26" i="2"/>
  <c r="F26" i="4" s="1"/>
  <c r="M25" i="2"/>
  <c r="F25" i="4" s="1"/>
  <c r="G25" i="4" s="1"/>
  <c r="H25" i="4" s="1"/>
  <c r="F21" i="9"/>
  <c r="F56" i="2"/>
  <c r="B56" i="4" s="1"/>
  <c r="C56" i="4" s="1"/>
  <c r="D56" i="4" s="1"/>
  <c r="F4" i="2"/>
  <c r="F53" i="2"/>
  <c r="B53" i="4" s="1"/>
  <c r="C53" i="4" s="1"/>
  <c r="D53" i="4" s="1"/>
  <c r="F52" i="2"/>
  <c r="B52" i="4" s="1"/>
  <c r="C52" i="4" s="1"/>
  <c r="D52" i="4" s="1"/>
  <c r="F45" i="2"/>
  <c r="B45" i="4" s="1"/>
  <c r="C45" i="4" s="1"/>
  <c r="D45" i="4" s="1"/>
  <c r="F44" i="2"/>
  <c r="B44" i="4" s="1"/>
  <c r="C44" i="4" s="1"/>
  <c r="D44" i="4" s="1"/>
  <c r="F36" i="2"/>
  <c r="B36" i="4" s="1"/>
  <c r="C36" i="4" s="1"/>
  <c r="D36" i="4" s="1"/>
  <c r="F33" i="2"/>
  <c r="B33" i="4" s="1"/>
  <c r="C33" i="4" s="1"/>
  <c r="D33" i="4" s="1"/>
  <c r="F32" i="2"/>
  <c r="B32" i="4" s="1"/>
  <c r="C32" i="4" s="1"/>
  <c r="D32" i="4" s="1"/>
  <c r="F29" i="2"/>
  <c r="B29" i="4" s="1"/>
  <c r="C29" i="4" s="1"/>
  <c r="D29" i="4" s="1"/>
  <c r="F28" i="2"/>
  <c r="B28" i="4" s="1"/>
  <c r="C28" i="4" s="1"/>
  <c r="D28" i="4" s="1"/>
  <c r="F25" i="2"/>
  <c r="B25" i="4" s="1"/>
  <c r="C25" i="4" s="1"/>
  <c r="D25" i="4" s="1"/>
  <c r="F24" i="2"/>
  <c r="B24" i="4" s="1"/>
  <c r="C24" i="4" s="1"/>
  <c r="D24" i="4" s="1"/>
  <c r="F55" i="2"/>
  <c r="B55" i="4" s="1"/>
  <c r="C55" i="4" s="1"/>
  <c r="D55" i="4" s="1"/>
  <c r="F54" i="2"/>
  <c r="B54" i="4" s="1"/>
  <c r="C54" i="4" s="1"/>
  <c r="D54" i="4" s="1"/>
  <c r="F51" i="2"/>
  <c r="B51" i="4" s="1"/>
  <c r="C51" i="4" s="1"/>
  <c r="D51" i="4" s="1"/>
  <c r="F50" i="2"/>
  <c r="B50" i="4" s="1"/>
  <c r="C50" i="4" s="1"/>
  <c r="D50" i="4" s="1"/>
  <c r="F47" i="2"/>
  <c r="B47" i="4" s="1"/>
  <c r="C47" i="4" s="1"/>
  <c r="D47" i="4" s="1"/>
  <c r="F46" i="2"/>
  <c r="B46" i="4" s="1"/>
  <c r="C46" i="4" s="1"/>
  <c r="D46" i="4" s="1"/>
  <c r="F43" i="2"/>
  <c r="B43" i="4" s="1"/>
  <c r="C43" i="4" s="1"/>
  <c r="D43" i="4" s="1"/>
  <c r="F42" i="2"/>
  <c r="B42" i="4" s="1"/>
  <c r="C42" i="4" s="1"/>
  <c r="D42" i="4" s="1"/>
  <c r="F39" i="2"/>
  <c r="B39" i="4" s="1"/>
  <c r="C39" i="4" s="1"/>
  <c r="D39" i="4" s="1"/>
  <c r="F38" i="2"/>
  <c r="B38" i="4" s="1"/>
  <c r="C38" i="4" s="1"/>
  <c r="D38" i="4" s="1"/>
  <c r="F35" i="2"/>
  <c r="B35" i="4" s="1"/>
  <c r="C35" i="4" s="1"/>
  <c r="D35" i="4" s="1"/>
  <c r="F34" i="2"/>
  <c r="B34" i="4" s="1"/>
  <c r="C34" i="4" s="1"/>
  <c r="D34" i="4" s="1"/>
  <c r="F31" i="2"/>
  <c r="B31" i="4" s="1"/>
  <c r="C31" i="4" s="1"/>
  <c r="D31" i="4" s="1"/>
  <c r="F26" i="2"/>
  <c r="B26" i="4" s="1"/>
  <c r="C26" i="4" s="1"/>
  <c r="D26" i="4" s="1"/>
  <c r="F57" i="2"/>
  <c r="B57" i="4" s="1"/>
  <c r="C57" i="4" s="1"/>
  <c r="D57" i="4" s="1"/>
  <c r="F49" i="2"/>
  <c r="B49" i="4" s="1"/>
  <c r="C49" i="4" s="1"/>
  <c r="D49" i="4" s="1"/>
  <c r="F48" i="2"/>
  <c r="B48" i="4" s="1"/>
  <c r="C48" i="4" s="1"/>
  <c r="D48" i="4" s="1"/>
  <c r="F41" i="2"/>
  <c r="B41" i="4" s="1"/>
  <c r="C41" i="4" s="1"/>
  <c r="D41" i="4" s="1"/>
  <c r="F40" i="2"/>
  <c r="B40" i="4" s="1"/>
  <c r="C40" i="4" s="1"/>
  <c r="D40" i="4" s="1"/>
  <c r="F37" i="2"/>
  <c r="B37" i="4" s="1"/>
  <c r="C37" i="4" s="1"/>
  <c r="D37" i="4" s="1"/>
  <c r="F30" i="2"/>
  <c r="B30" i="4" s="1"/>
  <c r="C30" i="4" s="1"/>
  <c r="D30" i="4" s="1"/>
  <c r="F27" i="2"/>
  <c r="B27" i="4" s="1"/>
  <c r="C27" i="4" s="1"/>
  <c r="D27" i="4" s="1"/>
  <c r="AI23" i="2"/>
  <c r="R23" i="4" s="1"/>
  <c r="S23" i="4" s="1"/>
  <c r="T23" i="4" s="1"/>
  <c r="AH23" i="4" s="1"/>
  <c r="E15" i="6" s="1"/>
  <c r="I42" i="9"/>
  <c r="Q5" i="9"/>
  <c r="Y44" i="9"/>
  <c r="B21" i="9"/>
  <c r="AH26" i="9"/>
  <c r="AF4" i="4"/>
  <c r="X4" i="4"/>
  <c r="AB4" i="4"/>
  <c r="N4" i="4"/>
  <c r="O4" i="4" s="1"/>
  <c r="F4" i="4"/>
  <c r="G4" i="4" s="1"/>
  <c r="B4" i="4"/>
  <c r="C4" i="4" s="1"/>
  <c r="R4" i="4"/>
  <c r="S4" i="4" s="1"/>
  <c r="G18" i="4" l="1"/>
  <c r="H18" i="4" s="1"/>
  <c r="O18" i="4"/>
  <c r="P18" i="4" s="1"/>
  <c r="AH18" i="4" s="1"/>
  <c r="E3" i="6" s="1"/>
  <c r="G22" i="4"/>
  <c r="H22" i="4" s="1"/>
  <c r="O22" i="4"/>
  <c r="P22" i="4" s="1"/>
  <c r="AH22" i="4" s="1"/>
  <c r="E32" i="6" s="1"/>
  <c r="C7" i="4"/>
  <c r="D7" i="4" s="1"/>
  <c r="S8" i="4"/>
  <c r="T8" i="4" s="1"/>
  <c r="C11" i="4"/>
  <c r="D11" i="4" s="1"/>
  <c r="S12" i="4"/>
  <c r="T12" i="4" s="1"/>
  <c r="C15" i="4"/>
  <c r="D15" i="4" s="1"/>
  <c r="H33" i="4"/>
  <c r="G33" i="4"/>
  <c r="H37" i="4"/>
  <c r="G37" i="4"/>
  <c r="H41" i="4"/>
  <c r="G41" i="4"/>
  <c r="H31" i="4"/>
  <c r="G31" i="4"/>
  <c r="H35" i="4"/>
  <c r="G35" i="4"/>
  <c r="H44" i="4"/>
  <c r="G44" i="4"/>
  <c r="H52" i="4"/>
  <c r="G52" i="4"/>
  <c r="H39" i="4"/>
  <c r="G39" i="4"/>
  <c r="H56" i="4"/>
  <c r="G56" i="4"/>
  <c r="P30" i="4"/>
  <c r="O30" i="4"/>
  <c r="P38" i="4"/>
  <c r="O38" i="4"/>
  <c r="O46" i="4"/>
  <c r="P46" i="4" s="1"/>
  <c r="O54" i="4"/>
  <c r="P54" i="4" s="1"/>
  <c r="O28" i="4"/>
  <c r="P28" i="4" s="1"/>
  <c r="O36" i="4"/>
  <c r="P36" i="4" s="1"/>
  <c r="O52" i="4"/>
  <c r="P52" i="4" s="1"/>
  <c r="AH52" i="4" s="1"/>
  <c r="E14" i="6" s="1"/>
  <c r="O33" i="4"/>
  <c r="P33" i="4" s="1"/>
  <c r="AH33" i="4" s="1"/>
  <c r="E38" i="6" s="1"/>
  <c r="O41" i="4"/>
  <c r="P41" i="4" s="1"/>
  <c r="AH41" i="4" s="1"/>
  <c r="E45" i="6" s="1"/>
  <c r="O35" i="4"/>
  <c r="P35" i="4" s="1"/>
  <c r="AH35" i="4" s="1"/>
  <c r="E48" i="6" s="1"/>
  <c r="O48" i="4"/>
  <c r="P48" i="4" s="1"/>
  <c r="S5" i="4"/>
  <c r="T5" i="4" s="1"/>
  <c r="C8" i="4"/>
  <c r="D8" i="4" s="1"/>
  <c r="S9" i="4"/>
  <c r="T9" i="4" s="1"/>
  <c r="C12" i="4"/>
  <c r="D12" i="4" s="1"/>
  <c r="S13" i="4"/>
  <c r="T13" i="4" s="1"/>
  <c r="G26" i="4"/>
  <c r="H26" i="4" s="1"/>
  <c r="G30" i="4"/>
  <c r="H30" i="4" s="1"/>
  <c r="AH30" i="4" s="1"/>
  <c r="E10" i="6" s="1"/>
  <c r="G34" i="4"/>
  <c r="H34" i="4" s="1"/>
  <c r="G38" i="4"/>
  <c r="H38" i="4" s="1"/>
  <c r="AH38" i="4" s="1"/>
  <c r="E28" i="6" s="1"/>
  <c r="G42" i="4"/>
  <c r="H42" i="4" s="1"/>
  <c r="G46" i="4"/>
  <c r="H46" i="4" s="1"/>
  <c r="G50" i="4"/>
  <c r="H50" i="4" s="1"/>
  <c r="G54" i="4"/>
  <c r="H54" i="4" s="1"/>
  <c r="G24" i="4"/>
  <c r="H24" i="4" s="1"/>
  <c r="G28" i="4"/>
  <c r="H28" i="4" s="1"/>
  <c r="G32" i="4"/>
  <c r="H32" i="4" s="1"/>
  <c r="G43" i="4"/>
  <c r="H43" i="4" s="1"/>
  <c r="G36" i="4"/>
  <c r="H36" i="4" s="1"/>
  <c r="G40" i="4"/>
  <c r="H40" i="4" s="1"/>
  <c r="G48" i="4"/>
  <c r="H48" i="4" s="1"/>
  <c r="O26" i="4"/>
  <c r="P26" i="4" s="1"/>
  <c r="AH26" i="4" s="1"/>
  <c r="E33" i="6" s="1"/>
  <c r="O34" i="4"/>
  <c r="P34" i="4" s="1"/>
  <c r="AH34" i="4" s="1"/>
  <c r="E19" i="6" s="1"/>
  <c r="O42" i="4"/>
  <c r="P42" i="4" s="1"/>
  <c r="AH42" i="4" s="1"/>
  <c r="E34" i="6" s="1"/>
  <c r="O50" i="4"/>
  <c r="P50" i="4" s="1"/>
  <c r="AH50" i="4" s="1"/>
  <c r="E23" i="6" s="1"/>
  <c r="O24" i="4"/>
  <c r="P24" i="4" s="1"/>
  <c r="AH24" i="4" s="1"/>
  <c r="E41" i="6" s="1"/>
  <c r="O32" i="4"/>
  <c r="P32" i="4" s="1"/>
  <c r="AH32" i="4" s="1"/>
  <c r="E8" i="6" s="1"/>
  <c r="O44" i="4"/>
  <c r="P44" i="4" s="1"/>
  <c r="AH44" i="4" s="1"/>
  <c r="E37" i="6" s="1"/>
  <c r="O39" i="4"/>
  <c r="P39" i="4" s="1"/>
  <c r="AH39" i="4" s="1"/>
  <c r="E29" i="6" s="1"/>
  <c r="O37" i="4"/>
  <c r="P37" i="4" s="1"/>
  <c r="AH37" i="4" s="1"/>
  <c r="E6" i="6" s="1"/>
  <c r="O31" i="4"/>
  <c r="P31" i="4" s="1"/>
  <c r="AH31" i="4" s="1"/>
  <c r="E7" i="6" s="1"/>
  <c r="O43" i="4"/>
  <c r="P43" i="4" s="1"/>
  <c r="AH43" i="4" s="1"/>
  <c r="E46" i="6" s="1"/>
  <c r="O40" i="4"/>
  <c r="P40" i="4" s="1"/>
  <c r="AH40" i="4" s="1"/>
  <c r="E30" i="6" s="1"/>
  <c r="O56" i="4"/>
  <c r="P56" i="4" s="1"/>
  <c r="AH56" i="4" s="1"/>
  <c r="E40" i="6" s="1"/>
  <c r="C6" i="4"/>
  <c r="D6" i="4" s="1"/>
  <c r="S7" i="4"/>
  <c r="T7" i="4" s="1"/>
  <c r="AH7" i="4" s="1"/>
  <c r="E21" i="6" s="1"/>
  <c r="C10" i="4"/>
  <c r="D10" i="4" s="1"/>
  <c r="S11" i="4"/>
  <c r="T11" i="4" s="1"/>
  <c r="AH11" i="4" s="1"/>
  <c r="E55" i="6" s="1"/>
  <c r="C14" i="4"/>
  <c r="D14" i="4" s="1"/>
  <c r="S15" i="4"/>
  <c r="T15" i="4" s="1"/>
  <c r="AH15" i="4" s="1"/>
  <c r="E42" i="6" s="1"/>
  <c r="G16" i="4"/>
  <c r="H16" i="4" s="1"/>
  <c r="O16" i="4"/>
  <c r="P16" i="4" s="1"/>
  <c r="AH16" i="4" s="1"/>
  <c r="E54" i="6" s="1"/>
  <c r="G20" i="4"/>
  <c r="H20" i="4" s="1"/>
  <c r="O20" i="4"/>
  <c r="P20" i="4" s="1"/>
  <c r="AH20" i="4" s="1"/>
  <c r="E12" i="6" s="1"/>
  <c r="C5" i="4"/>
  <c r="D5" i="4" s="1"/>
  <c r="S6" i="4"/>
  <c r="T6" i="4" s="1"/>
  <c r="AH6" i="4" s="1"/>
  <c r="E56" i="6" s="1"/>
  <c r="C9" i="4"/>
  <c r="D9" i="4" s="1"/>
  <c r="S10" i="4"/>
  <c r="T10" i="4" s="1"/>
  <c r="AH10" i="4" s="1"/>
  <c r="E44" i="6" s="1"/>
  <c r="C13" i="4"/>
  <c r="D13" i="4" s="1"/>
  <c r="S14" i="4"/>
  <c r="T14" i="4" s="1"/>
  <c r="AH14" i="4" s="1"/>
  <c r="E47" i="6" s="1"/>
  <c r="AH29" i="4"/>
  <c r="E4" i="6" s="1"/>
  <c r="T4" i="4"/>
  <c r="H4" i="4"/>
  <c r="P4" i="4"/>
  <c r="D4" i="4"/>
  <c r="L4" i="4"/>
  <c r="AH48" i="4" l="1"/>
  <c r="E31" i="6" s="1"/>
  <c r="AH28" i="4"/>
  <c r="E50" i="6" s="1"/>
  <c r="AH46" i="4"/>
  <c r="E49" i="6" s="1"/>
  <c r="AH12" i="4"/>
  <c r="E53" i="6" s="1"/>
  <c r="AH8" i="4"/>
  <c r="E17" i="6" s="1"/>
  <c r="AH13" i="4"/>
  <c r="E16" i="6" s="1"/>
  <c r="AH9" i="4"/>
  <c r="E20" i="6" s="1"/>
  <c r="AH5" i="4"/>
  <c r="E11" i="6" s="1"/>
  <c r="AH36" i="4"/>
  <c r="E5" i="6" s="1"/>
  <c r="AH54" i="4"/>
  <c r="E27" i="6" s="1"/>
  <c r="AH4" i="4"/>
  <c r="E22" i="6" s="1"/>
</calcChain>
</file>

<file path=xl/sharedStrings.xml><?xml version="1.0" encoding="utf-8"?>
<sst xmlns="http://schemas.openxmlformats.org/spreadsheetml/2006/main" count="752" uniqueCount="413">
  <si>
    <t>Rank</t>
  </si>
  <si>
    <t>GM</t>
  </si>
  <si>
    <t>playerId</t>
  </si>
  <si>
    <t>optaPersonId</t>
  </si>
  <si>
    <t>Min</t>
  </si>
  <si>
    <t>Age</t>
  </si>
  <si>
    <t>Position</t>
  </si>
  <si>
    <t>firstName</t>
  </si>
  <si>
    <t>lastName</t>
  </si>
  <si>
    <t>player</t>
  </si>
  <si>
    <t>team</t>
  </si>
  <si>
    <t>teamId</t>
  </si>
  <si>
    <t>optaTeamId</t>
  </si>
  <si>
    <t>leagueId</t>
  </si>
  <si>
    <t>league</t>
  </si>
  <si>
    <t>Touches</t>
  </si>
  <si>
    <t>TchsA3</t>
  </si>
  <si>
    <t>AvePositionAttHalf</t>
  </si>
  <si>
    <t>TouchIndexWing</t>
  </si>
  <si>
    <t>PsAtt</t>
  </si>
  <si>
    <t>Pass%</t>
  </si>
  <si>
    <t>%PassWithinA3</t>
  </si>
  <si>
    <t>%PassFwdM3D3</t>
  </si>
  <si>
    <t>PassIndexWing</t>
  </si>
  <si>
    <t>PsCmpInBox</t>
  </si>
  <si>
    <t>PullBk</t>
  </si>
  <si>
    <t>1v1</t>
  </si>
  <si>
    <t>1v1%</t>
  </si>
  <si>
    <t>Suc1v1</t>
  </si>
  <si>
    <t>Disposs</t>
  </si>
  <si>
    <t>TakeOnIndexWing</t>
  </si>
  <si>
    <t>PsCmpInBoxNotChance</t>
  </si>
  <si>
    <t>SOG</t>
  </si>
  <si>
    <t>Goal</t>
  </si>
  <si>
    <t>Ast</t>
  </si>
  <si>
    <t>CreationIndexWing</t>
  </si>
  <si>
    <t>teamSOG</t>
  </si>
  <si>
    <t>TeamGoals</t>
  </si>
  <si>
    <t>TeamAssist</t>
  </si>
  <si>
    <t>TeamAttIndex</t>
  </si>
  <si>
    <t>Tckl</t>
  </si>
  <si>
    <t>Int</t>
  </si>
  <si>
    <t>ShtBlk</t>
  </si>
  <si>
    <t>BlkdPs</t>
  </si>
  <si>
    <t>CrossBlkd</t>
  </si>
  <si>
    <t>ChlngeLost</t>
  </si>
  <si>
    <t>TotDisruptionOB</t>
  </si>
  <si>
    <t>Recovery</t>
  </si>
  <si>
    <t>AerialWon</t>
  </si>
  <si>
    <t>Aerials</t>
  </si>
  <si>
    <t>DuelsW</t>
  </si>
  <si>
    <t>Duels</t>
  </si>
  <si>
    <t>BallWinning</t>
  </si>
  <si>
    <t>Opp Thru Ball Comp</t>
  </si>
  <si>
    <t>OppSOG</t>
  </si>
  <si>
    <t>OppGoals</t>
  </si>
  <si>
    <t>TeamDefendingIndex</t>
  </si>
  <si>
    <t>aoe90w0oopw8h5ipktpmme9cl</t>
  </si>
  <si>
    <t>Right Attacking Midfielder</t>
  </si>
  <si>
    <t>Alberth JosuÃ©</t>
  </si>
  <si>
    <t>Elis MartÃ­nez</t>
  </si>
  <si>
    <t>A. Elis</t>
  </si>
  <si>
    <t>Houston Dynamo</t>
  </si>
  <si>
    <t>69m5c06m9up1j8vf8ulnb80xu</t>
  </si>
  <si>
    <t>287tckirbfj9nb8ar2k9r60vn</t>
  </si>
  <si>
    <t>MLS (USA)</t>
  </si>
  <si>
    <t>a0a6mrdprlut80ntwa33tl4ut</t>
  </si>
  <si>
    <t>Right Winger</t>
  </si>
  <si>
    <t>Alejandro Daniel</t>
  </si>
  <si>
    <t>Silva GonzÃ¡lez</t>
  </si>
  <si>
    <t>A. Silva</t>
  </si>
  <si>
    <t>Montreal Impact</t>
  </si>
  <si>
    <t>oisd4xgg4qxt18c7tikdejbe</t>
  </si>
  <si>
    <t>7iavd5damj4yxqgh65jgssnah</t>
  </si>
  <si>
    <t>Christopher</t>
  </si>
  <si>
    <t>Mueller</t>
  </si>
  <si>
    <t>C. Mueller</t>
  </si>
  <si>
    <t>Orlando City</t>
  </si>
  <si>
    <t>eaqreat4kxwvah0bvwg1wtoq5</t>
  </si>
  <si>
    <t>erg5221cj47yu7qfdenzkuuad</t>
  </si>
  <si>
    <t>Chris</t>
  </si>
  <si>
    <t>Pontius</t>
  </si>
  <si>
    <t>C. Pontius</t>
  </si>
  <si>
    <t>LA Galaxy</t>
  </si>
  <si>
    <t>6qr5y32dthc4dqycckwmfj1si</t>
  </si>
  <si>
    <t>co3niwple5xj0c14t3ydz3rh1</t>
  </si>
  <si>
    <t>C.J.</t>
  </si>
  <si>
    <t>Sapong</t>
  </si>
  <si>
    <t>C. Sapong</t>
  </si>
  <si>
    <t>Philadelphia Union</t>
  </si>
  <si>
    <t>aq0m4zmew7kkplbi7fa0pv45c</t>
  </si>
  <si>
    <t>2ue9e7i0456oryqx4pkfslbdh</t>
  </si>
  <si>
    <t>Right Midfielder</t>
  </si>
  <si>
    <t>Cristian Rafael</t>
  </si>
  <si>
    <t>Techera Cribelli</t>
  </si>
  <si>
    <t>C. Techera</t>
  </si>
  <si>
    <t>Vancouver Whitecaps</t>
  </si>
  <si>
    <t>cdmq2tqfwo5td2ztv1s62bqlf</t>
  </si>
  <si>
    <t>4695nvcz8lcrklltxvalcizmd</t>
  </si>
  <si>
    <t>Juan</t>
  </si>
  <si>
    <t>Agudelo</t>
  </si>
  <si>
    <t>J. Agudelo</t>
  </si>
  <si>
    <t>New England</t>
  </si>
  <si>
    <t>3ko4vrn7aouqpdr21sv4ipcvj</t>
  </si>
  <si>
    <t>d1e82ijf1k8jt10dxrrqfslw5</t>
  </si>
  <si>
    <t>Julian</t>
  </si>
  <si>
    <t>Gressel</t>
  </si>
  <si>
    <t>J. Gressel</t>
  </si>
  <si>
    <t>Atlanta United</t>
  </si>
  <si>
    <t>943ue6l8ylnidoygbi9p8op2h</t>
  </si>
  <si>
    <t>dh3r6osyxipq0iqt4e8yoiac5</t>
  </si>
  <si>
    <t>JesÃºs Manuel</t>
  </si>
  <si>
    <t>Medina Maldonado</t>
  </si>
  <si>
    <t>J. Medina</t>
  </si>
  <si>
    <t>New York City</t>
  </si>
  <si>
    <t>1bksy4rix8pm8rjve81uqo8ut</t>
  </si>
  <si>
    <t>ekh0noa7dbkv89m4gcd3billh</t>
  </si>
  <si>
    <t>Johnny</t>
  </si>
  <si>
    <t>Russell</t>
  </si>
  <si>
    <t>J. Russell</t>
  </si>
  <si>
    <t>Sporting KC</t>
  </si>
  <si>
    <t>3olfhpj6emfhceudd95ytb9gy</t>
  </si>
  <si>
    <t>3eq3fqw11mkpwb6ici8epqz11</t>
  </si>
  <si>
    <t>Jefferson David</t>
  </si>
  <si>
    <t>Savarino Quintero</t>
  </si>
  <si>
    <t>J. Savarino</t>
  </si>
  <si>
    <t>Real Salt Lake</t>
  </si>
  <si>
    <t>29zyafx618w7tvp34n53pzwwb</t>
  </si>
  <si>
    <t>6fnojo4m3daqz5moaa9yu1dk9</t>
  </si>
  <si>
    <t>Latif</t>
  </si>
  <si>
    <t>Blessing</t>
  </si>
  <si>
    <t>L. Blessing</t>
  </si>
  <si>
    <t>Los Angeles FC</t>
  </si>
  <si>
    <t>c6e7kqqrkt389ysrth6yy6puy</t>
  </si>
  <si>
    <t>6736te1pno19jo5i82obbns2d</t>
  </si>
  <si>
    <t>Magnus</t>
  </si>
  <si>
    <t>Eriksson</t>
  </si>
  <si>
    <t>M.  Eriksson</t>
  </si>
  <si>
    <t>SJ Earthquakes</t>
  </si>
  <si>
    <t>a2jg79bf9ab1vj6iok2r328cc</t>
  </si>
  <si>
    <t>1k3vd2f0e8r92fqkg5981y66t</t>
  </si>
  <si>
    <t>Michael David</t>
  </si>
  <si>
    <t>Barrios Puerta</t>
  </si>
  <si>
    <t>M. Barrios</t>
  </si>
  <si>
    <t>Dallas</t>
  </si>
  <si>
    <t>4gi4qw4gt6nfq0c6r8y574qgp</t>
  </si>
  <si>
    <t>bu51rg2ezwrqq6l5t1qvyjcnp</t>
  </si>
  <si>
    <t>Miguel Ãngel</t>
  </si>
  <si>
    <t>Ibarra Andrade</t>
  </si>
  <si>
    <t>M. Ibarra</t>
  </si>
  <si>
    <t>Minnesota United</t>
  </si>
  <si>
    <t>dna80a164iz5ta6pp6ivk64rx</t>
  </si>
  <si>
    <t>6glxg9gvqn1uc1jmwisnml68l</t>
  </si>
  <si>
    <t>Paul Joseph</t>
  </si>
  <si>
    <t>Arriola Hendricks</t>
  </si>
  <si>
    <t>P. Arriola</t>
  </si>
  <si>
    <t>DC United</t>
  </si>
  <si>
    <t>5qw82lpi6fio4fbljihlyyulb</t>
  </si>
  <si>
    <t>8bp3sbo230kdhnw76stsw2u39</t>
  </si>
  <si>
    <t>Pedro Miguel</t>
  </si>
  <si>
    <t>Martins Santos</t>
  </si>
  <si>
    <t>Pedro Santos</t>
  </si>
  <si>
    <t>Columbus Crew</t>
  </si>
  <si>
    <t>chjb0xe5vlaaguop3q2nbalni</t>
  </si>
  <si>
    <t>9yc63o8yrp9mudfsx7l1oqtp1</t>
  </si>
  <si>
    <t>Romain</t>
  </si>
  <si>
    <t>Alessandrini</t>
  </si>
  <si>
    <t>R. Alessandrini</t>
  </si>
  <si>
    <t>817ltkyap93lk4mew1u7p8xk9</t>
  </si>
  <si>
    <t>Raheem</t>
  </si>
  <si>
    <t>Edwards</t>
  </si>
  <si>
    <t>R. Edwards</t>
  </si>
  <si>
    <t>Chicago Fire</t>
  </si>
  <si>
    <t>apsqaaege20za4re5wm6bzq9a</t>
  </si>
  <si>
    <t>36haurik255ui3s3i8eetw1jp</t>
  </si>
  <si>
    <t>ZoltÃ¡n</t>
  </si>
  <si>
    <t>Stieber</t>
  </si>
  <si>
    <t>Z. Stieber</t>
  </si>
  <si>
    <t>Attacking Workspace</t>
  </si>
  <si>
    <t>Pass Index</t>
  </si>
  <si>
    <t>Take On Index</t>
  </si>
  <si>
    <t>BgChncCrtd</t>
  </si>
  <si>
    <t>Defensive Workspace</t>
  </si>
  <si>
    <t>Total Disruption</t>
  </si>
  <si>
    <t>Points Calc</t>
  </si>
  <si>
    <t>TeamBgChncCrtd</t>
  </si>
  <si>
    <t>teamOffDrawnRW</t>
  </si>
  <si>
    <t>c3rbflmxdbjy75c3pa0cgc53p</t>
  </si>
  <si>
    <t>Ilson</t>
  </si>
  <si>
    <t>Pereira Dias JÃºnior</t>
  </si>
  <si>
    <t>Ilsinho</t>
  </si>
  <si>
    <t>Offensive</t>
  </si>
  <si>
    <t>Touch Index Wing</t>
  </si>
  <si>
    <t>Points</t>
  </si>
  <si>
    <t>Adj Points</t>
  </si>
  <si>
    <t>Ball Winning</t>
  </si>
  <si>
    <t>Team Defense</t>
  </si>
  <si>
    <t>Pass Index Wing</t>
  </si>
  <si>
    <t>Take On Index Wing</t>
  </si>
  <si>
    <t>Creation Index Wing</t>
  </si>
  <si>
    <t>Team Attacking Index</t>
  </si>
  <si>
    <t>Team Defense Index</t>
  </si>
  <si>
    <t>Wing</t>
  </si>
  <si>
    <t>Categories</t>
  </si>
  <si>
    <t>Individual Attack</t>
  </si>
  <si>
    <t>Weighting(%)</t>
  </si>
  <si>
    <t>Individual Defense</t>
  </si>
  <si>
    <t>Team Attack</t>
  </si>
  <si>
    <t>Team Defending</t>
  </si>
  <si>
    <t>Physical</t>
  </si>
  <si>
    <t>Subcategory</t>
  </si>
  <si>
    <t>Overall Weighting(%)</t>
  </si>
  <si>
    <t>Creation Wing</t>
  </si>
  <si>
    <t>Team Defending Index</t>
  </si>
  <si>
    <t>Total</t>
  </si>
  <si>
    <t>Cum Points</t>
  </si>
  <si>
    <t>Overall</t>
  </si>
  <si>
    <t>Summary Rankings</t>
  </si>
  <si>
    <t>Player</t>
  </si>
  <si>
    <t>Definitions</t>
  </si>
  <si>
    <t>Players listed have played at least 800 minutes at the position listed</t>
  </si>
  <si>
    <t>Attacking Category</t>
  </si>
  <si>
    <t>Touch Index</t>
  </si>
  <si>
    <t>Pass Attempts * Pass Accuracy = PsCmp</t>
  </si>
  <si>
    <t>Pass Attempts that start and end in the Attacking 3rd/total Pass Attemts = %Passes within Attacking 3rd</t>
  </si>
  <si>
    <t>Creation Index</t>
  </si>
  <si>
    <t>Passes Completed into the box that are not big chances created + Goals + Shots On Goal + Big Chances Created + Assists</t>
  </si>
  <si>
    <t>Team Att Index</t>
  </si>
  <si>
    <t>Team Shots On Target + Team Goals + Team Big Chances Created + Team Assists</t>
  </si>
  <si>
    <t>Defensive</t>
  </si>
  <si>
    <t>(Tackles + INT + ShtBlk + Blkd Pass + Cross Blkd) - (Challenges Lost x 2)</t>
  </si>
  <si>
    <t>((Recoveries + Successful Tackles + Successful Interceptions + Aerials Won +Duels Won) / (Tackles Made + Interceptions + Recoveries + Aerial Duels + Duels))*100</t>
  </si>
  <si>
    <t>Ball Winning is multiplied by 100 just to give more decimal places to distinguish between scores</t>
  </si>
  <si>
    <t>(Goals Allowed * .5) + (SOT * .3) + ((Completed Thru Balls - Offsides Drawn)*.2)</t>
  </si>
  <si>
    <t>Number of players + 1 - Ranking</t>
  </si>
  <si>
    <t>Subcategory Weighting * Points</t>
  </si>
  <si>
    <t>Cum Rank</t>
  </si>
  <si>
    <t>Sum of Adjusted Points for all subcategories</t>
  </si>
  <si>
    <t>Touches * Average Position When in the Attacking Half</t>
  </si>
  <si>
    <r>
      <rPr>
        <b/>
        <sz val="11"/>
        <color theme="1"/>
        <rFont val="Calibri"/>
        <family val="2"/>
        <scheme val="minor"/>
      </rPr>
      <t>(Pass Attempts*Pass Accuracy)</t>
    </r>
    <r>
      <rPr>
        <sz val="11"/>
        <color theme="1"/>
        <rFont val="Calibri"/>
        <family val="2"/>
        <scheme val="minor"/>
      </rPr>
      <t>*Pass Accuracy*</t>
    </r>
    <r>
      <rPr>
        <sz val="11"/>
        <color theme="4"/>
        <rFont val="Calibri"/>
        <family val="2"/>
        <scheme val="minor"/>
      </rPr>
      <t>%Passes within Attacking 3rd</t>
    </r>
    <r>
      <rPr>
        <sz val="11"/>
        <color theme="1"/>
        <rFont val="Calibri"/>
        <family val="2"/>
        <scheme val="minor"/>
      </rPr>
      <t>*%Forwad Passes When Outside of the Attacking 3rd</t>
    </r>
  </si>
  <si>
    <t>Team Attacking</t>
  </si>
  <si>
    <t>Creation</t>
  </si>
  <si>
    <t>Passing</t>
  </si>
  <si>
    <t>Take On</t>
  </si>
  <si>
    <t>(Take On Attempted * Take On Success Rate)-Dispossed</t>
  </si>
  <si>
    <t>Defensive Rankings</t>
  </si>
  <si>
    <t>Sheet</t>
  </si>
  <si>
    <t>Overall Rankings</t>
  </si>
  <si>
    <t>Summary Rankings Page that weights all the sub-category rankings.</t>
  </si>
  <si>
    <t>The Rankings Update by themselves, simply reorder the table to see the rankings in order</t>
  </si>
  <si>
    <t>Attacking Rankings Page</t>
  </si>
  <si>
    <t>Contains all the offensive subcategories or indeces and the stats that go into them. You can interact with the tables to see how the players rank in each index and each stat that goes into them.</t>
  </si>
  <si>
    <t>Defensive Rankings Page</t>
  </si>
  <si>
    <t>Contains all the Defensive subcategories or indeces and the stats that go into them. You can interact with the tables to see how the players rank in each index and each stat that goes into them.</t>
  </si>
  <si>
    <t>Contains the rankings and stat tables for each attacking index. These tables are left in alphabetical order as it is linked to the calculations page.</t>
  </si>
  <si>
    <t>Do not interact with or alter this page</t>
  </si>
  <si>
    <t>Defensive WorkSpace</t>
  </si>
  <si>
    <t>Contains the rankings and stat tables for each Defensive index. These tables are left in alphabetical order as it is linked to the calculations page.</t>
  </si>
  <si>
    <t>Points Calc&amp; Overall Points Calc</t>
  </si>
  <si>
    <t>The page where all the points and weightings are calculated to come up with the overall point total for each player</t>
  </si>
  <si>
    <t>Contains the definitions and calculations for each subcategory or index.</t>
  </si>
  <si>
    <t>OPTA Data</t>
  </si>
  <si>
    <t>Pure Data Download from OPTA</t>
  </si>
  <si>
    <t>Weightings</t>
  </si>
  <si>
    <t>Shows Weightings for each main category and subcategory</t>
  </si>
  <si>
    <t>Minutes</t>
  </si>
  <si>
    <t>All Calculations are for Minutes played only at Right Midfielder, Right Wing, and Right Attacking Midfielder; all calculations are PER 90</t>
  </si>
  <si>
    <t>Added: CJ Sapong and Ilsinho</t>
  </si>
  <si>
    <t>Removed:Diego Valeri</t>
  </si>
  <si>
    <t>SucInt</t>
  </si>
  <si>
    <t>SucflTkls</t>
  </si>
  <si>
    <t>582uvj0i3dvm0zwbou9q68pgp</t>
  </si>
  <si>
    <t>Left Midfielder</t>
  </si>
  <si>
    <t>Alphonso</t>
  </si>
  <si>
    <t>Davies</t>
  </si>
  <si>
    <t>A. Davies</t>
  </si>
  <si>
    <t>bm25ab2aocet5ejpzxzcw7xed</t>
  </si>
  <si>
    <t>Left Attacking Midfielder</t>
  </si>
  <si>
    <t>Edwin Alexi</t>
  </si>
  <si>
    <t>GÃ³mez GutiÃ©rrez</t>
  </si>
  <si>
    <t>A. GÃ³mez</t>
  </si>
  <si>
    <t>3oub3l3mryzafp6wobgjbgxjp</t>
  </si>
  <si>
    <t>Aleksandar</t>
  </si>
  <si>
    <t>Katai</t>
  </si>
  <si>
    <t>A. Katai</t>
  </si>
  <si>
    <t>64vrzsvixp5cvq9b7ol723zkl</t>
  </si>
  <si>
    <t>Alex</t>
  </si>
  <si>
    <t>Muyl</t>
  </si>
  <si>
    <t>A. Muyl</t>
  </si>
  <si>
    <t>New York RB</t>
  </si>
  <si>
    <t>7k329us81r2yiw9pakgo5tp6e</t>
  </si>
  <si>
    <t>cipf4dnh5novtb3wtsm2zy11x</t>
  </si>
  <si>
    <t>Brek</t>
  </si>
  <si>
    <t>Shea</t>
  </si>
  <si>
    <t>B. Shea</t>
  </si>
  <si>
    <t>jx4qgvdq5vsa0hvgqh73mf2t</t>
  </si>
  <si>
    <t>Christian JesÃºs</t>
  </si>
  <si>
    <t>Martinez</t>
  </si>
  <si>
    <t>C. Martinez</t>
  </si>
  <si>
    <t>6kwvv619nu41j14077aw1vg7p</t>
  </si>
  <si>
    <t>Cristian Anderson</t>
  </si>
  <si>
    <t>Penilla Caicedo</t>
  </si>
  <si>
    <t>C. Penilla</t>
  </si>
  <si>
    <t>1n0l8r7kj88y4k7tfaolsrkkp</t>
  </si>
  <si>
    <t>Cristian</t>
  </si>
  <si>
    <t>Roldan</t>
  </si>
  <si>
    <t>C. Roldan</t>
  </si>
  <si>
    <t>Seattle Sounders</t>
  </si>
  <si>
    <t>3st9rj62b3qnni6uolw0lwaqn</t>
  </si>
  <si>
    <t>2w5xjif5lfjq0qhwox0ha11x</t>
  </si>
  <si>
    <t>Carlos Alberto</t>
  </si>
  <si>
    <t>Vela Garrido</t>
  </si>
  <si>
    <t>C. Vela</t>
  </si>
  <si>
    <t>1hl59djjogr15wtdp8xvages5</t>
  </si>
  <si>
    <t>David</t>
  </si>
  <si>
    <t>Accam</t>
  </si>
  <si>
    <t>D. Accam</t>
  </si>
  <si>
    <t>677wll2p2i6pyzpq2sugger55</t>
  </si>
  <si>
    <t>Left Winger</t>
  </si>
  <si>
    <t>Diego MartÃ­n</t>
  </si>
  <si>
    <t>Rossi Marachlian</t>
  </si>
  <si>
    <t>D. Rossi</t>
  </si>
  <si>
    <t>d9yyl291mkmq386x6ub23bzrp</t>
  </si>
  <si>
    <t>Daniel</t>
  </si>
  <si>
    <t>Royer</t>
  </si>
  <si>
    <t>D. Royer</t>
  </si>
  <si>
    <t>b7uk3tp9v4j1tdtyjont2yaqx</t>
  </si>
  <si>
    <t>Salloi</t>
  </si>
  <si>
    <t>D. Salloi</t>
  </si>
  <si>
    <t>Portland Timbers</t>
  </si>
  <si>
    <t>77o8sorlijzpr0t4s7231zzxp</t>
  </si>
  <si>
    <t>9crw9og5xe70mc0m1etggpdk9</t>
  </si>
  <si>
    <t>Ezequiel</t>
  </si>
  <si>
    <t>Barco</t>
  </si>
  <si>
    <t>E. Barco</t>
  </si>
  <si>
    <t>bhihqkknr89j9ygk9aj2gnoph</t>
  </si>
  <si>
    <t>Edgar Eduardo</t>
  </si>
  <si>
    <t>Castillo Carrillo</t>
  </si>
  <si>
    <t>E. Castillo</t>
  </si>
  <si>
    <t>Colorado Rapids</t>
  </si>
  <si>
    <t>cvrl5bces32x6fup1ks1hvets</t>
  </si>
  <si>
    <t>ba2aut8k62b83ca053l5bf1lh</t>
  </si>
  <si>
    <t>Fabrice</t>
  </si>
  <si>
    <t>Picault</t>
  </si>
  <si>
    <t>F. Picault</t>
  </si>
  <si>
    <t>ar5egjfxvgref6nzy4onfmsid</t>
  </si>
  <si>
    <t>Gerso</t>
  </si>
  <si>
    <t>Fernandes</t>
  </si>
  <si>
    <t>Gerso Fernandes</t>
  </si>
  <si>
    <t>2joynvw5j6z0f85nbr5t4j0fd</t>
  </si>
  <si>
    <t>HÃ¡rold Santiago</t>
  </si>
  <si>
    <t>Mosquera Caicedo</t>
  </si>
  <si>
    <t>H. Mosquera</t>
  </si>
  <si>
    <t>59asg6ejg941cd84vnqqaq385</t>
  </si>
  <si>
    <t>Harry</t>
  </si>
  <si>
    <t>Shipp</t>
  </si>
  <si>
    <t>H. Shipp</t>
  </si>
  <si>
    <t>ciaqe12s383jursixiioxmo5x</t>
  </si>
  <si>
    <t>HÃ©ctor Daniel</t>
  </si>
  <si>
    <t>Villalba</t>
  </si>
  <si>
    <t>H. Villalba</t>
  </si>
  <si>
    <t>cz92q10uklp9lz2g7oeb2gut</t>
  </si>
  <si>
    <t>Ignacio</t>
  </si>
  <si>
    <t>Piatti</t>
  </si>
  <si>
    <t>I. Piatti</t>
  </si>
  <si>
    <t>at3tmcpkf1zuiu61pksdikd05</t>
  </si>
  <si>
    <t>Ismael</t>
  </si>
  <si>
    <t>Tajouri-Shradi</t>
  </si>
  <si>
    <t>Ismael Tajouri</t>
  </si>
  <si>
    <t>4649qle15zg22jj8udivc2ytx</t>
  </si>
  <si>
    <t>JoÃ£o Jimmy</t>
  </si>
  <si>
    <t>Plata Cotera</t>
  </si>
  <si>
    <t>J. Plata</t>
  </si>
  <si>
    <t>e9edcsoafeo8g7heb4sjt3u8l</t>
  </si>
  <si>
    <t>Justin</t>
  </si>
  <si>
    <t>Meram</t>
  </si>
  <si>
    <t>Justin Meram</t>
  </si>
  <si>
    <t>5cveiae53ksrodojo0ssviz1l</t>
  </si>
  <si>
    <t>Niko</t>
  </si>
  <si>
    <t>Hansen</t>
  </si>
  <si>
    <t>N. Hansen</t>
  </si>
  <si>
    <t>1l9y46n47adq6puujt4pt072t</t>
  </si>
  <si>
    <t>Nicolas</t>
  </si>
  <si>
    <t>Hasler</t>
  </si>
  <si>
    <t>N. Hasler</t>
  </si>
  <si>
    <t>6q9z9gr8sr2ps88apxpb1aehh</t>
  </si>
  <si>
    <t>Roland Conde</t>
  </si>
  <si>
    <t>Lamah</t>
  </si>
  <si>
    <t>R. Lamah</t>
  </si>
  <si>
    <t>epusm8fpwyc40s5y1bu6e7w7p</t>
  </si>
  <si>
    <t>Romell Samir</t>
  </si>
  <si>
    <t>Quioto Robinson</t>
  </si>
  <si>
    <t>R. Quioto</t>
  </si>
  <si>
    <t>e5nj82ezbq0x6zdzdh4quyxn9</t>
  </si>
  <si>
    <t>SebastiÃ¡n Marcelo</t>
  </si>
  <si>
    <t>Blanco</t>
  </si>
  <si>
    <t>S. Blanco</t>
  </si>
  <si>
    <t>ah2s6yhizmnyhjdo9yk56h39x</t>
  </si>
  <si>
    <t>Sam</t>
  </si>
  <si>
    <t>Nicholson</t>
  </si>
  <si>
    <t>S. Nicholson</t>
  </si>
  <si>
    <t>5wa2awnwsayrocgxs9d00p1p1</t>
  </si>
  <si>
    <t>Valeri</t>
  </si>
  <si>
    <t>Qazaishvili</t>
  </si>
  <si>
    <t>V. Qazaishvili</t>
  </si>
  <si>
    <t>46seb593jc75c0q0vml2ikc7p</t>
  </si>
  <si>
    <t>VÃ­ctor</t>
  </si>
  <si>
    <t>RodrÃ­guez Romero</t>
  </si>
  <si>
    <t>VÃ­ctor RodrÃ­guez</t>
  </si>
  <si>
    <t>7z9pkb01zugta9xl1bplj79w5</t>
  </si>
  <si>
    <t>Yamil Rodrigo</t>
  </si>
  <si>
    <t>Asad</t>
  </si>
  <si>
    <t>Y. Asad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</si>
</sst>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b/>
      <sz val="11"/>
      <color rgb="FFFF0000"/>
      <name val="Calibri"/>
      <family val="2"/>
      <scheme val="minor"/>
    </font>
    <font>
      <sz val="11"/>
      <name val="Calibri"/>
      <family val="2"/>
      <scheme val="minor"/>
    </font>
    <font>
      <sz val="11"/>
      <color rgb="FF159B1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0" fontId="0" fillId="0" borderId="0" xfId="0" applyNumberFormat="1"/>
    <xf numFmtId="2" fontId="0" fillId="0" borderId="0" xfId="0" applyNumberFormat="1"/>
    <xf numFmtId="0" fontId="0" fillId="0" borderId="0" xfId="0" applyFont="1"/>
    <xf numFmtId="0" fontId="16" fillId="0" borderId="0" xfId="0" applyFont="1"/>
    <xf numFmtId="0" fontId="18" fillId="0" borderId="0" xfId="0" applyFont="1"/>
    <xf numFmtId="0" fontId="0" fillId="0" borderId="0" xfId="0" quotePrefix="1"/>
    <xf numFmtId="0" fontId="0" fillId="0" borderId="10" xfId="0" applyFont="1" applyFill="1" applyBorder="1"/>
    <xf numFmtId="0" fontId="0" fillId="0" borderId="0" xfId="0"/>
    <xf numFmtId="0" fontId="19" fillId="0" borderId="0" xfId="0" applyFont="1"/>
    <xf numFmtId="0" fontId="20" fillId="0" borderId="0" xfId="0" applyFont="1"/>
    <xf numFmtId="0" fontId="0" fillId="33" borderId="0" xfId="0" applyFill="1"/>
    <xf numFmtId="0" fontId="14"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0" formatCode="General"/>
    </dxf>
    <dxf>
      <numFmt numFmtId="0" formatCode="General"/>
    </dxf>
  </dxfs>
  <tableStyles count="0" defaultTableStyle="TableStyleMedium2" defaultPivotStyle="PivotStyleLight16"/>
  <colors>
    <mruColors>
      <color rgb="FF159B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8B14AC-687E-49E3-910B-FD5A70C131A3}" name="Table1" displayName="Table1" ref="B2:E56" totalsRowShown="0">
  <autoFilter ref="B2:E56" xr:uid="{E0766750-4DE0-4F7D-8AFF-489D7CF94656}"/>
  <sortState xmlns:xlrd2="http://schemas.microsoft.com/office/spreadsheetml/2017/richdata2" ref="B3:E56">
    <sortCondition descending="1" ref="E2:E56"/>
  </sortState>
  <tableColumns count="4">
    <tableColumn id="1" xr3:uid="{426CE59B-19FB-459B-A690-DEA2FC766A94}" name="Player">
      <calculatedColumnFormula>'Points Calc'!A4</calculatedColumnFormula>
    </tableColumn>
    <tableColumn id="4" xr3:uid="{E59570F3-26B2-4881-AD1D-668385F79CD7}" name="GM" dataDxfId="12">
      <calculatedColumnFormula>'Opta Data'!B2</calculatedColumnFormula>
    </tableColumn>
    <tableColumn id="3" xr3:uid="{B1867A99-F27A-4FB7-9AE9-7B9E617B0AA2}" name="Minutes" dataDxfId="11">
      <calculatedColumnFormula>'Opta Data'!E2</calculatedColumnFormula>
    </tableColumn>
    <tableColumn id="2" xr3:uid="{3ECA9804-01FF-473A-8A8E-CA5A302BDE71}" name="Cum Points" dataDxfId="10">
      <calculatedColumnFormula>'Points Calc'!AH4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6FD65-7226-4391-9C9A-31366A71CD59}" name="Table2" displayName="Table2" ref="B3:F57" totalsRowShown="0">
  <autoFilter ref="B3:F57" xr:uid="{9EFC1DBD-BDB4-4929-8D8E-BE21A405D3F0}"/>
  <sortState xmlns:xlrd2="http://schemas.microsoft.com/office/spreadsheetml/2017/richdata2" ref="B4:F57">
    <sortCondition descending="1" ref="F3:F57"/>
  </sortState>
  <tableColumns count="5">
    <tableColumn id="1" xr3:uid="{73472876-B9FE-4711-A66D-E30533E40B90}" name="player">
      <calculatedColumnFormula>'Attacking Workspace'!A4</calculatedColumnFormula>
    </tableColumn>
    <tableColumn id="2" xr3:uid="{97E9E51B-6617-46E7-BAAC-3996850A6C46}" name="Touches">
      <calculatedColumnFormula>'Attacking Workspace'!B4</calculatedColumnFormula>
    </tableColumn>
    <tableColumn id="3" xr3:uid="{7B2F94A6-2548-4B69-8A36-4414D2954B4A}" name="TchsA3">
      <calculatedColumnFormula>'Attacking Workspace'!C4</calculatedColumnFormula>
    </tableColumn>
    <tableColumn id="4" xr3:uid="{54CEEFC3-9A55-41A8-9785-D9EB700EEECE}" name="AvePositionAttHalf">
      <calculatedColumnFormula>'Attacking Workspace'!D4</calculatedColumnFormula>
    </tableColumn>
    <tableColumn id="5" xr3:uid="{DEF0450C-F294-4427-B644-37AC5D57926C}" name="TouchIndexWing" dataDxfId="9">
      <calculatedColumnFormula>'Attacking Workspace'!E4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DFCA41-BDE9-481F-96FE-25BAD1225CDA}" name="Table3" displayName="Table3" ref="I3:N57" totalsRowShown="0">
  <autoFilter ref="I3:N57" xr:uid="{DE63A54F-87CE-47B5-AAF1-BF953CC4B734}"/>
  <sortState xmlns:xlrd2="http://schemas.microsoft.com/office/spreadsheetml/2017/richdata2" ref="I4:N57">
    <sortCondition descending="1" ref="N3:N57"/>
  </sortState>
  <tableColumns count="6">
    <tableColumn id="1" xr3:uid="{75A37111-74BD-4B3F-B7C7-73A5B505D733}" name="player">
      <calculatedColumnFormula>'Attacking Workspace'!A4</calculatedColumnFormula>
    </tableColumn>
    <tableColumn id="2" xr3:uid="{59A3A17E-1DF1-421C-8A20-3282116F4614}" name="PsAtt">
      <calculatedColumnFormula>'Attacking Workspace'!H4</calculatedColumnFormula>
    </tableColumn>
    <tableColumn id="3" xr3:uid="{0B85D218-EFB6-4FF4-8ED9-EE344C508875}" name="Pass%">
      <calculatedColumnFormula>'Attacking Workspace'!I4</calculatedColumnFormula>
    </tableColumn>
    <tableColumn id="4" xr3:uid="{C0F5E672-5ED0-486B-8EBF-6110DB26A754}" name="%PassWithinA3">
      <calculatedColumnFormula>'Attacking Workspace'!J4</calculatedColumnFormula>
    </tableColumn>
    <tableColumn id="5" xr3:uid="{D2295E04-7C47-468F-BB57-78C24E543235}" name="%PassFwdM3D3">
      <calculatedColumnFormula>'Attacking Workspace'!K4</calculatedColumnFormula>
    </tableColumn>
    <tableColumn id="6" xr3:uid="{9C33042F-36A5-47C8-9309-A159C49E6E60}" name="PassIndexWing" dataDxfId="8">
      <calculatedColumnFormula>'Attacking Workspace'!L4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E887D5-8941-4420-AFAA-555D236DD977}" name="Table4" displayName="Table4" ref="Q3:V57" totalsRowShown="0">
  <autoFilter ref="Q3:V57" xr:uid="{BC2C730E-620E-41A4-AEDD-3200A6B95DEF}"/>
  <sortState xmlns:xlrd2="http://schemas.microsoft.com/office/spreadsheetml/2017/richdata2" ref="Q4:V57">
    <sortCondition descending="1" ref="V3:V57"/>
  </sortState>
  <tableColumns count="6">
    <tableColumn id="1" xr3:uid="{2C232E0C-2055-4B66-B447-F8965FCB3EAA}" name="player">
      <calculatedColumnFormula>'Attacking Workspace'!A4</calculatedColumnFormula>
    </tableColumn>
    <tableColumn id="2" xr3:uid="{0AEBF5C0-59D3-466F-88EF-AC1DBC9AC263}" name="1v1">
      <calculatedColumnFormula>'Attacking Workspace'!O4</calculatedColumnFormula>
    </tableColumn>
    <tableColumn id="3" xr3:uid="{2EA16F15-36CA-409F-9741-6F09E35EB0EA}" name="1v1%">
      <calculatedColumnFormula>'Attacking Workspace'!P4</calculatedColumnFormula>
    </tableColumn>
    <tableColumn id="4" xr3:uid="{4C6E69B4-2726-4B3D-94D4-B8A1CDE51B6E}" name="Suc1v1">
      <calculatedColumnFormula>'Attacking Workspace'!Q4</calculatedColumnFormula>
    </tableColumn>
    <tableColumn id="5" xr3:uid="{C98E0FB0-AADE-45B4-A6EC-621EBB58AB38}" name="Disposs">
      <calculatedColumnFormula>'Attacking Workspace'!R4</calculatedColumnFormula>
    </tableColumn>
    <tableColumn id="6" xr3:uid="{606949B9-6AFB-4A6D-B18F-F6D2CD94DC7D}" name="TakeOnIndexWing" dataDxfId="7">
      <calculatedColumnFormula>'Attacking Workspace'!S4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65CB36-8745-41C1-8D1E-16CBBC5713FE}" name="Table5" displayName="Table5" ref="Y3:AE57" totalsRowShown="0">
  <autoFilter ref="Y3:AE57" xr:uid="{69B177C9-7215-4A92-8CC8-CB1053452F22}"/>
  <sortState xmlns:xlrd2="http://schemas.microsoft.com/office/spreadsheetml/2017/richdata2" ref="Y4:AE57">
    <sortCondition descending="1" ref="AE3:AE57"/>
  </sortState>
  <tableColumns count="7">
    <tableColumn id="1" xr3:uid="{D4EA9DB9-6064-4C38-AE54-FEA2332C3E24}" name="player">
      <calculatedColumnFormula>'Attacking Workspace'!A4</calculatedColumnFormula>
    </tableColumn>
    <tableColumn id="2" xr3:uid="{8833A31C-34DA-432B-A977-8492BF3BC2F1}" name="PsCmpInBoxNotChance">
      <calculatedColumnFormula>'Attacking Workspace'!V4</calculatedColumnFormula>
    </tableColumn>
    <tableColumn id="3" xr3:uid="{88B0220A-D2F6-4C72-98D0-9D294481DA10}" name="SOG">
      <calculatedColumnFormula>'Attacking Workspace'!W4</calculatedColumnFormula>
    </tableColumn>
    <tableColumn id="4" xr3:uid="{EE04675B-81CB-4988-A6DB-67423C3867B9}" name="Goal">
      <calculatedColumnFormula>'Attacking Workspace'!X4</calculatedColumnFormula>
    </tableColumn>
    <tableColumn id="5" xr3:uid="{360134E1-6177-45C8-91FC-A06ABB1ECFD7}" name="BgChncCrtd">
      <calculatedColumnFormula>'Attacking Workspace'!Y4</calculatedColumnFormula>
    </tableColumn>
    <tableColumn id="6" xr3:uid="{FA179070-0FED-4A9B-B418-0FDB27DC22C9}" name="Ast">
      <calculatedColumnFormula>'Attacking Workspace'!Z4</calculatedColumnFormula>
    </tableColumn>
    <tableColumn id="7" xr3:uid="{A3F01366-7FFE-48A4-8868-9DDCA9EF0B6F}" name="CreationIndexWing" dataDxfId="6">
      <calculatedColumnFormula>'Attacking Workspace'!AA4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AA9136-4493-44E3-8DAF-E579F3746E79}" name="Table7" displayName="Table7" ref="AH3:AM57" totalsRowShown="0" tableBorderDxfId="5">
  <autoFilter ref="AH3:AM57" xr:uid="{2525788C-2C65-4B9C-8E67-9A2F233D62B3}"/>
  <sortState xmlns:xlrd2="http://schemas.microsoft.com/office/spreadsheetml/2017/richdata2" ref="AH4:AM57">
    <sortCondition descending="1" ref="AM3:AM57"/>
  </sortState>
  <tableColumns count="6">
    <tableColumn id="1" xr3:uid="{1D4E892B-2900-4043-B8CE-BA8D4049E31F}" name="player" dataDxfId="4">
      <calculatedColumnFormula>'Attacking Workspace'!A4</calculatedColumnFormula>
    </tableColumn>
    <tableColumn id="2" xr3:uid="{E45CF40C-AAF7-4825-8572-8449260C093D}" name="teamSOG">
      <calculatedColumnFormula>'Attacking Workspace'!AD4</calculatedColumnFormula>
    </tableColumn>
    <tableColumn id="3" xr3:uid="{569E3A65-7231-4710-BB14-E3F36696C2A4}" name="TeamGoals">
      <calculatedColumnFormula>'Attacking Workspace'!AE4</calculatedColumnFormula>
    </tableColumn>
    <tableColumn id="4" xr3:uid="{273E8709-C771-4F40-AF85-26B5DA41465F}" name="TeamBgChncCrtd">
      <calculatedColumnFormula>'Attacking Workspace'!AF4</calculatedColumnFormula>
    </tableColumn>
    <tableColumn id="5" xr3:uid="{CE368F26-9E62-421A-A4A0-A573E0CC2A3E}" name="TeamAssist">
      <calculatedColumnFormula>'Attacking Workspace'!AG4</calculatedColumnFormula>
    </tableColumn>
    <tableColumn id="6" xr3:uid="{0C21236F-CAAA-49F7-A5E9-348952912C43}" name="TeamAttIndex" dataDxfId="3">
      <calculatedColumnFormula>'Attacking Workspace'!AH4</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8AB0C6-A70C-4371-B989-12F7AF606AC8}" name="Table8" displayName="Table8" ref="B3:I57" totalsRowShown="0">
  <autoFilter ref="B3:I57" xr:uid="{DAB4205A-26B9-40FD-9D2B-4CDBB6A914FB}"/>
  <sortState xmlns:xlrd2="http://schemas.microsoft.com/office/spreadsheetml/2017/richdata2" ref="B4:I57">
    <sortCondition descending="1" ref="I3:I57"/>
  </sortState>
  <tableColumns count="8">
    <tableColumn id="1" xr3:uid="{4771739B-5B69-4675-AF5A-BA436C5A6226}" name="player">
      <calculatedColumnFormula>'Defensive Workspace'!A4</calculatedColumnFormula>
    </tableColumn>
    <tableColumn id="2" xr3:uid="{F9745521-2018-49E3-90A0-782B29FB5BAD}" name="Tckl">
      <calculatedColumnFormula>'Defensive Workspace'!B4</calculatedColumnFormula>
    </tableColumn>
    <tableColumn id="3" xr3:uid="{CB2831FD-4414-4851-AE37-2FF3DC8AA029}" name="Int">
      <calculatedColumnFormula>'Defensive Workspace'!C4</calculatedColumnFormula>
    </tableColumn>
    <tableColumn id="4" xr3:uid="{900628B6-0E48-478B-BE27-62355D5C7716}" name="ShtBlk">
      <calculatedColumnFormula>'Defensive Workspace'!D4</calculatedColumnFormula>
    </tableColumn>
    <tableColumn id="5" xr3:uid="{0EDBCD6E-BE61-4E2B-BBEE-9501B7180CB0}" name="BlkdPs">
      <calculatedColumnFormula>'Defensive Workspace'!E4</calculatedColumnFormula>
    </tableColumn>
    <tableColumn id="6" xr3:uid="{5A83BBB6-1FD0-40FA-B161-E5CB79257DA8}" name="CrossBlkd">
      <calculatedColumnFormula>'Defensive Workspace'!F4</calculatedColumnFormula>
    </tableColumn>
    <tableColumn id="7" xr3:uid="{A2ED9038-6812-48B3-804F-0DA715CBCC73}" name="ChlngeLost">
      <calculatedColumnFormula>'Defensive Workspace'!G4</calculatedColumnFormula>
    </tableColumn>
    <tableColumn id="8" xr3:uid="{E05F7420-2E46-4ABF-9C82-EDA75C967D4B}" name="TotDisruptionOB" dataDxfId="2">
      <calculatedColumnFormula>'Defensive Workspace'!H4</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D82B6B-F00A-490D-AB60-19E838BD9281}" name="Table9" displayName="Table9" ref="L3:R57" totalsRowShown="0">
  <autoFilter ref="L3:R57" xr:uid="{1469B1FA-9252-4FBD-A26B-0968A8EF6493}"/>
  <sortState xmlns:xlrd2="http://schemas.microsoft.com/office/spreadsheetml/2017/richdata2" ref="L4:R57">
    <sortCondition descending="1" ref="R3:R57"/>
  </sortState>
  <tableColumns count="7">
    <tableColumn id="1" xr3:uid="{12BA1E66-6E84-4050-9280-EAA039D37A1E}" name="player">
      <calculatedColumnFormula>'Defensive Workspace'!A4</calculatedColumnFormula>
    </tableColumn>
    <tableColumn id="2" xr3:uid="{2651647E-9D5E-4677-9445-B59180D40462}" name="Recovery">
      <calculatedColumnFormula>'Defensive Workspace'!K4</calculatedColumnFormula>
    </tableColumn>
    <tableColumn id="3" xr3:uid="{9C4C5B42-A147-4F5B-9BC0-8C6C9F928AD9}" name="AerialWon">
      <calculatedColumnFormula>'Defensive Workspace'!L4</calculatedColumnFormula>
    </tableColumn>
    <tableColumn id="4" xr3:uid="{8DDA107A-7E38-487B-B604-53C647CE2D7C}" name="Aerials">
      <calculatedColumnFormula>'Defensive Workspace'!M4</calculatedColumnFormula>
    </tableColumn>
    <tableColumn id="5" xr3:uid="{D1BB7C33-3663-4F5C-A9B8-CBC6B0EE7BB9}" name="DuelsW">
      <calculatedColumnFormula>'Defensive Workspace'!N4</calculatedColumnFormula>
    </tableColumn>
    <tableColumn id="6" xr3:uid="{A1CB545A-52B3-4C2D-A540-FA8BD2075FEB}" name="Duels">
      <calculatedColumnFormula>'Defensive Workspace'!O4</calculatedColumnFormula>
    </tableColumn>
    <tableColumn id="7" xr3:uid="{12D17700-B388-4123-B5FC-BEFC84E6FBEC}" name="BallWinning" dataDxfId="1">
      <calculatedColumnFormula>'Defensive Workspace'!P4</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E82E1C7-B255-414B-90B1-28EDF4C82B59}" name="Table10" displayName="Table10" ref="U3:Z57" totalsRowShown="0">
  <autoFilter ref="U3:Z57" xr:uid="{5F70D7A9-1638-4615-BB8E-791ABAB72DB6}"/>
  <sortState xmlns:xlrd2="http://schemas.microsoft.com/office/spreadsheetml/2017/richdata2" ref="U4:Z57">
    <sortCondition ref="Z3:Z57"/>
  </sortState>
  <tableColumns count="6">
    <tableColumn id="1" xr3:uid="{77CA06A1-B663-43B7-98F0-5B1D78025E2C}" name="player">
      <calculatedColumnFormula>'Defensive Workspace'!A4</calculatedColumnFormula>
    </tableColumn>
    <tableColumn id="2" xr3:uid="{97DF2B5F-E6C0-439C-B29E-C91327C78CAE}" name="Opp Thru Ball Comp">
      <calculatedColumnFormula>'Defensive Workspace'!S4</calculatedColumnFormula>
    </tableColumn>
    <tableColumn id="3" xr3:uid="{980E1FFA-5862-4B82-B6F8-3FDC80DA5639}" name="OppSOG">
      <calculatedColumnFormula>'Defensive Workspace'!T4</calculatedColumnFormula>
    </tableColumn>
    <tableColumn id="4" xr3:uid="{78B8E68C-A465-4671-9C88-13261DB22A1E}" name="OppGoals">
      <calculatedColumnFormula>'Defensive Workspace'!U4</calculatedColumnFormula>
    </tableColumn>
    <tableColumn id="5" xr3:uid="{6A4B1594-92C8-4AE8-B6C3-5725D57EF717}" name="teamOffDrawnRW">
      <calculatedColumnFormula>'Defensive Workspace'!V4</calculatedColumnFormula>
    </tableColumn>
    <tableColumn id="6" xr3:uid="{BE7928E1-F068-48CF-A16D-63A8F1C2E85B}" name="TeamDefendingIndex" dataDxfId="0">
      <calculatedColumnFormula>'Defensive Workspace'!W4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4987-E6F2-4C0D-B717-CAC3F8629754}">
  <dimension ref="A1:B14"/>
  <sheetViews>
    <sheetView tabSelected="1" workbookViewId="0"/>
  </sheetViews>
  <sheetFormatPr defaultRowHeight="14.4" x14ac:dyDescent="0.3"/>
  <cols>
    <col min="1" max="1" width="18.33203125" customWidth="1"/>
  </cols>
  <sheetData>
    <row r="1" spans="1:2" x14ac:dyDescent="0.3">
      <c r="A1" s="8" t="s">
        <v>246</v>
      </c>
      <c r="B1" s="8"/>
    </row>
    <row r="2" spans="1:2" x14ac:dyDescent="0.3">
      <c r="A2" s="8" t="s">
        <v>247</v>
      </c>
      <c r="B2" s="8" t="s">
        <v>248</v>
      </c>
    </row>
    <row r="3" spans="1:2" x14ac:dyDescent="0.3">
      <c r="A3" s="8"/>
      <c r="B3" s="8" t="s">
        <v>249</v>
      </c>
    </row>
    <row r="4" spans="1:2" x14ac:dyDescent="0.3">
      <c r="A4" s="8" t="s">
        <v>250</v>
      </c>
      <c r="B4" s="8" t="s">
        <v>251</v>
      </c>
    </row>
    <row r="5" spans="1:2" x14ac:dyDescent="0.3">
      <c r="A5" s="8" t="s">
        <v>252</v>
      </c>
      <c r="B5" s="8" t="s">
        <v>253</v>
      </c>
    </row>
    <row r="6" spans="1:2" x14ac:dyDescent="0.3">
      <c r="A6" s="8" t="s">
        <v>178</v>
      </c>
      <c r="B6" s="8" t="s">
        <v>254</v>
      </c>
    </row>
    <row r="7" spans="1:2" x14ac:dyDescent="0.3">
      <c r="A7" s="8"/>
      <c r="B7" s="9" t="s">
        <v>255</v>
      </c>
    </row>
    <row r="8" spans="1:2" x14ac:dyDescent="0.3">
      <c r="A8" s="8" t="s">
        <v>256</v>
      </c>
      <c r="B8" s="8" t="s">
        <v>257</v>
      </c>
    </row>
    <row r="9" spans="1:2" x14ac:dyDescent="0.3">
      <c r="A9" s="8"/>
      <c r="B9" s="9" t="s">
        <v>255</v>
      </c>
    </row>
    <row r="10" spans="1:2" x14ac:dyDescent="0.3">
      <c r="A10" s="8" t="s">
        <v>258</v>
      </c>
      <c r="B10" s="8" t="s">
        <v>259</v>
      </c>
    </row>
    <row r="11" spans="1:2" x14ac:dyDescent="0.3">
      <c r="A11" s="8"/>
      <c r="B11" s="9" t="s">
        <v>255</v>
      </c>
    </row>
    <row r="12" spans="1:2" x14ac:dyDescent="0.3">
      <c r="A12" s="8" t="s">
        <v>219</v>
      </c>
      <c r="B12" s="10" t="s">
        <v>260</v>
      </c>
    </row>
    <row r="13" spans="1:2" s="8" customFormat="1" x14ac:dyDescent="0.3">
      <c r="A13" s="8" t="s">
        <v>263</v>
      </c>
      <c r="B13" s="10" t="s">
        <v>264</v>
      </c>
    </row>
    <row r="14" spans="1:2" x14ac:dyDescent="0.3">
      <c r="A14" s="8" t="s">
        <v>261</v>
      </c>
      <c r="B14" s="8" t="s">
        <v>262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5"/>
  <sheetViews>
    <sheetView workbookViewId="0">
      <selection activeCell="A52" sqref="A52:BJ52"/>
    </sheetView>
  </sheetViews>
  <sheetFormatPr defaultRowHeight="14.4" x14ac:dyDescent="0.3"/>
  <cols>
    <col min="51" max="52" width="9.109375" style="8"/>
  </cols>
  <sheetData>
    <row r="1" spans="1:62" x14ac:dyDescent="0.3">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181</v>
      </c>
      <c r="AJ1" s="8" t="s">
        <v>34</v>
      </c>
      <c r="AK1" s="8" t="s">
        <v>35</v>
      </c>
      <c r="AL1" s="8" t="s">
        <v>36</v>
      </c>
      <c r="AM1" s="8" t="s">
        <v>37</v>
      </c>
      <c r="AN1" s="8" t="s">
        <v>185</v>
      </c>
      <c r="AO1" s="8" t="s">
        <v>38</v>
      </c>
      <c r="AP1" s="8" t="s">
        <v>39</v>
      </c>
      <c r="AQ1" s="8" t="s">
        <v>40</v>
      </c>
      <c r="AR1" s="8" t="s">
        <v>41</v>
      </c>
      <c r="AS1" s="8" t="s">
        <v>42</v>
      </c>
      <c r="AT1" s="8" t="s">
        <v>43</v>
      </c>
      <c r="AU1" s="8" t="s">
        <v>44</v>
      </c>
      <c r="AV1" s="8" t="s">
        <v>45</v>
      </c>
      <c r="AW1" s="8" t="s">
        <v>46</v>
      </c>
      <c r="AX1" s="8" t="s">
        <v>47</v>
      </c>
      <c r="AY1" s="8" t="s">
        <v>269</v>
      </c>
      <c r="AZ1" s="8" t="s">
        <v>270</v>
      </c>
      <c r="BA1" s="8" t="s">
        <v>48</v>
      </c>
      <c r="BB1" s="8" t="s">
        <v>49</v>
      </c>
      <c r="BC1" s="8" t="s">
        <v>50</v>
      </c>
      <c r="BD1" s="8" t="s">
        <v>51</v>
      </c>
      <c r="BE1" s="8" t="s">
        <v>52</v>
      </c>
      <c r="BF1" s="8" t="s">
        <v>53</v>
      </c>
      <c r="BG1" s="8" t="s">
        <v>54</v>
      </c>
      <c r="BH1" s="8" t="s">
        <v>55</v>
      </c>
      <c r="BI1" s="8" t="s">
        <v>186</v>
      </c>
      <c r="BJ1" s="8" t="s">
        <v>56</v>
      </c>
    </row>
    <row r="2" spans="1:62" x14ac:dyDescent="0.3">
      <c r="A2" s="8">
        <v>1</v>
      </c>
      <c r="B2" s="8">
        <v>27</v>
      </c>
      <c r="C2" s="8" t="s">
        <v>271</v>
      </c>
      <c r="D2" s="8">
        <v>225059</v>
      </c>
      <c r="E2" s="8">
        <v>2146</v>
      </c>
      <c r="F2" s="8">
        <v>17</v>
      </c>
      <c r="G2" s="8" t="s">
        <v>272</v>
      </c>
      <c r="H2" s="8" t="s">
        <v>273</v>
      </c>
      <c r="I2" s="8" t="s">
        <v>274</v>
      </c>
      <c r="J2" s="8" t="s">
        <v>275</v>
      </c>
      <c r="K2" s="8" t="s">
        <v>96</v>
      </c>
      <c r="L2" s="8" t="s">
        <v>97</v>
      </c>
      <c r="M2" s="8">
        <v>1708</v>
      </c>
      <c r="N2" s="8" t="s">
        <v>64</v>
      </c>
      <c r="O2" s="8" t="s">
        <v>65</v>
      </c>
      <c r="P2" s="8">
        <v>59.59</v>
      </c>
      <c r="Q2" s="8">
        <v>23.7</v>
      </c>
      <c r="R2" s="8">
        <v>73.62</v>
      </c>
      <c r="S2" s="8">
        <v>43.87</v>
      </c>
      <c r="T2" s="8">
        <v>29.65</v>
      </c>
      <c r="U2" s="1">
        <v>0.80200000000000005</v>
      </c>
      <c r="V2" s="1">
        <v>0.29399999999999998</v>
      </c>
      <c r="W2" s="1">
        <v>0.29599999999999999</v>
      </c>
      <c r="X2" s="8">
        <v>1.66</v>
      </c>
      <c r="Y2" s="8">
        <v>1.38</v>
      </c>
      <c r="Z2" s="8">
        <v>0.28999999999999998</v>
      </c>
      <c r="AA2" s="8">
        <v>8.18</v>
      </c>
      <c r="AB2" s="1">
        <v>0.58499999999999996</v>
      </c>
      <c r="AC2" s="8">
        <v>4.78</v>
      </c>
      <c r="AD2" s="8">
        <v>1.72</v>
      </c>
      <c r="AE2" s="8">
        <v>3.06</v>
      </c>
      <c r="AF2" s="8">
        <v>0.42</v>
      </c>
      <c r="AG2" s="8">
        <v>0.55000000000000004</v>
      </c>
      <c r="AH2" s="8">
        <v>0.25</v>
      </c>
      <c r="AI2" s="8">
        <v>0.34</v>
      </c>
      <c r="AJ2" s="8">
        <v>0.46</v>
      </c>
      <c r="AK2" s="8">
        <v>1.1299999999999999</v>
      </c>
      <c r="AL2" s="8">
        <v>5.16</v>
      </c>
      <c r="AM2" s="8">
        <v>1.55</v>
      </c>
      <c r="AN2" s="8">
        <v>2.4300000000000002</v>
      </c>
      <c r="AO2" s="8">
        <v>1.62</v>
      </c>
      <c r="AP2" s="8">
        <v>10.029999999999999</v>
      </c>
      <c r="AQ2" s="8">
        <v>2.2200000000000002</v>
      </c>
      <c r="AR2" s="8">
        <v>1.22</v>
      </c>
      <c r="AS2" s="8">
        <v>0.25</v>
      </c>
      <c r="AT2" s="8">
        <v>1.01</v>
      </c>
      <c r="AU2" s="8">
        <v>0.55000000000000004</v>
      </c>
      <c r="AV2" s="8">
        <v>0.75</v>
      </c>
      <c r="AW2" s="8">
        <v>4.32</v>
      </c>
      <c r="AX2" s="8">
        <v>7.42</v>
      </c>
      <c r="AY2" s="8">
        <v>0.88</v>
      </c>
      <c r="AZ2" s="8">
        <v>1.72</v>
      </c>
      <c r="BA2" s="8">
        <v>0.84</v>
      </c>
      <c r="BB2" s="8">
        <v>2.0099999999999998</v>
      </c>
      <c r="BC2" s="8">
        <v>10.02</v>
      </c>
      <c r="BD2" s="8">
        <v>17.36</v>
      </c>
      <c r="BE2" s="8">
        <v>68.239999999999995</v>
      </c>
      <c r="BF2" s="8">
        <v>0.17</v>
      </c>
      <c r="BG2" s="8">
        <v>4.34</v>
      </c>
      <c r="BH2" s="8">
        <v>1.97</v>
      </c>
      <c r="BI2" s="8">
        <v>0.93</v>
      </c>
      <c r="BJ2" s="8">
        <v>2.21</v>
      </c>
    </row>
    <row r="3" spans="1:62" x14ac:dyDescent="0.3">
      <c r="A3" s="8">
        <f>1+A2</f>
        <v>2</v>
      </c>
      <c r="B3" s="8">
        <v>24</v>
      </c>
      <c r="C3" s="8" t="s">
        <v>57</v>
      </c>
      <c r="D3" s="8">
        <v>173145</v>
      </c>
      <c r="E3" s="8">
        <v>1938</v>
      </c>
      <c r="F3" s="8">
        <v>22</v>
      </c>
      <c r="G3" s="8" t="s">
        <v>58</v>
      </c>
      <c r="H3" s="8" t="s">
        <v>59</v>
      </c>
      <c r="I3" s="8" t="s">
        <v>60</v>
      </c>
      <c r="J3" s="8" t="s">
        <v>61</v>
      </c>
      <c r="K3" s="8" t="s">
        <v>62</v>
      </c>
      <c r="L3" s="8" t="s">
        <v>63</v>
      </c>
      <c r="M3" s="8">
        <v>1897</v>
      </c>
      <c r="N3" s="8" t="s">
        <v>64</v>
      </c>
      <c r="O3" s="8" t="s">
        <v>65</v>
      </c>
      <c r="P3" s="8">
        <v>49.32</v>
      </c>
      <c r="Q3" s="8">
        <v>29.49</v>
      </c>
      <c r="R3" s="8">
        <v>76.040000000000006</v>
      </c>
      <c r="S3" s="8">
        <v>37.5</v>
      </c>
      <c r="T3" s="8">
        <v>23.92</v>
      </c>
      <c r="U3" s="1">
        <v>0.72799999999999998</v>
      </c>
      <c r="V3" s="1">
        <v>0.41</v>
      </c>
      <c r="W3" s="1">
        <v>0.24199999999999999</v>
      </c>
      <c r="X3" s="8">
        <v>1.26</v>
      </c>
      <c r="Y3" s="8">
        <v>1.67</v>
      </c>
      <c r="Z3" s="8">
        <v>0.09</v>
      </c>
      <c r="AA3" s="8">
        <v>6.69</v>
      </c>
      <c r="AB3" s="1">
        <v>0.39600000000000002</v>
      </c>
      <c r="AC3" s="8">
        <v>2.65</v>
      </c>
      <c r="AD3" s="8">
        <v>2.5499999999999998</v>
      </c>
      <c r="AE3" s="8">
        <v>0.09</v>
      </c>
      <c r="AF3" s="8">
        <v>0.84</v>
      </c>
      <c r="AG3" s="8">
        <v>1.76</v>
      </c>
      <c r="AH3" s="8">
        <v>0.51</v>
      </c>
      <c r="AI3" s="8">
        <v>0.42</v>
      </c>
      <c r="AJ3" s="8">
        <v>0.37</v>
      </c>
      <c r="AK3" s="8">
        <v>2.69</v>
      </c>
      <c r="AL3" s="8">
        <v>6.41</v>
      </c>
      <c r="AM3" s="8">
        <v>1.88</v>
      </c>
      <c r="AN3" s="8">
        <v>2.37</v>
      </c>
      <c r="AO3" s="8">
        <v>1.58</v>
      </c>
      <c r="AP3" s="8">
        <v>12.24</v>
      </c>
      <c r="AQ3" s="8">
        <v>0.79</v>
      </c>
      <c r="AR3" s="8">
        <v>0.6</v>
      </c>
      <c r="AS3" s="8">
        <v>0</v>
      </c>
      <c r="AT3" s="8">
        <v>0.42</v>
      </c>
      <c r="AU3" s="8">
        <v>0</v>
      </c>
      <c r="AV3" s="8">
        <v>0.93</v>
      </c>
      <c r="AW3" s="8">
        <v>1.25</v>
      </c>
      <c r="AX3" s="8">
        <v>2.74</v>
      </c>
      <c r="AY3" s="8">
        <v>0.23</v>
      </c>
      <c r="AZ3" s="8">
        <v>0.56000000000000005</v>
      </c>
      <c r="BA3" s="8">
        <v>2.46</v>
      </c>
      <c r="BB3" s="8">
        <v>5.9</v>
      </c>
      <c r="BC3" s="8">
        <v>7.66</v>
      </c>
      <c r="BD3" s="8">
        <v>18.07</v>
      </c>
      <c r="BE3" s="8">
        <v>48.93</v>
      </c>
      <c r="BF3" s="8">
        <v>0.65</v>
      </c>
      <c r="BG3" s="8">
        <v>4.62</v>
      </c>
      <c r="BH3" s="8">
        <v>1.58</v>
      </c>
      <c r="BI3" s="8">
        <v>2.77</v>
      </c>
      <c r="BJ3" s="8">
        <v>1.96</v>
      </c>
    </row>
    <row r="4" spans="1:62" x14ac:dyDescent="0.3">
      <c r="A4" s="8">
        <f t="shared" ref="A4:A55" si="0">1+A3</f>
        <v>3</v>
      </c>
      <c r="B4" s="8">
        <v>13</v>
      </c>
      <c r="C4" s="8" t="s">
        <v>276</v>
      </c>
      <c r="D4" s="8">
        <v>159702</v>
      </c>
      <c r="E4" s="8">
        <v>1071</v>
      </c>
      <c r="F4" s="8">
        <v>25</v>
      </c>
      <c r="G4" s="8" t="s">
        <v>277</v>
      </c>
      <c r="H4" s="8" t="s">
        <v>278</v>
      </c>
      <c r="I4" s="8" t="s">
        <v>279</v>
      </c>
      <c r="J4" s="8" t="s">
        <v>280</v>
      </c>
      <c r="K4" s="8" t="s">
        <v>150</v>
      </c>
      <c r="L4" s="8" t="s">
        <v>151</v>
      </c>
      <c r="M4" s="8">
        <v>6977</v>
      </c>
      <c r="N4" s="8" t="s">
        <v>64</v>
      </c>
      <c r="O4" s="8" t="s">
        <v>65</v>
      </c>
      <c r="P4" s="8">
        <v>56.22</v>
      </c>
      <c r="Q4" s="8">
        <v>15.63</v>
      </c>
      <c r="R4" s="8">
        <v>70.67</v>
      </c>
      <c r="S4" s="8">
        <v>39.729999999999997</v>
      </c>
      <c r="T4" s="8">
        <v>31.93</v>
      </c>
      <c r="U4" s="1">
        <v>0.745</v>
      </c>
      <c r="V4" s="1">
        <v>0.161</v>
      </c>
      <c r="W4" s="1">
        <v>0.33800000000000002</v>
      </c>
      <c r="X4" s="8">
        <v>0.96</v>
      </c>
      <c r="Y4" s="8">
        <v>0.84</v>
      </c>
      <c r="Z4" s="8">
        <v>0</v>
      </c>
      <c r="AA4" s="8">
        <v>2.1800000000000002</v>
      </c>
      <c r="AB4" s="1">
        <v>0.46200000000000002</v>
      </c>
      <c r="AC4" s="8">
        <v>1.01</v>
      </c>
      <c r="AD4" s="8">
        <v>2.1</v>
      </c>
      <c r="AE4" s="8">
        <v>-1.0900000000000001</v>
      </c>
      <c r="AF4" s="8">
        <v>0.42</v>
      </c>
      <c r="AG4" s="8">
        <v>0.59</v>
      </c>
      <c r="AH4" s="8">
        <v>0</v>
      </c>
      <c r="AI4" s="8">
        <v>0.17</v>
      </c>
      <c r="AJ4" s="8">
        <v>0</v>
      </c>
      <c r="AK4" s="8">
        <v>0.76</v>
      </c>
      <c r="AL4" s="8">
        <v>4.2</v>
      </c>
      <c r="AM4" s="8">
        <v>1.33</v>
      </c>
      <c r="AN4" s="8">
        <v>1.51</v>
      </c>
      <c r="AO4" s="8">
        <v>0.46</v>
      </c>
      <c r="AP4" s="8">
        <v>7.05</v>
      </c>
      <c r="AQ4" s="8">
        <v>3.03</v>
      </c>
      <c r="AR4" s="8">
        <v>0.67</v>
      </c>
      <c r="AS4" s="8">
        <v>0.08</v>
      </c>
      <c r="AT4" s="8">
        <v>0.76</v>
      </c>
      <c r="AU4" s="8">
        <v>0.17</v>
      </c>
      <c r="AV4" s="8">
        <v>2.1</v>
      </c>
      <c r="AW4" s="8">
        <v>1.34</v>
      </c>
      <c r="AX4" s="8">
        <v>7.23</v>
      </c>
      <c r="AY4" s="8">
        <v>0.59</v>
      </c>
      <c r="AZ4" s="8">
        <v>2.02</v>
      </c>
      <c r="BA4" s="8">
        <v>0.76</v>
      </c>
      <c r="BB4" s="8">
        <v>2.1800000000000002</v>
      </c>
      <c r="BC4" s="8">
        <v>6.05</v>
      </c>
      <c r="BD4" s="8">
        <v>13.78</v>
      </c>
      <c r="BE4" s="8">
        <v>60.31</v>
      </c>
      <c r="BF4" s="8">
        <v>0.67</v>
      </c>
      <c r="BG4" s="8">
        <v>5.08</v>
      </c>
      <c r="BH4" s="8">
        <v>1.88</v>
      </c>
      <c r="BI4" s="8">
        <v>1.25</v>
      </c>
      <c r="BJ4" s="8">
        <v>2.4</v>
      </c>
    </row>
    <row r="5" spans="1:62" x14ac:dyDescent="0.3">
      <c r="A5" s="8">
        <f t="shared" si="0"/>
        <v>4</v>
      </c>
      <c r="B5" s="8">
        <v>24</v>
      </c>
      <c r="C5" s="8" t="s">
        <v>281</v>
      </c>
      <c r="D5" s="8">
        <v>83055</v>
      </c>
      <c r="E5" s="8">
        <v>1696</v>
      </c>
      <c r="F5" s="8">
        <v>27</v>
      </c>
      <c r="G5" s="8" t="s">
        <v>58</v>
      </c>
      <c r="H5" s="8" t="s">
        <v>282</v>
      </c>
      <c r="I5" s="8" t="s">
        <v>283</v>
      </c>
      <c r="J5" s="8" t="s">
        <v>284</v>
      </c>
      <c r="K5" s="8" t="s">
        <v>172</v>
      </c>
      <c r="L5" s="8" t="s">
        <v>173</v>
      </c>
      <c r="M5" s="8">
        <v>1207</v>
      </c>
      <c r="N5" s="8" t="s">
        <v>64</v>
      </c>
      <c r="O5" s="8" t="s">
        <v>65</v>
      </c>
      <c r="P5" s="8">
        <v>51.37</v>
      </c>
      <c r="Q5" s="8">
        <v>26.27</v>
      </c>
      <c r="R5" s="8">
        <v>75.150000000000006</v>
      </c>
      <c r="S5" s="8">
        <v>38.6</v>
      </c>
      <c r="T5" s="8">
        <v>30.3</v>
      </c>
      <c r="U5" s="1">
        <v>0.75700000000000001</v>
      </c>
      <c r="V5" s="1">
        <v>0.33500000000000002</v>
      </c>
      <c r="W5" s="1">
        <v>0.26100000000000001</v>
      </c>
      <c r="X5" s="8">
        <v>1.52</v>
      </c>
      <c r="Y5" s="8">
        <v>1.75</v>
      </c>
      <c r="Z5" s="8">
        <v>0.05</v>
      </c>
      <c r="AA5" s="8">
        <v>3.77</v>
      </c>
      <c r="AB5" s="1">
        <v>0.50700000000000001</v>
      </c>
      <c r="AC5" s="8">
        <v>1.91</v>
      </c>
      <c r="AD5" s="8">
        <v>2.02</v>
      </c>
      <c r="AE5" s="8">
        <v>-0.11</v>
      </c>
      <c r="AF5" s="8">
        <v>0.9</v>
      </c>
      <c r="AG5" s="8">
        <v>1.65</v>
      </c>
      <c r="AH5" s="8">
        <v>0.64</v>
      </c>
      <c r="AI5" s="8">
        <v>0.27</v>
      </c>
      <c r="AJ5" s="8">
        <v>0.16</v>
      </c>
      <c r="AK5" s="8">
        <v>2.5499999999999998</v>
      </c>
      <c r="AL5" s="8">
        <v>4.09</v>
      </c>
      <c r="AM5" s="8">
        <v>1.63</v>
      </c>
      <c r="AN5" s="8">
        <v>1.65</v>
      </c>
      <c r="AO5" s="8">
        <v>1.58</v>
      </c>
      <c r="AP5" s="8">
        <v>9.36</v>
      </c>
      <c r="AQ5" s="8">
        <v>1.1100000000000001</v>
      </c>
      <c r="AR5" s="8">
        <v>0.48</v>
      </c>
      <c r="AS5" s="8">
        <v>0.05</v>
      </c>
      <c r="AT5" s="8">
        <v>0.48</v>
      </c>
      <c r="AU5" s="8">
        <v>0.11</v>
      </c>
      <c r="AV5" s="8">
        <v>0.69</v>
      </c>
      <c r="AW5" s="8">
        <v>1.96</v>
      </c>
      <c r="AX5" s="8">
        <v>4.51</v>
      </c>
      <c r="AY5" s="8">
        <v>0.32</v>
      </c>
      <c r="AZ5" s="8">
        <v>0.8</v>
      </c>
      <c r="BA5" s="8">
        <v>0.53</v>
      </c>
      <c r="BB5" s="8">
        <v>1.86</v>
      </c>
      <c r="BC5" s="8">
        <v>4.83</v>
      </c>
      <c r="BD5" s="8">
        <v>11.73</v>
      </c>
      <c r="BE5" s="8">
        <v>54.99</v>
      </c>
      <c r="BF5" s="8">
        <v>1</v>
      </c>
      <c r="BG5" s="8">
        <v>7.08</v>
      </c>
      <c r="BH5" s="8">
        <v>1.96</v>
      </c>
      <c r="BI5" s="8">
        <v>1.75</v>
      </c>
      <c r="BJ5" s="8">
        <v>3.03</v>
      </c>
    </row>
    <row r="6" spans="1:62" x14ac:dyDescent="0.3">
      <c r="A6" s="8">
        <f t="shared" si="0"/>
        <v>5</v>
      </c>
      <c r="B6" s="8">
        <v>23</v>
      </c>
      <c r="C6" s="8" t="s">
        <v>285</v>
      </c>
      <c r="D6" s="8">
        <v>220753</v>
      </c>
      <c r="E6" s="8">
        <v>997</v>
      </c>
      <c r="F6" s="8">
        <v>23</v>
      </c>
      <c r="G6" s="8" t="s">
        <v>58</v>
      </c>
      <c r="H6" s="8" t="s">
        <v>286</v>
      </c>
      <c r="I6" s="8" t="s">
        <v>287</v>
      </c>
      <c r="J6" s="8" t="s">
        <v>288</v>
      </c>
      <c r="K6" s="8" t="s">
        <v>289</v>
      </c>
      <c r="L6" s="8" t="s">
        <v>290</v>
      </c>
      <c r="M6" s="8">
        <v>399</v>
      </c>
      <c r="N6" s="8" t="s">
        <v>64</v>
      </c>
      <c r="O6" s="8" t="s">
        <v>65</v>
      </c>
      <c r="P6" s="8">
        <v>66.08</v>
      </c>
      <c r="Q6" s="8">
        <v>32.770000000000003</v>
      </c>
      <c r="R6" s="8">
        <v>74.260000000000005</v>
      </c>
      <c r="S6" s="8">
        <v>49.07</v>
      </c>
      <c r="T6" s="8">
        <v>39</v>
      </c>
      <c r="U6" s="1">
        <v>0.71499999999999997</v>
      </c>
      <c r="V6" s="1">
        <v>0.39600000000000002</v>
      </c>
      <c r="W6" s="1">
        <v>0.34899999999999998</v>
      </c>
      <c r="X6" s="8">
        <v>2.76</v>
      </c>
      <c r="Y6" s="8">
        <v>2.2599999999999998</v>
      </c>
      <c r="Z6" s="8">
        <v>0.45</v>
      </c>
      <c r="AA6" s="8">
        <v>3.43</v>
      </c>
      <c r="AB6" s="1">
        <v>0.34200000000000003</v>
      </c>
      <c r="AC6" s="8">
        <v>1.17</v>
      </c>
      <c r="AD6" s="8">
        <v>3.61</v>
      </c>
      <c r="AE6" s="8">
        <v>-2.44</v>
      </c>
      <c r="AF6" s="8">
        <v>1.08</v>
      </c>
      <c r="AG6" s="8">
        <v>1.26</v>
      </c>
      <c r="AH6" s="8">
        <v>0.18</v>
      </c>
      <c r="AI6" s="8">
        <v>0.54</v>
      </c>
      <c r="AJ6" s="8">
        <v>0.45</v>
      </c>
      <c r="AK6" s="8">
        <v>1.99</v>
      </c>
      <c r="AL6" s="8">
        <v>5.69</v>
      </c>
      <c r="AM6" s="8">
        <v>1.92</v>
      </c>
      <c r="AN6" s="8">
        <v>2.89</v>
      </c>
      <c r="AO6" s="8">
        <v>1.92</v>
      </c>
      <c r="AP6" s="8">
        <v>12.39</v>
      </c>
      <c r="AQ6" s="8">
        <v>2.08</v>
      </c>
      <c r="AR6" s="8">
        <v>1.17</v>
      </c>
      <c r="AS6" s="8">
        <v>0</v>
      </c>
      <c r="AT6" s="8">
        <v>1.99</v>
      </c>
      <c r="AU6" s="8">
        <v>0.18</v>
      </c>
      <c r="AV6" s="8">
        <v>1.62</v>
      </c>
      <c r="AW6" s="8">
        <v>3.79</v>
      </c>
      <c r="AX6" s="8">
        <v>5.69</v>
      </c>
      <c r="AY6" s="8">
        <v>0.36</v>
      </c>
      <c r="AZ6" s="8">
        <v>1.62</v>
      </c>
      <c r="BA6" s="8">
        <v>1.62</v>
      </c>
      <c r="BB6" s="8">
        <v>4.24</v>
      </c>
      <c r="BC6" s="8">
        <v>6.77</v>
      </c>
      <c r="BD6" s="8">
        <v>18.420000000000002</v>
      </c>
      <c r="BE6" s="8">
        <v>52</v>
      </c>
      <c r="BF6" s="8">
        <v>0.8</v>
      </c>
      <c r="BG6" s="8">
        <v>4.6399999999999997</v>
      </c>
      <c r="BH6" s="8">
        <v>1.1200000000000001</v>
      </c>
      <c r="BI6" s="8">
        <v>3.32</v>
      </c>
      <c r="BJ6" s="8">
        <v>1.7</v>
      </c>
    </row>
    <row r="7" spans="1:62" x14ac:dyDescent="0.3">
      <c r="A7" s="8">
        <f t="shared" si="0"/>
        <v>6</v>
      </c>
      <c r="B7" s="8">
        <v>21</v>
      </c>
      <c r="C7" s="8" t="s">
        <v>66</v>
      </c>
      <c r="D7" s="8">
        <v>120760</v>
      </c>
      <c r="E7" s="8">
        <v>1529</v>
      </c>
      <c r="F7" s="8">
        <v>29</v>
      </c>
      <c r="G7" s="8" t="s">
        <v>67</v>
      </c>
      <c r="H7" s="8" t="s">
        <v>68</v>
      </c>
      <c r="I7" s="8" t="s">
        <v>69</v>
      </c>
      <c r="J7" s="8" t="s">
        <v>70</v>
      </c>
      <c r="K7" s="8" t="s">
        <v>71</v>
      </c>
      <c r="L7" s="8" t="s">
        <v>72</v>
      </c>
      <c r="M7" s="8">
        <v>1616</v>
      </c>
      <c r="N7" s="8" t="s">
        <v>64</v>
      </c>
      <c r="O7" s="8" t="s">
        <v>65</v>
      </c>
      <c r="P7" s="8">
        <v>62.28</v>
      </c>
      <c r="Q7" s="8">
        <v>29.55</v>
      </c>
      <c r="R7" s="8">
        <v>72.290000000000006</v>
      </c>
      <c r="S7" s="8">
        <v>45.02</v>
      </c>
      <c r="T7" s="8">
        <v>40.85</v>
      </c>
      <c r="U7" s="1">
        <v>0.78200000000000003</v>
      </c>
      <c r="V7" s="1">
        <v>0.36699999999999999</v>
      </c>
      <c r="W7" s="1">
        <v>0.27600000000000002</v>
      </c>
      <c r="X7" s="8">
        <v>2.54</v>
      </c>
      <c r="Y7" s="8">
        <v>2.06</v>
      </c>
      <c r="Z7" s="8">
        <v>0</v>
      </c>
      <c r="AA7" s="8">
        <v>4.12</v>
      </c>
      <c r="AB7" s="1">
        <v>0.4</v>
      </c>
      <c r="AC7" s="8">
        <v>1.65</v>
      </c>
      <c r="AD7" s="8">
        <v>1.71</v>
      </c>
      <c r="AE7" s="8">
        <v>-0.06</v>
      </c>
      <c r="AF7" s="8">
        <v>1</v>
      </c>
      <c r="AG7" s="8">
        <v>0.88</v>
      </c>
      <c r="AH7" s="8">
        <v>0.24</v>
      </c>
      <c r="AI7" s="8">
        <v>0.47</v>
      </c>
      <c r="AJ7" s="8">
        <v>0.53</v>
      </c>
      <c r="AK7" s="8">
        <v>1.59</v>
      </c>
      <c r="AL7" s="8">
        <v>4.3</v>
      </c>
      <c r="AM7" s="8">
        <v>1.42</v>
      </c>
      <c r="AN7" s="8">
        <v>1.53</v>
      </c>
      <c r="AO7" s="8">
        <v>1.21</v>
      </c>
      <c r="AP7" s="8">
        <v>8.4499999999999993</v>
      </c>
      <c r="AQ7" s="8">
        <v>2.06</v>
      </c>
      <c r="AR7" s="8">
        <v>0.94</v>
      </c>
      <c r="AS7" s="8">
        <v>0.06</v>
      </c>
      <c r="AT7" s="8">
        <v>0.82</v>
      </c>
      <c r="AU7" s="8">
        <v>0</v>
      </c>
      <c r="AV7" s="8">
        <v>1.18</v>
      </c>
      <c r="AW7" s="8">
        <v>2.59</v>
      </c>
      <c r="AX7" s="8">
        <v>6</v>
      </c>
      <c r="AY7" s="8">
        <v>0.65</v>
      </c>
      <c r="AZ7" s="8">
        <v>1.29</v>
      </c>
      <c r="BA7" s="8">
        <v>1</v>
      </c>
      <c r="BB7" s="8">
        <v>1.94</v>
      </c>
      <c r="BC7" s="8">
        <v>5.59</v>
      </c>
      <c r="BD7" s="8">
        <v>12.71</v>
      </c>
      <c r="BE7" s="8">
        <v>60.95</v>
      </c>
      <c r="BF7" s="8">
        <v>0.42</v>
      </c>
      <c r="BG7" s="8">
        <v>6.38</v>
      </c>
      <c r="BH7" s="8">
        <v>1.38</v>
      </c>
      <c r="BI7" s="8">
        <v>2.17</v>
      </c>
      <c r="BJ7" s="8">
        <v>2.4300000000000002</v>
      </c>
    </row>
    <row r="8" spans="1:62" x14ac:dyDescent="0.3">
      <c r="A8" s="8">
        <f t="shared" si="0"/>
        <v>7</v>
      </c>
      <c r="B8" s="8">
        <v>18</v>
      </c>
      <c r="C8" s="8" t="s">
        <v>291</v>
      </c>
      <c r="D8" s="8">
        <v>50067</v>
      </c>
      <c r="E8" s="8">
        <v>856</v>
      </c>
      <c r="F8" s="8">
        <v>28</v>
      </c>
      <c r="G8" s="8" t="s">
        <v>272</v>
      </c>
      <c r="H8" s="8" t="s">
        <v>292</v>
      </c>
      <c r="I8" s="8" t="s">
        <v>293</v>
      </c>
      <c r="J8" s="8" t="s">
        <v>294</v>
      </c>
      <c r="K8" s="8" t="s">
        <v>96</v>
      </c>
      <c r="L8" s="8" t="s">
        <v>97</v>
      </c>
      <c r="M8" s="8">
        <v>1708</v>
      </c>
      <c r="N8" s="8" t="s">
        <v>64</v>
      </c>
      <c r="O8" s="8" t="s">
        <v>65</v>
      </c>
      <c r="P8" s="8">
        <v>46.79</v>
      </c>
      <c r="Q8" s="8">
        <v>18.71</v>
      </c>
      <c r="R8" s="8">
        <v>73.87</v>
      </c>
      <c r="S8" s="8">
        <v>34.56</v>
      </c>
      <c r="T8" s="8">
        <v>29.54</v>
      </c>
      <c r="U8" s="1">
        <v>0.72199999999999998</v>
      </c>
      <c r="V8" s="1">
        <v>0.29899999999999999</v>
      </c>
      <c r="W8" s="1">
        <v>0.41399999999999998</v>
      </c>
      <c r="X8" s="8">
        <v>1.91</v>
      </c>
      <c r="Y8" s="8">
        <v>1.68</v>
      </c>
      <c r="Z8" s="8">
        <v>0</v>
      </c>
      <c r="AA8" s="8">
        <v>1.37</v>
      </c>
      <c r="AB8" s="1">
        <v>0.308</v>
      </c>
      <c r="AC8" s="8">
        <v>0.42</v>
      </c>
      <c r="AD8" s="8">
        <v>0.95</v>
      </c>
      <c r="AE8" s="8">
        <v>-0.53</v>
      </c>
      <c r="AF8" s="8">
        <v>0.95</v>
      </c>
      <c r="AG8" s="8">
        <v>0.74</v>
      </c>
      <c r="AH8" s="8">
        <v>0.32</v>
      </c>
      <c r="AI8" s="8">
        <v>0.21</v>
      </c>
      <c r="AJ8" s="8">
        <v>0.21</v>
      </c>
      <c r="AK8" s="8">
        <v>1.26</v>
      </c>
      <c r="AL8" s="8">
        <v>4.9400000000000004</v>
      </c>
      <c r="AM8" s="8">
        <v>1.5</v>
      </c>
      <c r="AN8" s="8">
        <v>1.79</v>
      </c>
      <c r="AO8" s="8">
        <v>1.5</v>
      </c>
      <c r="AP8" s="8">
        <v>9.23</v>
      </c>
      <c r="AQ8" s="8">
        <v>1.05</v>
      </c>
      <c r="AR8" s="8">
        <v>0.84</v>
      </c>
      <c r="AS8" s="8">
        <v>0</v>
      </c>
      <c r="AT8" s="8">
        <v>1.37</v>
      </c>
      <c r="AU8" s="8">
        <v>0.11</v>
      </c>
      <c r="AV8" s="8">
        <v>1.1599999999999999</v>
      </c>
      <c r="AW8" s="8">
        <v>3.05</v>
      </c>
      <c r="AX8" s="8">
        <v>6.2</v>
      </c>
      <c r="AY8" s="8">
        <v>0.74</v>
      </c>
      <c r="AZ8" s="8">
        <v>0.74</v>
      </c>
      <c r="BA8" s="8">
        <v>0.74</v>
      </c>
      <c r="BB8" s="8">
        <v>1.89</v>
      </c>
      <c r="BC8" s="8">
        <v>3.15</v>
      </c>
      <c r="BD8" s="8">
        <v>7.99</v>
      </c>
      <c r="BE8" s="8">
        <v>61.4</v>
      </c>
      <c r="BF8" s="8">
        <v>0.3</v>
      </c>
      <c r="BG8" s="8">
        <v>6.45</v>
      </c>
      <c r="BH8" s="8">
        <v>1.65</v>
      </c>
      <c r="BI8" s="8">
        <v>1.05</v>
      </c>
      <c r="BJ8" s="8">
        <v>2.69</v>
      </c>
    </row>
    <row r="9" spans="1:62" x14ac:dyDescent="0.3">
      <c r="A9" s="8">
        <f t="shared" si="0"/>
        <v>8</v>
      </c>
      <c r="B9" s="8">
        <v>14</v>
      </c>
      <c r="C9" s="8" t="s">
        <v>295</v>
      </c>
      <c r="D9" s="8">
        <v>226637</v>
      </c>
      <c r="E9" s="8">
        <v>841</v>
      </c>
      <c r="F9" s="8">
        <v>21</v>
      </c>
      <c r="G9" s="8" t="s">
        <v>277</v>
      </c>
      <c r="H9" s="8" t="s">
        <v>296</v>
      </c>
      <c r="I9" s="8" t="s">
        <v>297</v>
      </c>
      <c r="J9" s="8" t="s">
        <v>298</v>
      </c>
      <c r="K9" s="8" t="s">
        <v>162</v>
      </c>
      <c r="L9" s="8" t="s">
        <v>163</v>
      </c>
      <c r="M9" s="8">
        <v>454</v>
      </c>
      <c r="N9" s="8" t="s">
        <v>64</v>
      </c>
      <c r="O9" s="8" t="s">
        <v>65</v>
      </c>
      <c r="P9" s="8">
        <v>50.4</v>
      </c>
      <c r="Q9" s="8">
        <v>23.33</v>
      </c>
      <c r="R9" s="8">
        <v>74.77</v>
      </c>
      <c r="S9" s="8">
        <v>37.69</v>
      </c>
      <c r="T9" s="8">
        <v>28.47</v>
      </c>
      <c r="U9" s="1">
        <v>0.77400000000000002</v>
      </c>
      <c r="V9" s="1">
        <v>0.36099999999999999</v>
      </c>
      <c r="W9" s="1">
        <v>0.24199999999999999</v>
      </c>
      <c r="X9" s="8">
        <v>1.49</v>
      </c>
      <c r="Y9" s="8">
        <v>1.71</v>
      </c>
      <c r="Z9" s="8">
        <v>0</v>
      </c>
      <c r="AA9" s="8">
        <v>3.85</v>
      </c>
      <c r="AB9" s="1">
        <v>0.5</v>
      </c>
      <c r="AC9" s="8">
        <v>1.93</v>
      </c>
      <c r="AD9" s="8">
        <v>3</v>
      </c>
      <c r="AE9" s="8">
        <v>-1.07</v>
      </c>
      <c r="AF9" s="8">
        <v>1.18</v>
      </c>
      <c r="AG9" s="8">
        <v>0.54</v>
      </c>
      <c r="AH9" s="8">
        <v>0</v>
      </c>
      <c r="AI9" s="8">
        <v>0.21</v>
      </c>
      <c r="AJ9" s="8">
        <v>0.21</v>
      </c>
      <c r="AK9" s="8">
        <v>0.75</v>
      </c>
      <c r="AL9" s="8">
        <v>3.85</v>
      </c>
      <c r="AM9" s="8">
        <v>1.23</v>
      </c>
      <c r="AN9" s="8">
        <v>1.5</v>
      </c>
      <c r="AO9" s="8">
        <v>0.47</v>
      </c>
      <c r="AP9" s="8">
        <v>6.81</v>
      </c>
      <c r="AQ9" s="8">
        <v>2.0299999999999998</v>
      </c>
      <c r="AR9" s="8">
        <v>1.07</v>
      </c>
      <c r="AS9" s="8">
        <v>0</v>
      </c>
      <c r="AT9" s="8">
        <v>1.07</v>
      </c>
      <c r="AU9" s="8">
        <v>0</v>
      </c>
      <c r="AV9" s="8">
        <v>1.82</v>
      </c>
      <c r="AW9" s="8">
        <v>1.71</v>
      </c>
      <c r="AX9" s="8">
        <v>5.24</v>
      </c>
      <c r="AY9" s="8">
        <v>0.96</v>
      </c>
      <c r="AZ9" s="8">
        <v>1.28</v>
      </c>
      <c r="BA9" s="8">
        <v>0.54</v>
      </c>
      <c r="BB9" s="8">
        <v>1.82</v>
      </c>
      <c r="BC9" s="8">
        <v>5.78</v>
      </c>
      <c r="BD9" s="8">
        <v>14.66</v>
      </c>
      <c r="BE9" s="8">
        <v>53.45</v>
      </c>
      <c r="BF9" s="8">
        <v>7.0000000000000007E-2</v>
      </c>
      <c r="BG9" s="8">
        <v>1.47</v>
      </c>
      <c r="BH9" s="8">
        <v>1.23</v>
      </c>
      <c r="BI9" s="8">
        <v>1.1299999999999999</v>
      </c>
      <c r="BJ9" s="8">
        <v>0.95</v>
      </c>
    </row>
    <row r="10" spans="1:62" x14ac:dyDescent="0.3">
      <c r="A10" s="8">
        <f t="shared" si="0"/>
        <v>9</v>
      </c>
      <c r="B10" s="8">
        <v>19</v>
      </c>
      <c r="C10" s="8" t="s">
        <v>73</v>
      </c>
      <c r="D10" s="8">
        <v>234345</v>
      </c>
      <c r="E10" s="8">
        <v>1362</v>
      </c>
      <c r="F10" s="8">
        <v>22</v>
      </c>
      <c r="G10" s="8" t="s">
        <v>58</v>
      </c>
      <c r="H10" s="8" t="s">
        <v>74</v>
      </c>
      <c r="I10" s="8" t="s">
        <v>75</v>
      </c>
      <c r="J10" s="8" t="s">
        <v>76</v>
      </c>
      <c r="K10" s="8" t="s">
        <v>77</v>
      </c>
      <c r="L10" s="8" t="s">
        <v>78</v>
      </c>
      <c r="M10" s="8">
        <v>6900</v>
      </c>
      <c r="N10" s="8" t="s">
        <v>64</v>
      </c>
      <c r="O10" s="8" t="s">
        <v>65</v>
      </c>
      <c r="P10" s="8">
        <v>42.89</v>
      </c>
      <c r="Q10" s="8">
        <v>21.94</v>
      </c>
      <c r="R10" s="8">
        <v>75.650000000000006</v>
      </c>
      <c r="S10" s="8">
        <v>32.44</v>
      </c>
      <c r="T10" s="8">
        <v>26.7</v>
      </c>
      <c r="U10" s="1">
        <v>0.77200000000000002</v>
      </c>
      <c r="V10" s="1">
        <v>0.36899999999999999</v>
      </c>
      <c r="W10" s="1">
        <v>0.32100000000000001</v>
      </c>
      <c r="X10" s="8">
        <v>1.89</v>
      </c>
      <c r="Y10" s="8">
        <v>1.59</v>
      </c>
      <c r="Z10" s="8">
        <v>0.2</v>
      </c>
      <c r="AA10" s="8">
        <v>3.37</v>
      </c>
      <c r="AB10" s="1">
        <v>0.373</v>
      </c>
      <c r="AC10" s="8">
        <v>1.26</v>
      </c>
      <c r="AD10" s="8">
        <v>1.92</v>
      </c>
      <c r="AE10" s="8">
        <v>-0.66</v>
      </c>
      <c r="AF10" s="8">
        <v>0.93</v>
      </c>
      <c r="AG10" s="8">
        <v>0.53</v>
      </c>
      <c r="AH10" s="8">
        <v>0.2</v>
      </c>
      <c r="AI10" s="8">
        <v>0.4</v>
      </c>
      <c r="AJ10" s="8">
        <v>0.4</v>
      </c>
      <c r="AK10" s="8">
        <v>1.1200000000000001</v>
      </c>
      <c r="AL10" s="8">
        <v>4.96</v>
      </c>
      <c r="AM10" s="8">
        <v>1.26</v>
      </c>
      <c r="AN10" s="8">
        <v>2.25</v>
      </c>
      <c r="AO10" s="8">
        <v>1.32</v>
      </c>
      <c r="AP10" s="8">
        <v>9.9</v>
      </c>
      <c r="AQ10" s="8">
        <v>1.32</v>
      </c>
      <c r="AR10" s="8">
        <v>0.33</v>
      </c>
      <c r="AS10" s="8">
        <v>0.2</v>
      </c>
      <c r="AT10" s="8">
        <v>0.53</v>
      </c>
      <c r="AU10" s="8">
        <v>0.2</v>
      </c>
      <c r="AV10" s="8">
        <v>0.79</v>
      </c>
      <c r="AW10" s="8">
        <v>1.65</v>
      </c>
      <c r="AX10" s="8">
        <v>3.17</v>
      </c>
      <c r="AY10" s="8">
        <v>0.33</v>
      </c>
      <c r="AZ10" s="8">
        <v>0.79</v>
      </c>
      <c r="BA10" s="8">
        <v>0.93</v>
      </c>
      <c r="BB10" s="8">
        <v>2.0499999999999998</v>
      </c>
      <c r="BC10" s="8">
        <v>4.63</v>
      </c>
      <c r="BD10" s="8">
        <v>10.9</v>
      </c>
      <c r="BE10" s="8">
        <v>54.65</v>
      </c>
      <c r="BF10" s="8">
        <v>1.32</v>
      </c>
      <c r="BG10" s="8">
        <v>8.74</v>
      </c>
      <c r="BH10" s="8">
        <v>2.3199999999999998</v>
      </c>
      <c r="BI10" s="8">
        <v>1.95</v>
      </c>
      <c r="BJ10" s="8">
        <v>3.72</v>
      </c>
    </row>
    <row r="11" spans="1:62" x14ac:dyDescent="0.3">
      <c r="A11" s="8">
        <f t="shared" si="0"/>
        <v>10</v>
      </c>
      <c r="B11" s="8">
        <v>26</v>
      </c>
      <c r="C11" s="8" t="s">
        <v>299</v>
      </c>
      <c r="D11" s="8">
        <v>153082</v>
      </c>
      <c r="E11" s="8">
        <v>2254</v>
      </c>
      <c r="F11" s="8">
        <v>27</v>
      </c>
      <c r="G11" s="8" t="s">
        <v>277</v>
      </c>
      <c r="H11" s="8" t="s">
        <v>300</v>
      </c>
      <c r="I11" s="8" t="s">
        <v>301</v>
      </c>
      <c r="J11" s="8" t="s">
        <v>302</v>
      </c>
      <c r="K11" s="8" t="s">
        <v>102</v>
      </c>
      <c r="L11" s="8" t="s">
        <v>103</v>
      </c>
      <c r="M11" s="8">
        <v>928</v>
      </c>
      <c r="N11" s="8" t="s">
        <v>64</v>
      </c>
      <c r="O11" s="8" t="s">
        <v>65</v>
      </c>
      <c r="P11" s="8">
        <v>51.95</v>
      </c>
      <c r="Q11" s="8">
        <v>28.83</v>
      </c>
      <c r="R11" s="8">
        <v>75.02</v>
      </c>
      <c r="S11" s="8">
        <v>38.97</v>
      </c>
      <c r="T11" s="8">
        <v>28.75</v>
      </c>
      <c r="U11" s="1">
        <v>0.68799999999999994</v>
      </c>
      <c r="V11" s="1">
        <v>0.376</v>
      </c>
      <c r="W11" s="1">
        <v>0.32100000000000001</v>
      </c>
      <c r="X11" s="8">
        <v>1.64</v>
      </c>
      <c r="Y11" s="8">
        <v>2.4</v>
      </c>
      <c r="Z11" s="8">
        <v>0.2</v>
      </c>
      <c r="AA11" s="8">
        <v>4.63</v>
      </c>
      <c r="AB11" s="1">
        <v>0.41399999999999998</v>
      </c>
      <c r="AC11" s="8">
        <v>1.92</v>
      </c>
      <c r="AD11" s="8">
        <v>2.16</v>
      </c>
      <c r="AE11" s="8">
        <v>-0.24</v>
      </c>
      <c r="AF11" s="8">
        <v>1.4</v>
      </c>
      <c r="AG11" s="8">
        <v>1.32</v>
      </c>
      <c r="AH11" s="8">
        <v>0.4</v>
      </c>
      <c r="AI11" s="8">
        <v>0.28000000000000003</v>
      </c>
      <c r="AJ11" s="8">
        <v>0.24</v>
      </c>
      <c r="AK11" s="8">
        <v>2</v>
      </c>
      <c r="AL11" s="8">
        <v>5.35</v>
      </c>
      <c r="AM11" s="8">
        <v>1.52</v>
      </c>
      <c r="AN11" s="8">
        <v>1.44</v>
      </c>
      <c r="AO11" s="8">
        <v>1.44</v>
      </c>
      <c r="AP11" s="8">
        <v>9.8800000000000008</v>
      </c>
      <c r="AQ11" s="8">
        <v>1.56</v>
      </c>
      <c r="AR11" s="8">
        <v>0.4</v>
      </c>
      <c r="AS11" s="8">
        <v>0.08</v>
      </c>
      <c r="AT11" s="8">
        <v>0.56000000000000005</v>
      </c>
      <c r="AU11" s="8">
        <v>0.08</v>
      </c>
      <c r="AV11" s="8">
        <v>0.44</v>
      </c>
      <c r="AW11" s="8">
        <v>3.59</v>
      </c>
      <c r="AX11" s="8">
        <v>5.27</v>
      </c>
      <c r="AY11" s="8">
        <v>0.48</v>
      </c>
      <c r="AZ11" s="8">
        <v>1.08</v>
      </c>
      <c r="BA11" s="8">
        <v>0.2</v>
      </c>
      <c r="BB11" s="8">
        <v>1.1200000000000001</v>
      </c>
      <c r="BC11" s="8">
        <v>5.43</v>
      </c>
      <c r="BD11" s="8">
        <v>12.18</v>
      </c>
      <c r="BE11" s="8">
        <v>58.95</v>
      </c>
      <c r="BF11" s="8">
        <v>1.04</v>
      </c>
      <c r="BG11" s="8">
        <v>5.3</v>
      </c>
      <c r="BH11" s="8">
        <v>1.59</v>
      </c>
      <c r="BI11" s="8">
        <v>1.93</v>
      </c>
      <c r="BJ11" s="8">
        <v>2.2999999999999998</v>
      </c>
    </row>
    <row r="12" spans="1:62" x14ac:dyDescent="0.3">
      <c r="A12" s="8">
        <f t="shared" si="0"/>
        <v>11</v>
      </c>
      <c r="B12" s="8">
        <v>19</v>
      </c>
      <c r="C12" s="8" t="s">
        <v>79</v>
      </c>
      <c r="D12" s="8">
        <v>60152</v>
      </c>
      <c r="E12" s="8">
        <v>1327</v>
      </c>
      <c r="F12" s="8">
        <v>31</v>
      </c>
      <c r="G12" s="8" t="s">
        <v>58</v>
      </c>
      <c r="H12" s="8" t="s">
        <v>80</v>
      </c>
      <c r="I12" s="8" t="s">
        <v>81</v>
      </c>
      <c r="J12" s="8" t="s">
        <v>82</v>
      </c>
      <c r="K12" s="8" t="s">
        <v>83</v>
      </c>
      <c r="L12" s="8" t="s">
        <v>84</v>
      </c>
      <c r="M12" s="8">
        <v>1230</v>
      </c>
      <c r="N12" s="8" t="s">
        <v>64</v>
      </c>
      <c r="O12" s="8" t="s">
        <v>65</v>
      </c>
      <c r="P12" s="8">
        <v>56.97</v>
      </c>
      <c r="Q12" s="8">
        <v>21.64</v>
      </c>
      <c r="R12" s="8">
        <v>70.23</v>
      </c>
      <c r="S12" s="8">
        <v>40.01</v>
      </c>
      <c r="T12" s="8">
        <v>37.78</v>
      </c>
      <c r="U12" s="1">
        <v>0.78800000000000003</v>
      </c>
      <c r="V12" s="1">
        <v>0.23499999999999999</v>
      </c>
      <c r="W12" s="1">
        <v>0.28199999999999997</v>
      </c>
      <c r="X12" s="8">
        <v>1.56</v>
      </c>
      <c r="Y12" s="8">
        <v>1.42</v>
      </c>
      <c r="Z12" s="8">
        <v>0.14000000000000001</v>
      </c>
      <c r="AA12" s="8">
        <v>1.63</v>
      </c>
      <c r="AB12" s="1">
        <v>0.20799999999999999</v>
      </c>
      <c r="AC12" s="8">
        <v>0.34</v>
      </c>
      <c r="AD12" s="8">
        <v>0.81</v>
      </c>
      <c r="AE12" s="8">
        <v>-0.47</v>
      </c>
      <c r="AF12" s="8">
        <v>0.95</v>
      </c>
      <c r="AG12" s="8">
        <v>0.47</v>
      </c>
      <c r="AH12" s="8">
        <v>0.27</v>
      </c>
      <c r="AI12" s="8">
        <v>7.0000000000000007E-2</v>
      </c>
      <c r="AJ12" s="8">
        <v>0.34</v>
      </c>
      <c r="AK12" s="8">
        <v>0.81</v>
      </c>
      <c r="AL12" s="8">
        <v>5.7</v>
      </c>
      <c r="AM12" s="8">
        <v>2.13</v>
      </c>
      <c r="AN12" s="8">
        <v>1.83</v>
      </c>
      <c r="AO12" s="8">
        <v>1.7</v>
      </c>
      <c r="AP12" s="8">
        <v>11.42</v>
      </c>
      <c r="AQ12" s="8">
        <v>2.1</v>
      </c>
      <c r="AR12" s="8">
        <v>0.47</v>
      </c>
      <c r="AS12" s="8">
        <v>7.0000000000000007E-2</v>
      </c>
      <c r="AT12" s="8">
        <v>0.54</v>
      </c>
      <c r="AU12" s="8">
        <v>7.0000000000000007E-2</v>
      </c>
      <c r="AV12" s="8">
        <v>0.54</v>
      </c>
      <c r="AW12" s="8">
        <v>3.12</v>
      </c>
      <c r="AX12" s="8">
        <v>5.09</v>
      </c>
      <c r="AY12" s="8">
        <v>0.68</v>
      </c>
      <c r="AZ12" s="8">
        <v>1.49</v>
      </c>
      <c r="BA12" s="8">
        <v>4.68</v>
      </c>
      <c r="BB12" s="8">
        <v>8.61</v>
      </c>
      <c r="BC12" s="8">
        <v>8.41</v>
      </c>
      <c r="BD12" s="8">
        <v>15.8</v>
      </c>
      <c r="BE12" s="8">
        <v>62.37</v>
      </c>
      <c r="BF12" s="8">
        <v>0.87</v>
      </c>
      <c r="BG12" s="8">
        <v>6.39</v>
      </c>
      <c r="BH12" s="8">
        <v>1.83</v>
      </c>
      <c r="BI12" s="8">
        <v>1.83</v>
      </c>
      <c r="BJ12" s="8">
        <v>2.73</v>
      </c>
    </row>
    <row r="13" spans="1:62" x14ac:dyDescent="0.3">
      <c r="A13" s="8">
        <f t="shared" si="0"/>
        <v>12</v>
      </c>
      <c r="B13" s="8">
        <v>11</v>
      </c>
      <c r="C13" s="8" t="s">
        <v>303</v>
      </c>
      <c r="D13" s="8">
        <v>172762</v>
      </c>
      <c r="E13" s="8">
        <v>990</v>
      </c>
      <c r="F13" s="8">
        <v>23</v>
      </c>
      <c r="G13" s="8" t="s">
        <v>58</v>
      </c>
      <c r="H13" s="8" t="s">
        <v>304</v>
      </c>
      <c r="I13" s="8" t="s">
        <v>305</v>
      </c>
      <c r="J13" s="8" t="s">
        <v>306</v>
      </c>
      <c r="K13" s="8" t="s">
        <v>307</v>
      </c>
      <c r="L13" s="8" t="s">
        <v>308</v>
      </c>
      <c r="M13" s="8">
        <v>3500</v>
      </c>
      <c r="N13" s="8" t="s">
        <v>64</v>
      </c>
      <c r="O13" s="8" t="s">
        <v>65</v>
      </c>
      <c r="P13" s="8">
        <v>67.64</v>
      </c>
      <c r="Q13" s="8">
        <v>28.27</v>
      </c>
      <c r="R13" s="8">
        <v>71.89</v>
      </c>
      <c r="S13" s="8">
        <v>48.62</v>
      </c>
      <c r="T13" s="8">
        <v>49.18</v>
      </c>
      <c r="U13" s="1">
        <v>0.84499999999999997</v>
      </c>
      <c r="V13" s="1">
        <v>0.316</v>
      </c>
      <c r="W13" s="1">
        <v>0.311</v>
      </c>
      <c r="X13" s="8">
        <v>3.45</v>
      </c>
      <c r="Y13" s="8">
        <v>2.5499999999999998</v>
      </c>
      <c r="Z13" s="8">
        <v>0.36</v>
      </c>
      <c r="AA13" s="8">
        <v>1.55</v>
      </c>
      <c r="AB13" s="1">
        <v>0.41199999999999998</v>
      </c>
      <c r="AC13" s="8">
        <v>0.64</v>
      </c>
      <c r="AD13" s="8">
        <v>1.18</v>
      </c>
      <c r="AE13" s="8">
        <v>-0.55000000000000004</v>
      </c>
      <c r="AF13" s="8">
        <v>1.82</v>
      </c>
      <c r="AG13" s="8">
        <v>0.45</v>
      </c>
      <c r="AH13" s="8">
        <v>0.18</v>
      </c>
      <c r="AI13" s="8">
        <v>0.36</v>
      </c>
      <c r="AJ13" s="8">
        <v>0.18</v>
      </c>
      <c r="AK13" s="8">
        <v>1</v>
      </c>
      <c r="AL13" s="8">
        <v>3.91</v>
      </c>
      <c r="AM13" s="8">
        <v>2</v>
      </c>
      <c r="AN13" s="8">
        <v>2</v>
      </c>
      <c r="AO13" s="8">
        <v>1.73</v>
      </c>
      <c r="AP13" s="8">
        <v>9.64</v>
      </c>
      <c r="AQ13" s="8">
        <v>1.73</v>
      </c>
      <c r="AR13" s="8">
        <v>0.64</v>
      </c>
      <c r="AS13" s="8">
        <v>0.27</v>
      </c>
      <c r="AT13" s="8">
        <v>1.36</v>
      </c>
      <c r="AU13" s="8">
        <v>0.27</v>
      </c>
      <c r="AV13" s="8">
        <v>0.45</v>
      </c>
      <c r="AW13" s="8">
        <v>5.27</v>
      </c>
      <c r="AX13" s="8">
        <v>5.73</v>
      </c>
      <c r="AY13" s="8">
        <v>0.55000000000000004</v>
      </c>
      <c r="AZ13" s="8">
        <v>1.36</v>
      </c>
      <c r="BA13" s="8">
        <v>2.4500000000000002</v>
      </c>
      <c r="BB13" s="8">
        <v>5</v>
      </c>
      <c r="BC13" s="8">
        <v>6.45</v>
      </c>
      <c r="BD13" s="8">
        <v>12.55</v>
      </c>
      <c r="BE13" s="8">
        <v>63.48</v>
      </c>
      <c r="BF13" s="8">
        <v>1.55</v>
      </c>
      <c r="BG13" s="8">
        <v>12.45</v>
      </c>
      <c r="BH13" s="8">
        <v>0.82</v>
      </c>
      <c r="BI13" s="8">
        <v>0.82</v>
      </c>
      <c r="BJ13" s="8">
        <v>4.22</v>
      </c>
    </row>
    <row r="14" spans="1:62" x14ac:dyDescent="0.3">
      <c r="A14" s="8">
        <f t="shared" si="0"/>
        <v>13</v>
      </c>
      <c r="B14" s="8">
        <v>9</v>
      </c>
      <c r="C14" s="8" t="s">
        <v>85</v>
      </c>
      <c r="D14" s="8">
        <v>95321</v>
      </c>
      <c r="E14" s="8">
        <v>661</v>
      </c>
      <c r="F14" s="8">
        <v>29</v>
      </c>
      <c r="G14" s="8" t="s">
        <v>58</v>
      </c>
      <c r="H14" s="8" t="s">
        <v>86</v>
      </c>
      <c r="I14" s="8" t="s">
        <v>87</v>
      </c>
      <c r="J14" s="8" t="s">
        <v>88</v>
      </c>
      <c r="K14" s="8" t="s">
        <v>89</v>
      </c>
      <c r="L14" s="8" t="s">
        <v>90</v>
      </c>
      <c r="M14" s="8">
        <v>5513</v>
      </c>
      <c r="N14" s="8" t="s">
        <v>64</v>
      </c>
      <c r="O14" s="8" t="s">
        <v>65</v>
      </c>
      <c r="P14" s="8">
        <v>46.29</v>
      </c>
      <c r="Q14" s="8">
        <v>18.93</v>
      </c>
      <c r="R14" s="8">
        <v>69.66</v>
      </c>
      <c r="S14" s="8">
        <v>32.25</v>
      </c>
      <c r="T14" s="8">
        <v>29.95</v>
      </c>
      <c r="U14" s="1">
        <v>0.7</v>
      </c>
      <c r="V14" s="1">
        <v>0.27300000000000002</v>
      </c>
      <c r="W14" s="1">
        <v>0.45300000000000001</v>
      </c>
      <c r="X14" s="8">
        <v>1.81</v>
      </c>
      <c r="Y14" s="8">
        <v>0.82</v>
      </c>
      <c r="Z14" s="8">
        <v>0.27</v>
      </c>
      <c r="AA14" s="8">
        <v>2.1800000000000002</v>
      </c>
      <c r="AB14" s="1">
        <v>0.313</v>
      </c>
      <c r="AC14" s="8">
        <v>0.68</v>
      </c>
      <c r="AD14" s="8">
        <v>1.5</v>
      </c>
      <c r="AE14" s="8">
        <v>-0.82</v>
      </c>
      <c r="AF14" s="8">
        <v>0.41</v>
      </c>
      <c r="AG14" s="8">
        <v>0.54</v>
      </c>
      <c r="AH14" s="8">
        <v>0.14000000000000001</v>
      </c>
      <c r="AI14" s="8">
        <v>0.27</v>
      </c>
      <c r="AJ14" s="8">
        <v>0.14000000000000001</v>
      </c>
      <c r="AK14" s="8">
        <v>0.95</v>
      </c>
      <c r="AL14" s="8">
        <v>4.9000000000000004</v>
      </c>
      <c r="AM14" s="8">
        <v>1.73</v>
      </c>
      <c r="AN14" s="8">
        <v>2.04</v>
      </c>
      <c r="AO14" s="8">
        <v>1.0900000000000001</v>
      </c>
      <c r="AP14" s="8">
        <v>9.76</v>
      </c>
      <c r="AQ14" s="8">
        <v>1.36</v>
      </c>
      <c r="AR14" s="8">
        <v>0.54</v>
      </c>
      <c r="AS14" s="8">
        <v>0</v>
      </c>
      <c r="AT14" s="8">
        <v>0.68</v>
      </c>
      <c r="AU14" s="8">
        <v>0</v>
      </c>
      <c r="AV14" s="8">
        <v>0.27</v>
      </c>
      <c r="AW14" s="8">
        <v>3.13</v>
      </c>
      <c r="AX14" s="8">
        <v>4.22</v>
      </c>
      <c r="AY14" s="8">
        <v>0.54</v>
      </c>
      <c r="AZ14" s="8">
        <v>0.95</v>
      </c>
      <c r="BA14" s="8">
        <v>4.9000000000000004</v>
      </c>
      <c r="BB14" s="8">
        <v>8.7100000000000009</v>
      </c>
      <c r="BC14" s="8">
        <v>9.8000000000000007</v>
      </c>
      <c r="BD14" s="8">
        <v>18.52</v>
      </c>
      <c r="BE14" s="8">
        <v>59.59</v>
      </c>
      <c r="BF14" s="8">
        <v>2.5499999999999998</v>
      </c>
      <c r="BG14" s="8">
        <v>13.64</v>
      </c>
      <c r="BH14" s="8">
        <v>0.82</v>
      </c>
      <c r="BI14" s="8">
        <v>1.27</v>
      </c>
      <c r="BJ14" s="8">
        <v>4.63</v>
      </c>
    </row>
    <row r="15" spans="1:62" x14ac:dyDescent="0.3">
      <c r="A15" s="8">
        <f t="shared" si="0"/>
        <v>14</v>
      </c>
      <c r="B15" s="8">
        <v>20</v>
      </c>
      <c r="C15" s="8" t="s">
        <v>91</v>
      </c>
      <c r="D15" s="8">
        <v>152577</v>
      </c>
      <c r="E15" s="8">
        <v>1325</v>
      </c>
      <c r="F15" s="8">
        <v>26</v>
      </c>
      <c r="G15" s="8" t="s">
        <v>92</v>
      </c>
      <c r="H15" s="8" t="s">
        <v>93</v>
      </c>
      <c r="I15" s="8" t="s">
        <v>94</v>
      </c>
      <c r="J15" s="8" t="s">
        <v>95</v>
      </c>
      <c r="K15" s="8" t="s">
        <v>96</v>
      </c>
      <c r="L15" s="8" t="s">
        <v>97</v>
      </c>
      <c r="M15" s="8">
        <v>1708</v>
      </c>
      <c r="N15" s="8" t="s">
        <v>64</v>
      </c>
      <c r="O15" s="8" t="s">
        <v>65</v>
      </c>
      <c r="P15" s="8">
        <v>41.91</v>
      </c>
      <c r="Q15" s="8">
        <v>21.06</v>
      </c>
      <c r="R15" s="8">
        <v>77</v>
      </c>
      <c r="S15" s="8">
        <v>32.270000000000003</v>
      </c>
      <c r="T15" s="8">
        <v>21.53</v>
      </c>
      <c r="U15" s="1">
        <v>0.76</v>
      </c>
      <c r="V15" s="1">
        <v>0.246</v>
      </c>
      <c r="W15" s="1">
        <v>0.33900000000000002</v>
      </c>
      <c r="X15" s="8">
        <v>1.04</v>
      </c>
      <c r="Y15" s="8">
        <v>1.83</v>
      </c>
      <c r="Z15" s="8">
        <v>0.14000000000000001</v>
      </c>
      <c r="AA15" s="8">
        <v>2.17</v>
      </c>
      <c r="AB15" s="1">
        <v>0.34399999999999997</v>
      </c>
      <c r="AC15" s="8">
        <v>0.75</v>
      </c>
      <c r="AD15" s="8">
        <v>1.49</v>
      </c>
      <c r="AE15" s="8">
        <v>-0.75</v>
      </c>
      <c r="AF15" s="8">
        <v>0.82</v>
      </c>
      <c r="AG15" s="8">
        <v>1.43</v>
      </c>
      <c r="AH15" s="8">
        <v>0.54</v>
      </c>
      <c r="AI15" s="8">
        <v>0.14000000000000001</v>
      </c>
      <c r="AJ15" s="8">
        <v>7.0000000000000007E-2</v>
      </c>
      <c r="AK15" s="8">
        <v>2.11</v>
      </c>
      <c r="AL15" s="8">
        <v>4.6900000000000004</v>
      </c>
      <c r="AM15" s="8">
        <v>1.58</v>
      </c>
      <c r="AN15" s="8">
        <v>2.38</v>
      </c>
      <c r="AO15" s="8">
        <v>1.46</v>
      </c>
      <c r="AP15" s="8">
        <v>10.25</v>
      </c>
      <c r="AQ15" s="8">
        <v>0.54</v>
      </c>
      <c r="AR15" s="8">
        <v>0.2</v>
      </c>
      <c r="AS15" s="8">
        <v>0.14000000000000001</v>
      </c>
      <c r="AT15" s="8">
        <v>0.68</v>
      </c>
      <c r="AU15" s="8">
        <v>0.27</v>
      </c>
      <c r="AV15" s="8">
        <v>0.88</v>
      </c>
      <c r="AW15" s="8">
        <v>0.68</v>
      </c>
      <c r="AX15" s="8">
        <v>3.46</v>
      </c>
      <c r="AY15" s="8">
        <v>0.27</v>
      </c>
      <c r="AZ15" s="8">
        <v>0.2</v>
      </c>
      <c r="BA15" s="8">
        <v>7.0000000000000007E-2</v>
      </c>
      <c r="BB15" s="8">
        <v>2.31</v>
      </c>
      <c r="BC15" s="8">
        <v>2.99</v>
      </c>
      <c r="BD15" s="8">
        <v>9.7100000000000009</v>
      </c>
      <c r="BE15" s="8">
        <v>41.42</v>
      </c>
      <c r="BF15" s="8">
        <v>0.21</v>
      </c>
      <c r="BG15" s="8">
        <v>5.04</v>
      </c>
      <c r="BH15" s="8">
        <v>1.75</v>
      </c>
      <c r="BI15" s="8">
        <v>0.75</v>
      </c>
      <c r="BJ15" s="8">
        <v>2.33</v>
      </c>
    </row>
    <row r="16" spans="1:62" x14ac:dyDescent="0.3">
      <c r="A16" s="8">
        <f t="shared" si="0"/>
        <v>15</v>
      </c>
      <c r="B16" s="8">
        <v>14</v>
      </c>
      <c r="C16" s="8" t="s">
        <v>309</v>
      </c>
      <c r="D16" s="8">
        <v>38401</v>
      </c>
      <c r="E16" s="8">
        <v>1191</v>
      </c>
      <c r="F16" s="8">
        <v>29</v>
      </c>
      <c r="G16" s="8" t="s">
        <v>67</v>
      </c>
      <c r="H16" s="8" t="s">
        <v>310</v>
      </c>
      <c r="I16" s="8" t="s">
        <v>311</v>
      </c>
      <c r="J16" s="8" t="s">
        <v>312</v>
      </c>
      <c r="K16" s="8" t="s">
        <v>132</v>
      </c>
      <c r="L16" s="8" t="s">
        <v>133</v>
      </c>
      <c r="M16" s="8">
        <v>11690</v>
      </c>
      <c r="N16" s="8" t="s">
        <v>64</v>
      </c>
      <c r="O16" s="8" t="s">
        <v>65</v>
      </c>
      <c r="P16" s="8">
        <v>69.22</v>
      </c>
      <c r="Q16" s="8">
        <v>39.75</v>
      </c>
      <c r="R16" s="8">
        <v>75.150000000000006</v>
      </c>
      <c r="S16" s="8">
        <v>52.02</v>
      </c>
      <c r="T16" s="8">
        <v>39.369999999999997</v>
      </c>
      <c r="U16" s="1">
        <v>0.82299999999999995</v>
      </c>
      <c r="V16" s="1">
        <v>0.42399999999999999</v>
      </c>
      <c r="W16" s="1">
        <v>0.26300000000000001</v>
      </c>
      <c r="X16" s="8">
        <v>2.98</v>
      </c>
      <c r="Y16" s="8">
        <v>4.01</v>
      </c>
      <c r="Z16" s="8">
        <v>0.08</v>
      </c>
      <c r="AA16" s="8">
        <v>5.67</v>
      </c>
      <c r="AB16" s="1">
        <v>0.4</v>
      </c>
      <c r="AC16" s="8">
        <v>2.27</v>
      </c>
      <c r="AD16" s="8">
        <v>2.04</v>
      </c>
      <c r="AE16" s="8">
        <v>0.23</v>
      </c>
      <c r="AF16" s="8">
        <v>2.42</v>
      </c>
      <c r="AG16" s="8">
        <v>1.89</v>
      </c>
      <c r="AH16" s="8">
        <v>0.53</v>
      </c>
      <c r="AI16" s="8">
        <v>0.45</v>
      </c>
      <c r="AJ16" s="8">
        <v>0.23</v>
      </c>
      <c r="AK16" s="8">
        <v>2.87</v>
      </c>
      <c r="AL16" s="8">
        <v>7.03</v>
      </c>
      <c r="AM16" s="8">
        <v>1.85</v>
      </c>
      <c r="AN16" s="8">
        <v>2.19</v>
      </c>
      <c r="AO16" s="8">
        <v>0.75</v>
      </c>
      <c r="AP16" s="8">
        <v>11.67</v>
      </c>
      <c r="AQ16" s="8">
        <v>1.1299999999999999</v>
      </c>
      <c r="AR16" s="8">
        <v>0.23</v>
      </c>
      <c r="AS16" s="8">
        <v>0</v>
      </c>
      <c r="AT16" s="8">
        <v>0.6</v>
      </c>
      <c r="AU16" s="8">
        <v>0</v>
      </c>
      <c r="AV16" s="8">
        <v>0.3</v>
      </c>
      <c r="AW16" s="8">
        <v>2.42</v>
      </c>
      <c r="AX16" s="8">
        <v>3.85</v>
      </c>
      <c r="AY16" s="8">
        <v>0.23</v>
      </c>
      <c r="AZ16" s="8">
        <v>0.76</v>
      </c>
      <c r="BA16" s="8">
        <v>0.68</v>
      </c>
      <c r="BB16" s="8">
        <v>1.74</v>
      </c>
      <c r="BC16" s="8">
        <v>7.25</v>
      </c>
      <c r="BD16" s="8">
        <v>14.28</v>
      </c>
      <c r="BE16" s="8">
        <v>59.43</v>
      </c>
      <c r="BF16" s="8">
        <v>0.7</v>
      </c>
      <c r="BG16" s="8">
        <v>6.1</v>
      </c>
      <c r="BH16" s="8">
        <v>1.5</v>
      </c>
      <c r="BI16" s="8">
        <v>2.75</v>
      </c>
      <c r="BJ16" s="8">
        <v>2.38</v>
      </c>
    </row>
    <row r="17" spans="1:62" x14ac:dyDescent="0.3">
      <c r="A17" s="8">
        <f t="shared" si="0"/>
        <v>16</v>
      </c>
      <c r="B17" s="8">
        <v>21</v>
      </c>
      <c r="C17" s="8" t="s">
        <v>313</v>
      </c>
      <c r="D17" s="8">
        <v>126174</v>
      </c>
      <c r="E17" s="8">
        <v>1188</v>
      </c>
      <c r="F17" s="8">
        <v>28</v>
      </c>
      <c r="G17" s="8" t="s">
        <v>277</v>
      </c>
      <c r="H17" s="8" t="s">
        <v>314</v>
      </c>
      <c r="I17" s="8" t="s">
        <v>315</v>
      </c>
      <c r="J17" s="8" t="s">
        <v>316</v>
      </c>
      <c r="K17" s="8" t="s">
        <v>89</v>
      </c>
      <c r="L17" s="8" t="s">
        <v>90</v>
      </c>
      <c r="M17" s="8">
        <v>5513</v>
      </c>
      <c r="N17" s="8" t="s">
        <v>64</v>
      </c>
      <c r="O17" s="8" t="s">
        <v>65</v>
      </c>
      <c r="P17" s="8">
        <v>43.11</v>
      </c>
      <c r="Q17" s="8">
        <v>23.48</v>
      </c>
      <c r="R17" s="8">
        <v>75.650000000000006</v>
      </c>
      <c r="S17" s="8">
        <v>32.61</v>
      </c>
      <c r="T17" s="8">
        <v>22.58</v>
      </c>
      <c r="U17" s="1">
        <v>0.745</v>
      </c>
      <c r="V17" s="1">
        <v>0.42299999999999999</v>
      </c>
      <c r="W17" s="1">
        <v>0.318</v>
      </c>
      <c r="X17" s="8">
        <v>1.68</v>
      </c>
      <c r="Y17" s="8">
        <v>1.06</v>
      </c>
      <c r="Z17" s="8">
        <v>0.08</v>
      </c>
      <c r="AA17" s="8">
        <v>5.53</v>
      </c>
      <c r="AB17" s="1">
        <v>0.438</v>
      </c>
      <c r="AC17" s="8">
        <v>2.42</v>
      </c>
      <c r="AD17" s="8">
        <v>1.36</v>
      </c>
      <c r="AE17" s="8">
        <v>1.06</v>
      </c>
      <c r="AF17" s="8">
        <v>0.76</v>
      </c>
      <c r="AG17" s="8">
        <v>0.98</v>
      </c>
      <c r="AH17" s="8">
        <v>0.08</v>
      </c>
      <c r="AI17" s="8">
        <v>0.23</v>
      </c>
      <c r="AJ17" s="8">
        <v>0</v>
      </c>
      <c r="AK17" s="8">
        <v>1.29</v>
      </c>
      <c r="AL17" s="8">
        <v>4.8499999999999996</v>
      </c>
      <c r="AM17" s="8">
        <v>1.33</v>
      </c>
      <c r="AN17" s="8">
        <v>1.82</v>
      </c>
      <c r="AO17" s="8">
        <v>1.43</v>
      </c>
      <c r="AP17" s="8">
        <v>9.1999999999999993</v>
      </c>
      <c r="AQ17" s="8">
        <v>1.59</v>
      </c>
      <c r="AR17" s="8">
        <v>0.98</v>
      </c>
      <c r="AS17" s="8">
        <v>0</v>
      </c>
      <c r="AT17" s="8">
        <v>1.1399999999999999</v>
      </c>
      <c r="AU17" s="8">
        <v>0.08</v>
      </c>
      <c r="AV17" s="8">
        <v>0.83</v>
      </c>
      <c r="AW17" s="8">
        <v>4.0199999999999996</v>
      </c>
      <c r="AX17" s="8">
        <v>3.79</v>
      </c>
      <c r="AY17" s="8">
        <v>0.3</v>
      </c>
      <c r="AZ17" s="8">
        <v>1.52</v>
      </c>
      <c r="BA17" s="8">
        <v>0.45</v>
      </c>
      <c r="BB17" s="8">
        <v>1.97</v>
      </c>
      <c r="BC17" s="8">
        <v>6.14</v>
      </c>
      <c r="BD17" s="8">
        <v>13.41</v>
      </c>
      <c r="BE17" s="8">
        <v>56.1</v>
      </c>
      <c r="BF17" s="8">
        <v>1.33</v>
      </c>
      <c r="BG17" s="8">
        <v>7.62</v>
      </c>
      <c r="BH17" s="8">
        <v>1.57</v>
      </c>
      <c r="BI17" s="8">
        <v>2.29</v>
      </c>
      <c r="BJ17" s="8">
        <v>2.98</v>
      </c>
    </row>
    <row r="18" spans="1:62" x14ac:dyDescent="0.3">
      <c r="A18" s="8">
        <f t="shared" si="0"/>
        <v>17</v>
      </c>
      <c r="B18" s="8">
        <v>24</v>
      </c>
      <c r="C18" s="8" t="s">
        <v>317</v>
      </c>
      <c r="D18" s="8">
        <v>223256</v>
      </c>
      <c r="E18" s="8">
        <v>1951</v>
      </c>
      <c r="F18" s="8">
        <v>20</v>
      </c>
      <c r="G18" s="8" t="s">
        <v>318</v>
      </c>
      <c r="H18" s="8" t="s">
        <v>319</v>
      </c>
      <c r="I18" s="8" t="s">
        <v>320</v>
      </c>
      <c r="J18" s="8" t="s">
        <v>321</v>
      </c>
      <c r="K18" s="8" t="s">
        <v>132</v>
      </c>
      <c r="L18" s="8" t="s">
        <v>133</v>
      </c>
      <c r="M18" s="8">
        <v>11690</v>
      </c>
      <c r="N18" s="8" t="s">
        <v>64</v>
      </c>
      <c r="O18" s="8" t="s">
        <v>65</v>
      </c>
      <c r="P18" s="8">
        <v>51.8</v>
      </c>
      <c r="Q18" s="8">
        <v>29.48</v>
      </c>
      <c r="R18" s="8">
        <v>76.260000000000005</v>
      </c>
      <c r="S18" s="8">
        <v>39.51</v>
      </c>
      <c r="T18" s="8">
        <v>31.14</v>
      </c>
      <c r="U18" s="1">
        <v>0.82399999999999995</v>
      </c>
      <c r="V18" s="1">
        <v>0.45900000000000002</v>
      </c>
      <c r="W18" s="1">
        <v>0.19800000000000001</v>
      </c>
      <c r="X18" s="8">
        <v>1.92</v>
      </c>
      <c r="Y18" s="8">
        <v>2.12</v>
      </c>
      <c r="Z18" s="8">
        <v>0</v>
      </c>
      <c r="AA18" s="8">
        <v>5.07</v>
      </c>
      <c r="AB18" s="1">
        <v>0.309</v>
      </c>
      <c r="AC18" s="8">
        <v>1.57</v>
      </c>
      <c r="AD18" s="8">
        <v>1.52</v>
      </c>
      <c r="AE18" s="8">
        <v>0.05</v>
      </c>
      <c r="AF18" s="8">
        <v>1.1499999999999999</v>
      </c>
      <c r="AG18" s="8">
        <v>1.38</v>
      </c>
      <c r="AH18" s="8">
        <v>0.42</v>
      </c>
      <c r="AI18" s="8">
        <v>0.37</v>
      </c>
      <c r="AJ18" s="8">
        <v>0.37</v>
      </c>
      <c r="AK18" s="8">
        <v>2.17</v>
      </c>
      <c r="AL18" s="8">
        <v>5.81</v>
      </c>
      <c r="AM18" s="8">
        <v>1.96</v>
      </c>
      <c r="AN18" s="8">
        <v>2.54</v>
      </c>
      <c r="AO18" s="8">
        <v>1.65</v>
      </c>
      <c r="AP18" s="8">
        <v>11.31</v>
      </c>
      <c r="AQ18" s="8">
        <v>0.88</v>
      </c>
      <c r="AR18" s="8">
        <v>0.65</v>
      </c>
      <c r="AS18" s="8">
        <v>0</v>
      </c>
      <c r="AT18" s="8">
        <v>1.06</v>
      </c>
      <c r="AU18" s="8">
        <v>0.09</v>
      </c>
      <c r="AV18" s="8">
        <v>1.1499999999999999</v>
      </c>
      <c r="AW18" s="8">
        <v>1.1499999999999999</v>
      </c>
      <c r="AX18" s="8">
        <v>4.75</v>
      </c>
      <c r="AY18" s="8">
        <v>0.69</v>
      </c>
      <c r="AZ18" s="8">
        <v>0.6</v>
      </c>
      <c r="BA18" s="8">
        <v>0.28000000000000003</v>
      </c>
      <c r="BB18" s="8">
        <v>1.06</v>
      </c>
      <c r="BC18" s="8">
        <v>4.84</v>
      </c>
      <c r="BD18" s="8">
        <v>11.95</v>
      </c>
      <c r="BE18" s="8">
        <v>56.22</v>
      </c>
      <c r="BF18" s="8">
        <v>0.69</v>
      </c>
      <c r="BG18" s="8">
        <v>5.65</v>
      </c>
      <c r="BH18" s="8">
        <v>1.46</v>
      </c>
      <c r="BI18" s="8">
        <v>2.35</v>
      </c>
      <c r="BJ18" s="8">
        <v>2.2599999999999998</v>
      </c>
    </row>
    <row r="19" spans="1:62" x14ac:dyDescent="0.3">
      <c r="A19" s="8">
        <f t="shared" si="0"/>
        <v>18</v>
      </c>
      <c r="B19" s="8">
        <v>26</v>
      </c>
      <c r="C19" s="8" t="s">
        <v>322</v>
      </c>
      <c r="D19" s="8">
        <v>84752</v>
      </c>
      <c r="E19" s="8">
        <v>1936</v>
      </c>
      <c r="F19" s="8">
        <v>28</v>
      </c>
      <c r="G19" s="8" t="s">
        <v>277</v>
      </c>
      <c r="H19" s="8" t="s">
        <v>323</v>
      </c>
      <c r="I19" s="8" t="s">
        <v>324</v>
      </c>
      <c r="J19" s="8" t="s">
        <v>325</v>
      </c>
      <c r="K19" s="8" t="s">
        <v>289</v>
      </c>
      <c r="L19" s="8" t="s">
        <v>290</v>
      </c>
      <c r="M19" s="8">
        <v>399</v>
      </c>
      <c r="N19" s="8" t="s">
        <v>64</v>
      </c>
      <c r="O19" s="8" t="s">
        <v>65</v>
      </c>
      <c r="P19" s="8">
        <v>42.49</v>
      </c>
      <c r="Q19" s="8">
        <v>22.41</v>
      </c>
      <c r="R19" s="8">
        <v>74.27</v>
      </c>
      <c r="S19" s="8">
        <v>31.56</v>
      </c>
      <c r="T19" s="8">
        <v>26.4</v>
      </c>
      <c r="U19" s="1">
        <v>0.67600000000000005</v>
      </c>
      <c r="V19" s="1">
        <v>0.44</v>
      </c>
      <c r="W19" s="1">
        <v>0.39900000000000002</v>
      </c>
      <c r="X19" s="8">
        <v>2.12</v>
      </c>
      <c r="Y19" s="8">
        <v>1.44</v>
      </c>
      <c r="Z19" s="8">
        <v>0.14000000000000001</v>
      </c>
      <c r="AA19" s="8">
        <v>2.56</v>
      </c>
      <c r="AB19" s="1">
        <v>0.38200000000000001</v>
      </c>
      <c r="AC19" s="8">
        <v>0.98</v>
      </c>
      <c r="AD19" s="8">
        <v>1.86</v>
      </c>
      <c r="AE19" s="8">
        <v>-0.88</v>
      </c>
      <c r="AF19" s="8">
        <v>0.93</v>
      </c>
      <c r="AG19" s="8">
        <v>1.35</v>
      </c>
      <c r="AH19" s="8">
        <v>0.46</v>
      </c>
      <c r="AI19" s="8">
        <v>0.23</v>
      </c>
      <c r="AJ19" s="8">
        <v>0.09</v>
      </c>
      <c r="AK19" s="8">
        <v>2.0499999999999998</v>
      </c>
      <c r="AL19" s="8">
        <v>5.35</v>
      </c>
      <c r="AM19" s="8">
        <v>1.7</v>
      </c>
      <c r="AN19" s="8">
        <v>2.42</v>
      </c>
      <c r="AO19" s="8">
        <v>1.93</v>
      </c>
      <c r="AP19" s="8">
        <v>10.8</v>
      </c>
      <c r="AQ19" s="8">
        <v>0.84</v>
      </c>
      <c r="AR19" s="8">
        <v>0.46</v>
      </c>
      <c r="AS19" s="8">
        <v>0</v>
      </c>
      <c r="AT19" s="8">
        <v>0.7</v>
      </c>
      <c r="AU19" s="8">
        <v>0.05</v>
      </c>
      <c r="AV19" s="8">
        <v>0.74</v>
      </c>
      <c r="AW19" s="8">
        <v>2.46</v>
      </c>
      <c r="AX19" s="8">
        <v>4.04</v>
      </c>
      <c r="AY19" s="8">
        <v>0.37</v>
      </c>
      <c r="AZ19" s="8">
        <v>0.51</v>
      </c>
      <c r="BA19" s="8">
        <v>1.39</v>
      </c>
      <c r="BB19" s="8">
        <v>3.63</v>
      </c>
      <c r="BC19" s="8">
        <v>4.37</v>
      </c>
      <c r="BD19" s="8">
        <v>11.34</v>
      </c>
      <c r="BE19" s="8">
        <v>52.4</v>
      </c>
      <c r="BF19" s="8">
        <v>0.74</v>
      </c>
      <c r="BG19" s="8">
        <v>4.33</v>
      </c>
      <c r="BH19" s="8">
        <v>0.89</v>
      </c>
      <c r="BI19" s="8">
        <v>3.26</v>
      </c>
      <c r="BJ19" s="8">
        <v>1.49</v>
      </c>
    </row>
    <row r="20" spans="1:62" x14ac:dyDescent="0.3">
      <c r="A20" s="8">
        <f t="shared" si="0"/>
        <v>19</v>
      </c>
      <c r="B20" s="8">
        <v>18</v>
      </c>
      <c r="C20" s="8" t="s">
        <v>326</v>
      </c>
      <c r="D20" s="8">
        <v>213866</v>
      </c>
      <c r="E20" s="8">
        <v>1466</v>
      </c>
      <c r="F20" s="8">
        <v>22</v>
      </c>
      <c r="G20" s="8" t="s">
        <v>318</v>
      </c>
      <c r="H20" s="8" t="s">
        <v>323</v>
      </c>
      <c r="I20" s="8" t="s">
        <v>327</v>
      </c>
      <c r="J20" s="8" t="s">
        <v>328</v>
      </c>
      <c r="K20" s="8" t="s">
        <v>120</v>
      </c>
      <c r="L20" s="8" t="s">
        <v>121</v>
      </c>
      <c r="M20" s="8">
        <v>421</v>
      </c>
      <c r="N20" s="8" t="s">
        <v>64</v>
      </c>
      <c r="O20" s="8" t="s">
        <v>65</v>
      </c>
      <c r="P20" s="8">
        <v>44.57</v>
      </c>
      <c r="Q20" s="8">
        <v>29.28</v>
      </c>
      <c r="R20" s="8">
        <v>76.83</v>
      </c>
      <c r="S20" s="8">
        <v>34.24</v>
      </c>
      <c r="T20" s="8">
        <v>29.47</v>
      </c>
      <c r="U20" s="1">
        <v>0.80400000000000005</v>
      </c>
      <c r="V20" s="1">
        <v>0.47299999999999998</v>
      </c>
      <c r="W20" s="1">
        <v>0.14199999999999999</v>
      </c>
      <c r="X20" s="8">
        <v>1.28</v>
      </c>
      <c r="Y20" s="8">
        <v>2.09</v>
      </c>
      <c r="Z20" s="8">
        <v>0.61</v>
      </c>
      <c r="AA20" s="8">
        <v>2.33</v>
      </c>
      <c r="AB20" s="1">
        <v>0.42099999999999999</v>
      </c>
      <c r="AC20" s="8">
        <v>0.98</v>
      </c>
      <c r="AD20" s="8">
        <v>1.17</v>
      </c>
      <c r="AE20" s="8">
        <v>-0.18</v>
      </c>
      <c r="AF20" s="8">
        <v>1.1100000000000001</v>
      </c>
      <c r="AG20" s="8">
        <v>1.04</v>
      </c>
      <c r="AH20" s="8">
        <v>0.31</v>
      </c>
      <c r="AI20" s="8">
        <v>0.37</v>
      </c>
      <c r="AJ20" s="8">
        <v>0.31</v>
      </c>
      <c r="AK20" s="8">
        <v>1.72</v>
      </c>
      <c r="AL20" s="8">
        <v>5.95</v>
      </c>
      <c r="AM20" s="8">
        <v>1.81</v>
      </c>
      <c r="AN20" s="8">
        <v>2.46</v>
      </c>
      <c r="AO20" s="8">
        <v>1.62</v>
      </c>
      <c r="AP20" s="8">
        <v>10.220000000000001</v>
      </c>
      <c r="AQ20" s="8">
        <v>0.86</v>
      </c>
      <c r="AR20" s="8">
        <v>0.43</v>
      </c>
      <c r="AS20" s="8">
        <v>0.06</v>
      </c>
      <c r="AT20" s="8">
        <v>0.43</v>
      </c>
      <c r="AU20" s="8">
        <v>0</v>
      </c>
      <c r="AV20" s="8">
        <v>0.43</v>
      </c>
      <c r="AW20" s="8">
        <v>1.84</v>
      </c>
      <c r="AX20" s="8">
        <v>2.89</v>
      </c>
      <c r="AY20" s="8">
        <v>0.25</v>
      </c>
      <c r="AZ20" s="8">
        <v>0.49</v>
      </c>
      <c r="BA20" s="8">
        <v>0.25</v>
      </c>
      <c r="BB20" s="8">
        <v>1.29</v>
      </c>
      <c r="BC20" s="8">
        <v>3.32</v>
      </c>
      <c r="BD20" s="8">
        <v>7.31</v>
      </c>
      <c r="BE20" s="8">
        <v>55.77</v>
      </c>
      <c r="BF20" s="8">
        <v>0.95</v>
      </c>
      <c r="BG20" s="8">
        <v>5.86</v>
      </c>
      <c r="BH20" s="8">
        <v>1.19</v>
      </c>
      <c r="BI20" s="8">
        <v>2.52</v>
      </c>
      <c r="BJ20" s="8">
        <v>2.2000000000000002</v>
      </c>
    </row>
    <row r="21" spans="1:62" x14ac:dyDescent="0.3">
      <c r="A21" s="8">
        <f t="shared" si="0"/>
        <v>20</v>
      </c>
      <c r="B21" s="8">
        <v>15</v>
      </c>
      <c r="C21" s="8" t="s">
        <v>331</v>
      </c>
      <c r="D21" s="8">
        <v>231969</v>
      </c>
      <c r="E21" s="8">
        <v>975</v>
      </c>
      <c r="F21" s="8">
        <v>19</v>
      </c>
      <c r="G21" s="8" t="s">
        <v>277</v>
      </c>
      <c r="H21" s="8" t="s">
        <v>332</v>
      </c>
      <c r="I21" s="8" t="s">
        <v>333</v>
      </c>
      <c r="J21" s="8" t="s">
        <v>334</v>
      </c>
      <c r="K21" s="8" t="s">
        <v>108</v>
      </c>
      <c r="L21" s="8" t="s">
        <v>109</v>
      </c>
      <c r="M21" s="8">
        <v>11091</v>
      </c>
      <c r="N21" s="8" t="s">
        <v>64</v>
      </c>
      <c r="O21" s="8" t="s">
        <v>65</v>
      </c>
      <c r="P21" s="8">
        <v>68.12</v>
      </c>
      <c r="Q21" s="8">
        <v>34.979999999999997</v>
      </c>
      <c r="R21" s="8">
        <v>72.11</v>
      </c>
      <c r="S21" s="8">
        <v>49.13</v>
      </c>
      <c r="T21" s="8">
        <v>50.31</v>
      </c>
      <c r="U21" s="1">
        <v>0.86799999999999999</v>
      </c>
      <c r="V21" s="1">
        <v>0.41299999999999998</v>
      </c>
      <c r="W21" s="1">
        <v>0.16700000000000001</v>
      </c>
      <c r="X21" s="8">
        <v>2.61</v>
      </c>
      <c r="Y21" s="8">
        <v>3.32</v>
      </c>
      <c r="Z21" s="8">
        <v>0.09</v>
      </c>
      <c r="AA21" s="8">
        <v>3.51</v>
      </c>
      <c r="AB21" s="1">
        <v>0.44700000000000001</v>
      </c>
      <c r="AC21" s="8">
        <v>1.57</v>
      </c>
      <c r="AD21" s="8">
        <v>1.29</v>
      </c>
      <c r="AE21" s="8">
        <v>0.28000000000000003</v>
      </c>
      <c r="AF21" s="8">
        <v>1.29</v>
      </c>
      <c r="AG21" s="8">
        <v>0.46</v>
      </c>
      <c r="AH21" s="8">
        <v>0.18</v>
      </c>
      <c r="AI21" s="8">
        <v>0.55000000000000004</v>
      </c>
      <c r="AJ21" s="8">
        <v>0.18</v>
      </c>
      <c r="AK21" s="8">
        <v>1.2</v>
      </c>
      <c r="AL21" s="8">
        <v>6.18</v>
      </c>
      <c r="AM21" s="8">
        <v>2</v>
      </c>
      <c r="AN21" s="8">
        <v>2.77</v>
      </c>
      <c r="AO21" s="8">
        <v>1.17</v>
      </c>
      <c r="AP21" s="8">
        <v>11.45</v>
      </c>
      <c r="AQ21" s="8">
        <v>0.83</v>
      </c>
      <c r="AR21" s="8">
        <v>0.28000000000000003</v>
      </c>
      <c r="AS21" s="8">
        <v>0</v>
      </c>
      <c r="AT21" s="8">
        <v>0.65</v>
      </c>
      <c r="AU21" s="8">
        <v>0.09</v>
      </c>
      <c r="AV21" s="8">
        <v>1.2</v>
      </c>
      <c r="AW21" s="8">
        <v>1.1100000000000001</v>
      </c>
      <c r="AX21" s="8">
        <v>3.78</v>
      </c>
      <c r="AY21" s="8">
        <v>0.18</v>
      </c>
      <c r="AZ21" s="8">
        <v>0.55000000000000004</v>
      </c>
      <c r="BA21" s="8">
        <v>0.18</v>
      </c>
      <c r="BB21" s="8">
        <v>0.46</v>
      </c>
      <c r="BC21" s="8">
        <v>5.63</v>
      </c>
      <c r="BD21" s="8">
        <v>10.34</v>
      </c>
      <c r="BE21" s="8">
        <v>65.290000000000006</v>
      </c>
      <c r="BF21" s="8">
        <v>0.65</v>
      </c>
      <c r="BG21" s="8">
        <v>4.04</v>
      </c>
      <c r="BH21" s="8">
        <v>1.22</v>
      </c>
      <c r="BI21" s="8">
        <v>2.61</v>
      </c>
      <c r="BJ21" s="8">
        <v>1.63</v>
      </c>
    </row>
    <row r="22" spans="1:62" x14ac:dyDescent="0.3">
      <c r="A22" s="8">
        <f t="shared" si="0"/>
        <v>21</v>
      </c>
      <c r="B22" s="8">
        <v>17</v>
      </c>
      <c r="C22" s="8" t="s">
        <v>335</v>
      </c>
      <c r="D22" s="8">
        <v>53477</v>
      </c>
      <c r="E22" s="8">
        <v>1495</v>
      </c>
      <c r="F22" s="8">
        <v>31</v>
      </c>
      <c r="G22" s="8" t="s">
        <v>272</v>
      </c>
      <c r="H22" s="8" t="s">
        <v>336</v>
      </c>
      <c r="I22" s="8" t="s">
        <v>337</v>
      </c>
      <c r="J22" s="8" t="s">
        <v>338</v>
      </c>
      <c r="K22" s="8" t="s">
        <v>339</v>
      </c>
      <c r="L22" s="8" t="s">
        <v>340</v>
      </c>
      <c r="M22" s="8">
        <v>436</v>
      </c>
      <c r="N22" s="8" t="s">
        <v>64</v>
      </c>
      <c r="O22" s="8" t="s">
        <v>65</v>
      </c>
      <c r="P22" s="8">
        <v>62.01</v>
      </c>
      <c r="Q22" s="8">
        <v>19.510000000000002</v>
      </c>
      <c r="R22" s="8">
        <v>70.400000000000006</v>
      </c>
      <c r="S22" s="8">
        <v>43.66</v>
      </c>
      <c r="T22" s="8">
        <v>34.43</v>
      </c>
      <c r="U22" s="1">
        <v>0.74099999999999999</v>
      </c>
      <c r="V22" s="1">
        <v>0.22900000000000001</v>
      </c>
      <c r="W22" s="1">
        <v>0.39500000000000002</v>
      </c>
      <c r="X22" s="8">
        <v>1.71</v>
      </c>
      <c r="Y22" s="8">
        <v>1.99</v>
      </c>
      <c r="Z22" s="8">
        <v>0.06</v>
      </c>
      <c r="AA22" s="8">
        <v>3.73</v>
      </c>
      <c r="AB22" s="1">
        <v>0.66100000000000003</v>
      </c>
      <c r="AC22" s="8">
        <v>2.4700000000000002</v>
      </c>
      <c r="AD22" s="8">
        <v>0.66</v>
      </c>
      <c r="AE22" s="8">
        <v>1.81</v>
      </c>
      <c r="AF22" s="8">
        <v>1.44</v>
      </c>
      <c r="AG22" s="8">
        <v>0.3</v>
      </c>
      <c r="AH22" s="8">
        <v>0.12</v>
      </c>
      <c r="AI22" s="8">
        <v>0.18</v>
      </c>
      <c r="AJ22" s="8">
        <v>0.12</v>
      </c>
      <c r="AK22" s="8">
        <v>0.6</v>
      </c>
      <c r="AL22" s="8">
        <v>4.45</v>
      </c>
      <c r="AM22" s="8">
        <v>1.1399999999999999</v>
      </c>
      <c r="AN22" s="8">
        <v>1.38</v>
      </c>
      <c r="AO22" s="8">
        <v>0.9</v>
      </c>
      <c r="AP22" s="8">
        <v>6.98</v>
      </c>
      <c r="AQ22" s="8">
        <v>2.35</v>
      </c>
      <c r="AR22" s="8">
        <v>1.99</v>
      </c>
      <c r="AS22" s="8">
        <v>0</v>
      </c>
      <c r="AT22" s="8">
        <v>1.08</v>
      </c>
      <c r="AU22" s="8">
        <v>0.24</v>
      </c>
      <c r="AV22" s="8">
        <v>1.26</v>
      </c>
      <c r="AW22" s="8">
        <v>4.33</v>
      </c>
      <c r="AX22" s="8">
        <v>5.78</v>
      </c>
      <c r="AY22" s="8">
        <v>0.78</v>
      </c>
      <c r="AZ22" s="8">
        <v>1.38</v>
      </c>
      <c r="BA22" s="8">
        <v>0.36</v>
      </c>
      <c r="BB22" s="8">
        <v>0.9</v>
      </c>
      <c r="BC22" s="8">
        <v>6.44</v>
      </c>
      <c r="BD22" s="8">
        <v>10.47</v>
      </c>
      <c r="BE22" s="8">
        <v>68.91</v>
      </c>
      <c r="BF22" s="8">
        <v>0.56999999999999995</v>
      </c>
      <c r="BG22" s="8">
        <v>7.1</v>
      </c>
      <c r="BH22" s="8">
        <v>1.9</v>
      </c>
      <c r="BI22" s="8">
        <v>1</v>
      </c>
      <c r="BJ22" s="8">
        <v>3.04</v>
      </c>
    </row>
    <row r="23" spans="1:62" x14ac:dyDescent="0.3">
      <c r="A23" s="8">
        <f t="shared" si="0"/>
        <v>22</v>
      </c>
      <c r="B23" s="8">
        <v>25</v>
      </c>
      <c r="C23" s="8" t="s">
        <v>341</v>
      </c>
      <c r="D23" s="8">
        <v>196762</v>
      </c>
      <c r="E23" s="8">
        <v>1898</v>
      </c>
      <c r="F23" s="8">
        <v>27</v>
      </c>
      <c r="G23" s="8" t="s">
        <v>277</v>
      </c>
      <c r="H23" s="8" t="s">
        <v>342</v>
      </c>
      <c r="I23" s="8" t="s">
        <v>343</v>
      </c>
      <c r="J23" s="8" t="s">
        <v>344</v>
      </c>
      <c r="K23" s="8" t="s">
        <v>89</v>
      </c>
      <c r="L23" s="8" t="s">
        <v>90</v>
      </c>
      <c r="M23" s="8">
        <v>5513</v>
      </c>
      <c r="N23" s="8" t="s">
        <v>64</v>
      </c>
      <c r="O23" s="8" t="s">
        <v>65</v>
      </c>
      <c r="P23" s="8">
        <v>49.13</v>
      </c>
      <c r="Q23" s="8">
        <v>26.22</v>
      </c>
      <c r="R23" s="8">
        <v>75.87</v>
      </c>
      <c r="S23" s="8">
        <v>37.270000000000003</v>
      </c>
      <c r="T23" s="8">
        <v>25.46</v>
      </c>
      <c r="U23" s="1">
        <v>0.73699999999999999</v>
      </c>
      <c r="V23" s="1">
        <v>0.35399999999999998</v>
      </c>
      <c r="W23" s="1">
        <v>0.27600000000000002</v>
      </c>
      <c r="X23" s="8">
        <v>1.35</v>
      </c>
      <c r="Y23" s="8">
        <v>1.28</v>
      </c>
      <c r="Z23" s="8">
        <v>0.05</v>
      </c>
      <c r="AA23" s="8">
        <v>4.17</v>
      </c>
      <c r="AB23" s="1">
        <v>0.318</v>
      </c>
      <c r="AC23" s="8">
        <v>1.33</v>
      </c>
      <c r="AD23" s="8">
        <v>1.66</v>
      </c>
      <c r="AE23" s="8">
        <v>-0.33</v>
      </c>
      <c r="AF23" s="8">
        <v>0.52</v>
      </c>
      <c r="AG23" s="8">
        <v>1.33</v>
      </c>
      <c r="AH23" s="8">
        <v>0.38</v>
      </c>
      <c r="AI23" s="8">
        <v>0.24</v>
      </c>
      <c r="AJ23" s="8">
        <v>0.19</v>
      </c>
      <c r="AK23" s="8">
        <v>1.94</v>
      </c>
      <c r="AL23" s="8">
        <v>5.17</v>
      </c>
      <c r="AM23" s="8">
        <v>1.43</v>
      </c>
      <c r="AN23" s="8">
        <v>2.04</v>
      </c>
      <c r="AO23" s="8">
        <v>1.1299999999999999</v>
      </c>
      <c r="AP23" s="8">
        <v>8.89</v>
      </c>
      <c r="AQ23" s="8">
        <v>1.61</v>
      </c>
      <c r="AR23" s="8">
        <v>1.71</v>
      </c>
      <c r="AS23" s="8">
        <v>0</v>
      </c>
      <c r="AT23" s="8">
        <v>0.95</v>
      </c>
      <c r="AU23" s="8">
        <v>0.14000000000000001</v>
      </c>
      <c r="AV23" s="8">
        <v>0.9</v>
      </c>
      <c r="AW23" s="8">
        <v>3.98</v>
      </c>
      <c r="AX23" s="8">
        <v>4.93</v>
      </c>
      <c r="AY23" s="8">
        <v>0.85</v>
      </c>
      <c r="AZ23" s="8">
        <v>1.0900000000000001</v>
      </c>
      <c r="BA23" s="8">
        <v>2.09</v>
      </c>
      <c r="BB23" s="8">
        <v>5.22</v>
      </c>
      <c r="BC23" s="8">
        <v>6.59</v>
      </c>
      <c r="BD23" s="8">
        <v>15.08</v>
      </c>
      <c r="BE23" s="8">
        <v>53.82</v>
      </c>
      <c r="BF23" s="8">
        <v>0.73</v>
      </c>
      <c r="BG23" s="8">
        <v>4.5999999999999996</v>
      </c>
      <c r="BH23" s="8">
        <v>1.47</v>
      </c>
      <c r="BI23" s="8">
        <v>1.93</v>
      </c>
      <c r="BJ23" s="8">
        <v>1.99</v>
      </c>
    </row>
    <row r="24" spans="1:62" x14ac:dyDescent="0.3">
      <c r="A24" s="8">
        <f t="shared" si="0"/>
        <v>23</v>
      </c>
      <c r="B24" s="8">
        <v>26</v>
      </c>
      <c r="C24" s="8" t="s">
        <v>345</v>
      </c>
      <c r="D24" s="8">
        <v>109320</v>
      </c>
      <c r="E24" s="8">
        <v>1412</v>
      </c>
      <c r="F24" s="8">
        <v>27</v>
      </c>
      <c r="G24" s="8" t="s">
        <v>318</v>
      </c>
      <c r="H24" s="8" t="s">
        <v>346</v>
      </c>
      <c r="I24" s="8" t="s">
        <v>347</v>
      </c>
      <c r="J24" s="8" t="s">
        <v>348</v>
      </c>
      <c r="K24" s="8" t="s">
        <v>120</v>
      </c>
      <c r="L24" s="8" t="s">
        <v>121</v>
      </c>
      <c r="M24" s="8">
        <v>421</v>
      </c>
      <c r="N24" s="8" t="s">
        <v>64</v>
      </c>
      <c r="O24" s="8" t="s">
        <v>65</v>
      </c>
      <c r="P24" s="8">
        <v>45.51</v>
      </c>
      <c r="Q24" s="8">
        <v>29.13</v>
      </c>
      <c r="R24" s="8">
        <v>78.290000000000006</v>
      </c>
      <c r="S24" s="8">
        <v>35.630000000000003</v>
      </c>
      <c r="T24" s="8">
        <v>25.3</v>
      </c>
      <c r="U24" s="1">
        <v>0.79800000000000004</v>
      </c>
      <c r="V24" s="1">
        <v>0.504</v>
      </c>
      <c r="W24" s="1">
        <v>0.22800000000000001</v>
      </c>
      <c r="X24" s="8">
        <v>1.85</v>
      </c>
      <c r="Y24" s="8">
        <v>1.91</v>
      </c>
      <c r="Z24" s="8">
        <v>0.13</v>
      </c>
      <c r="AA24" s="8">
        <v>3.63</v>
      </c>
      <c r="AB24" s="1">
        <v>0.36799999999999999</v>
      </c>
      <c r="AC24" s="8">
        <v>1.34</v>
      </c>
      <c r="AD24" s="8">
        <v>1.91</v>
      </c>
      <c r="AE24" s="8">
        <v>-0.56999999999999995</v>
      </c>
      <c r="AF24" s="8">
        <v>0.96</v>
      </c>
      <c r="AG24" s="8">
        <v>1.02</v>
      </c>
      <c r="AH24" s="8">
        <v>0.32</v>
      </c>
      <c r="AI24" s="8">
        <v>0.32</v>
      </c>
      <c r="AJ24" s="8">
        <v>0.32</v>
      </c>
      <c r="AK24" s="8">
        <v>1.66</v>
      </c>
      <c r="AL24" s="8">
        <v>5.99</v>
      </c>
      <c r="AM24" s="8">
        <v>1.89</v>
      </c>
      <c r="AN24" s="8">
        <v>2.29</v>
      </c>
      <c r="AO24" s="8">
        <v>1.79</v>
      </c>
      <c r="AP24" s="8">
        <v>11.33</v>
      </c>
      <c r="AQ24" s="8">
        <v>1.1499999999999999</v>
      </c>
      <c r="AR24" s="8">
        <v>0.83</v>
      </c>
      <c r="AS24" s="8">
        <v>0.13</v>
      </c>
      <c r="AT24" s="8">
        <v>0.64</v>
      </c>
      <c r="AU24" s="8">
        <v>0.13</v>
      </c>
      <c r="AV24" s="8">
        <v>0.83</v>
      </c>
      <c r="AW24" s="8">
        <v>2.36</v>
      </c>
      <c r="AX24" s="8">
        <v>4.1399999999999997</v>
      </c>
      <c r="AY24" s="8">
        <v>0.45</v>
      </c>
      <c r="AZ24" s="8">
        <v>0.76</v>
      </c>
      <c r="BA24" s="8">
        <v>0.19</v>
      </c>
      <c r="BB24" s="8">
        <v>1.21</v>
      </c>
      <c r="BC24" s="8">
        <v>4.2699999999999996</v>
      </c>
      <c r="BD24" s="8">
        <v>11.35</v>
      </c>
      <c r="BE24" s="8">
        <v>52.56</v>
      </c>
      <c r="BF24" s="8">
        <v>0.82</v>
      </c>
      <c r="BG24" s="8">
        <v>4.3899999999999997</v>
      </c>
      <c r="BH24" s="8">
        <v>1.25</v>
      </c>
      <c r="BI24" s="8">
        <v>2.3199999999999998</v>
      </c>
      <c r="BJ24" s="8">
        <v>1.79</v>
      </c>
    </row>
    <row r="25" spans="1:62" x14ac:dyDescent="0.3">
      <c r="A25" s="8">
        <f t="shared" si="0"/>
        <v>24</v>
      </c>
      <c r="B25" s="8">
        <v>21</v>
      </c>
      <c r="C25" s="8" t="s">
        <v>349</v>
      </c>
      <c r="D25" s="8">
        <v>225030</v>
      </c>
      <c r="E25" s="8">
        <v>1118</v>
      </c>
      <c r="F25" s="8">
        <v>23</v>
      </c>
      <c r="G25" s="8" t="s">
        <v>277</v>
      </c>
      <c r="H25" s="8" t="s">
        <v>350</v>
      </c>
      <c r="I25" s="8" t="s">
        <v>351</v>
      </c>
      <c r="J25" s="8" t="s">
        <v>352</v>
      </c>
      <c r="K25" s="8" t="s">
        <v>144</v>
      </c>
      <c r="L25" s="8" t="s">
        <v>145</v>
      </c>
      <c r="M25" s="8">
        <v>1903</v>
      </c>
      <c r="N25" s="8" t="s">
        <v>64</v>
      </c>
      <c r="O25" s="8" t="s">
        <v>65</v>
      </c>
      <c r="P25" s="8">
        <v>62.07</v>
      </c>
      <c r="Q25" s="8">
        <v>28.18</v>
      </c>
      <c r="R25" s="8">
        <v>73.540000000000006</v>
      </c>
      <c r="S25" s="8">
        <v>45.64</v>
      </c>
      <c r="T25" s="8">
        <v>36.229999999999997</v>
      </c>
      <c r="U25" s="1">
        <v>0.749</v>
      </c>
      <c r="V25" s="1">
        <v>0.33800000000000002</v>
      </c>
      <c r="W25" s="1">
        <v>0.31900000000000001</v>
      </c>
      <c r="X25" s="8">
        <v>2.19</v>
      </c>
      <c r="Y25" s="8">
        <v>2.82</v>
      </c>
      <c r="Z25" s="8">
        <v>0.16</v>
      </c>
      <c r="AA25" s="8">
        <v>4.67</v>
      </c>
      <c r="AB25" s="1">
        <v>0.56899999999999995</v>
      </c>
      <c r="AC25" s="8">
        <v>2.66</v>
      </c>
      <c r="AD25" s="8">
        <v>2.9</v>
      </c>
      <c r="AE25" s="8">
        <v>-0.24</v>
      </c>
      <c r="AF25" s="8">
        <v>1.61</v>
      </c>
      <c r="AG25" s="8">
        <v>1.1299999999999999</v>
      </c>
      <c r="AH25" s="8">
        <v>0.4</v>
      </c>
      <c r="AI25" s="8">
        <v>0.32</v>
      </c>
      <c r="AJ25" s="8">
        <v>0.32</v>
      </c>
      <c r="AK25" s="8">
        <v>1.85</v>
      </c>
      <c r="AL25" s="8">
        <v>5.31</v>
      </c>
      <c r="AM25" s="8">
        <v>1.69</v>
      </c>
      <c r="AN25" s="8">
        <v>2.25</v>
      </c>
      <c r="AO25" s="8">
        <v>1.35</v>
      </c>
      <c r="AP25" s="8">
        <v>10.44</v>
      </c>
      <c r="AQ25" s="8">
        <v>2.33</v>
      </c>
      <c r="AR25" s="8">
        <v>1.21</v>
      </c>
      <c r="AS25" s="8">
        <v>0.08</v>
      </c>
      <c r="AT25" s="8">
        <v>1.21</v>
      </c>
      <c r="AU25" s="8">
        <v>0</v>
      </c>
      <c r="AV25" s="8">
        <v>0.97</v>
      </c>
      <c r="AW25" s="8">
        <v>4.1900000000000004</v>
      </c>
      <c r="AX25" s="8">
        <v>5.72</v>
      </c>
      <c r="AY25" s="8">
        <v>0.4</v>
      </c>
      <c r="AZ25" s="8">
        <v>1.85</v>
      </c>
      <c r="BA25" s="8">
        <v>0.48</v>
      </c>
      <c r="BB25" s="8">
        <v>2.74</v>
      </c>
      <c r="BC25" s="8">
        <v>7</v>
      </c>
      <c r="BD25" s="8">
        <v>16.18</v>
      </c>
      <c r="BE25" s="8">
        <v>55.14</v>
      </c>
      <c r="BF25" s="8">
        <v>0.38</v>
      </c>
      <c r="BG25" s="8">
        <v>3.77</v>
      </c>
      <c r="BH25" s="8">
        <v>1.27</v>
      </c>
      <c r="BI25" s="8">
        <v>1.1200000000000001</v>
      </c>
      <c r="BJ25" s="8">
        <v>1.69</v>
      </c>
    </row>
    <row r="26" spans="1:62" x14ac:dyDescent="0.3">
      <c r="A26" s="8">
        <f t="shared" si="0"/>
        <v>25</v>
      </c>
      <c r="B26" s="8">
        <v>17</v>
      </c>
      <c r="C26" s="8" t="s">
        <v>353</v>
      </c>
      <c r="D26" s="8">
        <v>177976</v>
      </c>
      <c r="E26" s="8">
        <v>1154</v>
      </c>
      <c r="F26" s="8">
        <v>26</v>
      </c>
      <c r="G26" s="8" t="s">
        <v>277</v>
      </c>
      <c r="H26" s="8" t="s">
        <v>354</v>
      </c>
      <c r="I26" s="8" t="s">
        <v>355</v>
      </c>
      <c r="J26" s="8" t="s">
        <v>356</v>
      </c>
      <c r="K26" s="8" t="s">
        <v>307</v>
      </c>
      <c r="L26" s="8" t="s">
        <v>308</v>
      </c>
      <c r="M26" s="8">
        <v>3500</v>
      </c>
      <c r="N26" s="8" t="s">
        <v>64</v>
      </c>
      <c r="O26" s="8" t="s">
        <v>65</v>
      </c>
      <c r="P26" s="8">
        <v>55.53</v>
      </c>
      <c r="Q26" s="8">
        <v>18.72</v>
      </c>
      <c r="R26" s="8">
        <v>70.66</v>
      </c>
      <c r="S26" s="8">
        <v>39.24</v>
      </c>
      <c r="T26" s="8">
        <v>42.74</v>
      </c>
      <c r="U26" s="1">
        <v>0.81399999999999995</v>
      </c>
      <c r="V26" s="1">
        <v>0.255</v>
      </c>
      <c r="W26" s="1">
        <v>0.28599999999999998</v>
      </c>
      <c r="X26" s="8">
        <v>2.0699999999999998</v>
      </c>
      <c r="Y26" s="8">
        <v>1.0900000000000001</v>
      </c>
      <c r="Z26" s="8">
        <v>0.08</v>
      </c>
      <c r="AA26" s="8">
        <v>0.94</v>
      </c>
      <c r="AB26" s="1">
        <v>0.33300000000000002</v>
      </c>
      <c r="AC26" s="8">
        <v>0.31</v>
      </c>
      <c r="AD26" s="8">
        <v>1.17</v>
      </c>
      <c r="AE26" s="8">
        <v>-0.86</v>
      </c>
      <c r="AF26" s="8">
        <v>0.86</v>
      </c>
      <c r="AG26" s="8">
        <v>0.55000000000000004</v>
      </c>
      <c r="AH26" s="8">
        <v>0.16</v>
      </c>
      <c r="AI26" s="8">
        <v>0.16</v>
      </c>
      <c r="AJ26" s="8">
        <v>0.23</v>
      </c>
      <c r="AK26" s="8">
        <v>0.86</v>
      </c>
      <c r="AL26" s="8">
        <v>4.0599999999999996</v>
      </c>
      <c r="AM26" s="8">
        <v>1.67</v>
      </c>
      <c r="AN26" s="8">
        <v>1.48</v>
      </c>
      <c r="AO26" s="8">
        <v>1</v>
      </c>
      <c r="AP26" s="8">
        <v>7.85</v>
      </c>
      <c r="AQ26" s="8">
        <v>1.33</v>
      </c>
      <c r="AR26" s="8">
        <v>0.86</v>
      </c>
      <c r="AS26" s="8">
        <v>0</v>
      </c>
      <c r="AT26" s="8">
        <v>0.47</v>
      </c>
      <c r="AU26" s="8">
        <v>0.08</v>
      </c>
      <c r="AV26" s="8">
        <v>0.39</v>
      </c>
      <c r="AW26" s="8">
        <v>3.12</v>
      </c>
      <c r="AX26" s="8">
        <v>5.07</v>
      </c>
      <c r="AY26" s="8">
        <v>0.39</v>
      </c>
      <c r="AZ26" s="8">
        <v>0.47</v>
      </c>
      <c r="BA26" s="8">
        <v>0.94</v>
      </c>
      <c r="BB26" s="8">
        <v>2.73</v>
      </c>
      <c r="BC26" s="8">
        <v>3.74</v>
      </c>
      <c r="BD26" s="8">
        <v>8.34</v>
      </c>
      <c r="BE26" s="8">
        <v>57.45</v>
      </c>
      <c r="BF26" s="8">
        <v>0.46</v>
      </c>
      <c r="BG26" s="8">
        <v>4.5</v>
      </c>
      <c r="BH26" s="8">
        <v>1.04</v>
      </c>
      <c r="BI26" s="8">
        <v>1.08</v>
      </c>
      <c r="BJ26" s="8">
        <v>1.81</v>
      </c>
    </row>
    <row r="27" spans="1:62" x14ac:dyDescent="0.3">
      <c r="A27" s="8">
        <f t="shared" si="0"/>
        <v>26</v>
      </c>
      <c r="B27" s="8">
        <v>17</v>
      </c>
      <c r="C27" s="8" t="s">
        <v>357</v>
      </c>
      <c r="D27" s="8">
        <v>122828</v>
      </c>
      <c r="E27" s="8">
        <v>1118</v>
      </c>
      <c r="F27" s="8">
        <v>24</v>
      </c>
      <c r="G27" s="8" t="s">
        <v>58</v>
      </c>
      <c r="H27" s="8" t="s">
        <v>358</v>
      </c>
      <c r="I27" s="8" t="s">
        <v>359</v>
      </c>
      <c r="J27" s="8" t="s">
        <v>360</v>
      </c>
      <c r="K27" s="8" t="s">
        <v>108</v>
      </c>
      <c r="L27" s="8" t="s">
        <v>109</v>
      </c>
      <c r="M27" s="8">
        <v>11091</v>
      </c>
      <c r="N27" s="8" t="s">
        <v>64</v>
      </c>
      <c r="O27" s="8" t="s">
        <v>65</v>
      </c>
      <c r="P27" s="8">
        <v>51.52</v>
      </c>
      <c r="Q27" s="8">
        <v>30.11</v>
      </c>
      <c r="R27" s="8">
        <v>76.739999999999995</v>
      </c>
      <c r="S27" s="8">
        <v>39.53</v>
      </c>
      <c r="T27" s="8">
        <v>28.82</v>
      </c>
      <c r="U27" s="1">
        <v>0.749</v>
      </c>
      <c r="V27" s="1">
        <v>0.39400000000000002</v>
      </c>
      <c r="W27" s="1">
        <v>0.22</v>
      </c>
      <c r="X27" s="8">
        <v>1.4</v>
      </c>
      <c r="Y27" s="8">
        <v>1.53</v>
      </c>
      <c r="Z27" s="8">
        <v>0.16</v>
      </c>
      <c r="AA27" s="8">
        <v>5.07</v>
      </c>
      <c r="AB27" s="1">
        <v>0.41299999999999998</v>
      </c>
      <c r="AC27" s="8">
        <v>2.09</v>
      </c>
      <c r="AD27" s="8">
        <v>1.53</v>
      </c>
      <c r="AE27" s="8">
        <v>0.56000000000000005</v>
      </c>
      <c r="AF27" s="8">
        <v>0.81</v>
      </c>
      <c r="AG27" s="8">
        <v>1.61</v>
      </c>
      <c r="AH27" s="8">
        <v>0.32</v>
      </c>
      <c r="AI27" s="8">
        <v>0.64</v>
      </c>
      <c r="AJ27" s="8">
        <v>0.32</v>
      </c>
      <c r="AK27" s="8">
        <v>2.58</v>
      </c>
      <c r="AL27" s="8">
        <v>7.08</v>
      </c>
      <c r="AM27" s="8">
        <v>1.82</v>
      </c>
      <c r="AN27" s="8">
        <v>3.22</v>
      </c>
      <c r="AO27" s="8">
        <v>1.0900000000000001</v>
      </c>
      <c r="AP27" s="8">
        <v>13.02</v>
      </c>
      <c r="AQ27" s="8">
        <v>1.77</v>
      </c>
      <c r="AR27" s="8">
        <v>0.56000000000000005</v>
      </c>
      <c r="AS27" s="8">
        <v>0</v>
      </c>
      <c r="AT27" s="8">
        <v>1.21</v>
      </c>
      <c r="AU27" s="8">
        <v>0</v>
      </c>
      <c r="AV27" s="8">
        <v>0.64</v>
      </c>
      <c r="AW27" s="8">
        <v>3.78</v>
      </c>
      <c r="AX27" s="8">
        <v>4.83</v>
      </c>
      <c r="AY27" s="8">
        <v>0.32</v>
      </c>
      <c r="AZ27" s="8">
        <v>1.1299999999999999</v>
      </c>
      <c r="BA27" s="8">
        <v>0.16</v>
      </c>
      <c r="BB27" s="8">
        <v>0.4</v>
      </c>
      <c r="BC27" s="8">
        <v>4.59</v>
      </c>
      <c r="BD27" s="8">
        <v>9.9</v>
      </c>
      <c r="BE27" s="8">
        <v>63.13</v>
      </c>
      <c r="BF27" s="8">
        <v>0.91</v>
      </c>
      <c r="BG27" s="8">
        <v>4.5</v>
      </c>
      <c r="BH27" s="8">
        <v>1.41</v>
      </c>
      <c r="BI27" s="8">
        <v>2.82</v>
      </c>
      <c r="BJ27" s="8">
        <v>1.86</v>
      </c>
    </row>
    <row r="28" spans="1:62" x14ac:dyDescent="0.3">
      <c r="A28" s="8">
        <f t="shared" si="0"/>
        <v>27</v>
      </c>
      <c r="B28" s="8">
        <v>22</v>
      </c>
      <c r="C28" s="8" t="s">
        <v>361</v>
      </c>
      <c r="D28" s="8">
        <v>37996</v>
      </c>
      <c r="E28" s="8">
        <v>1936</v>
      </c>
      <c r="F28" s="8">
        <v>33</v>
      </c>
      <c r="G28" s="8" t="s">
        <v>318</v>
      </c>
      <c r="H28" s="8" t="s">
        <v>362</v>
      </c>
      <c r="I28" s="8" t="s">
        <v>363</v>
      </c>
      <c r="J28" s="8" t="s">
        <v>364</v>
      </c>
      <c r="K28" s="8" t="s">
        <v>71</v>
      </c>
      <c r="L28" s="8" t="s">
        <v>72</v>
      </c>
      <c r="M28" s="8">
        <v>1616</v>
      </c>
      <c r="N28" s="8" t="s">
        <v>64</v>
      </c>
      <c r="O28" s="8" t="s">
        <v>65</v>
      </c>
      <c r="P28" s="8">
        <v>54.07</v>
      </c>
      <c r="Q28" s="8">
        <v>26.59</v>
      </c>
      <c r="R28" s="8">
        <v>74.290000000000006</v>
      </c>
      <c r="S28" s="8">
        <v>40.159999999999997</v>
      </c>
      <c r="T28" s="8">
        <v>28.87</v>
      </c>
      <c r="U28" s="1">
        <v>0.81299999999999994</v>
      </c>
      <c r="V28" s="1">
        <v>0.36099999999999999</v>
      </c>
      <c r="W28" s="1">
        <v>0.249</v>
      </c>
      <c r="X28" s="8">
        <v>1.71</v>
      </c>
      <c r="Y28" s="8">
        <v>1.63</v>
      </c>
      <c r="Z28" s="8">
        <v>0.23</v>
      </c>
      <c r="AA28" s="8">
        <v>7.81</v>
      </c>
      <c r="AB28" s="1">
        <v>0.44600000000000001</v>
      </c>
      <c r="AC28" s="8">
        <v>3.49</v>
      </c>
      <c r="AD28" s="8">
        <v>2.0499999999999998</v>
      </c>
      <c r="AE28" s="8">
        <v>1.44</v>
      </c>
      <c r="AF28" s="8">
        <v>0.74</v>
      </c>
      <c r="AG28" s="8">
        <v>0.98</v>
      </c>
      <c r="AH28" s="8">
        <v>0.46</v>
      </c>
      <c r="AI28" s="8">
        <v>0.6</v>
      </c>
      <c r="AJ28" s="8">
        <v>0.51</v>
      </c>
      <c r="AK28" s="8">
        <v>2.0499999999999998</v>
      </c>
      <c r="AL28" s="8">
        <v>4.04</v>
      </c>
      <c r="AM28" s="8">
        <v>1.48</v>
      </c>
      <c r="AN28" s="8">
        <v>1.72</v>
      </c>
      <c r="AO28" s="8">
        <v>1.52</v>
      </c>
      <c r="AP28" s="8">
        <v>7.24</v>
      </c>
      <c r="AQ28" s="8">
        <v>1.21</v>
      </c>
      <c r="AR28" s="8">
        <v>0.74</v>
      </c>
      <c r="AS28" s="8">
        <v>0</v>
      </c>
      <c r="AT28" s="8">
        <v>0.84</v>
      </c>
      <c r="AU28" s="8">
        <v>0.05</v>
      </c>
      <c r="AV28" s="8">
        <v>0.7</v>
      </c>
      <c r="AW28" s="8">
        <v>2.37</v>
      </c>
      <c r="AX28" s="8">
        <v>5.53</v>
      </c>
      <c r="AY28" s="8">
        <v>0.51</v>
      </c>
      <c r="AZ28" s="8">
        <v>1.07</v>
      </c>
      <c r="BA28" s="8">
        <v>0.05</v>
      </c>
      <c r="BB28" s="8">
        <v>0.42</v>
      </c>
      <c r="BC28" s="8">
        <v>7.3</v>
      </c>
      <c r="BD28" s="8">
        <v>14.88</v>
      </c>
      <c r="BE28" s="8">
        <v>63.06</v>
      </c>
      <c r="BF28" s="8">
        <v>0.43</v>
      </c>
      <c r="BG28" s="8">
        <v>6.96</v>
      </c>
      <c r="BH28" s="8">
        <v>1.48</v>
      </c>
      <c r="BI28" s="8">
        <v>1.74</v>
      </c>
      <c r="BJ28" s="8">
        <v>2.7</v>
      </c>
    </row>
    <row r="29" spans="1:62" x14ac:dyDescent="0.3">
      <c r="A29" s="8">
        <f t="shared" si="0"/>
        <v>28</v>
      </c>
      <c r="B29" s="8">
        <v>17</v>
      </c>
      <c r="C29" s="8" t="s">
        <v>187</v>
      </c>
      <c r="D29" s="8">
        <v>45120</v>
      </c>
      <c r="E29" s="8">
        <v>710</v>
      </c>
      <c r="F29" s="8">
        <v>32</v>
      </c>
      <c r="G29" s="8" t="s">
        <v>58</v>
      </c>
      <c r="H29" s="8" t="s">
        <v>188</v>
      </c>
      <c r="I29" s="8" t="s">
        <v>189</v>
      </c>
      <c r="J29" s="8" t="s">
        <v>190</v>
      </c>
      <c r="K29" s="8" t="s">
        <v>89</v>
      </c>
      <c r="L29" s="8" t="s">
        <v>90</v>
      </c>
      <c r="M29" s="8">
        <v>5513</v>
      </c>
      <c r="N29" s="8" t="s">
        <v>64</v>
      </c>
      <c r="O29" s="8" t="s">
        <v>65</v>
      </c>
      <c r="P29" s="8">
        <v>78.459999999999994</v>
      </c>
      <c r="Q29" s="8">
        <v>40.94</v>
      </c>
      <c r="R29" s="8">
        <v>74.08</v>
      </c>
      <c r="S29" s="8">
        <v>58.13</v>
      </c>
      <c r="T29" s="8">
        <v>54</v>
      </c>
      <c r="U29" s="1">
        <v>0.82599999999999996</v>
      </c>
      <c r="V29" s="1">
        <v>0.45100000000000001</v>
      </c>
      <c r="W29" s="1">
        <v>0.311</v>
      </c>
      <c r="X29" s="8">
        <v>5.17</v>
      </c>
      <c r="Y29" s="8">
        <v>4.18</v>
      </c>
      <c r="Z29" s="8">
        <v>0.25</v>
      </c>
      <c r="AA29" s="8">
        <v>9.25</v>
      </c>
      <c r="AB29" s="1">
        <v>0.53400000000000003</v>
      </c>
      <c r="AC29" s="8">
        <v>4.9400000000000004</v>
      </c>
      <c r="AD29" s="8">
        <v>1.65</v>
      </c>
      <c r="AE29" s="8">
        <v>3.3</v>
      </c>
      <c r="AF29" s="8">
        <v>3.04</v>
      </c>
      <c r="AG29" s="8">
        <v>0.76</v>
      </c>
      <c r="AH29" s="8">
        <v>0.63</v>
      </c>
      <c r="AI29" s="8">
        <v>0</v>
      </c>
      <c r="AJ29" s="8">
        <v>0.25</v>
      </c>
      <c r="AK29" s="8">
        <v>1.39</v>
      </c>
      <c r="AL29" s="8">
        <v>4.82</v>
      </c>
      <c r="AM29" s="8">
        <v>1.41</v>
      </c>
      <c r="AN29" s="8">
        <v>2.44</v>
      </c>
      <c r="AO29" s="8">
        <v>0.89</v>
      </c>
      <c r="AP29" s="8">
        <v>7.15</v>
      </c>
      <c r="AQ29" s="8">
        <v>2.0299999999999998</v>
      </c>
      <c r="AR29" s="8">
        <v>0.51</v>
      </c>
      <c r="AS29" s="8">
        <v>0.13</v>
      </c>
      <c r="AT29" s="8">
        <v>1.1399999999999999</v>
      </c>
      <c r="AU29" s="8">
        <v>0.13</v>
      </c>
      <c r="AV29" s="8">
        <v>1.1399999999999999</v>
      </c>
      <c r="AW29" s="8">
        <v>2.79</v>
      </c>
      <c r="AX29" s="8">
        <v>5.96</v>
      </c>
      <c r="AY29" s="8">
        <v>0.38</v>
      </c>
      <c r="AZ29" s="8">
        <v>0.89</v>
      </c>
      <c r="BA29" s="8">
        <v>0.51</v>
      </c>
      <c r="BB29" s="8">
        <v>0.89</v>
      </c>
      <c r="BC29" s="8">
        <v>8.75</v>
      </c>
      <c r="BD29" s="8">
        <v>16.350000000000001</v>
      </c>
      <c r="BE29" s="8">
        <v>63.55</v>
      </c>
      <c r="BF29" s="8">
        <v>0.67</v>
      </c>
      <c r="BG29" s="8">
        <v>4.07</v>
      </c>
      <c r="BH29" s="8">
        <v>1.44</v>
      </c>
      <c r="BI29" s="8">
        <v>1.93</v>
      </c>
      <c r="BJ29" s="8">
        <v>1.82</v>
      </c>
    </row>
    <row r="30" spans="1:62" x14ac:dyDescent="0.3">
      <c r="A30" s="8">
        <f t="shared" si="0"/>
        <v>29</v>
      </c>
      <c r="B30" s="8">
        <v>19</v>
      </c>
      <c r="C30" s="8" t="s">
        <v>365</v>
      </c>
      <c r="D30" s="8">
        <v>153390</v>
      </c>
      <c r="E30" s="8">
        <v>1254</v>
      </c>
      <c r="F30" s="8">
        <v>24</v>
      </c>
      <c r="G30" s="8" t="s">
        <v>67</v>
      </c>
      <c r="H30" s="8" t="s">
        <v>366</v>
      </c>
      <c r="I30" s="8" t="s">
        <v>367</v>
      </c>
      <c r="J30" s="8" t="s">
        <v>368</v>
      </c>
      <c r="K30" s="8" t="s">
        <v>114</v>
      </c>
      <c r="L30" s="8" t="s">
        <v>115</v>
      </c>
      <c r="M30" s="8">
        <v>9668</v>
      </c>
      <c r="N30" s="8" t="s">
        <v>64</v>
      </c>
      <c r="O30" s="8" t="s">
        <v>65</v>
      </c>
      <c r="P30" s="8">
        <v>62.15</v>
      </c>
      <c r="Q30" s="8">
        <v>31.58</v>
      </c>
      <c r="R30" s="8">
        <v>74.540000000000006</v>
      </c>
      <c r="S30" s="8">
        <v>46.33</v>
      </c>
      <c r="T30" s="8">
        <v>42.06</v>
      </c>
      <c r="U30" s="1">
        <v>0.84599999999999997</v>
      </c>
      <c r="V30" s="1">
        <v>0.379</v>
      </c>
      <c r="W30" s="1">
        <v>0.17299999999999999</v>
      </c>
      <c r="X30" s="8">
        <v>1.97</v>
      </c>
      <c r="Y30" s="8">
        <v>4.09</v>
      </c>
      <c r="Z30" s="8">
        <v>7.0000000000000007E-2</v>
      </c>
      <c r="AA30" s="8">
        <v>2.66</v>
      </c>
      <c r="AB30" s="1">
        <v>0.48599999999999999</v>
      </c>
      <c r="AC30" s="8">
        <v>1.29</v>
      </c>
      <c r="AD30" s="8">
        <v>1.79</v>
      </c>
      <c r="AE30" s="8">
        <v>-0.5</v>
      </c>
      <c r="AF30" s="8">
        <v>2.5099999999999998</v>
      </c>
      <c r="AG30" s="8">
        <v>1</v>
      </c>
      <c r="AH30" s="8">
        <v>0.65</v>
      </c>
      <c r="AI30" s="8">
        <v>0.5</v>
      </c>
      <c r="AJ30" s="8">
        <v>0.22</v>
      </c>
      <c r="AK30" s="8">
        <v>2.15</v>
      </c>
      <c r="AL30" s="8">
        <v>5.0199999999999996</v>
      </c>
      <c r="AM30" s="8">
        <v>1.77</v>
      </c>
      <c r="AN30" s="8">
        <v>2.2200000000000002</v>
      </c>
      <c r="AO30" s="8">
        <v>1.38</v>
      </c>
      <c r="AP30" s="8">
        <v>10.37</v>
      </c>
      <c r="AQ30" s="8">
        <v>1.22</v>
      </c>
      <c r="AR30" s="8">
        <v>0.5</v>
      </c>
      <c r="AS30" s="8">
        <v>7.0000000000000007E-2</v>
      </c>
      <c r="AT30" s="8">
        <v>0.5</v>
      </c>
      <c r="AU30" s="8">
        <v>7.0000000000000007E-2</v>
      </c>
      <c r="AV30" s="8">
        <v>0.65</v>
      </c>
      <c r="AW30" s="8">
        <v>2.73</v>
      </c>
      <c r="AX30" s="8">
        <v>5.17</v>
      </c>
      <c r="AY30" s="8">
        <v>0.28999999999999998</v>
      </c>
      <c r="AZ30" s="8">
        <v>1</v>
      </c>
      <c r="BA30" s="8">
        <v>0.14000000000000001</v>
      </c>
      <c r="BB30" s="8">
        <v>1.1499999999999999</v>
      </c>
      <c r="BC30" s="8">
        <v>3.95</v>
      </c>
      <c r="BD30" s="8">
        <v>8.61</v>
      </c>
      <c r="BE30" s="8">
        <v>62.07</v>
      </c>
      <c r="BF30" s="8">
        <v>0.42</v>
      </c>
      <c r="BG30" s="8">
        <v>4.2300000000000004</v>
      </c>
      <c r="BH30" s="8">
        <v>1.31</v>
      </c>
      <c r="BI30" s="8">
        <v>2.62</v>
      </c>
      <c r="BJ30" s="8">
        <v>1.7</v>
      </c>
    </row>
    <row r="31" spans="1:62" x14ac:dyDescent="0.3">
      <c r="A31" s="8">
        <f t="shared" si="0"/>
        <v>30</v>
      </c>
      <c r="B31" s="8">
        <v>19</v>
      </c>
      <c r="C31" s="8" t="s">
        <v>98</v>
      </c>
      <c r="D31" s="8">
        <v>83905</v>
      </c>
      <c r="E31" s="8">
        <v>998</v>
      </c>
      <c r="F31" s="8">
        <v>25</v>
      </c>
      <c r="G31" s="8" t="s">
        <v>58</v>
      </c>
      <c r="H31" s="8" t="s">
        <v>99</v>
      </c>
      <c r="I31" s="8" t="s">
        <v>100</v>
      </c>
      <c r="J31" s="8" t="s">
        <v>101</v>
      </c>
      <c r="K31" s="8" t="s">
        <v>102</v>
      </c>
      <c r="L31" s="8" t="s">
        <v>103</v>
      </c>
      <c r="M31" s="8">
        <v>928</v>
      </c>
      <c r="N31" s="8" t="s">
        <v>64</v>
      </c>
      <c r="O31" s="8" t="s">
        <v>65</v>
      </c>
      <c r="P31" s="8">
        <v>63.49</v>
      </c>
      <c r="Q31" s="8">
        <v>30.57</v>
      </c>
      <c r="R31" s="8">
        <v>73.069999999999993</v>
      </c>
      <c r="S31" s="8">
        <v>46.39</v>
      </c>
      <c r="T31" s="8">
        <v>38.6</v>
      </c>
      <c r="U31" s="1">
        <v>0.80400000000000005</v>
      </c>
      <c r="V31" s="1">
        <v>0.36199999999999999</v>
      </c>
      <c r="W31" s="1">
        <v>0.311</v>
      </c>
      <c r="X31" s="8">
        <v>2.8</v>
      </c>
      <c r="Y31" s="8">
        <v>1.08</v>
      </c>
      <c r="Z31" s="8">
        <v>0.09</v>
      </c>
      <c r="AA31" s="8">
        <v>6.22</v>
      </c>
      <c r="AB31" s="1">
        <v>0.46400000000000002</v>
      </c>
      <c r="AC31" s="8">
        <v>2.89</v>
      </c>
      <c r="AD31" s="8">
        <v>2.89</v>
      </c>
      <c r="AE31" s="8">
        <v>0</v>
      </c>
      <c r="AF31" s="8">
        <v>0.9</v>
      </c>
      <c r="AG31" s="8">
        <v>0.63</v>
      </c>
      <c r="AH31" s="8">
        <v>0.18</v>
      </c>
      <c r="AI31" s="8">
        <v>0.09</v>
      </c>
      <c r="AJ31" s="8">
        <v>0.18</v>
      </c>
      <c r="AK31" s="8">
        <v>0.9</v>
      </c>
      <c r="AL31" s="8">
        <v>6.04</v>
      </c>
      <c r="AM31" s="8">
        <v>1.43</v>
      </c>
      <c r="AN31" s="8">
        <v>1.62</v>
      </c>
      <c r="AO31" s="8">
        <v>1.0900000000000001</v>
      </c>
      <c r="AP31" s="8">
        <v>10.1</v>
      </c>
      <c r="AQ31" s="8">
        <v>2.5299999999999998</v>
      </c>
      <c r="AR31" s="8">
        <v>0.99</v>
      </c>
      <c r="AS31" s="8">
        <v>0.09</v>
      </c>
      <c r="AT31" s="8">
        <v>1.8</v>
      </c>
      <c r="AU31" s="8">
        <v>0.18</v>
      </c>
      <c r="AV31" s="8">
        <v>1.62</v>
      </c>
      <c r="AW31" s="8">
        <v>4.0599999999999996</v>
      </c>
      <c r="AX31" s="8">
        <v>7.12</v>
      </c>
      <c r="AY31" s="8">
        <v>0.45</v>
      </c>
      <c r="AZ31" s="8">
        <v>1.71</v>
      </c>
      <c r="BA31" s="8">
        <v>2.16</v>
      </c>
      <c r="BB31" s="8">
        <v>4.24</v>
      </c>
      <c r="BC31" s="8">
        <v>8.75</v>
      </c>
      <c r="BD31" s="8">
        <v>19.75</v>
      </c>
      <c r="BE31" s="8">
        <v>57.55</v>
      </c>
      <c r="BF31" s="8">
        <v>1.22</v>
      </c>
      <c r="BG31" s="8">
        <v>5.43</v>
      </c>
      <c r="BH31" s="8">
        <v>1.74</v>
      </c>
      <c r="BI31" s="8">
        <v>1.87</v>
      </c>
      <c r="BJ31" s="8">
        <v>2.4300000000000002</v>
      </c>
    </row>
    <row r="32" spans="1:62" x14ac:dyDescent="0.3">
      <c r="A32" s="8">
        <f t="shared" si="0"/>
        <v>31</v>
      </c>
      <c r="B32" s="8">
        <v>21</v>
      </c>
      <c r="C32" s="8" t="s">
        <v>104</v>
      </c>
      <c r="D32" s="8">
        <v>244997</v>
      </c>
      <c r="E32" s="8">
        <v>1865</v>
      </c>
      <c r="F32" s="8">
        <v>24</v>
      </c>
      <c r="G32" s="8" t="s">
        <v>92</v>
      </c>
      <c r="H32" s="8" t="s">
        <v>105</v>
      </c>
      <c r="I32" s="8" t="s">
        <v>106</v>
      </c>
      <c r="J32" s="8" t="s">
        <v>107</v>
      </c>
      <c r="K32" s="8" t="s">
        <v>108</v>
      </c>
      <c r="L32" s="8" t="s">
        <v>109</v>
      </c>
      <c r="M32" s="8">
        <v>11091</v>
      </c>
      <c r="N32" s="8" t="s">
        <v>64</v>
      </c>
      <c r="O32" s="8" t="s">
        <v>65</v>
      </c>
      <c r="P32" s="8">
        <v>67.319999999999993</v>
      </c>
      <c r="Q32" s="8">
        <v>26.2</v>
      </c>
      <c r="R32" s="8">
        <v>74.209999999999994</v>
      </c>
      <c r="S32" s="8">
        <v>49.96</v>
      </c>
      <c r="T32" s="8">
        <v>41.94</v>
      </c>
      <c r="U32" s="1">
        <v>0.755</v>
      </c>
      <c r="V32" s="1">
        <v>0.253</v>
      </c>
      <c r="W32" s="1">
        <v>0.34899999999999998</v>
      </c>
      <c r="X32" s="8">
        <v>2.11</v>
      </c>
      <c r="Y32" s="8">
        <v>2.27</v>
      </c>
      <c r="Z32" s="8">
        <v>0.34</v>
      </c>
      <c r="AA32" s="8">
        <v>1.59</v>
      </c>
      <c r="AB32" s="1">
        <v>0.54500000000000004</v>
      </c>
      <c r="AC32" s="8">
        <v>0.87</v>
      </c>
      <c r="AD32" s="8">
        <v>0.97</v>
      </c>
      <c r="AE32" s="8">
        <v>-0.1</v>
      </c>
      <c r="AF32" s="8">
        <v>0.97</v>
      </c>
      <c r="AG32" s="8">
        <v>0.63</v>
      </c>
      <c r="AH32" s="8">
        <v>0.14000000000000001</v>
      </c>
      <c r="AI32" s="8">
        <v>0.53</v>
      </c>
      <c r="AJ32" s="8">
        <v>0.43</v>
      </c>
      <c r="AK32" s="8">
        <v>1.3</v>
      </c>
      <c r="AL32" s="8">
        <v>5.65</v>
      </c>
      <c r="AM32" s="8">
        <v>2.19</v>
      </c>
      <c r="AN32" s="8">
        <v>2.9</v>
      </c>
      <c r="AO32" s="8">
        <v>2.0499999999999998</v>
      </c>
      <c r="AP32" s="8">
        <v>12.78</v>
      </c>
      <c r="AQ32" s="8">
        <v>2.12</v>
      </c>
      <c r="AR32" s="8">
        <v>1.35</v>
      </c>
      <c r="AS32" s="8">
        <v>0.1</v>
      </c>
      <c r="AT32" s="8">
        <v>0.57999999999999996</v>
      </c>
      <c r="AU32" s="8">
        <v>0.24</v>
      </c>
      <c r="AV32" s="8">
        <v>1.79</v>
      </c>
      <c r="AW32" s="8">
        <v>1.93</v>
      </c>
      <c r="AX32" s="8">
        <v>6.08</v>
      </c>
      <c r="AY32" s="8">
        <v>1.25</v>
      </c>
      <c r="AZ32" s="8">
        <v>1.54</v>
      </c>
      <c r="BA32" s="8">
        <v>1.01</v>
      </c>
      <c r="BB32" s="8">
        <v>2.0299999999999998</v>
      </c>
      <c r="BC32" s="8">
        <v>4.29</v>
      </c>
      <c r="BD32" s="8">
        <v>9.6999999999999993</v>
      </c>
      <c r="BE32" s="8">
        <v>63.95</v>
      </c>
      <c r="BF32" s="8">
        <v>1.05</v>
      </c>
      <c r="BG32" s="8">
        <v>5.76</v>
      </c>
      <c r="BH32" s="8">
        <v>0.95</v>
      </c>
      <c r="BI32" s="8">
        <v>3.14</v>
      </c>
      <c r="BJ32" s="8">
        <v>2</v>
      </c>
    </row>
    <row r="33" spans="1:62" x14ac:dyDescent="0.3">
      <c r="A33" s="8">
        <f t="shared" si="0"/>
        <v>32</v>
      </c>
      <c r="B33" s="8">
        <v>19</v>
      </c>
      <c r="C33" s="8" t="s">
        <v>110</v>
      </c>
      <c r="D33" s="8">
        <v>167227</v>
      </c>
      <c r="E33" s="8">
        <v>1287</v>
      </c>
      <c r="F33" s="8">
        <v>21</v>
      </c>
      <c r="G33" s="8" t="s">
        <v>58</v>
      </c>
      <c r="H33" s="8" t="s">
        <v>111</v>
      </c>
      <c r="I33" s="8" t="s">
        <v>112</v>
      </c>
      <c r="J33" s="8" t="s">
        <v>113</v>
      </c>
      <c r="K33" s="8" t="s">
        <v>114</v>
      </c>
      <c r="L33" s="8" t="s">
        <v>115</v>
      </c>
      <c r="M33" s="8">
        <v>9668</v>
      </c>
      <c r="N33" s="8" t="s">
        <v>64</v>
      </c>
      <c r="O33" s="8" t="s">
        <v>65</v>
      </c>
      <c r="P33" s="8">
        <v>56.99</v>
      </c>
      <c r="Q33" s="8">
        <v>26.99</v>
      </c>
      <c r="R33" s="8">
        <v>73.81</v>
      </c>
      <c r="S33" s="8">
        <v>42.07</v>
      </c>
      <c r="T33" s="8">
        <v>36.85</v>
      </c>
      <c r="U33" s="1">
        <v>0.80500000000000005</v>
      </c>
      <c r="V33" s="1">
        <v>0.36199999999999999</v>
      </c>
      <c r="W33" s="1">
        <v>0.22500000000000001</v>
      </c>
      <c r="X33" s="8">
        <v>1.94</v>
      </c>
      <c r="Y33" s="8">
        <v>2.66</v>
      </c>
      <c r="Z33" s="8">
        <v>0</v>
      </c>
      <c r="AA33" s="8">
        <v>3.71</v>
      </c>
      <c r="AB33" s="1">
        <v>0.34</v>
      </c>
      <c r="AC33" s="8">
        <v>1.26</v>
      </c>
      <c r="AD33" s="8">
        <v>2.66</v>
      </c>
      <c r="AE33" s="8">
        <v>-1.4</v>
      </c>
      <c r="AF33" s="8">
        <v>1.61</v>
      </c>
      <c r="AG33" s="8">
        <v>0.56000000000000005</v>
      </c>
      <c r="AH33" s="8">
        <v>0.28000000000000003</v>
      </c>
      <c r="AI33" s="8">
        <v>0.28000000000000003</v>
      </c>
      <c r="AJ33" s="8">
        <v>0.35</v>
      </c>
      <c r="AK33" s="8">
        <v>1.1200000000000001</v>
      </c>
      <c r="AL33" s="8">
        <v>5.31</v>
      </c>
      <c r="AM33" s="8">
        <v>1.6</v>
      </c>
      <c r="AN33" s="8">
        <v>2.31</v>
      </c>
      <c r="AO33" s="8">
        <v>1.24</v>
      </c>
      <c r="AP33" s="8">
        <v>10.42</v>
      </c>
      <c r="AQ33" s="8">
        <v>1.68</v>
      </c>
      <c r="AR33" s="8">
        <v>0.84</v>
      </c>
      <c r="AS33" s="8">
        <v>7.0000000000000007E-2</v>
      </c>
      <c r="AT33" s="8">
        <v>0.98</v>
      </c>
      <c r="AU33" s="8">
        <v>0</v>
      </c>
      <c r="AV33" s="8">
        <v>1.4</v>
      </c>
      <c r="AW33" s="8">
        <v>1.96</v>
      </c>
      <c r="AX33" s="8">
        <v>3.78</v>
      </c>
      <c r="AY33" s="8">
        <v>0.28000000000000003</v>
      </c>
      <c r="AZ33" s="8">
        <v>1.1200000000000001</v>
      </c>
      <c r="BA33" s="8">
        <v>0.63</v>
      </c>
      <c r="BB33" s="8">
        <v>1.54</v>
      </c>
      <c r="BC33" s="8">
        <v>4.62</v>
      </c>
      <c r="BD33" s="8">
        <v>11.47</v>
      </c>
      <c r="BE33" s="8">
        <v>54.35</v>
      </c>
      <c r="BF33" s="8">
        <v>0.52</v>
      </c>
      <c r="BG33" s="8">
        <v>4.5599999999999996</v>
      </c>
      <c r="BH33" s="8">
        <v>1.4</v>
      </c>
      <c r="BI33" s="8">
        <v>2.76</v>
      </c>
      <c r="BJ33" s="8">
        <v>1.84</v>
      </c>
    </row>
    <row r="34" spans="1:62" x14ac:dyDescent="0.3">
      <c r="A34" s="8">
        <f t="shared" si="0"/>
        <v>33</v>
      </c>
      <c r="B34" s="8">
        <v>20</v>
      </c>
      <c r="C34" s="8" t="s">
        <v>369</v>
      </c>
      <c r="D34" s="8">
        <v>95278</v>
      </c>
      <c r="E34" s="8">
        <v>1338</v>
      </c>
      <c r="F34" s="8">
        <v>26</v>
      </c>
      <c r="G34" s="8" t="s">
        <v>277</v>
      </c>
      <c r="H34" s="8" t="s">
        <v>370</v>
      </c>
      <c r="I34" s="8" t="s">
        <v>371</v>
      </c>
      <c r="J34" s="8" t="s">
        <v>372</v>
      </c>
      <c r="K34" s="8" t="s">
        <v>126</v>
      </c>
      <c r="L34" s="8" t="s">
        <v>127</v>
      </c>
      <c r="M34" s="8">
        <v>1899</v>
      </c>
      <c r="N34" s="8" t="s">
        <v>64</v>
      </c>
      <c r="O34" s="8" t="s">
        <v>65</v>
      </c>
      <c r="P34" s="8">
        <v>70.7</v>
      </c>
      <c r="Q34" s="8">
        <v>34.04</v>
      </c>
      <c r="R34" s="8">
        <v>71.97</v>
      </c>
      <c r="S34" s="8">
        <v>50.88</v>
      </c>
      <c r="T34" s="8">
        <v>51.52</v>
      </c>
      <c r="U34" s="1">
        <v>0.81200000000000006</v>
      </c>
      <c r="V34" s="1">
        <v>0.33800000000000002</v>
      </c>
      <c r="W34" s="1">
        <v>0.20599999999999999</v>
      </c>
      <c r="X34" s="8">
        <v>2.37</v>
      </c>
      <c r="Y34" s="8">
        <v>2.76</v>
      </c>
      <c r="Z34" s="8">
        <v>7.0000000000000007E-2</v>
      </c>
      <c r="AA34" s="8">
        <v>3.5</v>
      </c>
      <c r="AB34" s="1">
        <v>0.5</v>
      </c>
      <c r="AC34" s="8">
        <v>1.75</v>
      </c>
      <c r="AD34" s="8">
        <v>2.15</v>
      </c>
      <c r="AE34" s="8">
        <v>-0.4</v>
      </c>
      <c r="AF34" s="8">
        <v>1.41</v>
      </c>
      <c r="AG34" s="8">
        <v>1.75</v>
      </c>
      <c r="AH34" s="8">
        <v>0.54</v>
      </c>
      <c r="AI34" s="8">
        <v>0.61</v>
      </c>
      <c r="AJ34" s="8">
        <v>0.34</v>
      </c>
      <c r="AK34" s="8">
        <v>2.89</v>
      </c>
      <c r="AL34" s="8">
        <v>6.39</v>
      </c>
      <c r="AM34" s="8">
        <v>1.4</v>
      </c>
      <c r="AN34" s="8">
        <v>2.35</v>
      </c>
      <c r="AO34" s="8">
        <v>1.32</v>
      </c>
      <c r="AP34" s="8">
        <v>10.14</v>
      </c>
      <c r="AQ34" s="8">
        <v>0.61</v>
      </c>
      <c r="AR34" s="8">
        <v>7.0000000000000007E-2</v>
      </c>
      <c r="AS34" s="8">
        <v>0</v>
      </c>
      <c r="AT34" s="8">
        <v>0.54</v>
      </c>
      <c r="AU34" s="8">
        <v>7.0000000000000007E-2</v>
      </c>
      <c r="AV34" s="8">
        <v>0.47</v>
      </c>
      <c r="AW34" s="8">
        <v>1.55</v>
      </c>
      <c r="AX34" s="8">
        <v>3.9</v>
      </c>
      <c r="AY34" s="8">
        <v>0.61</v>
      </c>
      <c r="AZ34" s="8">
        <v>0.4</v>
      </c>
      <c r="BA34" s="8">
        <v>0.27</v>
      </c>
      <c r="BB34" s="8">
        <v>0.67</v>
      </c>
      <c r="BC34" s="8">
        <v>4.24</v>
      </c>
      <c r="BD34" s="8">
        <v>8.8800000000000008</v>
      </c>
      <c r="BE34" s="8">
        <v>62.86</v>
      </c>
      <c r="BF34" s="8">
        <v>1</v>
      </c>
      <c r="BG34" s="8">
        <v>4.5199999999999996</v>
      </c>
      <c r="BH34" s="8">
        <v>1.68</v>
      </c>
      <c r="BI34" s="8">
        <v>2.72</v>
      </c>
      <c r="BJ34" s="8">
        <v>2.02</v>
      </c>
    </row>
    <row r="35" spans="1:62" x14ac:dyDescent="0.3">
      <c r="A35" s="8">
        <f t="shared" si="0"/>
        <v>34</v>
      </c>
      <c r="B35" s="8">
        <v>25</v>
      </c>
      <c r="C35" s="8" t="s">
        <v>116</v>
      </c>
      <c r="D35" s="8">
        <v>42453</v>
      </c>
      <c r="E35" s="8">
        <v>1835</v>
      </c>
      <c r="F35" s="8">
        <v>28</v>
      </c>
      <c r="G35" s="8" t="s">
        <v>67</v>
      </c>
      <c r="H35" s="8" t="s">
        <v>117</v>
      </c>
      <c r="I35" s="8" t="s">
        <v>118</v>
      </c>
      <c r="J35" s="8" t="s">
        <v>119</v>
      </c>
      <c r="K35" s="8" t="s">
        <v>120</v>
      </c>
      <c r="L35" s="8" t="s">
        <v>121</v>
      </c>
      <c r="M35" s="8">
        <v>421</v>
      </c>
      <c r="N35" s="8" t="s">
        <v>64</v>
      </c>
      <c r="O35" s="8" t="s">
        <v>65</v>
      </c>
      <c r="P35" s="8">
        <v>53.31</v>
      </c>
      <c r="Q35" s="8">
        <v>35.020000000000003</v>
      </c>
      <c r="R35" s="8">
        <v>77.63</v>
      </c>
      <c r="S35" s="8">
        <v>41.39</v>
      </c>
      <c r="T35" s="8">
        <v>30.41</v>
      </c>
      <c r="U35" s="1">
        <v>0.76900000000000002</v>
      </c>
      <c r="V35" s="1">
        <v>0.53500000000000003</v>
      </c>
      <c r="W35" s="1">
        <v>0.29599999999999999</v>
      </c>
      <c r="X35" s="8">
        <v>2.85</v>
      </c>
      <c r="Y35" s="8">
        <v>2.75</v>
      </c>
      <c r="Z35" s="8">
        <v>0.34</v>
      </c>
      <c r="AA35" s="8">
        <v>5.64</v>
      </c>
      <c r="AB35" s="1">
        <v>0.39100000000000001</v>
      </c>
      <c r="AC35" s="8">
        <v>2.21</v>
      </c>
      <c r="AD35" s="8">
        <v>1.96</v>
      </c>
      <c r="AE35" s="8">
        <v>0.25</v>
      </c>
      <c r="AF35" s="8">
        <v>1.72</v>
      </c>
      <c r="AG35" s="8">
        <v>1.1299999999999999</v>
      </c>
      <c r="AH35" s="8">
        <v>0.39</v>
      </c>
      <c r="AI35" s="8">
        <v>0.34</v>
      </c>
      <c r="AJ35" s="8">
        <v>0.39</v>
      </c>
      <c r="AK35" s="8">
        <v>1.86</v>
      </c>
      <c r="AL35" s="8">
        <v>5.49</v>
      </c>
      <c r="AM35" s="8">
        <v>1.86</v>
      </c>
      <c r="AN35" s="8">
        <v>2.5</v>
      </c>
      <c r="AO35" s="8">
        <v>1.72</v>
      </c>
      <c r="AP35" s="8">
        <v>11.66</v>
      </c>
      <c r="AQ35" s="8">
        <v>1.1299999999999999</v>
      </c>
      <c r="AR35" s="8">
        <v>0.74</v>
      </c>
      <c r="AS35" s="8">
        <v>0.2</v>
      </c>
      <c r="AT35" s="8">
        <v>0.83</v>
      </c>
      <c r="AU35" s="8">
        <v>0.1</v>
      </c>
      <c r="AV35" s="8">
        <v>0.69</v>
      </c>
      <c r="AW35" s="8">
        <v>2.5499999999999998</v>
      </c>
      <c r="AX35" s="8">
        <v>3.29</v>
      </c>
      <c r="AY35" s="8">
        <v>0.59</v>
      </c>
      <c r="AZ35" s="8">
        <v>0.49</v>
      </c>
      <c r="BA35" s="8">
        <v>1.37</v>
      </c>
      <c r="BB35" s="8">
        <v>2.6</v>
      </c>
      <c r="BC35" s="8">
        <v>6.18</v>
      </c>
      <c r="BD35" s="8">
        <v>13.24</v>
      </c>
      <c r="BE35" s="8">
        <v>55.37</v>
      </c>
      <c r="BF35" s="8">
        <v>0.76</v>
      </c>
      <c r="BG35" s="8">
        <v>3.97</v>
      </c>
      <c r="BH35" s="8">
        <v>1.24</v>
      </c>
      <c r="BI35" s="8">
        <v>2.4500000000000002</v>
      </c>
      <c r="BJ35" s="8">
        <v>1.64</v>
      </c>
    </row>
    <row r="36" spans="1:62" x14ac:dyDescent="0.3">
      <c r="A36" s="8">
        <f t="shared" si="0"/>
        <v>35</v>
      </c>
      <c r="B36" s="8">
        <v>29</v>
      </c>
      <c r="C36" s="8" t="s">
        <v>122</v>
      </c>
      <c r="D36" s="8">
        <v>196666</v>
      </c>
      <c r="E36" s="8">
        <v>2583</v>
      </c>
      <c r="F36" s="8">
        <v>21</v>
      </c>
      <c r="G36" s="8" t="s">
        <v>58</v>
      </c>
      <c r="H36" s="8" t="s">
        <v>123</v>
      </c>
      <c r="I36" s="8" t="s">
        <v>124</v>
      </c>
      <c r="J36" s="8" t="s">
        <v>125</v>
      </c>
      <c r="K36" s="8" t="s">
        <v>126</v>
      </c>
      <c r="L36" s="8" t="s">
        <v>127</v>
      </c>
      <c r="M36" s="8">
        <v>1899</v>
      </c>
      <c r="N36" s="8" t="s">
        <v>64</v>
      </c>
      <c r="O36" s="8" t="s">
        <v>65</v>
      </c>
      <c r="P36" s="8">
        <v>52.61</v>
      </c>
      <c r="Q36" s="8">
        <v>24.25</v>
      </c>
      <c r="R36" s="8">
        <v>72.75</v>
      </c>
      <c r="S36" s="8">
        <v>38.28</v>
      </c>
      <c r="T36" s="8">
        <v>32.72</v>
      </c>
      <c r="U36" s="1">
        <v>0.82099999999999995</v>
      </c>
      <c r="V36" s="1">
        <v>0.32600000000000001</v>
      </c>
      <c r="W36" s="1">
        <v>0.25600000000000001</v>
      </c>
      <c r="X36" s="8">
        <v>1.84</v>
      </c>
      <c r="Y36" s="8">
        <v>1.64</v>
      </c>
      <c r="Z36" s="8">
        <v>0.24</v>
      </c>
      <c r="AA36" s="8">
        <v>4.63</v>
      </c>
      <c r="AB36" s="1">
        <v>0.54900000000000004</v>
      </c>
      <c r="AC36" s="8">
        <v>2.54</v>
      </c>
      <c r="AD36" s="8">
        <v>2.4700000000000002</v>
      </c>
      <c r="AE36" s="8">
        <v>7.0000000000000007E-2</v>
      </c>
      <c r="AF36" s="8">
        <v>0.84</v>
      </c>
      <c r="AG36" s="8">
        <v>0.94</v>
      </c>
      <c r="AH36" s="8">
        <v>0.21</v>
      </c>
      <c r="AI36" s="8">
        <v>0.38</v>
      </c>
      <c r="AJ36" s="8">
        <v>0.35</v>
      </c>
      <c r="AK36" s="8">
        <v>1.53</v>
      </c>
      <c r="AL36" s="8">
        <v>5.92</v>
      </c>
      <c r="AM36" s="8">
        <v>1.69</v>
      </c>
      <c r="AN36" s="8">
        <v>2.23</v>
      </c>
      <c r="AO36" s="8">
        <v>1.62</v>
      </c>
      <c r="AP36" s="8">
        <v>11.46</v>
      </c>
      <c r="AQ36" s="8">
        <v>0.94</v>
      </c>
      <c r="AR36" s="8">
        <v>0.56000000000000005</v>
      </c>
      <c r="AS36" s="8">
        <v>0.03</v>
      </c>
      <c r="AT36" s="8">
        <v>0.45</v>
      </c>
      <c r="AU36" s="8">
        <v>0.03</v>
      </c>
      <c r="AV36" s="8">
        <v>1.22</v>
      </c>
      <c r="AW36" s="8">
        <v>0.38</v>
      </c>
      <c r="AX36" s="8">
        <v>4.5999999999999996</v>
      </c>
      <c r="AY36" s="8">
        <v>0.45</v>
      </c>
      <c r="AZ36" s="8">
        <v>0.59</v>
      </c>
      <c r="BA36" s="8">
        <v>0.14000000000000001</v>
      </c>
      <c r="BB36" s="8">
        <v>0.8</v>
      </c>
      <c r="BC36" s="8">
        <v>5.92</v>
      </c>
      <c r="BD36" s="8">
        <v>12.72</v>
      </c>
      <c r="BE36" s="8">
        <v>58.79</v>
      </c>
      <c r="BF36" s="8">
        <v>1.03</v>
      </c>
      <c r="BG36" s="8">
        <v>4.97</v>
      </c>
      <c r="BH36" s="8">
        <v>1.62</v>
      </c>
      <c r="BI36" s="8">
        <v>2.59</v>
      </c>
      <c r="BJ36" s="8">
        <v>2.14</v>
      </c>
    </row>
    <row r="37" spans="1:62" x14ac:dyDescent="0.3">
      <c r="A37" s="8">
        <f t="shared" si="0"/>
        <v>36</v>
      </c>
      <c r="B37" s="8">
        <v>20</v>
      </c>
      <c r="C37" s="8" t="s">
        <v>373</v>
      </c>
      <c r="D37" s="8">
        <v>94368</v>
      </c>
      <c r="E37" s="8">
        <v>1378</v>
      </c>
      <c r="F37" s="8">
        <v>29</v>
      </c>
      <c r="G37" s="8" t="s">
        <v>277</v>
      </c>
      <c r="H37" s="8" t="s">
        <v>374</v>
      </c>
      <c r="I37" s="8" t="s">
        <v>375</v>
      </c>
      <c r="J37" s="8" t="s">
        <v>376</v>
      </c>
      <c r="K37" s="8" t="s">
        <v>162</v>
      </c>
      <c r="L37" s="8" t="s">
        <v>163</v>
      </c>
      <c r="M37" s="8">
        <v>454</v>
      </c>
      <c r="N37" s="8" t="s">
        <v>64</v>
      </c>
      <c r="O37" s="8" t="s">
        <v>65</v>
      </c>
      <c r="P37" s="8">
        <v>61.33</v>
      </c>
      <c r="Q37" s="8">
        <v>31.74</v>
      </c>
      <c r="R37" s="8">
        <v>73.7</v>
      </c>
      <c r="S37" s="8">
        <v>45.2</v>
      </c>
      <c r="T37" s="8">
        <v>38.99</v>
      </c>
      <c r="U37" s="1">
        <v>0.81899999999999995</v>
      </c>
      <c r="V37" s="1">
        <v>0.38400000000000001</v>
      </c>
      <c r="W37" s="1">
        <v>0.29299999999999998</v>
      </c>
      <c r="X37" s="8">
        <v>2.94</v>
      </c>
      <c r="Y37" s="8">
        <v>1.96</v>
      </c>
      <c r="Z37" s="8">
        <v>7.0000000000000007E-2</v>
      </c>
      <c r="AA37" s="8">
        <v>4.96</v>
      </c>
      <c r="AB37" s="1">
        <v>0.59199999999999997</v>
      </c>
      <c r="AC37" s="8">
        <v>2.94</v>
      </c>
      <c r="AD37" s="8">
        <v>2.16</v>
      </c>
      <c r="AE37" s="8">
        <v>0.78</v>
      </c>
      <c r="AF37" s="8">
        <v>1.04</v>
      </c>
      <c r="AG37" s="8">
        <v>0.85</v>
      </c>
      <c r="AH37" s="8">
        <v>0.13</v>
      </c>
      <c r="AI37" s="8">
        <v>0.2</v>
      </c>
      <c r="AJ37" s="8">
        <v>0.13</v>
      </c>
      <c r="AK37" s="8">
        <v>1.18</v>
      </c>
      <c r="AL37" s="8">
        <v>4.6399999999999997</v>
      </c>
      <c r="AM37" s="8">
        <v>1.25</v>
      </c>
      <c r="AN37" s="8">
        <v>2.16</v>
      </c>
      <c r="AO37" s="8">
        <v>1.04</v>
      </c>
      <c r="AP37" s="8">
        <v>8.3800000000000008</v>
      </c>
      <c r="AQ37" s="8">
        <v>1.37</v>
      </c>
      <c r="AR37" s="8">
        <v>0.72</v>
      </c>
      <c r="AS37" s="8">
        <v>0</v>
      </c>
      <c r="AT37" s="8">
        <v>0.78</v>
      </c>
      <c r="AU37" s="8">
        <v>0</v>
      </c>
      <c r="AV37" s="8">
        <v>0.91</v>
      </c>
      <c r="AW37" s="8">
        <v>1.89</v>
      </c>
      <c r="AX37" s="8">
        <v>4.38</v>
      </c>
      <c r="AY37" s="8">
        <v>0.65</v>
      </c>
      <c r="AZ37" s="8">
        <v>1.1100000000000001</v>
      </c>
      <c r="BA37" s="8">
        <v>0.78</v>
      </c>
      <c r="BB37" s="8">
        <v>2.09</v>
      </c>
      <c r="BC37" s="8">
        <v>6.27</v>
      </c>
      <c r="BD37" s="8">
        <v>13.06</v>
      </c>
      <c r="BE37" s="8">
        <v>59.52</v>
      </c>
      <c r="BF37" s="8">
        <v>0.54</v>
      </c>
      <c r="BG37" s="8">
        <v>4.79</v>
      </c>
      <c r="BH37" s="8">
        <v>1.88</v>
      </c>
      <c r="BI37" s="8">
        <v>1.92</v>
      </c>
      <c r="BJ37" s="8">
        <v>2.2400000000000002</v>
      </c>
    </row>
    <row r="38" spans="1:62" x14ac:dyDescent="0.3">
      <c r="A38" s="8">
        <f t="shared" si="0"/>
        <v>37</v>
      </c>
      <c r="B38" s="8">
        <v>24</v>
      </c>
      <c r="C38" s="8" t="s">
        <v>128</v>
      </c>
      <c r="D38" s="8">
        <v>245764</v>
      </c>
      <c r="E38" s="8">
        <v>1574</v>
      </c>
      <c r="F38" s="8">
        <v>21</v>
      </c>
      <c r="G38" s="8" t="s">
        <v>58</v>
      </c>
      <c r="H38" s="8" t="s">
        <v>129</v>
      </c>
      <c r="I38" s="8" t="s">
        <v>130</v>
      </c>
      <c r="J38" s="8" t="s">
        <v>131</v>
      </c>
      <c r="K38" s="8" t="s">
        <v>132</v>
      </c>
      <c r="L38" s="8" t="s">
        <v>133</v>
      </c>
      <c r="M38" s="8">
        <v>11690</v>
      </c>
      <c r="N38" s="8" t="s">
        <v>64</v>
      </c>
      <c r="O38" s="8" t="s">
        <v>65</v>
      </c>
      <c r="P38" s="8">
        <v>45.46</v>
      </c>
      <c r="Q38" s="8">
        <v>25.1</v>
      </c>
      <c r="R38" s="8">
        <v>75.98</v>
      </c>
      <c r="S38" s="8">
        <v>34.54</v>
      </c>
      <c r="T38" s="8">
        <v>25.84</v>
      </c>
      <c r="U38" s="1">
        <v>0.81399999999999995</v>
      </c>
      <c r="V38" s="1">
        <v>0.48</v>
      </c>
      <c r="W38" s="1">
        <v>0.29099999999999998</v>
      </c>
      <c r="X38" s="8">
        <v>2.4</v>
      </c>
      <c r="Y38" s="8">
        <v>2</v>
      </c>
      <c r="Z38" s="8">
        <v>0.06</v>
      </c>
      <c r="AA38" s="8">
        <v>4.3499999999999996</v>
      </c>
      <c r="AB38" s="1">
        <v>0.35499999999999998</v>
      </c>
      <c r="AC38" s="8">
        <v>1.54</v>
      </c>
      <c r="AD38" s="8">
        <v>2</v>
      </c>
      <c r="AE38" s="8">
        <v>-0.46</v>
      </c>
      <c r="AF38" s="8">
        <v>0.8</v>
      </c>
      <c r="AG38" s="8">
        <v>0.97</v>
      </c>
      <c r="AH38" s="8">
        <v>0.28999999999999998</v>
      </c>
      <c r="AI38" s="8">
        <v>0.34</v>
      </c>
      <c r="AJ38" s="8">
        <v>0.34</v>
      </c>
      <c r="AK38" s="8">
        <v>1.6</v>
      </c>
      <c r="AL38" s="8">
        <v>6.46</v>
      </c>
      <c r="AM38" s="8">
        <v>1.96</v>
      </c>
      <c r="AN38" s="8">
        <v>2.97</v>
      </c>
      <c r="AO38" s="8">
        <v>1.92</v>
      </c>
      <c r="AP38" s="8">
        <v>13.78</v>
      </c>
      <c r="AQ38" s="8">
        <v>1.72</v>
      </c>
      <c r="AR38" s="8">
        <v>0.8</v>
      </c>
      <c r="AS38" s="8">
        <v>0.06</v>
      </c>
      <c r="AT38" s="8">
        <v>0.74</v>
      </c>
      <c r="AU38" s="8">
        <v>0.06</v>
      </c>
      <c r="AV38" s="8">
        <v>0.63</v>
      </c>
      <c r="AW38" s="8">
        <v>2.92</v>
      </c>
      <c r="AX38" s="8">
        <v>5.95</v>
      </c>
      <c r="AY38" s="8">
        <v>0.86</v>
      </c>
      <c r="AZ38" s="8">
        <v>1.03</v>
      </c>
      <c r="BA38" s="8">
        <v>0.69</v>
      </c>
      <c r="BB38" s="8">
        <v>2.46</v>
      </c>
      <c r="BC38" s="8">
        <v>6.75</v>
      </c>
      <c r="BD38" s="8">
        <v>14.24</v>
      </c>
      <c r="BE38" s="8">
        <v>59.55</v>
      </c>
      <c r="BF38" s="8">
        <v>0.76</v>
      </c>
      <c r="BG38" s="8">
        <v>6.12</v>
      </c>
      <c r="BH38" s="8">
        <v>1.6</v>
      </c>
      <c r="BI38" s="8">
        <v>2.56</v>
      </c>
      <c r="BJ38" s="8">
        <v>2.46</v>
      </c>
    </row>
    <row r="39" spans="1:62" x14ac:dyDescent="0.3">
      <c r="A39" s="8">
        <f t="shared" si="0"/>
        <v>38</v>
      </c>
      <c r="B39" s="8">
        <v>27</v>
      </c>
      <c r="C39" s="8" t="s">
        <v>134</v>
      </c>
      <c r="D39" s="8">
        <v>66553</v>
      </c>
      <c r="E39" s="8">
        <v>2202</v>
      </c>
      <c r="F39" s="8">
        <v>28</v>
      </c>
      <c r="G39" s="8" t="s">
        <v>92</v>
      </c>
      <c r="H39" s="8" t="s">
        <v>135</v>
      </c>
      <c r="I39" s="8" t="s">
        <v>136</v>
      </c>
      <c r="J39" s="8" t="s">
        <v>137</v>
      </c>
      <c r="K39" s="8" t="s">
        <v>138</v>
      </c>
      <c r="L39" s="8" t="s">
        <v>139</v>
      </c>
      <c r="M39" s="8">
        <v>1131</v>
      </c>
      <c r="N39" s="8" t="s">
        <v>64</v>
      </c>
      <c r="O39" s="8" t="s">
        <v>65</v>
      </c>
      <c r="P39" s="8">
        <v>58.49</v>
      </c>
      <c r="Q39" s="8">
        <v>25.91</v>
      </c>
      <c r="R39" s="8">
        <v>73.14</v>
      </c>
      <c r="S39" s="8">
        <v>42.78</v>
      </c>
      <c r="T39" s="8">
        <v>37.72</v>
      </c>
      <c r="U39" s="1">
        <v>0.73499999999999999</v>
      </c>
      <c r="V39" s="1">
        <v>0.32500000000000001</v>
      </c>
      <c r="W39" s="1">
        <v>0.374</v>
      </c>
      <c r="X39" s="8">
        <v>2.4700000000000002</v>
      </c>
      <c r="Y39" s="8">
        <v>2.94</v>
      </c>
      <c r="Z39" s="8">
        <v>0</v>
      </c>
      <c r="AA39" s="8">
        <v>2.04</v>
      </c>
      <c r="AB39" s="1">
        <v>0.38</v>
      </c>
      <c r="AC39" s="8">
        <v>0.78</v>
      </c>
      <c r="AD39" s="8">
        <v>1.51</v>
      </c>
      <c r="AE39" s="8">
        <v>-0.74</v>
      </c>
      <c r="AF39" s="8">
        <v>1.63</v>
      </c>
      <c r="AG39" s="8">
        <v>0.78</v>
      </c>
      <c r="AH39" s="8">
        <v>0.25</v>
      </c>
      <c r="AI39" s="8">
        <v>0.2</v>
      </c>
      <c r="AJ39" s="8">
        <v>0.12</v>
      </c>
      <c r="AK39" s="8">
        <v>1.23</v>
      </c>
      <c r="AL39" s="8">
        <v>4.54</v>
      </c>
      <c r="AM39" s="8">
        <v>1.48</v>
      </c>
      <c r="AN39" s="8">
        <v>0.78</v>
      </c>
      <c r="AO39" s="8">
        <v>0.97</v>
      </c>
      <c r="AP39" s="8">
        <v>7.76</v>
      </c>
      <c r="AQ39" s="8">
        <v>1.02</v>
      </c>
      <c r="AR39" s="8">
        <v>0.82</v>
      </c>
      <c r="AS39" s="8">
        <v>0.04</v>
      </c>
      <c r="AT39" s="8">
        <v>0.78</v>
      </c>
      <c r="AU39" s="8">
        <v>0</v>
      </c>
      <c r="AV39" s="8">
        <v>0.82</v>
      </c>
      <c r="AW39" s="8">
        <v>2.21</v>
      </c>
      <c r="AX39" s="8">
        <v>4.54</v>
      </c>
      <c r="AY39" s="8">
        <v>0.56999999999999995</v>
      </c>
      <c r="AZ39" s="8">
        <v>0.82</v>
      </c>
      <c r="BA39" s="8">
        <v>1.1399999999999999</v>
      </c>
      <c r="BB39" s="8">
        <v>2.86</v>
      </c>
      <c r="BC39" s="8">
        <v>5.64</v>
      </c>
      <c r="BD39" s="8">
        <v>11.98</v>
      </c>
      <c r="BE39" s="8">
        <v>58.57</v>
      </c>
      <c r="BF39" s="8">
        <v>0.69</v>
      </c>
      <c r="BG39" s="8">
        <v>5.48</v>
      </c>
      <c r="BH39" s="8">
        <v>2.0699999999999998</v>
      </c>
      <c r="BI39" s="8">
        <v>1.48</v>
      </c>
      <c r="BJ39" s="8">
        <v>2.6</v>
      </c>
    </row>
    <row r="40" spans="1:62" x14ac:dyDescent="0.3">
      <c r="A40" s="8">
        <f t="shared" si="0"/>
        <v>39</v>
      </c>
      <c r="B40" s="8">
        <v>28</v>
      </c>
      <c r="C40" s="8" t="s">
        <v>140</v>
      </c>
      <c r="D40" s="8">
        <v>177653</v>
      </c>
      <c r="E40" s="8">
        <v>2018</v>
      </c>
      <c r="F40" s="8">
        <v>27</v>
      </c>
      <c r="G40" s="8" t="s">
        <v>58</v>
      </c>
      <c r="H40" s="8" t="s">
        <v>141</v>
      </c>
      <c r="I40" s="8" t="s">
        <v>142</v>
      </c>
      <c r="J40" s="8" t="s">
        <v>143</v>
      </c>
      <c r="K40" s="8" t="s">
        <v>144</v>
      </c>
      <c r="L40" s="8" t="s">
        <v>145</v>
      </c>
      <c r="M40" s="8">
        <v>1903</v>
      </c>
      <c r="N40" s="8" t="s">
        <v>64</v>
      </c>
      <c r="O40" s="8" t="s">
        <v>65</v>
      </c>
      <c r="P40" s="8">
        <v>45.36</v>
      </c>
      <c r="Q40" s="8">
        <v>28.72</v>
      </c>
      <c r="R40" s="8">
        <v>78.14</v>
      </c>
      <c r="S40" s="8">
        <v>35.44</v>
      </c>
      <c r="T40" s="8">
        <v>27.16</v>
      </c>
      <c r="U40" s="1">
        <v>0.76800000000000002</v>
      </c>
      <c r="V40" s="1">
        <v>0.52700000000000002</v>
      </c>
      <c r="W40" s="1">
        <v>0.308</v>
      </c>
      <c r="X40" s="8">
        <v>2.6</v>
      </c>
      <c r="Y40" s="8">
        <v>2.85</v>
      </c>
      <c r="Z40" s="8">
        <v>0.18</v>
      </c>
      <c r="AA40" s="8">
        <v>3.66</v>
      </c>
      <c r="AB40" s="1">
        <v>0.378</v>
      </c>
      <c r="AC40" s="8">
        <v>1.38</v>
      </c>
      <c r="AD40" s="8">
        <v>1.56</v>
      </c>
      <c r="AE40" s="8">
        <v>-0.18</v>
      </c>
      <c r="AF40" s="8">
        <v>1.61</v>
      </c>
      <c r="AG40" s="8">
        <v>0.8</v>
      </c>
      <c r="AH40" s="8">
        <v>0.13</v>
      </c>
      <c r="AI40" s="8">
        <v>0.45</v>
      </c>
      <c r="AJ40" s="8">
        <v>0.18</v>
      </c>
      <c r="AK40" s="8">
        <v>1.38</v>
      </c>
      <c r="AL40" s="8">
        <v>5.26</v>
      </c>
      <c r="AM40" s="8">
        <v>1.61</v>
      </c>
      <c r="AN40" s="8">
        <v>2.23</v>
      </c>
      <c r="AO40" s="8">
        <v>1.46</v>
      </c>
      <c r="AP40" s="8">
        <v>10.62</v>
      </c>
      <c r="AQ40" s="8">
        <v>0.94</v>
      </c>
      <c r="AR40" s="8">
        <v>0.49</v>
      </c>
      <c r="AS40" s="8">
        <v>0</v>
      </c>
      <c r="AT40" s="8">
        <v>0.57999999999999996</v>
      </c>
      <c r="AU40" s="8">
        <v>0.18</v>
      </c>
      <c r="AV40" s="8">
        <v>1.03</v>
      </c>
      <c r="AW40" s="8">
        <v>1.69</v>
      </c>
      <c r="AX40" s="8">
        <v>4.1500000000000004</v>
      </c>
      <c r="AY40" s="8">
        <v>0.45</v>
      </c>
      <c r="AZ40" s="8">
        <v>0.67</v>
      </c>
      <c r="BA40" s="8">
        <v>0.67</v>
      </c>
      <c r="BB40" s="8">
        <v>1.83</v>
      </c>
      <c r="BC40" s="8">
        <v>3.79</v>
      </c>
      <c r="BD40" s="8">
        <v>10.39</v>
      </c>
      <c r="BE40" s="8">
        <v>53.88</v>
      </c>
      <c r="BF40" s="8">
        <v>0.43</v>
      </c>
      <c r="BG40" s="8">
        <v>4.3899999999999997</v>
      </c>
      <c r="BH40" s="8">
        <v>1.18</v>
      </c>
      <c r="BI40" s="8">
        <v>1.21</v>
      </c>
      <c r="BJ40" s="8">
        <v>1.83</v>
      </c>
    </row>
    <row r="41" spans="1:62" x14ac:dyDescent="0.3">
      <c r="A41" s="8">
        <f t="shared" si="0"/>
        <v>40</v>
      </c>
      <c r="B41" s="8">
        <v>25</v>
      </c>
      <c r="C41" s="8" t="s">
        <v>146</v>
      </c>
      <c r="D41" s="8">
        <v>110596</v>
      </c>
      <c r="E41" s="8">
        <v>2056</v>
      </c>
      <c r="F41" s="8">
        <v>28</v>
      </c>
      <c r="G41" s="8" t="s">
        <v>58</v>
      </c>
      <c r="H41" s="8" t="s">
        <v>147</v>
      </c>
      <c r="I41" s="8" t="s">
        <v>148</v>
      </c>
      <c r="J41" s="8" t="s">
        <v>149</v>
      </c>
      <c r="K41" s="8" t="s">
        <v>150</v>
      </c>
      <c r="L41" s="8" t="s">
        <v>151</v>
      </c>
      <c r="M41" s="8">
        <v>6977</v>
      </c>
      <c r="N41" s="8" t="s">
        <v>64</v>
      </c>
      <c r="O41" s="8" t="s">
        <v>65</v>
      </c>
      <c r="P41" s="8">
        <v>48.59</v>
      </c>
      <c r="Q41" s="8">
        <v>18.95</v>
      </c>
      <c r="R41" s="8">
        <v>73.09</v>
      </c>
      <c r="S41" s="8">
        <v>35.520000000000003</v>
      </c>
      <c r="T41" s="8">
        <v>33.75</v>
      </c>
      <c r="U41" s="1">
        <v>0.80500000000000005</v>
      </c>
      <c r="V41" s="1">
        <v>0.28799999999999998</v>
      </c>
      <c r="W41" s="1">
        <v>0.32800000000000001</v>
      </c>
      <c r="X41" s="8">
        <v>2.0699999999999998</v>
      </c>
      <c r="Y41" s="8">
        <v>1.79</v>
      </c>
      <c r="Z41" s="8">
        <v>0.09</v>
      </c>
      <c r="AA41" s="8">
        <v>1.01</v>
      </c>
      <c r="AB41" s="1">
        <v>0.34799999999999998</v>
      </c>
      <c r="AC41" s="8">
        <v>0.35</v>
      </c>
      <c r="AD41" s="8">
        <v>1.0900000000000001</v>
      </c>
      <c r="AE41" s="8">
        <v>-0.74</v>
      </c>
      <c r="AF41" s="8">
        <v>1.01</v>
      </c>
      <c r="AG41" s="8">
        <v>0.74</v>
      </c>
      <c r="AH41" s="8">
        <v>0.26</v>
      </c>
      <c r="AI41" s="8">
        <v>0.35</v>
      </c>
      <c r="AJ41" s="8">
        <v>0.26</v>
      </c>
      <c r="AK41" s="8">
        <v>1.36</v>
      </c>
      <c r="AL41" s="8">
        <v>4.2</v>
      </c>
      <c r="AM41" s="8">
        <v>1.46</v>
      </c>
      <c r="AN41" s="8">
        <v>2.14</v>
      </c>
      <c r="AO41" s="8">
        <v>1.31</v>
      </c>
      <c r="AP41" s="8">
        <v>9.0500000000000007</v>
      </c>
      <c r="AQ41" s="8">
        <v>1.27</v>
      </c>
      <c r="AR41" s="8">
        <v>1.18</v>
      </c>
      <c r="AS41" s="8">
        <v>0.13</v>
      </c>
      <c r="AT41" s="8">
        <v>0.53</v>
      </c>
      <c r="AU41" s="8">
        <v>0.09</v>
      </c>
      <c r="AV41" s="8">
        <v>0.7</v>
      </c>
      <c r="AW41" s="8">
        <v>2.8</v>
      </c>
      <c r="AX41" s="8">
        <v>5.12</v>
      </c>
      <c r="AY41" s="8">
        <v>0.61</v>
      </c>
      <c r="AZ41" s="8">
        <v>1.0900000000000001</v>
      </c>
      <c r="BA41" s="8">
        <v>0.61</v>
      </c>
      <c r="BB41" s="8">
        <v>2.71</v>
      </c>
      <c r="BC41" s="8">
        <v>2.67</v>
      </c>
      <c r="BD41" s="8">
        <v>8.01</v>
      </c>
      <c r="BE41" s="8">
        <v>54.78</v>
      </c>
      <c r="BF41" s="8">
        <v>0.77</v>
      </c>
      <c r="BG41" s="8">
        <v>6.85</v>
      </c>
      <c r="BH41" s="8">
        <v>2</v>
      </c>
      <c r="BI41" s="8">
        <v>1.23</v>
      </c>
      <c r="BJ41" s="8">
        <v>3.01</v>
      </c>
    </row>
    <row r="42" spans="1:62" x14ac:dyDescent="0.3">
      <c r="A42" s="8">
        <f t="shared" si="0"/>
        <v>41</v>
      </c>
      <c r="B42" s="8">
        <v>19</v>
      </c>
      <c r="C42" s="8" t="s">
        <v>377</v>
      </c>
      <c r="D42" s="8">
        <v>244998</v>
      </c>
      <c r="E42" s="8">
        <v>874</v>
      </c>
      <c r="F42" s="8">
        <v>24</v>
      </c>
      <c r="G42" s="8" t="s">
        <v>58</v>
      </c>
      <c r="H42" s="8" t="s">
        <v>378</v>
      </c>
      <c r="I42" s="8" t="s">
        <v>379</v>
      </c>
      <c r="J42" s="8" t="s">
        <v>380</v>
      </c>
      <c r="K42" s="8" t="s">
        <v>162</v>
      </c>
      <c r="L42" s="8" t="s">
        <v>163</v>
      </c>
      <c r="M42" s="8">
        <v>454</v>
      </c>
      <c r="N42" s="8" t="s">
        <v>64</v>
      </c>
      <c r="O42" s="8" t="s">
        <v>65</v>
      </c>
      <c r="P42" s="8">
        <v>39.950000000000003</v>
      </c>
      <c r="Q42" s="8">
        <v>19.57</v>
      </c>
      <c r="R42" s="8">
        <v>75.98</v>
      </c>
      <c r="S42" s="8">
        <v>30.36</v>
      </c>
      <c r="T42" s="8">
        <v>22.24</v>
      </c>
      <c r="U42" s="1">
        <v>0.78200000000000003</v>
      </c>
      <c r="V42" s="1">
        <v>0.36599999999999999</v>
      </c>
      <c r="W42" s="1">
        <v>0.23599999999999999</v>
      </c>
      <c r="X42" s="8">
        <v>1.17</v>
      </c>
      <c r="Y42" s="8">
        <v>1.03</v>
      </c>
      <c r="Z42" s="8">
        <v>0</v>
      </c>
      <c r="AA42" s="8">
        <v>3.91</v>
      </c>
      <c r="AB42" s="1">
        <v>0.42099999999999999</v>
      </c>
      <c r="AC42" s="8">
        <v>1.65</v>
      </c>
      <c r="AD42" s="8">
        <v>1.44</v>
      </c>
      <c r="AE42" s="8">
        <v>0.21</v>
      </c>
      <c r="AF42" s="8">
        <v>0.51</v>
      </c>
      <c r="AG42" s="8">
        <v>0.72</v>
      </c>
      <c r="AH42" s="8">
        <v>0.31</v>
      </c>
      <c r="AI42" s="8">
        <v>0.1</v>
      </c>
      <c r="AJ42" s="8">
        <v>0.21</v>
      </c>
      <c r="AK42" s="8">
        <v>1.1299999999999999</v>
      </c>
      <c r="AL42" s="8">
        <v>4.74</v>
      </c>
      <c r="AM42" s="8">
        <v>1.38</v>
      </c>
      <c r="AN42" s="8">
        <v>1.65</v>
      </c>
      <c r="AO42" s="8">
        <v>1.19</v>
      </c>
      <c r="AP42" s="8">
        <v>8.98</v>
      </c>
      <c r="AQ42" s="8">
        <v>0.93</v>
      </c>
      <c r="AR42" s="8">
        <v>1.03</v>
      </c>
      <c r="AS42" s="8">
        <v>0.1</v>
      </c>
      <c r="AT42" s="8">
        <v>1.44</v>
      </c>
      <c r="AU42" s="8">
        <v>0</v>
      </c>
      <c r="AV42" s="8">
        <v>0.51</v>
      </c>
      <c r="AW42" s="8">
        <v>3.4</v>
      </c>
      <c r="AX42" s="8">
        <v>4.74</v>
      </c>
      <c r="AY42" s="8">
        <v>0.62</v>
      </c>
      <c r="AZ42" s="8">
        <v>0.62</v>
      </c>
      <c r="BA42" s="8">
        <v>0.82</v>
      </c>
      <c r="BB42" s="8">
        <v>1.85</v>
      </c>
      <c r="BC42" s="8">
        <v>4.32</v>
      </c>
      <c r="BD42" s="8">
        <v>9.58</v>
      </c>
      <c r="BE42" s="8">
        <v>60.23</v>
      </c>
      <c r="BF42" s="8">
        <v>0.31</v>
      </c>
      <c r="BG42" s="8">
        <v>3.04</v>
      </c>
      <c r="BH42" s="8">
        <v>1.27</v>
      </c>
      <c r="BI42" s="8">
        <v>1</v>
      </c>
      <c r="BJ42" s="8">
        <v>1.48</v>
      </c>
    </row>
    <row r="43" spans="1:62" x14ac:dyDescent="0.3">
      <c r="A43" s="8">
        <f t="shared" si="0"/>
        <v>42</v>
      </c>
      <c r="B43" s="8">
        <v>12</v>
      </c>
      <c r="C43" s="8" t="s">
        <v>381</v>
      </c>
      <c r="D43" s="8">
        <v>88147</v>
      </c>
      <c r="E43" s="8">
        <v>883</v>
      </c>
      <c r="F43" s="8">
        <v>27</v>
      </c>
      <c r="G43" s="8" t="s">
        <v>92</v>
      </c>
      <c r="H43" s="8" t="s">
        <v>382</v>
      </c>
      <c r="I43" s="8" t="s">
        <v>383</v>
      </c>
      <c r="J43" s="8" t="s">
        <v>384</v>
      </c>
      <c r="K43" s="8" t="s">
        <v>172</v>
      </c>
      <c r="L43" s="8" t="s">
        <v>173</v>
      </c>
      <c r="M43" s="8">
        <v>1207</v>
      </c>
      <c r="N43" s="8" t="s">
        <v>64</v>
      </c>
      <c r="O43" s="8" t="s">
        <v>65</v>
      </c>
      <c r="P43" s="8">
        <v>53.41</v>
      </c>
      <c r="Q43" s="8">
        <v>23.65</v>
      </c>
      <c r="R43" s="8">
        <v>72.16</v>
      </c>
      <c r="S43" s="8">
        <v>38.54</v>
      </c>
      <c r="T43" s="8">
        <v>36.590000000000003</v>
      </c>
      <c r="U43" s="1">
        <v>0.82199999999999995</v>
      </c>
      <c r="V43" s="1">
        <v>0.29199999999999998</v>
      </c>
      <c r="W43" s="1">
        <v>0.29299999999999998</v>
      </c>
      <c r="X43" s="8">
        <v>2.12</v>
      </c>
      <c r="Y43" s="8">
        <v>1.33</v>
      </c>
      <c r="Z43" s="8">
        <v>0.2</v>
      </c>
      <c r="AA43" s="8">
        <v>2.96</v>
      </c>
      <c r="AB43" s="1">
        <v>0.31</v>
      </c>
      <c r="AC43" s="8">
        <v>0.92</v>
      </c>
      <c r="AD43" s="8">
        <v>1.33</v>
      </c>
      <c r="AE43" s="8">
        <v>-0.41</v>
      </c>
      <c r="AF43" s="8">
        <v>0.71</v>
      </c>
      <c r="AG43" s="8">
        <v>0.2</v>
      </c>
      <c r="AH43" s="8">
        <v>0</v>
      </c>
      <c r="AI43" s="8">
        <v>0.2</v>
      </c>
      <c r="AJ43" s="8">
        <v>0.2</v>
      </c>
      <c r="AK43" s="8">
        <v>0.41</v>
      </c>
      <c r="AL43" s="8">
        <v>4.38</v>
      </c>
      <c r="AM43" s="8">
        <v>1.59</v>
      </c>
      <c r="AN43" s="8">
        <v>2.14</v>
      </c>
      <c r="AO43" s="8">
        <v>1.35</v>
      </c>
      <c r="AP43" s="8">
        <v>9.44</v>
      </c>
      <c r="AQ43" s="8">
        <v>1.02</v>
      </c>
      <c r="AR43" s="8">
        <v>0.41</v>
      </c>
      <c r="AS43" s="8">
        <v>0</v>
      </c>
      <c r="AT43" s="8">
        <v>0.61</v>
      </c>
      <c r="AU43" s="8">
        <v>0</v>
      </c>
      <c r="AV43" s="8">
        <v>1.02</v>
      </c>
      <c r="AW43" s="8">
        <v>1.43</v>
      </c>
      <c r="AX43" s="8">
        <v>3.57</v>
      </c>
      <c r="AY43" s="8">
        <v>0.31</v>
      </c>
      <c r="AZ43" s="8">
        <v>0.61</v>
      </c>
      <c r="BA43" s="8">
        <v>1.02</v>
      </c>
      <c r="BB43" s="8">
        <v>2.14</v>
      </c>
      <c r="BC43" s="8">
        <v>3.47</v>
      </c>
      <c r="BD43" s="8">
        <v>9.07</v>
      </c>
      <c r="BE43" s="8">
        <v>54.72</v>
      </c>
      <c r="BF43" s="8">
        <v>1</v>
      </c>
      <c r="BG43" s="8">
        <v>8</v>
      </c>
      <c r="BH43" s="8">
        <v>1.53</v>
      </c>
      <c r="BI43" s="8">
        <v>2.65</v>
      </c>
      <c r="BJ43" s="8">
        <v>3</v>
      </c>
    </row>
    <row r="44" spans="1:62" x14ac:dyDescent="0.3">
      <c r="A44" s="8">
        <f t="shared" si="0"/>
        <v>43</v>
      </c>
      <c r="B44" s="8">
        <v>14</v>
      </c>
      <c r="C44" s="8" t="s">
        <v>152</v>
      </c>
      <c r="D44" s="8">
        <v>166921</v>
      </c>
      <c r="E44" s="8">
        <v>995</v>
      </c>
      <c r="F44" s="8">
        <v>23</v>
      </c>
      <c r="G44" s="8" t="s">
        <v>58</v>
      </c>
      <c r="H44" s="8" t="s">
        <v>153</v>
      </c>
      <c r="I44" s="8" t="s">
        <v>154</v>
      </c>
      <c r="J44" s="8" t="s">
        <v>155</v>
      </c>
      <c r="K44" s="8" t="s">
        <v>156</v>
      </c>
      <c r="L44" s="8" t="s">
        <v>157</v>
      </c>
      <c r="M44" s="8">
        <v>1326</v>
      </c>
      <c r="N44" s="8" t="s">
        <v>64</v>
      </c>
      <c r="O44" s="8" t="s">
        <v>65</v>
      </c>
      <c r="P44" s="8">
        <v>56.53</v>
      </c>
      <c r="Q44" s="8">
        <v>23.7</v>
      </c>
      <c r="R44" s="8">
        <v>73.27</v>
      </c>
      <c r="S44" s="8">
        <v>41.42</v>
      </c>
      <c r="T44" s="8">
        <v>38.17</v>
      </c>
      <c r="U44" s="1">
        <v>0.76500000000000001</v>
      </c>
      <c r="V44" s="1">
        <v>0.318</v>
      </c>
      <c r="W44" s="1">
        <v>0.39600000000000002</v>
      </c>
      <c r="X44" s="8">
        <v>2.81</v>
      </c>
      <c r="Y44" s="8">
        <v>1.81</v>
      </c>
      <c r="Z44" s="8">
        <v>0.36</v>
      </c>
      <c r="AA44" s="8">
        <v>2.71</v>
      </c>
      <c r="AB44" s="1">
        <v>0.3</v>
      </c>
      <c r="AC44" s="8">
        <v>0.81</v>
      </c>
      <c r="AD44" s="8">
        <v>1.63</v>
      </c>
      <c r="AE44" s="8">
        <v>-0.81</v>
      </c>
      <c r="AF44" s="8">
        <v>1.45</v>
      </c>
      <c r="AG44" s="8">
        <v>0.63</v>
      </c>
      <c r="AH44" s="8">
        <v>0.27</v>
      </c>
      <c r="AI44" s="8">
        <v>0.09</v>
      </c>
      <c r="AJ44" s="8">
        <v>0.27</v>
      </c>
      <c r="AK44" s="8">
        <v>0.99</v>
      </c>
      <c r="AL44" s="8">
        <v>4.07</v>
      </c>
      <c r="AM44" s="8">
        <v>1.67</v>
      </c>
      <c r="AN44" s="8">
        <v>1.36</v>
      </c>
      <c r="AO44" s="8">
        <v>1.39</v>
      </c>
      <c r="AP44" s="8">
        <v>8.48</v>
      </c>
      <c r="AQ44" s="8">
        <v>2.8</v>
      </c>
      <c r="AR44" s="8">
        <v>0.99</v>
      </c>
      <c r="AS44" s="8">
        <v>0</v>
      </c>
      <c r="AT44" s="8">
        <v>0.63</v>
      </c>
      <c r="AU44" s="8">
        <v>0</v>
      </c>
      <c r="AV44" s="8">
        <v>0.63</v>
      </c>
      <c r="AW44" s="8">
        <v>4.16</v>
      </c>
      <c r="AX44" s="8">
        <v>4.25</v>
      </c>
      <c r="AY44" s="8">
        <v>0.54</v>
      </c>
      <c r="AZ44" s="8">
        <v>1.63</v>
      </c>
      <c r="BA44" s="8">
        <v>1.18</v>
      </c>
      <c r="BB44" s="8">
        <v>2.98</v>
      </c>
      <c r="BC44" s="8">
        <v>5.79</v>
      </c>
      <c r="BD44" s="8">
        <v>12.21</v>
      </c>
      <c r="BE44" s="8">
        <v>56.81</v>
      </c>
      <c r="BF44" s="8">
        <v>1</v>
      </c>
      <c r="BG44" s="8">
        <v>6.83</v>
      </c>
      <c r="BH44" s="8">
        <v>1.5</v>
      </c>
      <c r="BI44" s="8">
        <v>1.44</v>
      </c>
      <c r="BJ44" s="8">
        <v>2.76</v>
      </c>
    </row>
    <row r="45" spans="1:62" x14ac:dyDescent="0.3">
      <c r="A45" s="8">
        <f t="shared" si="0"/>
        <v>44</v>
      </c>
      <c r="B45" s="8">
        <v>27</v>
      </c>
      <c r="C45" s="8" t="s">
        <v>158</v>
      </c>
      <c r="D45" s="8">
        <v>92202</v>
      </c>
      <c r="E45" s="8">
        <v>2033</v>
      </c>
      <c r="F45" s="8">
        <v>30</v>
      </c>
      <c r="G45" s="8" t="s">
        <v>58</v>
      </c>
      <c r="H45" s="8" t="s">
        <v>159</v>
      </c>
      <c r="I45" s="8" t="s">
        <v>160</v>
      </c>
      <c r="J45" s="8" t="s">
        <v>161</v>
      </c>
      <c r="K45" s="8" t="s">
        <v>162</v>
      </c>
      <c r="L45" s="8" t="s">
        <v>163</v>
      </c>
      <c r="M45" s="8">
        <v>454</v>
      </c>
      <c r="N45" s="8" t="s">
        <v>64</v>
      </c>
      <c r="O45" s="8" t="s">
        <v>65</v>
      </c>
      <c r="P45" s="8">
        <v>59.19</v>
      </c>
      <c r="Q45" s="8">
        <v>29.66</v>
      </c>
      <c r="R45" s="8">
        <v>76.150000000000006</v>
      </c>
      <c r="S45" s="8">
        <v>45.07</v>
      </c>
      <c r="T45" s="8">
        <v>29.84</v>
      </c>
      <c r="U45" s="1">
        <v>0.72599999999999998</v>
      </c>
      <c r="V45" s="1">
        <v>0.34899999999999998</v>
      </c>
      <c r="W45" s="1">
        <v>0.33100000000000002</v>
      </c>
      <c r="X45" s="8">
        <v>1.81</v>
      </c>
      <c r="Y45" s="8">
        <v>3.23</v>
      </c>
      <c r="Z45" s="8">
        <v>0.04</v>
      </c>
      <c r="AA45" s="8">
        <v>2.61</v>
      </c>
      <c r="AB45" s="1">
        <v>0.39</v>
      </c>
      <c r="AC45" s="8">
        <v>1.02</v>
      </c>
      <c r="AD45" s="8">
        <v>1.82</v>
      </c>
      <c r="AE45" s="8">
        <v>-0.8</v>
      </c>
      <c r="AF45" s="8">
        <v>1.9</v>
      </c>
      <c r="AG45" s="8">
        <v>0.8</v>
      </c>
      <c r="AH45" s="8">
        <v>0.04</v>
      </c>
      <c r="AI45" s="8">
        <v>0.49</v>
      </c>
      <c r="AJ45" s="8">
        <v>0.31</v>
      </c>
      <c r="AK45" s="8">
        <v>1.33</v>
      </c>
      <c r="AL45" s="8">
        <v>4.34</v>
      </c>
      <c r="AM45" s="8">
        <v>1.26</v>
      </c>
      <c r="AN45" s="8">
        <v>2.08</v>
      </c>
      <c r="AO45" s="8">
        <v>1.19</v>
      </c>
      <c r="AP45" s="8">
        <v>8.58</v>
      </c>
      <c r="AQ45" s="8">
        <v>2.52</v>
      </c>
      <c r="AR45" s="8">
        <v>1.2</v>
      </c>
      <c r="AS45" s="8">
        <v>0.09</v>
      </c>
      <c r="AT45" s="8">
        <v>1.2</v>
      </c>
      <c r="AU45" s="8">
        <v>0.04</v>
      </c>
      <c r="AV45" s="8">
        <v>0.89</v>
      </c>
      <c r="AW45" s="8">
        <v>4.03</v>
      </c>
      <c r="AX45" s="8">
        <v>4.5199999999999996</v>
      </c>
      <c r="AY45" s="8">
        <v>0.62</v>
      </c>
      <c r="AZ45" s="8">
        <v>1.77</v>
      </c>
      <c r="BA45" s="8">
        <v>1.02</v>
      </c>
      <c r="BB45" s="8">
        <v>2.04</v>
      </c>
      <c r="BC45" s="8">
        <v>7.88</v>
      </c>
      <c r="BD45" s="8">
        <v>13.86</v>
      </c>
      <c r="BE45" s="8">
        <v>65.5</v>
      </c>
      <c r="BF45" s="8">
        <v>0.26</v>
      </c>
      <c r="BG45" s="8">
        <v>2.81</v>
      </c>
      <c r="BH45" s="8">
        <v>1.23</v>
      </c>
      <c r="BI45" s="8">
        <v>1.1000000000000001</v>
      </c>
      <c r="BJ45" s="8">
        <v>1.37</v>
      </c>
    </row>
    <row r="46" spans="1:62" x14ac:dyDescent="0.3">
      <c r="A46" s="8">
        <f t="shared" si="0"/>
        <v>45</v>
      </c>
      <c r="B46" s="8">
        <v>16</v>
      </c>
      <c r="C46" s="8" t="s">
        <v>164</v>
      </c>
      <c r="D46" s="8">
        <v>86140</v>
      </c>
      <c r="E46" s="8">
        <v>1182</v>
      </c>
      <c r="F46" s="8">
        <v>29</v>
      </c>
      <c r="G46" s="8" t="s">
        <v>58</v>
      </c>
      <c r="H46" s="8" t="s">
        <v>165</v>
      </c>
      <c r="I46" s="8" t="s">
        <v>166</v>
      </c>
      <c r="J46" s="8" t="s">
        <v>167</v>
      </c>
      <c r="K46" s="8" t="s">
        <v>83</v>
      </c>
      <c r="L46" s="8" t="s">
        <v>84</v>
      </c>
      <c r="M46" s="8">
        <v>1230</v>
      </c>
      <c r="N46" s="8" t="s">
        <v>64</v>
      </c>
      <c r="O46" s="8" t="s">
        <v>65</v>
      </c>
      <c r="P46" s="8">
        <v>61.68</v>
      </c>
      <c r="Q46" s="8">
        <v>36.47</v>
      </c>
      <c r="R46" s="8">
        <v>76.94</v>
      </c>
      <c r="S46" s="8">
        <v>47.46</v>
      </c>
      <c r="T46" s="8">
        <v>30.99</v>
      </c>
      <c r="U46" s="1">
        <v>0.749</v>
      </c>
      <c r="V46" s="1">
        <v>0.41299999999999998</v>
      </c>
      <c r="W46" s="1">
        <v>0.315</v>
      </c>
      <c r="X46" s="8">
        <v>2.27</v>
      </c>
      <c r="Y46" s="8">
        <v>3.2</v>
      </c>
      <c r="Z46" s="8">
        <v>0</v>
      </c>
      <c r="AA46" s="8">
        <v>4.72</v>
      </c>
      <c r="AB46" s="1">
        <v>0.19400000000000001</v>
      </c>
      <c r="AC46" s="8">
        <v>0.91</v>
      </c>
      <c r="AD46" s="8">
        <v>1.45</v>
      </c>
      <c r="AE46" s="8">
        <v>-0.53</v>
      </c>
      <c r="AF46" s="8">
        <v>1.9</v>
      </c>
      <c r="AG46" s="8">
        <v>0.91</v>
      </c>
      <c r="AH46" s="8">
        <v>0.53</v>
      </c>
      <c r="AI46" s="8">
        <v>0.46</v>
      </c>
      <c r="AJ46" s="8">
        <v>0.15</v>
      </c>
      <c r="AK46" s="8">
        <v>1.9</v>
      </c>
      <c r="AL46" s="8">
        <v>3.88</v>
      </c>
      <c r="AM46" s="8">
        <v>1.79</v>
      </c>
      <c r="AN46" s="8">
        <v>1.75</v>
      </c>
      <c r="AO46" s="8">
        <v>1.17</v>
      </c>
      <c r="AP46" s="8">
        <v>8.57</v>
      </c>
      <c r="AQ46" s="8">
        <v>1.1399999999999999</v>
      </c>
      <c r="AR46" s="8">
        <v>0.69</v>
      </c>
      <c r="AS46" s="8">
        <v>0.08</v>
      </c>
      <c r="AT46" s="8">
        <v>0.76</v>
      </c>
      <c r="AU46" s="8">
        <v>0.08</v>
      </c>
      <c r="AV46" s="8">
        <v>0.99</v>
      </c>
      <c r="AW46" s="8">
        <v>2.06</v>
      </c>
      <c r="AX46" s="8">
        <v>4.72</v>
      </c>
      <c r="AY46" s="8">
        <v>0.46</v>
      </c>
      <c r="AZ46" s="8">
        <v>0.69</v>
      </c>
      <c r="BA46" s="8">
        <v>0.15</v>
      </c>
      <c r="BB46" s="8">
        <v>1.45</v>
      </c>
      <c r="BC46" s="8">
        <v>3.58</v>
      </c>
      <c r="BD46" s="8">
        <v>11.12</v>
      </c>
      <c r="BE46" s="8">
        <v>49</v>
      </c>
      <c r="BF46" s="8">
        <v>0.75</v>
      </c>
      <c r="BG46" s="8">
        <v>5.46</v>
      </c>
      <c r="BH46" s="8">
        <v>1.92</v>
      </c>
      <c r="BI46" s="8">
        <v>1.88</v>
      </c>
      <c r="BJ46" s="8">
        <v>2.48</v>
      </c>
    </row>
    <row r="47" spans="1:62" x14ac:dyDescent="0.3">
      <c r="A47" s="8">
        <f t="shared" si="0"/>
        <v>46</v>
      </c>
      <c r="B47" s="8">
        <v>22</v>
      </c>
      <c r="C47" s="8" t="s">
        <v>168</v>
      </c>
      <c r="D47" s="8">
        <v>228605</v>
      </c>
      <c r="E47" s="8">
        <v>1423</v>
      </c>
      <c r="F47" s="8">
        <v>23</v>
      </c>
      <c r="G47" s="8" t="s">
        <v>277</v>
      </c>
      <c r="H47" s="8" t="s">
        <v>169</v>
      </c>
      <c r="I47" s="8" t="s">
        <v>170</v>
      </c>
      <c r="J47" s="8" t="s">
        <v>171</v>
      </c>
      <c r="K47" s="8" t="s">
        <v>172</v>
      </c>
      <c r="L47" s="8" t="s">
        <v>173</v>
      </c>
      <c r="M47" s="8">
        <v>1207</v>
      </c>
      <c r="N47" s="8" t="s">
        <v>64</v>
      </c>
      <c r="O47" s="8" t="s">
        <v>65</v>
      </c>
      <c r="P47" s="8">
        <v>54.52</v>
      </c>
      <c r="Q47" s="8">
        <v>23.21</v>
      </c>
      <c r="R47" s="8">
        <v>73.59</v>
      </c>
      <c r="S47" s="8">
        <v>40.119999999999997</v>
      </c>
      <c r="T47" s="8">
        <v>28.52</v>
      </c>
      <c r="U47" s="1">
        <v>0.76500000000000001</v>
      </c>
      <c r="V47" s="1">
        <v>0.29899999999999999</v>
      </c>
      <c r="W47" s="1">
        <v>0.253</v>
      </c>
      <c r="X47" s="8">
        <v>1.26</v>
      </c>
      <c r="Y47" s="8">
        <v>2.15</v>
      </c>
      <c r="Z47" s="8">
        <v>0.19</v>
      </c>
      <c r="AA47" s="8">
        <v>5.38</v>
      </c>
      <c r="AB47" s="1">
        <v>0.28199999999999997</v>
      </c>
      <c r="AC47" s="8">
        <v>1.52</v>
      </c>
      <c r="AD47" s="8">
        <v>2.4700000000000002</v>
      </c>
      <c r="AE47" s="8">
        <v>-0.95</v>
      </c>
      <c r="AF47" s="8">
        <v>1.39</v>
      </c>
      <c r="AG47" s="8">
        <v>0.76</v>
      </c>
      <c r="AH47" s="8">
        <v>0.13</v>
      </c>
      <c r="AI47" s="8">
        <v>0.25</v>
      </c>
      <c r="AJ47" s="8">
        <v>0.13</v>
      </c>
      <c r="AK47" s="8">
        <v>1.1399999999999999</v>
      </c>
      <c r="AL47" s="8">
        <v>2.97</v>
      </c>
      <c r="AM47" s="8">
        <v>1.25</v>
      </c>
      <c r="AN47" s="8">
        <v>1.33</v>
      </c>
      <c r="AO47" s="8">
        <v>1.17</v>
      </c>
      <c r="AP47" s="8">
        <v>6.48</v>
      </c>
      <c r="AQ47" s="8">
        <v>3.29</v>
      </c>
      <c r="AR47" s="8">
        <v>1.1399999999999999</v>
      </c>
      <c r="AS47" s="8">
        <v>0</v>
      </c>
      <c r="AT47" s="8">
        <v>1.33</v>
      </c>
      <c r="AU47" s="8">
        <v>0.13</v>
      </c>
      <c r="AV47" s="8">
        <v>1.26</v>
      </c>
      <c r="AW47" s="8">
        <v>4.1100000000000003</v>
      </c>
      <c r="AX47" s="8">
        <v>5.95</v>
      </c>
      <c r="AY47" s="8">
        <v>0.56999999999999995</v>
      </c>
      <c r="AZ47" s="8">
        <v>1.9</v>
      </c>
      <c r="BA47" s="8">
        <v>1.26</v>
      </c>
      <c r="BB47" s="8">
        <v>3.92</v>
      </c>
      <c r="BC47" s="8">
        <v>7.4</v>
      </c>
      <c r="BD47" s="8">
        <v>17.96</v>
      </c>
      <c r="BE47" s="8">
        <v>52.94</v>
      </c>
      <c r="BF47" s="8">
        <v>0.38</v>
      </c>
      <c r="BG47" s="8">
        <v>6.42</v>
      </c>
      <c r="BH47" s="8">
        <v>1.58</v>
      </c>
      <c r="BI47" s="8">
        <v>2.25</v>
      </c>
      <c r="BJ47" s="8">
        <v>2.5299999999999998</v>
      </c>
    </row>
    <row r="48" spans="1:62" x14ac:dyDescent="0.3">
      <c r="A48" s="8">
        <f t="shared" si="0"/>
        <v>47</v>
      </c>
      <c r="B48" s="8">
        <v>19</v>
      </c>
      <c r="C48" s="8" t="s">
        <v>385</v>
      </c>
      <c r="D48" s="8">
        <v>18681</v>
      </c>
      <c r="E48" s="8">
        <v>1258</v>
      </c>
      <c r="F48" s="8">
        <v>30</v>
      </c>
      <c r="G48" s="8" t="s">
        <v>277</v>
      </c>
      <c r="H48" s="8" t="s">
        <v>386</v>
      </c>
      <c r="I48" s="8" t="s">
        <v>387</v>
      </c>
      <c r="J48" s="8" t="s">
        <v>388</v>
      </c>
      <c r="K48" s="8" t="s">
        <v>144</v>
      </c>
      <c r="L48" s="8" t="s">
        <v>145</v>
      </c>
      <c r="M48" s="8">
        <v>1903</v>
      </c>
      <c r="N48" s="8" t="s">
        <v>64</v>
      </c>
      <c r="O48" s="8" t="s">
        <v>65</v>
      </c>
      <c r="P48" s="8">
        <v>48.93</v>
      </c>
      <c r="Q48" s="8">
        <v>20.6</v>
      </c>
      <c r="R48" s="8">
        <v>73.02</v>
      </c>
      <c r="S48" s="8">
        <v>35.729999999999997</v>
      </c>
      <c r="T48" s="8">
        <v>30.76</v>
      </c>
      <c r="U48" s="1">
        <v>0.73499999999999999</v>
      </c>
      <c r="V48" s="1">
        <v>0.34399999999999997</v>
      </c>
      <c r="W48" s="1">
        <v>0.36499999999999999</v>
      </c>
      <c r="X48" s="8">
        <v>2.09</v>
      </c>
      <c r="Y48" s="8">
        <v>2</v>
      </c>
      <c r="Z48" s="8">
        <v>0.14000000000000001</v>
      </c>
      <c r="AA48" s="8">
        <v>3.15</v>
      </c>
      <c r="AB48" s="1">
        <v>0.5</v>
      </c>
      <c r="AC48" s="8">
        <v>1.57</v>
      </c>
      <c r="AD48" s="8">
        <v>1.86</v>
      </c>
      <c r="AE48" s="8">
        <v>-0.28999999999999998</v>
      </c>
      <c r="AF48" s="8">
        <v>1.1399999999999999</v>
      </c>
      <c r="AG48" s="8">
        <v>0.79</v>
      </c>
      <c r="AH48" s="8">
        <v>0.56999999999999995</v>
      </c>
      <c r="AI48" s="8">
        <v>0.21</v>
      </c>
      <c r="AJ48" s="8">
        <v>0.28999999999999998</v>
      </c>
      <c r="AK48" s="8">
        <v>1.57</v>
      </c>
      <c r="AL48" s="8">
        <v>5.01</v>
      </c>
      <c r="AM48" s="8">
        <v>1.63</v>
      </c>
      <c r="AN48" s="8">
        <v>1.93</v>
      </c>
      <c r="AO48" s="8">
        <v>1.29</v>
      </c>
      <c r="AP48" s="8">
        <v>9.48</v>
      </c>
      <c r="AQ48" s="8">
        <v>0.72</v>
      </c>
      <c r="AR48" s="8">
        <v>1</v>
      </c>
      <c r="AS48" s="8">
        <v>0</v>
      </c>
      <c r="AT48" s="8">
        <v>0.43</v>
      </c>
      <c r="AU48" s="8">
        <v>0</v>
      </c>
      <c r="AV48" s="8">
        <v>0.36</v>
      </c>
      <c r="AW48" s="8">
        <v>3.58</v>
      </c>
      <c r="AX48" s="8">
        <v>5.58</v>
      </c>
      <c r="AY48" s="8">
        <v>0.64</v>
      </c>
      <c r="AZ48" s="8">
        <v>0.43</v>
      </c>
      <c r="BA48" s="8">
        <v>2.72</v>
      </c>
      <c r="BB48" s="8">
        <v>4.79</v>
      </c>
      <c r="BC48" s="8">
        <v>6.08</v>
      </c>
      <c r="BD48" s="8">
        <v>12.31</v>
      </c>
      <c r="BE48" s="8">
        <v>62.46</v>
      </c>
      <c r="BF48" s="8">
        <v>0.5</v>
      </c>
      <c r="BG48" s="8">
        <v>4.63</v>
      </c>
      <c r="BH48" s="8">
        <v>1.33</v>
      </c>
      <c r="BI48" s="8">
        <v>1.17</v>
      </c>
      <c r="BJ48" s="8">
        <v>1.99</v>
      </c>
    </row>
    <row r="49" spans="1:62" x14ac:dyDescent="0.3">
      <c r="A49" s="8">
        <f t="shared" si="0"/>
        <v>48</v>
      </c>
      <c r="B49" s="8">
        <v>29</v>
      </c>
      <c r="C49" s="8" t="s">
        <v>389</v>
      </c>
      <c r="D49" s="8">
        <v>119575</v>
      </c>
      <c r="E49" s="8">
        <v>2031</v>
      </c>
      <c r="F49" s="8">
        <v>27</v>
      </c>
      <c r="G49" s="8" t="s">
        <v>277</v>
      </c>
      <c r="H49" s="8" t="s">
        <v>390</v>
      </c>
      <c r="I49" s="8" t="s">
        <v>391</v>
      </c>
      <c r="J49" s="8" t="s">
        <v>392</v>
      </c>
      <c r="K49" s="8" t="s">
        <v>62</v>
      </c>
      <c r="L49" s="8" t="s">
        <v>63</v>
      </c>
      <c r="M49" s="8">
        <v>1897</v>
      </c>
      <c r="N49" s="8" t="s">
        <v>64</v>
      </c>
      <c r="O49" s="8" t="s">
        <v>65</v>
      </c>
      <c r="P49" s="8">
        <v>50.61</v>
      </c>
      <c r="Q49" s="8">
        <v>27.7</v>
      </c>
      <c r="R49" s="8">
        <v>75.38</v>
      </c>
      <c r="S49" s="8">
        <v>38.15</v>
      </c>
      <c r="T49" s="8">
        <v>28.76</v>
      </c>
      <c r="U49" s="1">
        <v>0.76100000000000001</v>
      </c>
      <c r="V49" s="1">
        <v>0.3</v>
      </c>
      <c r="W49" s="1">
        <v>0.28599999999999998</v>
      </c>
      <c r="X49" s="8">
        <v>1.43</v>
      </c>
      <c r="Y49" s="8">
        <v>2.75</v>
      </c>
      <c r="Z49" s="8">
        <v>0.09</v>
      </c>
      <c r="AA49" s="8">
        <v>3.9</v>
      </c>
      <c r="AB49" s="1">
        <v>0.432</v>
      </c>
      <c r="AC49" s="8">
        <v>1.68</v>
      </c>
      <c r="AD49" s="8">
        <v>1.1499999999999999</v>
      </c>
      <c r="AE49" s="8">
        <v>0.53</v>
      </c>
      <c r="AF49" s="8">
        <v>1.1499999999999999</v>
      </c>
      <c r="AG49" s="8">
        <v>1.2</v>
      </c>
      <c r="AH49" s="8">
        <v>0.22</v>
      </c>
      <c r="AI49" s="8">
        <v>0.66</v>
      </c>
      <c r="AJ49" s="8">
        <v>0.49</v>
      </c>
      <c r="AK49" s="8">
        <v>2.08</v>
      </c>
      <c r="AL49" s="8">
        <v>5.27</v>
      </c>
      <c r="AM49" s="8">
        <v>1.72</v>
      </c>
      <c r="AN49" s="8">
        <v>2.08</v>
      </c>
      <c r="AO49" s="8">
        <v>1.45</v>
      </c>
      <c r="AP49" s="8">
        <v>9.08</v>
      </c>
      <c r="AQ49" s="8">
        <v>0.57999999999999996</v>
      </c>
      <c r="AR49" s="8">
        <v>0.35</v>
      </c>
      <c r="AS49" s="8">
        <v>0</v>
      </c>
      <c r="AT49" s="8">
        <v>0.4</v>
      </c>
      <c r="AU49" s="8">
        <v>0</v>
      </c>
      <c r="AV49" s="8">
        <v>0.22</v>
      </c>
      <c r="AW49" s="8">
        <v>2.08</v>
      </c>
      <c r="AX49" s="8">
        <v>3.28</v>
      </c>
      <c r="AY49" s="8">
        <v>0.31</v>
      </c>
      <c r="AZ49" s="8">
        <v>0.35</v>
      </c>
      <c r="BA49" s="8">
        <v>2.08</v>
      </c>
      <c r="BB49" s="8">
        <v>4.6100000000000003</v>
      </c>
      <c r="BC49" s="8">
        <v>5.63</v>
      </c>
      <c r="BD49" s="8">
        <v>12.14</v>
      </c>
      <c r="BE49" s="8">
        <v>54.97</v>
      </c>
      <c r="BF49" s="8">
        <v>0.76</v>
      </c>
      <c r="BG49" s="8">
        <v>4.66</v>
      </c>
      <c r="BH49" s="8">
        <v>1.55</v>
      </c>
      <c r="BI49" s="8">
        <v>2.9</v>
      </c>
      <c r="BJ49" s="8">
        <v>1.96</v>
      </c>
    </row>
    <row r="50" spans="1:62" x14ac:dyDescent="0.3">
      <c r="A50" s="8">
        <f t="shared" si="0"/>
        <v>49</v>
      </c>
      <c r="B50" s="8">
        <v>21</v>
      </c>
      <c r="C50" s="8" t="s">
        <v>393</v>
      </c>
      <c r="D50" s="8">
        <v>55820</v>
      </c>
      <c r="E50" s="8">
        <v>1788</v>
      </c>
      <c r="F50" s="8">
        <v>30</v>
      </c>
      <c r="G50" s="8" t="s">
        <v>277</v>
      </c>
      <c r="H50" s="8" t="s">
        <v>394</v>
      </c>
      <c r="I50" s="8" t="s">
        <v>395</v>
      </c>
      <c r="J50" s="8" t="s">
        <v>396</v>
      </c>
      <c r="K50" s="8" t="s">
        <v>329</v>
      </c>
      <c r="L50" s="8" t="s">
        <v>330</v>
      </c>
      <c r="M50" s="8">
        <v>1581</v>
      </c>
      <c r="N50" s="8" t="s">
        <v>64</v>
      </c>
      <c r="O50" s="8" t="s">
        <v>65</v>
      </c>
      <c r="P50" s="8">
        <v>65.790000000000006</v>
      </c>
      <c r="Q50" s="8">
        <v>31.31</v>
      </c>
      <c r="R50" s="8">
        <v>72.66</v>
      </c>
      <c r="S50" s="8">
        <v>47.8</v>
      </c>
      <c r="T50" s="8">
        <v>46.71</v>
      </c>
      <c r="U50" s="1">
        <v>0.74199999999999999</v>
      </c>
      <c r="V50" s="1">
        <v>0.35199999999999998</v>
      </c>
      <c r="W50" s="1">
        <v>0.31</v>
      </c>
      <c r="X50" s="8">
        <v>2.82</v>
      </c>
      <c r="Y50" s="8">
        <v>3.22</v>
      </c>
      <c r="Z50" s="8">
        <v>0.1</v>
      </c>
      <c r="AA50" s="8">
        <v>3.62</v>
      </c>
      <c r="AB50" s="1">
        <v>0.48599999999999999</v>
      </c>
      <c r="AC50" s="8">
        <v>1.76</v>
      </c>
      <c r="AD50" s="8">
        <v>1.41</v>
      </c>
      <c r="AE50" s="8">
        <v>0.35</v>
      </c>
      <c r="AF50" s="8">
        <v>2.3199999999999998</v>
      </c>
      <c r="AG50" s="8">
        <v>0.86</v>
      </c>
      <c r="AH50" s="8">
        <v>0.3</v>
      </c>
      <c r="AI50" s="8">
        <v>0.5</v>
      </c>
      <c r="AJ50" s="8">
        <v>0.35</v>
      </c>
      <c r="AK50" s="8">
        <v>1.66</v>
      </c>
      <c r="AL50" s="8">
        <v>4.83</v>
      </c>
      <c r="AM50" s="8">
        <v>1.48</v>
      </c>
      <c r="AN50" s="8">
        <v>1.41</v>
      </c>
      <c r="AO50" s="8">
        <v>1.0900000000000001</v>
      </c>
      <c r="AP50" s="8">
        <v>8.0500000000000007</v>
      </c>
      <c r="AQ50" s="8">
        <v>0.96</v>
      </c>
      <c r="AR50" s="8">
        <v>0.5</v>
      </c>
      <c r="AS50" s="8">
        <v>0.1</v>
      </c>
      <c r="AT50" s="8">
        <v>0.76</v>
      </c>
      <c r="AU50" s="8">
        <v>0.05</v>
      </c>
      <c r="AV50" s="8">
        <v>0.91</v>
      </c>
      <c r="AW50" s="8">
        <v>1.41</v>
      </c>
      <c r="AX50" s="8">
        <v>4.63</v>
      </c>
      <c r="AY50" s="8">
        <v>0.4</v>
      </c>
      <c r="AZ50" s="8">
        <v>0.45</v>
      </c>
      <c r="BA50" s="8">
        <v>0.76</v>
      </c>
      <c r="BB50" s="8">
        <v>1.51</v>
      </c>
      <c r="BC50" s="8">
        <v>4.78</v>
      </c>
      <c r="BD50" s="8">
        <v>10.42</v>
      </c>
      <c r="BE50" s="8">
        <v>60.06</v>
      </c>
      <c r="BF50" s="8">
        <v>1.26</v>
      </c>
      <c r="BG50" s="8">
        <v>5.87</v>
      </c>
      <c r="BH50" s="8">
        <v>1.35</v>
      </c>
      <c r="BI50" s="8">
        <v>2.09</v>
      </c>
      <c r="BJ50" s="8">
        <v>2.35</v>
      </c>
    </row>
    <row r="51" spans="1:62" x14ac:dyDescent="0.3">
      <c r="A51" s="8">
        <f t="shared" si="0"/>
        <v>50</v>
      </c>
      <c r="B51" s="8">
        <v>14</v>
      </c>
      <c r="C51" s="8" t="s">
        <v>397</v>
      </c>
      <c r="D51" s="8">
        <v>132134</v>
      </c>
      <c r="E51" s="8">
        <v>1066</v>
      </c>
      <c r="F51" s="8">
        <v>23</v>
      </c>
      <c r="G51" s="8" t="s">
        <v>277</v>
      </c>
      <c r="H51" s="8" t="s">
        <v>398</v>
      </c>
      <c r="I51" s="8" t="s">
        <v>399</v>
      </c>
      <c r="J51" s="8" t="s">
        <v>400</v>
      </c>
      <c r="K51" s="8" t="s">
        <v>339</v>
      </c>
      <c r="L51" s="8" t="s">
        <v>340</v>
      </c>
      <c r="M51" s="8">
        <v>436</v>
      </c>
      <c r="N51" s="8" t="s">
        <v>64</v>
      </c>
      <c r="O51" s="8" t="s">
        <v>65</v>
      </c>
      <c r="P51" s="8">
        <v>49.64</v>
      </c>
      <c r="Q51" s="8">
        <v>23.47</v>
      </c>
      <c r="R51" s="8">
        <v>73.400000000000006</v>
      </c>
      <c r="S51" s="8">
        <v>36.44</v>
      </c>
      <c r="T51" s="8">
        <v>26.59</v>
      </c>
      <c r="U51" s="1">
        <v>0.78700000000000003</v>
      </c>
      <c r="V51" s="1">
        <v>0.34599999999999997</v>
      </c>
      <c r="W51" s="1">
        <v>0.25700000000000001</v>
      </c>
      <c r="X51" s="8">
        <v>1.47</v>
      </c>
      <c r="Y51" s="8">
        <v>1.27</v>
      </c>
      <c r="Z51" s="8">
        <v>0.17</v>
      </c>
      <c r="AA51" s="8">
        <v>3.55</v>
      </c>
      <c r="AB51" s="1">
        <v>0.47599999999999998</v>
      </c>
      <c r="AC51" s="8">
        <v>1.69</v>
      </c>
      <c r="AD51" s="8">
        <v>1.27</v>
      </c>
      <c r="AE51" s="8">
        <v>0.42</v>
      </c>
      <c r="AF51" s="8">
        <v>0.76</v>
      </c>
      <c r="AG51" s="8">
        <v>0.84</v>
      </c>
      <c r="AH51" s="8">
        <v>0.17</v>
      </c>
      <c r="AI51" s="8">
        <v>0.25</v>
      </c>
      <c r="AJ51" s="8">
        <v>0.08</v>
      </c>
      <c r="AK51" s="8">
        <v>1.27</v>
      </c>
      <c r="AL51" s="8">
        <v>3.55</v>
      </c>
      <c r="AM51" s="8">
        <v>1</v>
      </c>
      <c r="AN51" s="8">
        <v>1.77</v>
      </c>
      <c r="AO51" s="8">
        <v>0.89</v>
      </c>
      <c r="AP51" s="8">
        <v>6.52</v>
      </c>
      <c r="AQ51" s="8">
        <v>2.36</v>
      </c>
      <c r="AR51" s="8">
        <v>0.42</v>
      </c>
      <c r="AS51" s="8">
        <v>0.08</v>
      </c>
      <c r="AT51" s="8">
        <v>1.01</v>
      </c>
      <c r="AU51" s="8">
        <v>0</v>
      </c>
      <c r="AV51" s="8">
        <v>1.69</v>
      </c>
      <c r="AW51" s="8">
        <v>1.86</v>
      </c>
      <c r="AX51" s="8">
        <v>4.8099999999999996</v>
      </c>
      <c r="AY51" s="8">
        <v>0.34</v>
      </c>
      <c r="AZ51" s="8">
        <v>1.69</v>
      </c>
      <c r="BA51" s="8">
        <v>0.76</v>
      </c>
      <c r="BB51" s="8">
        <v>2.36</v>
      </c>
      <c r="BC51" s="8">
        <v>6.59</v>
      </c>
      <c r="BD51" s="8">
        <v>13.85</v>
      </c>
      <c r="BE51" s="8">
        <v>59.22</v>
      </c>
      <c r="BF51" s="8">
        <v>0.78</v>
      </c>
      <c r="BG51" s="8">
        <v>8.2799999999999994</v>
      </c>
      <c r="BH51" s="8">
        <v>2.11</v>
      </c>
      <c r="BI51" s="8">
        <v>1.94</v>
      </c>
      <c r="BJ51" s="8">
        <v>3.42</v>
      </c>
    </row>
    <row r="52" spans="1:62" x14ac:dyDescent="0.3">
      <c r="A52" s="8">
        <f t="shared" si="0"/>
        <v>51</v>
      </c>
      <c r="B52" s="8">
        <v>19</v>
      </c>
      <c r="C52" s="8" t="s">
        <v>401</v>
      </c>
      <c r="D52" s="8">
        <v>88940</v>
      </c>
      <c r="E52" s="8">
        <v>1585</v>
      </c>
      <c r="F52" s="8">
        <v>25</v>
      </c>
      <c r="G52" s="8" t="s">
        <v>272</v>
      </c>
      <c r="H52" s="8" t="s">
        <v>402</v>
      </c>
      <c r="I52" s="8" t="s">
        <v>403</v>
      </c>
      <c r="J52" s="8" t="s">
        <v>404</v>
      </c>
      <c r="K52" s="8" t="s">
        <v>138</v>
      </c>
      <c r="L52" s="8" t="s">
        <v>139</v>
      </c>
      <c r="M52" s="8">
        <v>1131</v>
      </c>
      <c r="N52" s="8" t="s">
        <v>64</v>
      </c>
      <c r="O52" s="8" t="s">
        <v>65</v>
      </c>
      <c r="P52" s="8">
        <v>55.82</v>
      </c>
      <c r="Q52" s="8">
        <v>24.13</v>
      </c>
      <c r="R52" s="8">
        <v>71.94</v>
      </c>
      <c r="S52" s="8">
        <v>40.159999999999997</v>
      </c>
      <c r="T52" s="8">
        <v>35.03</v>
      </c>
      <c r="U52" s="1">
        <v>0.83299999999999996</v>
      </c>
      <c r="V52" s="1">
        <v>0.28999999999999998</v>
      </c>
      <c r="W52" s="1">
        <v>0.218</v>
      </c>
      <c r="X52" s="8">
        <v>1.53</v>
      </c>
      <c r="Y52" s="8">
        <v>1.65</v>
      </c>
      <c r="Z52" s="8">
        <v>0</v>
      </c>
      <c r="AA52" s="8">
        <v>4.7699999999999996</v>
      </c>
      <c r="AB52" s="1">
        <v>0.65500000000000003</v>
      </c>
      <c r="AC52" s="8">
        <v>3.12</v>
      </c>
      <c r="AD52" s="8">
        <v>2.27</v>
      </c>
      <c r="AE52" s="8">
        <v>0.85</v>
      </c>
      <c r="AF52" s="8">
        <v>0.91</v>
      </c>
      <c r="AG52" s="8">
        <v>1.08</v>
      </c>
      <c r="AH52" s="8">
        <v>0.23</v>
      </c>
      <c r="AI52" s="8">
        <v>0.23</v>
      </c>
      <c r="AJ52" s="8">
        <v>0.23</v>
      </c>
      <c r="AK52" s="8">
        <v>1.53</v>
      </c>
      <c r="AL52" s="8">
        <v>4.49</v>
      </c>
      <c r="AM52" s="8">
        <v>1.37</v>
      </c>
      <c r="AN52" s="8">
        <v>1.08</v>
      </c>
      <c r="AO52" s="8">
        <v>1.21</v>
      </c>
      <c r="AP52" s="8">
        <v>7.6</v>
      </c>
      <c r="AQ52" s="8">
        <v>1.25</v>
      </c>
      <c r="AR52" s="8">
        <v>0.68</v>
      </c>
      <c r="AS52" s="8">
        <v>0</v>
      </c>
      <c r="AT52" s="8">
        <v>0.85</v>
      </c>
      <c r="AU52" s="8">
        <v>0.11</v>
      </c>
      <c r="AV52" s="8">
        <v>0.62</v>
      </c>
      <c r="AW52" s="8">
        <v>2.9</v>
      </c>
      <c r="AX52" s="8">
        <v>7.61</v>
      </c>
      <c r="AY52" s="8">
        <v>0.85</v>
      </c>
      <c r="AZ52" s="8">
        <v>0.97</v>
      </c>
      <c r="BA52" s="8">
        <v>0.34</v>
      </c>
      <c r="BB52" s="8">
        <v>0.85</v>
      </c>
      <c r="BC52" s="8">
        <v>5.74</v>
      </c>
      <c r="BD52" s="8">
        <v>10.79</v>
      </c>
      <c r="BE52" s="8">
        <v>71.05</v>
      </c>
      <c r="BF52" s="8">
        <v>1.05</v>
      </c>
      <c r="BG52" s="8">
        <v>8.89</v>
      </c>
      <c r="BH52" s="8">
        <v>2.16</v>
      </c>
      <c r="BI52" s="8">
        <v>1.32</v>
      </c>
      <c r="BJ52" s="8">
        <v>3.72</v>
      </c>
    </row>
    <row r="53" spans="1:62" x14ac:dyDescent="0.3">
      <c r="A53" s="8">
        <f t="shared" si="0"/>
        <v>52</v>
      </c>
      <c r="B53" s="8">
        <v>14</v>
      </c>
      <c r="C53" s="8" t="s">
        <v>405</v>
      </c>
      <c r="D53" s="8">
        <v>91373</v>
      </c>
      <c r="E53" s="8">
        <v>864</v>
      </c>
      <c r="F53" s="8">
        <v>29</v>
      </c>
      <c r="G53" s="8" t="s">
        <v>277</v>
      </c>
      <c r="H53" s="8" t="s">
        <v>406</v>
      </c>
      <c r="I53" s="8" t="s">
        <v>407</v>
      </c>
      <c r="J53" s="8" t="s">
        <v>408</v>
      </c>
      <c r="K53" s="8" t="s">
        <v>307</v>
      </c>
      <c r="L53" s="8" t="s">
        <v>308</v>
      </c>
      <c r="M53" s="8">
        <v>3500</v>
      </c>
      <c r="N53" s="8" t="s">
        <v>64</v>
      </c>
      <c r="O53" s="8" t="s">
        <v>65</v>
      </c>
      <c r="P53" s="8">
        <v>66.349999999999994</v>
      </c>
      <c r="Q53" s="8">
        <v>34.17</v>
      </c>
      <c r="R53" s="8">
        <v>73.09</v>
      </c>
      <c r="S53" s="8">
        <v>48.5</v>
      </c>
      <c r="T53" s="8">
        <v>44.06</v>
      </c>
      <c r="U53" s="1">
        <v>0.77500000000000002</v>
      </c>
      <c r="V53" s="1">
        <v>0.46100000000000002</v>
      </c>
      <c r="W53" s="1">
        <v>0.33500000000000002</v>
      </c>
      <c r="X53" s="8">
        <v>4.09</v>
      </c>
      <c r="Y53" s="8">
        <v>2.81</v>
      </c>
      <c r="Z53" s="8">
        <v>0</v>
      </c>
      <c r="AA53" s="8">
        <v>3.75</v>
      </c>
      <c r="AB53" s="1">
        <v>0.36099999999999999</v>
      </c>
      <c r="AC53" s="8">
        <v>1.35</v>
      </c>
      <c r="AD53" s="8">
        <v>1.77</v>
      </c>
      <c r="AE53" s="8">
        <v>-0.42</v>
      </c>
      <c r="AF53" s="8">
        <v>1.88</v>
      </c>
      <c r="AG53" s="8">
        <v>0.94</v>
      </c>
      <c r="AH53" s="8">
        <v>0.21</v>
      </c>
      <c r="AI53" s="8">
        <v>0.42</v>
      </c>
      <c r="AJ53" s="8">
        <v>0.31</v>
      </c>
      <c r="AK53" s="8">
        <v>1.56</v>
      </c>
      <c r="AL53" s="8">
        <v>4.17</v>
      </c>
      <c r="AM53" s="8">
        <v>1.36</v>
      </c>
      <c r="AN53" s="8">
        <v>1.56</v>
      </c>
      <c r="AO53" s="8">
        <v>0.82</v>
      </c>
      <c r="AP53" s="8">
        <v>7.09</v>
      </c>
      <c r="AQ53" s="8">
        <v>2.5</v>
      </c>
      <c r="AR53" s="8">
        <v>0.73</v>
      </c>
      <c r="AS53" s="8">
        <v>0.21</v>
      </c>
      <c r="AT53" s="8">
        <v>1.77</v>
      </c>
      <c r="AU53" s="8">
        <v>0</v>
      </c>
      <c r="AV53" s="8">
        <v>2.4</v>
      </c>
      <c r="AW53" s="8">
        <v>2.5</v>
      </c>
      <c r="AX53" s="8">
        <v>6.04</v>
      </c>
      <c r="AY53" s="8">
        <v>0.73</v>
      </c>
      <c r="AZ53" s="8">
        <v>1.35</v>
      </c>
      <c r="BA53" s="8">
        <v>0.31</v>
      </c>
      <c r="BB53" s="8">
        <v>1.88</v>
      </c>
      <c r="BC53" s="8">
        <v>6.56</v>
      </c>
      <c r="BD53" s="8">
        <v>14.9</v>
      </c>
      <c r="BE53" s="8">
        <v>56.4</v>
      </c>
      <c r="BF53" s="8">
        <v>0.21</v>
      </c>
      <c r="BG53" s="8">
        <v>2.75</v>
      </c>
      <c r="BH53" s="8">
        <v>1</v>
      </c>
      <c r="BI53" s="8">
        <v>1.21</v>
      </c>
      <c r="BJ53" s="8">
        <v>1.23</v>
      </c>
    </row>
    <row r="54" spans="1:62" x14ac:dyDescent="0.3">
      <c r="A54" s="8">
        <f t="shared" si="0"/>
        <v>53</v>
      </c>
      <c r="B54" s="8">
        <v>24</v>
      </c>
      <c r="C54" s="8" t="s">
        <v>409</v>
      </c>
      <c r="D54" s="8">
        <v>159561</v>
      </c>
      <c r="E54" s="8">
        <v>1912</v>
      </c>
      <c r="F54" s="8">
        <v>24</v>
      </c>
      <c r="G54" s="8" t="s">
        <v>272</v>
      </c>
      <c r="H54" s="8" t="s">
        <v>410</v>
      </c>
      <c r="I54" s="8" t="s">
        <v>411</v>
      </c>
      <c r="J54" s="8" t="s">
        <v>412</v>
      </c>
      <c r="K54" s="8" t="s">
        <v>156</v>
      </c>
      <c r="L54" s="8" t="s">
        <v>157</v>
      </c>
      <c r="M54" s="8">
        <v>1326</v>
      </c>
      <c r="N54" s="8" t="s">
        <v>64</v>
      </c>
      <c r="O54" s="8" t="s">
        <v>65</v>
      </c>
      <c r="P54" s="8">
        <v>62.7</v>
      </c>
      <c r="Q54" s="8">
        <v>19.86</v>
      </c>
      <c r="R54" s="8">
        <v>70.11</v>
      </c>
      <c r="S54" s="8">
        <v>43.96</v>
      </c>
      <c r="T54" s="8">
        <v>42.32</v>
      </c>
      <c r="U54" s="1">
        <v>0.77300000000000002</v>
      </c>
      <c r="V54" s="1">
        <v>0.23699999999999999</v>
      </c>
      <c r="W54" s="1">
        <v>0.317</v>
      </c>
      <c r="X54" s="8">
        <v>1.9</v>
      </c>
      <c r="Y54" s="8">
        <v>2.02</v>
      </c>
      <c r="Z54" s="8">
        <v>0.09</v>
      </c>
      <c r="AA54" s="8">
        <v>1.6</v>
      </c>
      <c r="AB54" s="1">
        <v>0.35299999999999998</v>
      </c>
      <c r="AC54" s="8">
        <v>0.56000000000000005</v>
      </c>
      <c r="AD54" s="8">
        <v>1.84</v>
      </c>
      <c r="AE54" s="8">
        <v>-1.27</v>
      </c>
      <c r="AF54" s="8">
        <v>1.37</v>
      </c>
      <c r="AG54" s="8">
        <v>0.85</v>
      </c>
      <c r="AH54" s="8">
        <v>0.42</v>
      </c>
      <c r="AI54" s="8">
        <v>0.38</v>
      </c>
      <c r="AJ54" s="8">
        <v>0.38</v>
      </c>
      <c r="AK54" s="8">
        <v>1.65</v>
      </c>
      <c r="AL54" s="8">
        <v>4.42</v>
      </c>
      <c r="AM54" s="8">
        <v>1.82</v>
      </c>
      <c r="AN54" s="8">
        <v>1.98</v>
      </c>
      <c r="AO54" s="8">
        <v>1.79</v>
      </c>
      <c r="AP54" s="8">
        <v>8.82</v>
      </c>
      <c r="AQ54" s="8">
        <v>1.79</v>
      </c>
      <c r="AR54" s="8">
        <v>1.08</v>
      </c>
      <c r="AS54" s="8">
        <v>0.14000000000000001</v>
      </c>
      <c r="AT54" s="8">
        <v>1.1299999999999999</v>
      </c>
      <c r="AU54" s="8">
        <v>0.19</v>
      </c>
      <c r="AV54" s="8">
        <v>1.79</v>
      </c>
      <c r="AW54" s="8">
        <v>1.55</v>
      </c>
      <c r="AX54" s="8">
        <v>6.31</v>
      </c>
      <c r="AY54" s="8">
        <v>0.42</v>
      </c>
      <c r="AZ54" s="8">
        <v>1.08</v>
      </c>
      <c r="BA54" s="8">
        <v>1.08</v>
      </c>
      <c r="BB54" s="8">
        <v>3.11</v>
      </c>
      <c r="BC54" s="8">
        <v>5.93</v>
      </c>
      <c r="BD54" s="8">
        <v>13.37</v>
      </c>
      <c r="BE54" s="8">
        <v>57.8</v>
      </c>
      <c r="BF54" s="8">
        <v>0.56999999999999995</v>
      </c>
      <c r="BG54" s="8">
        <v>4.29</v>
      </c>
      <c r="BH54" s="8">
        <v>1.64</v>
      </c>
      <c r="BI54" s="8">
        <v>1.68</v>
      </c>
      <c r="BJ54" s="8">
        <v>2</v>
      </c>
    </row>
    <row r="55" spans="1:62" x14ac:dyDescent="0.3">
      <c r="A55" s="8">
        <f t="shared" si="0"/>
        <v>54</v>
      </c>
      <c r="B55" s="8">
        <v>20</v>
      </c>
      <c r="C55" s="8" t="s">
        <v>174</v>
      </c>
      <c r="D55" s="8">
        <v>20962</v>
      </c>
      <c r="E55" s="8">
        <v>1497</v>
      </c>
      <c r="F55" s="8">
        <v>29</v>
      </c>
      <c r="G55" s="8" t="s">
        <v>92</v>
      </c>
      <c r="H55" s="8" t="s">
        <v>175</v>
      </c>
      <c r="I55" s="8" t="s">
        <v>176</v>
      </c>
      <c r="J55" s="8" t="s">
        <v>177</v>
      </c>
      <c r="K55" s="8" t="s">
        <v>156</v>
      </c>
      <c r="L55" s="8" t="s">
        <v>157</v>
      </c>
      <c r="M55" s="8">
        <v>1326</v>
      </c>
      <c r="N55" s="8" t="s">
        <v>64</v>
      </c>
      <c r="O55" s="8" t="s">
        <v>65</v>
      </c>
      <c r="P55" s="8">
        <v>58.32</v>
      </c>
      <c r="Q55" s="8">
        <v>23.93</v>
      </c>
      <c r="R55" s="8">
        <v>73</v>
      </c>
      <c r="S55" s="8">
        <v>42.57</v>
      </c>
      <c r="T55" s="8">
        <v>42.14</v>
      </c>
      <c r="U55" s="1">
        <v>0.82599999999999996</v>
      </c>
      <c r="V55" s="1">
        <v>0.29099999999999998</v>
      </c>
      <c r="W55" s="1">
        <v>0.255</v>
      </c>
      <c r="X55" s="8">
        <v>2.14</v>
      </c>
      <c r="Y55" s="8">
        <v>3.73</v>
      </c>
      <c r="Z55" s="8">
        <v>0</v>
      </c>
      <c r="AA55" s="8">
        <v>1.1399999999999999</v>
      </c>
      <c r="AB55" s="1">
        <v>0.42099999999999999</v>
      </c>
      <c r="AC55" s="8">
        <v>0.48</v>
      </c>
      <c r="AD55" s="8">
        <v>0.6</v>
      </c>
      <c r="AE55" s="8">
        <v>-0.12</v>
      </c>
      <c r="AF55" s="8">
        <v>2.1</v>
      </c>
      <c r="AG55" s="8">
        <v>0.72</v>
      </c>
      <c r="AH55" s="8">
        <v>0.3</v>
      </c>
      <c r="AI55" s="8">
        <v>0.42</v>
      </c>
      <c r="AJ55" s="8">
        <v>0.42</v>
      </c>
      <c r="AK55" s="8">
        <v>1.44</v>
      </c>
      <c r="AL55" s="8">
        <v>4.6900000000000004</v>
      </c>
      <c r="AM55" s="8">
        <v>1.83</v>
      </c>
      <c r="AN55" s="8">
        <v>2.1</v>
      </c>
      <c r="AO55" s="8">
        <v>1.91</v>
      </c>
      <c r="AP55" s="8">
        <v>10.57</v>
      </c>
      <c r="AQ55" s="8">
        <v>0.9</v>
      </c>
      <c r="AR55" s="8">
        <v>0.96</v>
      </c>
      <c r="AS55" s="8">
        <v>0.24</v>
      </c>
      <c r="AT55" s="8">
        <v>0.48</v>
      </c>
      <c r="AU55" s="8">
        <v>0.12</v>
      </c>
      <c r="AV55" s="8">
        <v>0.78</v>
      </c>
      <c r="AW55" s="8">
        <v>1.8</v>
      </c>
      <c r="AX55" s="8">
        <v>5.47</v>
      </c>
      <c r="AY55" s="8">
        <v>0.78</v>
      </c>
      <c r="AZ55" s="8">
        <v>0.48</v>
      </c>
      <c r="BA55" s="8">
        <v>0.24</v>
      </c>
      <c r="BB55" s="8">
        <v>0.96</v>
      </c>
      <c r="BC55" s="8">
        <v>1.92</v>
      </c>
      <c r="BD55" s="8">
        <v>4.99</v>
      </c>
      <c r="BE55" s="8">
        <v>66.06</v>
      </c>
      <c r="BF55" s="8">
        <v>0.83</v>
      </c>
      <c r="BG55" s="8">
        <v>5.52</v>
      </c>
      <c r="BH55" s="8">
        <v>1.74</v>
      </c>
      <c r="BI55" s="8">
        <v>1.83</v>
      </c>
      <c r="BJ55" s="8">
        <v>2.4300000000000002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637DA-E5A2-49B7-89F7-FC4373DBDDA1}">
  <dimension ref="A1:B22"/>
  <sheetViews>
    <sheetView workbookViewId="0">
      <selection activeCell="E4" sqref="E4"/>
    </sheetView>
  </sheetViews>
  <sheetFormatPr defaultRowHeight="14.4" x14ac:dyDescent="0.3"/>
  <cols>
    <col min="1" max="1" width="15.6640625" customWidth="1"/>
  </cols>
  <sheetData>
    <row r="1" spans="1:2" x14ac:dyDescent="0.3">
      <c r="A1" t="s">
        <v>266</v>
      </c>
    </row>
    <row r="2" spans="1:2" x14ac:dyDescent="0.3">
      <c r="A2" t="s">
        <v>220</v>
      </c>
    </row>
    <row r="3" spans="1:2" s="8" customFormat="1" x14ac:dyDescent="0.3">
      <c r="A3" s="13" t="s">
        <v>267</v>
      </c>
    </row>
    <row r="4" spans="1:2" x14ac:dyDescent="0.3">
      <c r="A4" s="12" t="s">
        <v>268</v>
      </c>
    </row>
    <row r="5" spans="1:2" x14ac:dyDescent="0.3">
      <c r="A5" t="s">
        <v>221</v>
      </c>
    </row>
    <row r="6" spans="1:2" x14ac:dyDescent="0.3">
      <c r="A6" t="s">
        <v>222</v>
      </c>
      <c r="B6" t="s">
        <v>238</v>
      </c>
    </row>
    <row r="7" spans="1:2" x14ac:dyDescent="0.3">
      <c r="A7" t="s">
        <v>179</v>
      </c>
      <c r="B7" t="s">
        <v>239</v>
      </c>
    </row>
    <row r="8" spans="1:2" x14ac:dyDescent="0.3">
      <c r="B8" s="4" t="s">
        <v>223</v>
      </c>
    </row>
    <row r="9" spans="1:2" x14ac:dyDescent="0.3">
      <c r="B9" s="5" t="s">
        <v>224</v>
      </c>
    </row>
    <row r="10" spans="1:2" x14ac:dyDescent="0.3">
      <c r="A10" t="s">
        <v>180</v>
      </c>
      <c r="B10" s="3" t="s">
        <v>244</v>
      </c>
    </row>
    <row r="11" spans="1:2" x14ac:dyDescent="0.3">
      <c r="A11" t="s">
        <v>225</v>
      </c>
      <c r="B11" t="s">
        <v>226</v>
      </c>
    </row>
    <row r="12" spans="1:2" x14ac:dyDescent="0.3">
      <c r="A12" t="s">
        <v>227</v>
      </c>
      <c r="B12" t="s">
        <v>228</v>
      </c>
    </row>
    <row r="13" spans="1:2" x14ac:dyDescent="0.3">
      <c r="A13" t="s">
        <v>229</v>
      </c>
    </row>
    <row r="14" spans="1:2" x14ac:dyDescent="0.3">
      <c r="A14" t="s">
        <v>183</v>
      </c>
      <c r="B14" s="6" t="s">
        <v>230</v>
      </c>
    </row>
    <row r="15" spans="1:2" x14ac:dyDescent="0.3">
      <c r="A15" t="s">
        <v>195</v>
      </c>
      <c r="B15" s="6" t="s">
        <v>231</v>
      </c>
    </row>
    <row r="16" spans="1:2" x14ac:dyDescent="0.3">
      <c r="B16" t="s">
        <v>232</v>
      </c>
    </row>
    <row r="17" spans="1:2" x14ac:dyDescent="0.3">
      <c r="A17" t="s">
        <v>196</v>
      </c>
      <c r="B17" t="s">
        <v>233</v>
      </c>
    </row>
    <row r="19" spans="1:2" x14ac:dyDescent="0.3">
      <c r="A19" t="s">
        <v>184</v>
      </c>
    </row>
    <row r="20" spans="1:2" x14ac:dyDescent="0.3">
      <c r="A20" t="s">
        <v>193</v>
      </c>
      <c r="B20" t="s">
        <v>234</v>
      </c>
    </row>
    <row r="21" spans="1:2" x14ac:dyDescent="0.3">
      <c r="A21" t="s">
        <v>194</v>
      </c>
      <c r="B21" t="s">
        <v>235</v>
      </c>
    </row>
    <row r="22" spans="1:2" x14ac:dyDescent="0.3">
      <c r="A22" t="s">
        <v>236</v>
      </c>
      <c r="B22" t="s">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8D74F-9A08-4D5E-A819-48D5DEEE920E}">
  <dimension ref="A1:F10"/>
  <sheetViews>
    <sheetView workbookViewId="0">
      <selection activeCell="E4" sqref="E4"/>
    </sheetView>
  </sheetViews>
  <sheetFormatPr defaultRowHeight="14.4" x14ac:dyDescent="0.3"/>
  <cols>
    <col min="2" max="2" width="17.33203125" customWidth="1"/>
    <col min="5" max="5" width="20.6640625" customWidth="1"/>
    <col min="6" max="6" width="20.44140625" customWidth="1"/>
  </cols>
  <sheetData>
    <row r="1" spans="1:6" x14ac:dyDescent="0.3">
      <c r="A1" t="s">
        <v>202</v>
      </c>
      <c r="B1" t="s">
        <v>203</v>
      </c>
      <c r="C1" t="s">
        <v>205</v>
      </c>
      <c r="E1" t="s">
        <v>210</v>
      </c>
      <c r="F1" t="s">
        <v>211</v>
      </c>
    </row>
    <row r="2" spans="1:6" x14ac:dyDescent="0.3">
      <c r="B2" t="s">
        <v>204</v>
      </c>
      <c r="C2">
        <v>60</v>
      </c>
      <c r="E2" t="s">
        <v>192</v>
      </c>
      <c r="F2">
        <v>6</v>
      </c>
    </row>
    <row r="3" spans="1:6" x14ac:dyDescent="0.3">
      <c r="B3" t="s">
        <v>206</v>
      </c>
      <c r="C3">
        <v>10</v>
      </c>
      <c r="E3" t="s">
        <v>197</v>
      </c>
      <c r="F3">
        <v>6</v>
      </c>
    </row>
    <row r="4" spans="1:6" x14ac:dyDescent="0.3">
      <c r="B4" t="s">
        <v>207</v>
      </c>
      <c r="C4">
        <v>10</v>
      </c>
      <c r="E4" t="s">
        <v>198</v>
      </c>
      <c r="F4">
        <v>18</v>
      </c>
    </row>
    <row r="5" spans="1:6" x14ac:dyDescent="0.3">
      <c r="B5" t="s">
        <v>208</v>
      </c>
      <c r="C5">
        <v>10</v>
      </c>
      <c r="E5" t="s">
        <v>212</v>
      </c>
      <c r="F5">
        <v>30</v>
      </c>
    </row>
    <row r="6" spans="1:6" x14ac:dyDescent="0.3">
      <c r="B6" t="s">
        <v>209</v>
      </c>
      <c r="C6">
        <v>10</v>
      </c>
      <c r="E6" t="s">
        <v>183</v>
      </c>
      <c r="F6">
        <v>5</v>
      </c>
    </row>
    <row r="7" spans="1:6" x14ac:dyDescent="0.3">
      <c r="E7" t="s">
        <v>195</v>
      </c>
      <c r="F7">
        <v>5</v>
      </c>
    </row>
    <row r="8" spans="1:6" x14ac:dyDescent="0.3">
      <c r="E8" t="s">
        <v>200</v>
      </c>
      <c r="F8">
        <v>10</v>
      </c>
    </row>
    <row r="9" spans="1:6" x14ac:dyDescent="0.3">
      <c r="E9" t="s">
        <v>213</v>
      </c>
      <c r="F9">
        <v>10</v>
      </c>
    </row>
    <row r="10" spans="1:6" x14ac:dyDescent="0.3">
      <c r="E10" t="s">
        <v>209</v>
      </c>
      <c r="F10">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B5DF2-DC33-4454-9CA1-E592392DDB52}">
  <dimension ref="A1:E56"/>
  <sheetViews>
    <sheetView workbookViewId="0"/>
  </sheetViews>
  <sheetFormatPr defaultRowHeight="14.4" x14ac:dyDescent="0.3"/>
  <cols>
    <col min="2" max="2" width="13.88671875" customWidth="1"/>
    <col min="3" max="3" width="13.109375" customWidth="1"/>
  </cols>
  <sheetData>
    <row r="1" spans="1:5" x14ac:dyDescent="0.3">
      <c r="A1" t="s">
        <v>216</v>
      </c>
      <c r="B1" t="s">
        <v>217</v>
      </c>
    </row>
    <row r="2" spans="1:5" x14ac:dyDescent="0.3">
      <c r="A2" t="s">
        <v>0</v>
      </c>
      <c r="B2" t="s">
        <v>218</v>
      </c>
      <c r="C2" s="8" t="s">
        <v>1</v>
      </c>
      <c r="D2" s="8" t="s">
        <v>265</v>
      </c>
      <c r="E2" t="s">
        <v>215</v>
      </c>
    </row>
    <row r="3" spans="1:5" x14ac:dyDescent="0.3">
      <c r="A3">
        <v>1</v>
      </c>
      <c r="B3" t="str">
        <f>'Points Calc'!A18</f>
        <v>C. Vela</v>
      </c>
      <c r="C3" s="8">
        <f>'Opta Data'!B16</f>
        <v>14</v>
      </c>
      <c r="D3" s="8">
        <f>'Opta Data'!E16</f>
        <v>1191</v>
      </c>
      <c r="E3" s="11">
        <f>'Points Calc'!AH18</f>
        <v>37.119999999999997</v>
      </c>
    </row>
    <row r="4" spans="1:5" x14ac:dyDescent="0.3">
      <c r="A4">
        <f>1+A3</f>
        <v>2</v>
      </c>
      <c r="B4" s="8" t="str">
        <f>'Points Calc'!A29</f>
        <v>H. Villalba</v>
      </c>
      <c r="C4" s="8">
        <f>'Opta Data'!B27</f>
        <v>17</v>
      </c>
      <c r="D4" s="8">
        <f>'Opta Data'!E27</f>
        <v>1118</v>
      </c>
      <c r="E4" s="11">
        <f>'Points Calc'!AH29</f>
        <v>36.69</v>
      </c>
    </row>
    <row r="5" spans="1:5" x14ac:dyDescent="0.3">
      <c r="A5" s="8">
        <f t="shared" ref="A5:A56" si="0">1+A4</f>
        <v>3</v>
      </c>
      <c r="B5" s="8" t="str">
        <f>'Points Calc'!A36</f>
        <v>J. Plata</v>
      </c>
      <c r="C5" s="8">
        <f>'Opta Data'!B34</f>
        <v>20</v>
      </c>
      <c r="D5" s="8">
        <f>'Opta Data'!E34</f>
        <v>1338</v>
      </c>
      <c r="E5" s="11">
        <f>'Points Calc'!AH36</f>
        <v>33.71</v>
      </c>
    </row>
    <row r="6" spans="1:5" x14ac:dyDescent="0.3">
      <c r="A6" s="8">
        <f t="shared" si="0"/>
        <v>4</v>
      </c>
      <c r="B6" s="8" t="str">
        <f>'Points Calc'!A37</f>
        <v>J. Russell</v>
      </c>
      <c r="C6" s="8">
        <f>'Opta Data'!B35</f>
        <v>25</v>
      </c>
      <c r="D6" s="8">
        <f>'Opta Data'!E35</f>
        <v>1835</v>
      </c>
      <c r="E6" s="11">
        <f>'Points Calc'!AH37</f>
        <v>33.61</v>
      </c>
    </row>
    <row r="7" spans="1:5" x14ac:dyDescent="0.3">
      <c r="A7" s="8">
        <f t="shared" si="0"/>
        <v>5</v>
      </c>
      <c r="B7" s="8" t="str">
        <f>'Points Calc'!A31</f>
        <v>Ilsinho</v>
      </c>
      <c r="C7" s="8">
        <f>'Opta Data'!B29</f>
        <v>17</v>
      </c>
      <c r="D7" s="8">
        <f>'Opta Data'!E29</f>
        <v>710</v>
      </c>
      <c r="E7" s="11">
        <f>'Points Calc'!AH31</f>
        <v>32.5</v>
      </c>
    </row>
    <row r="8" spans="1:5" x14ac:dyDescent="0.3">
      <c r="A8" s="8">
        <f t="shared" si="0"/>
        <v>6</v>
      </c>
      <c r="B8" s="8" t="str">
        <f>'Points Calc'!A32</f>
        <v>Ismael Tajouri</v>
      </c>
      <c r="C8" s="8">
        <f>'Opta Data'!B30</f>
        <v>19</v>
      </c>
      <c r="D8" s="8">
        <f>'Opta Data'!E30</f>
        <v>1254</v>
      </c>
      <c r="E8" s="11">
        <f>'Points Calc'!AH32</f>
        <v>32.32</v>
      </c>
    </row>
    <row r="9" spans="1:5" x14ac:dyDescent="0.3">
      <c r="A9" s="8">
        <f t="shared" si="0"/>
        <v>7</v>
      </c>
      <c r="B9" s="8" t="str">
        <f>'Points Calc'!A27</f>
        <v>H. Mosquera</v>
      </c>
      <c r="C9" s="8">
        <f>'Opta Data'!B25</f>
        <v>21</v>
      </c>
      <c r="D9" s="8">
        <f>'Opta Data'!E25</f>
        <v>1118</v>
      </c>
      <c r="E9" s="11">
        <f>'Points Calc'!AH27</f>
        <v>31.41</v>
      </c>
    </row>
    <row r="10" spans="1:5" x14ac:dyDescent="0.3">
      <c r="A10" s="8">
        <f t="shared" si="0"/>
        <v>8</v>
      </c>
      <c r="B10" s="8" t="str">
        <f>'Points Calc'!A30</f>
        <v>I. Piatti</v>
      </c>
      <c r="C10" s="8">
        <f>'Opta Data'!B28</f>
        <v>22</v>
      </c>
      <c r="D10" s="8">
        <f>'Opta Data'!E28</f>
        <v>1936</v>
      </c>
      <c r="E10" s="11">
        <f>'Points Calc'!AH30</f>
        <v>30.77</v>
      </c>
    </row>
    <row r="11" spans="1:5" x14ac:dyDescent="0.3">
      <c r="A11" s="8">
        <f t="shared" si="0"/>
        <v>9</v>
      </c>
      <c r="B11" s="8" t="str">
        <f>'Points Calc'!A5</f>
        <v>A. Elis</v>
      </c>
      <c r="C11" s="8">
        <f>'Opta Data'!B3</f>
        <v>24</v>
      </c>
      <c r="D11" s="8">
        <f>'Opta Data'!E3</f>
        <v>1938</v>
      </c>
      <c r="E11" s="11">
        <f>'Points Calc'!AH5</f>
        <v>30.53</v>
      </c>
    </row>
    <row r="12" spans="1:5" x14ac:dyDescent="0.3">
      <c r="A12" s="8">
        <f t="shared" si="0"/>
        <v>10</v>
      </c>
      <c r="B12" s="8" t="str">
        <f>'Points Calc'!A20</f>
        <v>D. Rossi</v>
      </c>
      <c r="C12" s="8">
        <f>'Opta Data'!B18</f>
        <v>24</v>
      </c>
      <c r="D12" s="8">
        <f>'Opta Data'!E18</f>
        <v>1951</v>
      </c>
      <c r="E12" s="11">
        <f>'Points Calc'!AH20</f>
        <v>30.52</v>
      </c>
    </row>
    <row r="13" spans="1:5" x14ac:dyDescent="0.3">
      <c r="A13" s="8">
        <f t="shared" si="0"/>
        <v>11</v>
      </c>
      <c r="B13" s="8" t="str">
        <f>'Points Calc'!A51</f>
        <v>R. Quioto</v>
      </c>
      <c r="C13" s="8">
        <f>'Opta Data'!B49</f>
        <v>29</v>
      </c>
      <c r="D13" s="8">
        <f>'Opta Data'!E49</f>
        <v>2031</v>
      </c>
      <c r="E13" s="11">
        <f>'Points Calc'!AH51</f>
        <v>30.449999999999996</v>
      </c>
    </row>
    <row r="14" spans="1:5" x14ac:dyDescent="0.3">
      <c r="A14" s="8">
        <f t="shared" si="0"/>
        <v>12</v>
      </c>
      <c r="B14" s="8" t="str">
        <f>'Points Calc'!A52</f>
        <v>S. Blanco</v>
      </c>
      <c r="C14" s="8">
        <f>'Opta Data'!B50</f>
        <v>21</v>
      </c>
      <c r="D14" s="8">
        <f>'Opta Data'!E50</f>
        <v>1788</v>
      </c>
      <c r="E14" s="11">
        <f>'Points Calc'!AH52</f>
        <v>29.46</v>
      </c>
    </row>
    <row r="15" spans="1:5" x14ac:dyDescent="0.3">
      <c r="A15" s="8">
        <f t="shared" si="0"/>
        <v>13</v>
      </c>
      <c r="B15" s="8" t="str">
        <f>'Points Calc'!A23</f>
        <v>E. Barco</v>
      </c>
      <c r="C15" s="8">
        <f>'Opta Data'!B21</f>
        <v>15</v>
      </c>
      <c r="D15" s="8">
        <f>'Opta Data'!E21</f>
        <v>975</v>
      </c>
      <c r="E15" s="11">
        <f>'Points Calc'!AH23</f>
        <v>28.28</v>
      </c>
    </row>
    <row r="16" spans="1:5" x14ac:dyDescent="0.3">
      <c r="A16" s="8">
        <f t="shared" si="0"/>
        <v>14</v>
      </c>
      <c r="B16" s="8" t="str">
        <f>'Points Calc'!A13</f>
        <v>C. Penilla</v>
      </c>
      <c r="C16" s="8">
        <f>'Opta Data'!B11</f>
        <v>26</v>
      </c>
      <c r="D16" s="8">
        <f>'Opta Data'!E11</f>
        <v>2254</v>
      </c>
      <c r="E16" s="11">
        <f>'Points Calc'!AH13</f>
        <v>27.99</v>
      </c>
    </row>
    <row r="17" spans="1:5" x14ac:dyDescent="0.3">
      <c r="A17" s="8">
        <f t="shared" si="0"/>
        <v>15</v>
      </c>
      <c r="B17" s="8" t="str">
        <f>'Points Calc'!A8</f>
        <v>A. Muyl</v>
      </c>
      <c r="C17" s="8">
        <f>'Opta Data'!B6</f>
        <v>23</v>
      </c>
      <c r="D17" s="8">
        <f>'Opta Data'!E6</f>
        <v>997</v>
      </c>
      <c r="E17" s="11">
        <f>'Points Calc'!AH8</f>
        <v>27.97</v>
      </c>
    </row>
    <row r="18" spans="1:5" x14ac:dyDescent="0.3">
      <c r="A18" s="8">
        <f t="shared" si="0"/>
        <v>16</v>
      </c>
      <c r="B18" s="8" t="str">
        <f>'Points Calc'!A55</f>
        <v>VÃ­ctor RodrÃ­guez</v>
      </c>
      <c r="C18" s="8">
        <f>'Opta Data'!B53</f>
        <v>14</v>
      </c>
      <c r="D18" s="8">
        <f>'Opta Data'!E53</f>
        <v>864</v>
      </c>
      <c r="E18" s="11">
        <f>'Points Calc'!AH55</f>
        <v>27.240000000000002</v>
      </c>
    </row>
    <row r="19" spans="1:5" x14ac:dyDescent="0.3">
      <c r="A19" s="8">
        <f t="shared" si="0"/>
        <v>17</v>
      </c>
      <c r="B19" s="8" t="str">
        <f>'Points Calc'!A34</f>
        <v>J. Gressel</v>
      </c>
      <c r="C19" s="8">
        <f>'Opta Data'!B32</f>
        <v>21</v>
      </c>
      <c r="D19" s="8">
        <f>'Opta Data'!E32</f>
        <v>1865</v>
      </c>
      <c r="E19" s="11">
        <f>'Points Calc'!AH34</f>
        <v>27.06</v>
      </c>
    </row>
    <row r="20" spans="1:5" x14ac:dyDescent="0.3">
      <c r="A20" s="8">
        <f t="shared" si="0"/>
        <v>18</v>
      </c>
      <c r="B20" s="8" t="str">
        <f>'Points Calc'!A9</f>
        <v>A. Silva</v>
      </c>
      <c r="C20" s="8">
        <f>'Opta Data'!B7</f>
        <v>21</v>
      </c>
      <c r="D20" s="8">
        <f>'Opta Data'!E7</f>
        <v>1529</v>
      </c>
      <c r="E20" s="11">
        <f>'Points Calc'!AH9</f>
        <v>26.96</v>
      </c>
    </row>
    <row r="21" spans="1:5" x14ac:dyDescent="0.3">
      <c r="A21" s="8">
        <f t="shared" si="0"/>
        <v>19</v>
      </c>
      <c r="B21" s="8" t="str">
        <f>'Points Calc'!A7</f>
        <v>A. Katai</v>
      </c>
      <c r="C21" s="8">
        <f>'Opta Data'!B5</f>
        <v>24</v>
      </c>
      <c r="D21" s="8">
        <f>'Opta Data'!E5</f>
        <v>1696</v>
      </c>
      <c r="E21" s="11">
        <f>'Points Calc'!AH7</f>
        <v>26.669999999999998</v>
      </c>
    </row>
    <row r="22" spans="1:5" x14ac:dyDescent="0.3">
      <c r="A22" s="8">
        <f t="shared" si="0"/>
        <v>20</v>
      </c>
      <c r="B22" s="8" t="str">
        <f>'Points Calc'!A4</f>
        <v>A. Davies</v>
      </c>
      <c r="C22" s="8">
        <f>'Opta Data'!B2</f>
        <v>27</v>
      </c>
      <c r="D22" s="8">
        <f>'Opta Data'!E2</f>
        <v>2146</v>
      </c>
      <c r="E22" s="11">
        <f>'Points Calc'!AH4</f>
        <v>26.619999999999997</v>
      </c>
    </row>
    <row r="23" spans="1:5" x14ac:dyDescent="0.3">
      <c r="A23" s="8">
        <f t="shared" si="0"/>
        <v>21</v>
      </c>
      <c r="B23" s="8" t="str">
        <f>'Points Calc'!A50</f>
        <v>R. Lamah</v>
      </c>
      <c r="C23" s="8">
        <f>'Opta Data'!B48</f>
        <v>19</v>
      </c>
      <c r="D23" s="8">
        <f>'Opta Data'!E48</f>
        <v>1258</v>
      </c>
      <c r="E23" s="11">
        <f>'Points Calc'!AH50</f>
        <v>25.96</v>
      </c>
    </row>
    <row r="24" spans="1:5" x14ac:dyDescent="0.3">
      <c r="A24" s="8">
        <f t="shared" si="0"/>
        <v>22</v>
      </c>
      <c r="B24" s="8" t="str">
        <f>'Points Calc'!A21</f>
        <v>D. Royer</v>
      </c>
      <c r="C24" s="8">
        <f>'Opta Data'!B19</f>
        <v>26</v>
      </c>
      <c r="D24" s="8">
        <f>'Opta Data'!E19</f>
        <v>1936</v>
      </c>
      <c r="E24" s="11">
        <f>'Points Calc'!AH21</f>
        <v>25.680000000000003</v>
      </c>
    </row>
    <row r="25" spans="1:5" x14ac:dyDescent="0.3">
      <c r="A25" s="8">
        <f t="shared" si="0"/>
        <v>23</v>
      </c>
      <c r="B25" s="8" t="str">
        <f>'Points Calc'!A25</f>
        <v>F. Picault</v>
      </c>
      <c r="C25" s="8">
        <f>'Opta Data'!B23</f>
        <v>25</v>
      </c>
      <c r="D25" s="8">
        <f>'Opta Data'!E23</f>
        <v>1898</v>
      </c>
      <c r="E25" s="11">
        <f>'Points Calc'!AH25</f>
        <v>25.549999999999997</v>
      </c>
    </row>
    <row r="26" spans="1:5" x14ac:dyDescent="0.3">
      <c r="A26" s="8">
        <f t="shared" si="0"/>
        <v>24</v>
      </c>
      <c r="B26" s="8" t="str">
        <f>'Points Calc'!A57</f>
        <v>Z. Stieber</v>
      </c>
      <c r="C26" s="8">
        <f>'Opta Data'!B55</f>
        <v>20</v>
      </c>
      <c r="D26" s="8">
        <f>'Opta Data'!E55</f>
        <v>1497</v>
      </c>
      <c r="E26" s="11">
        <f>'Points Calc'!AH57</f>
        <v>25.41</v>
      </c>
    </row>
    <row r="27" spans="1:5" x14ac:dyDescent="0.3">
      <c r="A27" s="8">
        <f t="shared" si="0"/>
        <v>25</v>
      </c>
      <c r="B27" s="8" t="str">
        <f>'Points Calc'!A54</f>
        <v>V. Qazaishvili</v>
      </c>
      <c r="C27" s="8">
        <f>'Opta Data'!B52</f>
        <v>19</v>
      </c>
      <c r="D27" s="8">
        <f>'Opta Data'!E52</f>
        <v>1585</v>
      </c>
      <c r="E27" s="11">
        <f>'Points Calc'!AH54</f>
        <v>25.35</v>
      </c>
    </row>
    <row r="28" spans="1:5" x14ac:dyDescent="0.3">
      <c r="A28" s="8">
        <f t="shared" si="0"/>
        <v>26</v>
      </c>
      <c r="B28" s="8" t="str">
        <f>'Points Calc'!A38</f>
        <v>J. Savarino</v>
      </c>
      <c r="C28" s="8">
        <f>'Opta Data'!B36</f>
        <v>29</v>
      </c>
      <c r="D28" s="8">
        <f>'Opta Data'!E36</f>
        <v>2583</v>
      </c>
      <c r="E28" s="11">
        <f>'Points Calc'!AH38</f>
        <v>24.9</v>
      </c>
    </row>
    <row r="29" spans="1:5" x14ac:dyDescent="0.3">
      <c r="A29" s="8">
        <f t="shared" si="0"/>
        <v>27</v>
      </c>
      <c r="B29" s="8" t="str">
        <f>'Points Calc'!A39</f>
        <v>Justin Meram</v>
      </c>
      <c r="C29" s="8">
        <f>'Opta Data'!B37</f>
        <v>20</v>
      </c>
      <c r="D29" s="8">
        <f>'Opta Data'!E37</f>
        <v>1378</v>
      </c>
      <c r="E29" s="11">
        <f>'Points Calc'!AH39</f>
        <v>24.8</v>
      </c>
    </row>
    <row r="30" spans="1:5" x14ac:dyDescent="0.3">
      <c r="A30" s="8">
        <f t="shared" si="0"/>
        <v>28</v>
      </c>
      <c r="B30" s="8" t="str">
        <f>'Points Calc'!A40</f>
        <v>L. Blessing</v>
      </c>
      <c r="C30" s="8">
        <f>'Opta Data'!B38</f>
        <v>24</v>
      </c>
      <c r="D30" s="8">
        <f>'Opta Data'!E38</f>
        <v>1574</v>
      </c>
      <c r="E30" s="11">
        <f>'Points Calc'!AH40</f>
        <v>24.64</v>
      </c>
    </row>
    <row r="31" spans="1:5" x14ac:dyDescent="0.3">
      <c r="A31" s="8">
        <f t="shared" si="0"/>
        <v>29</v>
      </c>
      <c r="B31" s="8" t="str">
        <f>'Points Calc'!A48</f>
        <v>R. Alessandrini</v>
      </c>
      <c r="C31" s="8">
        <f>'Opta Data'!B46</f>
        <v>16</v>
      </c>
      <c r="D31" s="8">
        <f>'Opta Data'!E46</f>
        <v>1182</v>
      </c>
      <c r="E31" s="11">
        <f>'Points Calc'!AH48</f>
        <v>24.099999999999998</v>
      </c>
    </row>
    <row r="32" spans="1:5" x14ac:dyDescent="0.3">
      <c r="A32" s="8">
        <f t="shared" si="0"/>
        <v>30</v>
      </c>
      <c r="B32" s="8" t="str">
        <f>'Points Calc'!A22</f>
        <v>D. Salloi</v>
      </c>
      <c r="C32" s="8">
        <f>'Opta Data'!B20</f>
        <v>18</v>
      </c>
      <c r="D32" s="8">
        <f>'Opta Data'!E20</f>
        <v>1466</v>
      </c>
      <c r="E32" s="11">
        <f>'Points Calc'!AH22</f>
        <v>23.910000000000004</v>
      </c>
    </row>
    <row r="33" spans="1:5" x14ac:dyDescent="0.3">
      <c r="A33" s="8">
        <f t="shared" si="0"/>
        <v>31</v>
      </c>
      <c r="B33" s="8" t="str">
        <f>'Points Calc'!A26</f>
        <v>Gerso Fernandes</v>
      </c>
      <c r="C33" s="8">
        <f>'Opta Data'!B24</f>
        <v>26</v>
      </c>
      <c r="D33" s="8">
        <f>'Opta Data'!E24</f>
        <v>1412</v>
      </c>
      <c r="E33" s="11">
        <f>'Points Calc'!AH26</f>
        <v>23.879999999999995</v>
      </c>
    </row>
    <row r="34" spans="1:5" x14ac:dyDescent="0.3">
      <c r="A34" s="8">
        <f t="shared" si="0"/>
        <v>32</v>
      </c>
      <c r="B34" s="8" t="str">
        <f>'Points Calc'!A42</f>
        <v>M. Barrios</v>
      </c>
      <c r="C34" s="8">
        <f>'Opta Data'!B40</f>
        <v>28</v>
      </c>
      <c r="D34" s="8">
        <f>'Opta Data'!E40</f>
        <v>2018</v>
      </c>
      <c r="E34" s="11">
        <f>'Points Calc'!AH42</f>
        <v>23.510000000000005</v>
      </c>
    </row>
    <row r="35" spans="1:5" x14ac:dyDescent="0.3">
      <c r="A35" s="8">
        <f t="shared" si="0"/>
        <v>33</v>
      </c>
      <c r="B35" s="8" t="str">
        <f>'Points Calc'!A47</f>
        <v>Pedro Santos</v>
      </c>
      <c r="C35" s="8">
        <f>'Opta Data'!B45</f>
        <v>27</v>
      </c>
      <c r="D35" s="8">
        <f>'Opta Data'!E45</f>
        <v>2033</v>
      </c>
      <c r="E35" s="11">
        <f>'Points Calc'!AH47</f>
        <v>23.44</v>
      </c>
    </row>
    <row r="36" spans="1:5" x14ac:dyDescent="0.3">
      <c r="A36" s="8">
        <f t="shared" si="0"/>
        <v>34</v>
      </c>
      <c r="B36" s="8" t="str">
        <f>'Points Calc'!A19</f>
        <v>D. Accam</v>
      </c>
      <c r="C36" s="8">
        <f>'Opta Data'!B17</f>
        <v>21</v>
      </c>
      <c r="D36" s="8">
        <f>'Opta Data'!E17</f>
        <v>1188</v>
      </c>
      <c r="E36" s="11">
        <f>'Points Calc'!AH19</f>
        <v>22.13</v>
      </c>
    </row>
    <row r="37" spans="1:5" x14ac:dyDescent="0.3">
      <c r="A37" s="8">
        <f t="shared" si="0"/>
        <v>35</v>
      </c>
      <c r="B37" s="8" t="str">
        <f>'Points Calc'!A44</f>
        <v>N. Hansen</v>
      </c>
      <c r="C37" s="8">
        <f>'Opta Data'!B42</f>
        <v>19</v>
      </c>
      <c r="D37" s="8">
        <f>'Opta Data'!E42</f>
        <v>874</v>
      </c>
      <c r="E37" s="11">
        <f>'Points Calc'!AH44</f>
        <v>21.54</v>
      </c>
    </row>
    <row r="38" spans="1:5" x14ac:dyDescent="0.3">
      <c r="A38" s="8">
        <f t="shared" si="0"/>
        <v>36</v>
      </c>
      <c r="B38" s="8" t="str">
        <f>'Points Calc'!A33</f>
        <v>J. Agudelo</v>
      </c>
      <c r="C38" s="8">
        <f>'Opta Data'!B31</f>
        <v>19</v>
      </c>
      <c r="D38" s="8">
        <f>'Opta Data'!E31</f>
        <v>998</v>
      </c>
      <c r="E38" s="11">
        <f>'Points Calc'!AH33</f>
        <v>21.380000000000003</v>
      </c>
    </row>
    <row r="39" spans="1:5" x14ac:dyDescent="0.3">
      <c r="A39" s="8">
        <f t="shared" si="0"/>
        <v>37</v>
      </c>
      <c r="B39" s="8" t="str">
        <f>'Points Calc'!A17</f>
        <v>C. Techera</v>
      </c>
      <c r="C39" s="8">
        <f>'Opta Data'!B15</f>
        <v>20</v>
      </c>
      <c r="D39" s="8">
        <f>'Opta Data'!E15</f>
        <v>1325</v>
      </c>
      <c r="E39" s="11">
        <f>'Points Calc'!AH17</f>
        <v>21.07</v>
      </c>
    </row>
    <row r="40" spans="1:5" x14ac:dyDescent="0.3">
      <c r="A40" s="8">
        <f t="shared" si="0"/>
        <v>38</v>
      </c>
      <c r="B40" s="8" t="str">
        <f>'Points Calc'!A56</f>
        <v>Y. Asad</v>
      </c>
      <c r="C40" s="8">
        <f>'Opta Data'!B54</f>
        <v>24</v>
      </c>
      <c r="D40" s="8">
        <f>'Opta Data'!E54</f>
        <v>1912</v>
      </c>
      <c r="E40" s="11">
        <f>'Points Calc'!AH56</f>
        <v>20.62</v>
      </c>
    </row>
    <row r="41" spans="1:5" x14ac:dyDescent="0.3">
      <c r="A41" s="8">
        <f t="shared" si="0"/>
        <v>39</v>
      </c>
      <c r="B41" s="8" t="str">
        <f>'Points Calc'!A24</f>
        <v>E. Castillo</v>
      </c>
      <c r="C41" s="8">
        <f>'Opta Data'!B22</f>
        <v>17</v>
      </c>
      <c r="D41" s="8">
        <f>'Opta Data'!E22</f>
        <v>1495</v>
      </c>
      <c r="E41" s="11">
        <f>'Points Calc'!AH24</f>
        <v>19.36</v>
      </c>
    </row>
    <row r="42" spans="1:5" x14ac:dyDescent="0.3">
      <c r="A42" s="8">
        <f t="shared" si="0"/>
        <v>40</v>
      </c>
      <c r="B42" s="8" t="str">
        <f>'Points Calc'!A15</f>
        <v>C. Roldan</v>
      </c>
      <c r="C42" s="8">
        <f>'Opta Data'!B13</f>
        <v>11</v>
      </c>
      <c r="D42" s="8">
        <f>'Opta Data'!E13</f>
        <v>990</v>
      </c>
      <c r="E42" s="11">
        <f>'Points Calc'!AH15</f>
        <v>18.66</v>
      </c>
    </row>
    <row r="43" spans="1:5" x14ac:dyDescent="0.3">
      <c r="A43" s="8">
        <f t="shared" si="0"/>
        <v>41</v>
      </c>
      <c r="B43" s="8" t="str">
        <f>'Points Calc'!A53</f>
        <v>S. Nicholson</v>
      </c>
      <c r="C43" s="8">
        <f>'Opta Data'!B51</f>
        <v>14</v>
      </c>
      <c r="D43" s="8">
        <f>'Opta Data'!E51</f>
        <v>1066</v>
      </c>
      <c r="E43" s="11">
        <f>'Points Calc'!AH53</f>
        <v>18.440000000000001</v>
      </c>
    </row>
    <row r="44" spans="1:5" x14ac:dyDescent="0.3">
      <c r="A44" s="8">
        <f t="shared" si="0"/>
        <v>42</v>
      </c>
      <c r="B44" s="8" t="str">
        <f>'Points Calc'!A10</f>
        <v>B. Shea</v>
      </c>
      <c r="C44" s="8">
        <f>'Opta Data'!B8</f>
        <v>18</v>
      </c>
      <c r="D44" s="8">
        <f>'Opta Data'!E8</f>
        <v>856</v>
      </c>
      <c r="E44" s="11">
        <f>'Points Calc'!AH10</f>
        <v>17.57</v>
      </c>
    </row>
    <row r="45" spans="1:5" x14ac:dyDescent="0.3">
      <c r="A45" s="8">
        <f t="shared" si="0"/>
        <v>43</v>
      </c>
      <c r="B45" s="8" t="str">
        <f>'Points Calc'!A41</f>
        <v>M.  Eriksson</v>
      </c>
      <c r="C45" s="8">
        <f>'Opta Data'!B39</f>
        <v>27</v>
      </c>
      <c r="D45" s="8">
        <f>'Opta Data'!E39</f>
        <v>2202</v>
      </c>
      <c r="E45" s="11">
        <f>'Points Calc'!AH41</f>
        <v>16.98</v>
      </c>
    </row>
    <row r="46" spans="1:5" x14ac:dyDescent="0.3">
      <c r="A46" s="8">
        <f t="shared" si="0"/>
        <v>44</v>
      </c>
      <c r="B46" s="8" t="str">
        <f>'Points Calc'!A43</f>
        <v>M. Ibarra</v>
      </c>
      <c r="C46" s="8">
        <f>'Opta Data'!B41</f>
        <v>25</v>
      </c>
      <c r="D46" s="8">
        <f>'Opta Data'!E41</f>
        <v>2056</v>
      </c>
      <c r="E46" s="11">
        <f>'Points Calc'!AH43</f>
        <v>16.439999999999998</v>
      </c>
    </row>
    <row r="47" spans="1:5" x14ac:dyDescent="0.3">
      <c r="A47" s="8">
        <f t="shared" si="0"/>
        <v>45</v>
      </c>
      <c r="B47" s="8" t="str">
        <f>'Points Calc'!A14</f>
        <v>C. Pontius</v>
      </c>
      <c r="C47" s="8">
        <f>'Opta Data'!B12</f>
        <v>19</v>
      </c>
      <c r="D47" s="8">
        <f>'Opta Data'!E12</f>
        <v>1327</v>
      </c>
      <c r="E47" s="11">
        <f>'Points Calc'!AH14</f>
        <v>15.139999999999999</v>
      </c>
    </row>
    <row r="48" spans="1:5" x14ac:dyDescent="0.3">
      <c r="A48" s="8">
        <f t="shared" si="0"/>
        <v>46</v>
      </c>
      <c r="B48" s="8" t="str">
        <f>'Points Calc'!A35</f>
        <v>J. Medina</v>
      </c>
      <c r="C48" s="8">
        <f>'Opta Data'!B33</f>
        <v>19</v>
      </c>
      <c r="D48" s="8">
        <f>'Opta Data'!E33</f>
        <v>1287</v>
      </c>
      <c r="E48" s="11">
        <f>'Points Calc'!AH35</f>
        <v>15.07</v>
      </c>
    </row>
    <row r="49" spans="1:5" x14ac:dyDescent="0.3">
      <c r="A49" s="8">
        <f t="shared" si="0"/>
        <v>47</v>
      </c>
      <c r="B49" s="8" t="str">
        <f>'Points Calc'!A46</f>
        <v>P. Arriola</v>
      </c>
      <c r="C49" s="8">
        <f>'Opta Data'!B44</f>
        <v>14</v>
      </c>
      <c r="D49" s="8">
        <f>'Opta Data'!E44</f>
        <v>995</v>
      </c>
      <c r="E49" s="11">
        <f>'Points Calc'!AH46</f>
        <v>14.74</v>
      </c>
    </row>
    <row r="50" spans="1:5" x14ac:dyDescent="0.3">
      <c r="A50" s="8">
        <f t="shared" si="0"/>
        <v>48</v>
      </c>
      <c r="B50" s="8" t="str">
        <f>'Points Calc'!A28</f>
        <v>H. Shipp</v>
      </c>
      <c r="C50" s="8">
        <f>'Opta Data'!B26</f>
        <v>17</v>
      </c>
      <c r="D50" s="8">
        <f>'Opta Data'!E26</f>
        <v>1154</v>
      </c>
      <c r="E50" s="11">
        <f>'Points Calc'!AH28</f>
        <v>14.43</v>
      </c>
    </row>
    <row r="51" spans="1:5" x14ac:dyDescent="0.3">
      <c r="A51" s="8">
        <f t="shared" si="0"/>
        <v>49</v>
      </c>
      <c r="B51" s="8" t="str">
        <f>'Points Calc'!A49</f>
        <v>R. Edwards</v>
      </c>
      <c r="C51" s="8">
        <f>'Opta Data'!B47</f>
        <v>22</v>
      </c>
      <c r="D51" s="8">
        <f>'Opta Data'!E47</f>
        <v>1423</v>
      </c>
      <c r="E51" s="11">
        <f>'Points Calc'!AH49</f>
        <v>12.01</v>
      </c>
    </row>
    <row r="52" spans="1:5" x14ac:dyDescent="0.3">
      <c r="A52" s="8">
        <f t="shared" si="0"/>
        <v>50</v>
      </c>
      <c r="B52" s="8" t="str">
        <f>'Points Calc'!A45</f>
        <v>N. Hasler</v>
      </c>
      <c r="C52" s="8">
        <f>'Opta Data'!B43</f>
        <v>12</v>
      </c>
      <c r="D52" s="8">
        <f>'Opta Data'!E43</f>
        <v>883</v>
      </c>
      <c r="E52" s="11">
        <f>'Points Calc'!AH45</f>
        <v>11.17</v>
      </c>
    </row>
    <row r="53" spans="1:5" x14ac:dyDescent="0.3">
      <c r="A53" s="8">
        <f t="shared" si="0"/>
        <v>51</v>
      </c>
      <c r="B53" s="8" t="str">
        <f>'Points Calc'!A12</f>
        <v>C. Mueller</v>
      </c>
      <c r="C53" s="8">
        <f>'Opta Data'!B10</f>
        <v>19</v>
      </c>
      <c r="D53" s="8">
        <f>'Opta Data'!E10</f>
        <v>1362</v>
      </c>
      <c r="E53" s="11">
        <f>'Points Calc'!AH12</f>
        <v>11.139999999999999</v>
      </c>
    </row>
    <row r="54" spans="1:5" x14ac:dyDescent="0.3">
      <c r="A54" s="8">
        <f t="shared" si="0"/>
        <v>52</v>
      </c>
      <c r="B54" s="8" t="str">
        <f>'Points Calc'!A16</f>
        <v>C. Sapong</v>
      </c>
      <c r="C54" s="8">
        <f>'Opta Data'!B14</f>
        <v>9</v>
      </c>
      <c r="D54" s="8">
        <f>'Opta Data'!E14</f>
        <v>661</v>
      </c>
      <c r="E54" s="11">
        <f>'Points Calc'!AH16</f>
        <v>10.66</v>
      </c>
    </row>
    <row r="55" spans="1:5" x14ac:dyDescent="0.3">
      <c r="A55" s="8">
        <f t="shared" si="0"/>
        <v>53</v>
      </c>
      <c r="B55" s="8" t="str">
        <f>'Points Calc'!A11</f>
        <v>C. Martinez</v>
      </c>
      <c r="C55" s="8">
        <f>'Opta Data'!B9</f>
        <v>14</v>
      </c>
      <c r="D55" s="8">
        <f>'Opta Data'!E9</f>
        <v>841</v>
      </c>
      <c r="E55" s="11">
        <f>'Points Calc'!AH11</f>
        <v>10.080000000000002</v>
      </c>
    </row>
    <row r="56" spans="1:5" x14ac:dyDescent="0.3">
      <c r="A56" s="8">
        <f t="shared" si="0"/>
        <v>54</v>
      </c>
      <c r="B56" s="8" t="str">
        <f>'Points Calc'!A6</f>
        <v>A. GÃ³mez</v>
      </c>
      <c r="C56" s="8">
        <f>'Opta Data'!B4</f>
        <v>13</v>
      </c>
      <c r="D56" s="8">
        <f>'Opta Data'!E4</f>
        <v>1071</v>
      </c>
      <c r="E56" s="11">
        <f>'Points Calc'!AH6</f>
        <v>8.14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85B3F-78D1-46C9-9534-AEAB7A143AD4}">
  <dimension ref="A1:AM57"/>
  <sheetViews>
    <sheetView topLeftCell="A2" workbookViewId="0"/>
  </sheetViews>
  <sheetFormatPr defaultRowHeight="14.4" x14ac:dyDescent="0.3"/>
  <cols>
    <col min="3" max="3" width="10.44140625" customWidth="1"/>
    <col min="4" max="4" width="9.33203125" customWidth="1"/>
    <col min="5" max="5" width="20.109375" customWidth="1"/>
    <col min="6" max="6" width="18" customWidth="1"/>
    <col min="12" max="12" width="16.88671875" customWidth="1"/>
    <col min="13" max="13" width="17.33203125" customWidth="1"/>
    <col min="14" max="14" width="16.5546875" customWidth="1"/>
    <col min="21" max="21" width="9.88671875" customWidth="1"/>
    <col min="22" max="22" width="19.44140625" customWidth="1"/>
    <col min="26" max="26" width="23.88671875" customWidth="1"/>
    <col min="29" max="29" width="13.33203125" customWidth="1"/>
    <col min="31" max="31" width="20.33203125" customWidth="1"/>
    <col min="35" max="35" width="11.44140625" customWidth="1"/>
    <col min="36" max="36" width="12.88671875" customWidth="1"/>
    <col min="37" max="37" width="18.109375" customWidth="1"/>
    <col min="38" max="38" width="13.109375" customWidth="1"/>
    <col min="39" max="39" width="15.6640625" customWidth="1"/>
  </cols>
  <sheetData>
    <row r="1" spans="1:39" x14ac:dyDescent="0.3">
      <c r="A1" t="str">
        <f>'Attacking Workspace'!A1</f>
        <v>Attacking Workspace</v>
      </c>
    </row>
    <row r="2" spans="1:39" x14ac:dyDescent="0.3">
      <c r="A2" t="s">
        <v>15</v>
      </c>
      <c r="H2" t="s">
        <v>242</v>
      </c>
      <c r="P2" t="s">
        <v>243</v>
      </c>
      <c r="X2" t="s">
        <v>241</v>
      </c>
      <c r="AG2" t="s">
        <v>240</v>
      </c>
    </row>
    <row r="3" spans="1:39" x14ac:dyDescent="0.3">
      <c r="A3" t="s">
        <v>0</v>
      </c>
      <c r="B3" t="s">
        <v>9</v>
      </c>
      <c r="C3" t="s">
        <v>15</v>
      </c>
      <c r="D3" t="s">
        <v>16</v>
      </c>
      <c r="E3" t="s">
        <v>17</v>
      </c>
      <c r="F3" t="s">
        <v>18</v>
      </c>
      <c r="H3" t="s">
        <v>0</v>
      </c>
      <c r="I3" t="s">
        <v>9</v>
      </c>
      <c r="J3" t="s">
        <v>19</v>
      </c>
      <c r="K3" t="s">
        <v>20</v>
      </c>
      <c r="L3" t="s">
        <v>21</v>
      </c>
      <c r="M3" t="s">
        <v>22</v>
      </c>
      <c r="N3" t="s">
        <v>23</v>
      </c>
      <c r="P3" t="s">
        <v>0</v>
      </c>
      <c r="Q3" t="s">
        <v>9</v>
      </c>
      <c r="R3" t="s">
        <v>26</v>
      </c>
      <c r="S3" t="s">
        <v>27</v>
      </c>
      <c r="T3" t="s">
        <v>28</v>
      </c>
      <c r="U3" t="s">
        <v>29</v>
      </c>
      <c r="V3" t="s">
        <v>30</v>
      </c>
      <c r="X3" t="s">
        <v>0</v>
      </c>
      <c r="Y3" t="s">
        <v>9</v>
      </c>
      <c r="Z3" t="s">
        <v>31</v>
      </c>
      <c r="AA3" t="s">
        <v>32</v>
      </c>
      <c r="AB3" t="s">
        <v>33</v>
      </c>
      <c r="AC3" t="s">
        <v>181</v>
      </c>
      <c r="AD3" t="s">
        <v>34</v>
      </c>
      <c r="AE3" t="s">
        <v>35</v>
      </c>
      <c r="AG3" t="s">
        <v>0</v>
      </c>
      <c r="AH3" s="7" t="s">
        <v>9</v>
      </c>
      <c r="AI3" t="s">
        <v>36</v>
      </c>
      <c r="AJ3" t="s">
        <v>37</v>
      </c>
      <c r="AK3" t="s">
        <v>185</v>
      </c>
      <c r="AL3" t="s">
        <v>38</v>
      </c>
      <c r="AM3" t="s">
        <v>39</v>
      </c>
    </row>
    <row r="4" spans="1:39" x14ac:dyDescent="0.3">
      <c r="A4">
        <v>1</v>
      </c>
      <c r="B4" t="str">
        <f>'Attacking Workspace'!A31</f>
        <v>Ilsinho</v>
      </c>
      <c r="C4">
        <f>'Attacking Workspace'!B31</f>
        <v>78.459999999999994</v>
      </c>
      <c r="D4">
        <f>'Attacking Workspace'!C31</f>
        <v>40.94</v>
      </c>
      <c r="E4">
        <f>'Attacking Workspace'!D31</f>
        <v>74.08</v>
      </c>
      <c r="F4" s="11">
        <f>'Attacking Workspace'!E31</f>
        <v>58.13</v>
      </c>
      <c r="H4" s="8">
        <v>1</v>
      </c>
      <c r="I4" t="str">
        <f>'Attacking Workspace'!A31</f>
        <v>Ilsinho</v>
      </c>
      <c r="J4">
        <f>'Attacking Workspace'!H31</f>
        <v>54</v>
      </c>
      <c r="K4">
        <f>'Attacking Workspace'!I31</f>
        <v>0.82599999999999996</v>
      </c>
      <c r="L4">
        <f>'Attacking Workspace'!J31</f>
        <v>0.45100000000000001</v>
      </c>
      <c r="M4">
        <f>'Attacking Workspace'!K31</f>
        <v>0.311</v>
      </c>
      <c r="N4" s="11">
        <f>'Attacking Workspace'!L31</f>
        <v>5.17</v>
      </c>
      <c r="P4" s="8">
        <v>1</v>
      </c>
      <c r="Q4" t="str">
        <f>'Attacking Workspace'!A31</f>
        <v>Ilsinho</v>
      </c>
      <c r="R4">
        <f>'Attacking Workspace'!O31</f>
        <v>9.25</v>
      </c>
      <c r="S4">
        <f>'Attacking Workspace'!P31</f>
        <v>0.53400000000000003</v>
      </c>
      <c r="T4">
        <f>'Attacking Workspace'!Q31</f>
        <v>4.9400000000000004</v>
      </c>
      <c r="U4">
        <f>'Attacking Workspace'!R31</f>
        <v>1.65</v>
      </c>
      <c r="V4" s="11">
        <f>'Attacking Workspace'!S31</f>
        <v>3.3</v>
      </c>
      <c r="X4" s="8">
        <v>1</v>
      </c>
      <c r="Y4" t="str">
        <f>'Attacking Workspace'!A36</f>
        <v>J. Plata</v>
      </c>
      <c r="Z4">
        <f>'Attacking Workspace'!V36</f>
        <v>1.41</v>
      </c>
      <c r="AA4">
        <f>'Attacking Workspace'!W36</f>
        <v>1.75</v>
      </c>
      <c r="AB4">
        <f>'Attacking Workspace'!X36</f>
        <v>0.54</v>
      </c>
      <c r="AC4">
        <f>'Attacking Workspace'!Y36</f>
        <v>0.61</v>
      </c>
      <c r="AD4">
        <f>'Attacking Workspace'!Z36</f>
        <v>0.34</v>
      </c>
      <c r="AE4" s="11">
        <f>'Attacking Workspace'!AA36</f>
        <v>2.89</v>
      </c>
      <c r="AG4" s="8">
        <v>1</v>
      </c>
      <c r="AH4" s="7" t="str">
        <f>'Attacking Workspace'!A40</f>
        <v>L. Blessing</v>
      </c>
      <c r="AI4">
        <f>'Attacking Workspace'!AD40</f>
        <v>6.46</v>
      </c>
      <c r="AJ4">
        <f>'Attacking Workspace'!AE40</f>
        <v>1.96</v>
      </c>
      <c r="AK4">
        <f>'Attacking Workspace'!AF40</f>
        <v>2.97</v>
      </c>
      <c r="AL4">
        <f>'Attacking Workspace'!AG40</f>
        <v>1.92</v>
      </c>
      <c r="AM4" s="11">
        <f>'Attacking Workspace'!AH40</f>
        <v>13.78</v>
      </c>
    </row>
    <row r="5" spans="1:39" x14ac:dyDescent="0.3">
      <c r="A5">
        <f>1+A4</f>
        <v>2</v>
      </c>
      <c r="B5" s="8" t="str">
        <f>'Attacking Workspace'!A18</f>
        <v>C. Vela</v>
      </c>
      <c r="C5" s="8">
        <f>'Attacking Workspace'!B18</f>
        <v>69.22</v>
      </c>
      <c r="D5" s="8">
        <f>'Attacking Workspace'!C18</f>
        <v>39.75</v>
      </c>
      <c r="E5" s="8">
        <f>'Attacking Workspace'!D18</f>
        <v>75.150000000000006</v>
      </c>
      <c r="F5" s="11">
        <f>'Attacking Workspace'!E18</f>
        <v>52.02</v>
      </c>
      <c r="H5" s="8">
        <f>1+H4</f>
        <v>2</v>
      </c>
      <c r="I5" s="8" t="str">
        <f>'Attacking Workspace'!A55</f>
        <v>VÃ­ctor RodrÃ­guez</v>
      </c>
      <c r="J5" s="8">
        <f>'Attacking Workspace'!H55</f>
        <v>44.06</v>
      </c>
      <c r="K5" s="8">
        <f>'Attacking Workspace'!I55</f>
        <v>0.77500000000000002</v>
      </c>
      <c r="L5" s="8">
        <f>'Attacking Workspace'!J55</f>
        <v>0.46100000000000002</v>
      </c>
      <c r="M5" s="8">
        <f>'Attacking Workspace'!K55</f>
        <v>0.33500000000000002</v>
      </c>
      <c r="N5" s="11">
        <f>'Attacking Workspace'!L55</f>
        <v>4.09</v>
      </c>
      <c r="P5" s="8">
        <f>1+P4</f>
        <v>2</v>
      </c>
      <c r="Q5" s="8" t="str">
        <f>'Attacking Workspace'!A4</f>
        <v>A. Davies</v>
      </c>
      <c r="R5" s="8">
        <f>'Attacking Workspace'!O4</f>
        <v>8.18</v>
      </c>
      <c r="S5" s="8">
        <f>'Attacking Workspace'!P4</f>
        <v>0.58499999999999996</v>
      </c>
      <c r="T5" s="8">
        <f>'Attacking Workspace'!Q4</f>
        <v>4.78</v>
      </c>
      <c r="U5" s="8">
        <f>'Attacking Workspace'!R4</f>
        <v>1.72</v>
      </c>
      <c r="V5" s="11">
        <f>'Attacking Workspace'!S4</f>
        <v>3.06</v>
      </c>
      <c r="X5" s="8">
        <f>1+X4</f>
        <v>2</v>
      </c>
      <c r="Y5" s="8" t="str">
        <f>'Attacking Workspace'!A18</f>
        <v>C. Vela</v>
      </c>
      <c r="Z5" s="8">
        <f>'Attacking Workspace'!V18</f>
        <v>2.42</v>
      </c>
      <c r="AA5" s="8">
        <f>'Attacking Workspace'!W18</f>
        <v>1.89</v>
      </c>
      <c r="AB5" s="8">
        <f>'Attacking Workspace'!X18</f>
        <v>0.53</v>
      </c>
      <c r="AC5" s="8">
        <f>'Attacking Workspace'!Y18</f>
        <v>0.45</v>
      </c>
      <c r="AD5" s="8">
        <f>'Attacking Workspace'!Z18</f>
        <v>0.23</v>
      </c>
      <c r="AE5" s="11">
        <f>'Attacking Workspace'!AA18</f>
        <v>2.87</v>
      </c>
      <c r="AG5" s="8">
        <f>1+AG4</f>
        <v>2</v>
      </c>
      <c r="AH5" s="7" t="str">
        <f>'Attacking Workspace'!A29</f>
        <v>H. Villalba</v>
      </c>
      <c r="AI5" s="8">
        <f>'Attacking Workspace'!AD29</f>
        <v>7.08</v>
      </c>
      <c r="AJ5" s="8">
        <f>'Attacking Workspace'!AE29</f>
        <v>1.82</v>
      </c>
      <c r="AK5" s="8">
        <f>'Attacking Workspace'!AF29</f>
        <v>3.22</v>
      </c>
      <c r="AL5" s="8">
        <f>'Attacking Workspace'!AG29</f>
        <v>1.0900000000000001</v>
      </c>
      <c r="AM5" s="11">
        <f>'Attacking Workspace'!AH29</f>
        <v>13.02</v>
      </c>
    </row>
    <row r="6" spans="1:39" x14ac:dyDescent="0.3">
      <c r="A6" s="8">
        <f t="shared" ref="A6:A57" si="0">1+A5</f>
        <v>3</v>
      </c>
      <c r="B6" s="8" t="str">
        <f>'Attacking Workspace'!A36</f>
        <v>J. Plata</v>
      </c>
      <c r="C6" s="8">
        <f>'Attacking Workspace'!B36</f>
        <v>70.7</v>
      </c>
      <c r="D6" s="8">
        <f>'Attacking Workspace'!C36</f>
        <v>34.04</v>
      </c>
      <c r="E6" s="8">
        <f>'Attacking Workspace'!D36</f>
        <v>71.97</v>
      </c>
      <c r="F6" s="11">
        <f>'Attacking Workspace'!E36</f>
        <v>50.88</v>
      </c>
      <c r="H6" s="8">
        <f t="shared" ref="H6:H57" si="1">1+H5</f>
        <v>3</v>
      </c>
      <c r="I6" s="8" t="str">
        <f>'Attacking Workspace'!A15</f>
        <v>C. Roldan</v>
      </c>
      <c r="J6" s="8">
        <f>'Attacking Workspace'!H15</f>
        <v>49.18</v>
      </c>
      <c r="K6" s="8">
        <f>'Attacking Workspace'!I15</f>
        <v>0.84499999999999997</v>
      </c>
      <c r="L6" s="8">
        <f>'Attacking Workspace'!J15</f>
        <v>0.316</v>
      </c>
      <c r="M6" s="8">
        <f>'Attacking Workspace'!K15</f>
        <v>0.311</v>
      </c>
      <c r="N6" s="11">
        <f>'Attacking Workspace'!L15</f>
        <v>3.45</v>
      </c>
      <c r="P6" s="8">
        <f t="shared" ref="P6:P57" si="2">1+P5</f>
        <v>3</v>
      </c>
      <c r="Q6" s="8" t="str">
        <f>'Attacking Workspace'!A24</f>
        <v>E. Castillo</v>
      </c>
      <c r="R6" s="8">
        <f>'Attacking Workspace'!O24</f>
        <v>3.73</v>
      </c>
      <c r="S6" s="8">
        <f>'Attacking Workspace'!P24</f>
        <v>0.66100000000000003</v>
      </c>
      <c r="T6" s="8">
        <f>'Attacking Workspace'!Q24</f>
        <v>2.4700000000000002</v>
      </c>
      <c r="U6" s="8">
        <f>'Attacking Workspace'!R24</f>
        <v>0.66</v>
      </c>
      <c r="V6" s="11">
        <f>'Attacking Workspace'!S24</f>
        <v>1.81</v>
      </c>
      <c r="X6" s="8">
        <f t="shared" ref="X6:X57" si="3">1+X5</f>
        <v>3</v>
      </c>
      <c r="Y6" s="8" t="str">
        <f>'Attacking Workspace'!A5</f>
        <v>A. Elis</v>
      </c>
      <c r="Z6" s="8">
        <f>'Attacking Workspace'!V5</f>
        <v>0.84</v>
      </c>
      <c r="AA6" s="8">
        <f>'Attacking Workspace'!W5</f>
        <v>1.76</v>
      </c>
      <c r="AB6" s="8">
        <f>'Attacking Workspace'!X5</f>
        <v>0.51</v>
      </c>
      <c r="AC6" s="8">
        <f>'Attacking Workspace'!Y5</f>
        <v>0.42</v>
      </c>
      <c r="AD6" s="8">
        <f>'Attacking Workspace'!Z5</f>
        <v>0.37</v>
      </c>
      <c r="AE6" s="11">
        <f>'Attacking Workspace'!AA5</f>
        <v>2.69</v>
      </c>
      <c r="AG6" s="8">
        <f t="shared" ref="AG6:AG57" si="4">1+AG5</f>
        <v>3</v>
      </c>
      <c r="AH6" s="7" t="str">
        <f>'Attacking Workspace'!A34</f>
        <v>J. Gressel</v>
      </c>
      <c r="AI6" s="8">
        <f>'Attacking Workspace'!AD34</f>
        <v>5.65</v>
      </c>
      <c r="AJ6" s="8">
        <f>'Attacking Workspace'!AE34</f>
        <v>2.19</v>
      </c>
      <c r="AK6" s="8">
        <f>'Attacking Workspace'!AF34</f>
        <v>2.9</v>
      </c>
      <c r="AL6" s="8">
        <f>'Attacking Workspace'!AG34</f>
        <v>2.0499999999999998</v>
      </c>
      <c r="AM6" s="11">
        <f>'Attacking Workspace'!AH34</f>
        <v>12.78</v>
      </c>
    </row>
    <row r="7" spans="1:39" x14ac:dyDescent="0.3">
      <c r="A7" s="8">
        <f t="shared" si="0"/>
        <v>4</v>
      </c>
      <c r="B7" s="8" t="str">
        <f>'Attacking Workspace'!A34</f>
        <v>J. Gressel</v>
      </c>
      <c r="C7" s="8">
        <f>'Attacking Workspace'!B34</f>
        <v>67.319999999999993</v>
      </c>
      <c r="D7" s="8">
        <f>'Attacking Workspace'!C34</f>
        <v>26.2</v>
      </c>
      <c r="E7" s="8">
        <f>'Attacking Workspace'!D34</f>
        <v>74.209999999999994</v>
      </c>
      <c r="F7" s="11">
        <f>'Attacking Workspace'!E34</f>
        <v>49.96</v>
      </c>
      <c r="H7" s="8">
        <f t="shared" si="1"/>
        <v>4</v>
      </c>
      <c r="I7" s="8" t="str">
        <f>'Attacking Workspace'!A18</f>
        <v>C. Vela</v>
      </c>
      <c r="J7" s="8">
        <f>'Attacking Workspace'!H18</f>
        <v>39.369999999999997</v>
      </c>
      <c r="K7" s="8">
        <f>'Attacking Workspace'!I18</f>
        <v>0.82299999999999995</v>
      </c>
      <c r="L7" s="8">
        <f>'Attacking Workspace'!J18</f>
        <v>0.42399999999999999</v>
      </c>
      <c r="M7" s="8">
        <f>'Attacking Workspace'!K18</f>
        <v>0.26300000000000001</v>
      </c>
      <c r="N7" s="11">
        <f>'Attacking Workspace'!L18</f>
        <v>2.98</v>
      </c>
      <c r="P7" s="8">
        <f t="shared" si="2"/>
        <v>4</v>
      </c>
      <c r="Q7" s="8" t="str">
        <f>'Attacking Workspace'!A30</f>
        <v>I. Piatti</v>
      </c>
      <c r="R7" s="8">
        <f>'Attacking Workspace'!O30</f>
        <v>7.81</v>
      </c>
      <c r="S7" s="8">
        <f>'Attacking Workspace'!P30</f>
        <v>0.44600000000000001</v>
      </c>
      <c r="T7" s="8">
        <f>'Attacking Workspace'!Q30</f>
        <v>3.49</v>
      </c>
      <c r="U7" s="8">
        <f>'Attacking Workspace'!R30</f>
        <v>2.0499999999999998</v>
      </c>
      <c r="V7" s="11">
        <f>'Attacking Workspace'!S30</f>
        <v>1.44</v>
      </c>
      <c r="X7" s="8">
        <f t="shared" si="3"/>
        <v>4</v>
      </c>
      <c r="Y7" s="8" t="str">
        <f>'Attacking Workspace'!A29</f>
        <v>H. Villalba</v>
      </c>
      <c r="Z7" s="8">
        <f>'Attacking Workspace'!V29</f>
        <v>0.81</v>
      </c>
      <c r="AA7" s="8">
        <f>'Attacking Workspace'!W29</f>
        <v>1.61</v>
      </c>
      <c r="AB7" s="8">
        <f>'Attacking Workspace'!X29</f>
        <v>0.32</v>
      </c>
      <c r="AC7" s="8">
        <f>'Attacking Workspace'!Y29</f>
        <v>0.64</v>
      </c>
      <c r="AD7" s="8">
        <f>'Attacking Workspace'!Z29</f>
        <v>0.32</v>
      </c>
      <c r="AE7" s="11">
        <f>'Attacking Workspace'!AA29</f>
        <v>2.58</v>
      </c>
      <c r="AG7" s="8">
        <f t="shared" si="4"/>
        <v>4</v>
      </c>
      <c r="AH7" s="7" t="str">
        <f>'Attacking Workspace'!A8</f>
        <v>A. Muyl</v>
      </c>
      <c r="AI7" s="8">
        <f>'Attacking Workspace'!AD8</f>
        <v>5.69</v>
      </c>
      <c r="AJ7" s="8">
        <f>'Attacking Workspace'!AE8</f>
        <v>1.92</v>
      </c>
      <c r="AK7" s="8">
        <f>'Attacking Workspace'!AF8</f>
        <v>2.89</v>
      </c>
      <c r="AL7" s="8">
        <f>'Attacking Workspace'!AG8</f>
        <v>1.92</v>
      </c>
      <c r="AM7" s="11">
        <f>'Attacking Workspace'!AH8</f>
        <v>12.39</v>
      </c>
    </row>
    <row r="8" spans="1:39" x14ac:dyDescent="0.3">
      <c r="A8" s="8">
        <f t="shared" si="0"/>
        <v>5</v>
      </c>
      <c r="B8" s="8" t="str">
        <f>'Attacking Workspace'!A23</f>
        <v>E. Barco</v>
      </c>
      <c r="C8" s="8">
        <f>'Attacking Workspace'!B23</f>
        <v>68.12</v>
      </c>
      <c r="D8" s="8">
        <f>'Attacking Workspace'!C23</f>
        <v>34.979999999999997</v>
      </c>
      <c r="E8" s="8">
        <f>'Attacking Workspace'!D23</f>
        <v>72.11</v>
      </c>
      <c r="F8" s="11">
        <f>'Attacking Workspace'!E23</f>
        <v>49.13</v>
      </c>
      <c r="H8" s="8">
        <f t="shared" si="1"/>
        <v>5</v>
      </c>
      <c r="I8" s="8" t="str">
        <f>'Attacking Workspace'!A39</f>
        <v>Justin Meram</v>
      </c>
      <c r="J8" s="8">
        <f>'Attacking Workspace'!H39</f>
        <v>38.99</v>
      </c>
      <c r="K8" s="8">
        <f>'Attacking Workspace'!I39</f>
        <v>0.81899999999999995</v>
      </c>
      <c r="L8" s="8">
        <f>'Attacking Workspace'!J39</f>
        <v>0.38400000000000001</v>
      </c>
      <c r="M8" s="8">
        <f>'Attacking Workspace'!K39</f>
        <v>0.29299999999999998</v>
      </c>
      <c r="N8" s="11">
        <f>'Attacking Workspace'!L39</f>
        <v>2.94</v>
      </c>
      <c r="P8" s="8">
        <f t="shared" si="2"/>
        <v>5</v>
      </c>
      <c r="Q8" s="8" t="str">
        <f>'Attacking Workspace'!A19</f>
        <v>D. Accam</v>
      </c>
      <c r="R8" s="8">
        <f>'Attacking Workspace'!O19</f>
        <v>5.53</v>
      </c>
      <c r="S8" s="8">
        <f>'Attacking Workspace'!P19</f>
        <v>0.438</v>
      </c>
      <c r="T8" s="8">
        <f>'Attacking Workspace'!Q19</f>
        <v>2.42</v>
      </c>
      <c r="U8" s="8">
        <f>'Attacking Workspace'!R19</f>
        <v>1.36</v>
      </c>
      <c r="V8" s="11">
        <f>'Attacking Workspace'!S19</f>
        <v>1.06</v>
      </c>
      <c r="X8" s="8">
        <f t="shared" si="3"/>
        <v>5</v>
      </c>
      <c r="Y8" s="8" t="str">
        <f>'Attacking Workspace'!A7</f>
        <v>A. Katai</v>
      </c>
      <c r="Z8" s="8">
        <f>'Attacking Workspace'!V7</f>
        <v>0.9</v>
      </c>
      <c r="AA8" s="8">
        <f>'Attacking Workspace'!W7</f>
        <v>1.65</v>
      </c>
      <c r="AB8" s="8">
        <f>'Attacking Workspace'!X7</f>
        <v>0.64</v>
      </c>
      <c r="AC8" s="8">
        <f>'Attacking Workspace'!Y7</f>
        <v>0.27</v>
      </c>
      <c r="AD8" s="8">
        <f>'Attacking Workspace'!Z7</f>
        <v>0.16</v>
      </c>
      <c r="AE8" s="11">
        <f>'Attacking Workspace'!AA7</f>
        <v>2.5499999999999998</v>
      </c>
      <c r="AG8" s="8">
        <f t="shared" si="4"/>
        <v>5</v>
      </c>
      <c r="AH8" s="7" t="str">
        <f>'Attacking Workspace'!A5</f>
        <v>A. Elis</v>
      </c>
      <c r="AI8" s="8">
        <f>'Attacking Workspace'!AD5</f>
        <v>6.41</v>
      </c>
      <c r="AJ8" s="8">
        <f>'Attacking Workspace'!AE5</f>
        <v>1.88</v>
      </c>
      <c r="AK8" s="8">
        <f>'Attacking Workspace'!AF5</f>
        <v>2.37</v>
      </c>
      <c r="AL8" s="8">
        <f>'Attacking Workspace'!AG5</f>
        <v>1.58</v>
      </c>
      <c r="AM8" s="11">
        <f>'Attacking Workspace'!AH5</f>
        <v>12.24</v>
      </c>
    </row>
    <row r="9" spans="1:39" x14ac:dyDescent="0.3">
      <c r="A9" s="8">
        <f t="shared" si="0"/>
        <v>6</v>
      </c>
      <c r="B9" s="8" t="str">
        <f>'Attacking Workspace'!A8</f>
        <v>A. Muyl</v>
      </c>
      <c r="C9" s="8">
        <f>'Attacking Workspace'!B8</f>
        <v>66.08</v>
      </c>
      <c r="D9" s="8">
        <f>'Attacking Workspace'!C8</f>
        <v>32.770000000000003</v>
      </c>
      <c r="E9" s="8">
        <f>'Attacking Workspace'!D8</f>
        <v>74.260000000000005</v>
      </c>
      <c r="F9" s="11">
        <f>'Attacking Workspace'!E8</f>
        <v>49.07</v>
      </c>
      <c r="H9" s="8">
        <f t="shared" si="1"/>
        <v>6</v>
      </c>
      <c r="I9" s="8" t="str">
        <f>'Attacking Workspace'!A37</f>
        <v>J. Russell</v>
      </c>
      <c r="J9" s="8">
        <f>'Attacking Workspace'!H37</f>
        <v>30.41</v>
      </c>
      <c r="K9" s="8">
        <f>'Attacking Workspace'!I37</f>
        <v>0.76900000000000002</v>
      </c>
      <c r="L9" s="8">
        <f>'Attacking Workspace'!J37</f>
        <v>0.53500000000000003</v>
      </c>
      <c r="M9" s="8">
        <f>'Attacking Workspace'!K37</f>
        <v>0.29599999999999999</v>
      </c>
      <c r="N9" s="11">
        <f>'Attacking Workspace'!L37</f>
        <v>2.85</v>
      </c>
      <c r="P9" s="8">
        <f t="shared" si="2"/>
        <v>6</v>
      </c>
      <c r="Q9" s="8" t="str">
        <f>'Attacking Workspace'!A54</f>
        <v>V. Qazaishvili</v>
      </c>
      <c r="R9" s="8">
        <f>'Attacking Workspace'!O54</f>
        <v>4.7699999999999996</v>
      </c>
      <c r="S9" s="8">
        <f>'Attacking Workspace'!P54</f>
        <v>0.65500000000000003</v>
      </c>
      <c r="T9" s="8">
        <f>'Attacking Workspace'!Q54</f>
        <v>3.12</v>
      </c>
      <c r="U9" s="8">
        <f>'Attacking Workspace'!R54</f>
        <v>2.27</v>
      </c>
      <c r="V9" s="11">
        <f>'Attacking Workspace'!S54</f>
        <v>0.85</v>
      </c>
      <c r="X9" s="8">
        <f t="shared" si="3"/>
        <v>6</v>
      </c>
      <c r="Y9" s="8" t="str">
        <f>'Attacking Workspace'!A20</f>
        <v>D. Rossi</v>
      </c>
      <c r="Z9" s="8">
        <f>'Attacking Workspace'!V20</f>
        <v>1.1499999999999999</v>
      </c>
      <c r="AA9" s="8">
        <f>'Attacking Workspace'!W20</f>
        <v>1.38</v>
      </c>
      <c r="AB9" s="8">
        <f>'Attacking Workspace'!X20</f>
        <v>0.42</v>
      </c>
      <c r="AC9" s="8">
        <f>'Attacking Workspace'!Y20</f>
        <v>0.37</v>
      </c>
      <c r="AD9" s="8">
        <f>'Attacking Workspace'!Z20</f>
        <v>0.37</v>
      </c>
      <c r="AE9" s="11">
        <f>'Attacking Workspace'!AA20</f>
        <v>2.17</v>
      </c>
      <c r="AG9" s="8">
        <f t="shared" si="4"/>
        <v>6</v>
      </c>
      <c r="AH9" s="7" t="str">
        <f>'Attacking Workspace'!A18</f>
        <v>C. Vela</v>
      </c>
      <c r="AI9" s="8">
        <f>'Attacking Workspace'!AD18</f>
        <v>7.03</v>
      </c>
      <c r="AJ9" s="8">
        <f>'Attacking Workspace'!AE18</f>
        <v>1.85</v>
      </c>
      <c r="AK9" s="8">
        <f>'Attacking Workspace'!AF18</f>
        <v>2.19</v>
      </c>
      <c r="AL9" s="8">
        <f>'Attacking Workspace'!AG18</f>
        <v>0.75</v>
      </c>
      <c r="AM9" s="11">
        <f>'Attacking Workspace'!AH18</f>
        <v>11.67</v>
      </c>
    </row>
    <row r="10" spans="1:39" x14ac:dyDescent="0.3">
      <c r="A10" s="8">
        <f t="shared" si="0"/>
        <v>7</v>
      </c>
      <c r="B10" s="8" t="str">
        <f>'Attacking Workspace'!A15</f>
        <v>C. Roldan</v>
      </c>
      <c r="C10" s="8">
        <f>'Attacking Workspace'!B15</f>
        <v>67.64</v>
      </c>
      <c r="D10" s="8">
        <f>'Attacking Workspace'!C15</f>
        <v>28.27</v>
      </c>
      <c r="E10" s="8">
        <f>'Attacking Workspace'!D15</f>
        <v>71.89</v>
      </c>
      <c r="F10" s="11">
        <f>'Attacking Workspace'!E15</f>
        <v>48.62</v>
      </c>
      <c r="H10" s="8">
        <f t="shared" si="1"/>
        <v>7</v>
      </c>
      <c r="I10" s="8" t="str">
        <f>'Attacking Workspace'!A52</f>
        <v>S. Blanco</v>
      </c>
      <c r="J10" s="8">
        <f>'Attacking Workspace'!H52</f>
        <v>46.71</v>
      </c>
      <c r="K10" s="8">
        <f>'Attacking Workspace'!I52</f>
        <v>0.74199999999999999</v>
      </c>
      <c r="L10" s="8">
        <f>'Attacking Workspace'!J52</f>
        <v>0.35199999999999998</v>
      </c>
      <c r="M10" s="8">
        <f>'Attacking Workspace'!K52</f>
        <v>0.31</v>
      </c>
      <c r="N10" s="11">
        <f>'Attacking Workspace'!L52</f>
        <v>2.82</v>
      </c>
      <c r="P10" s="8">
        <f t="shared" si="2"/>
        <v>7</v>
      </c>
      <c r="Q10" s="8" t="str">
        <f>'Attacking Workspace'!A39</f>
        <v>Justin Meram</v>
      </c>
      <c r="R10" s="8">
        <f>'Attacking Workspace'!O39</f>
        <v>4.96</v>
      </c>
      <c r="S10" s="8">
        <f>'Attacking Workspace'!P39</f>
        <v>0.59199999999999997</v>
      </c>
      <c r="T10" s="8">
        <f>'Attacking Workspace'!Q39</f>
        <v>2.94</v>
      </c>
      <c r="U10" s="8">
        <f>'Attacking Workspace'!R39</f>
        <v>2.16</v>
      </c>
      <c r="V10" s="11">
        <f>'Attacking Workspace'!S39</f>
        <v>0.78</v>
      </c>
      <c r="X10" s="8">
        <f t="shared" si="3"/>
        <v>7</v>
      </c>
      <c r="Y10" s="8" t="str">
        <f>'Attacking Workspace'!A32</f>
        <v>Ismael Tajouri</v>
      </c>
      <c r="Z10" s="8">
        <f>'Attacking Workspace'!V32</f>
        <v>2.5099999999999998</v>
      </c>
      <c r="AA10" s="8">
        <f>'Attacking Workspace'!W32</f>
        <v>1</v>
      </c>
      <c r="AB10" s="8">
        <f>'Attacking Workspace'!X32</f>
        <v>0.65</v>
      </c>
      <c r="AC10" s="8">
        <f>'Attacking Workspace'!Y32</f>
        <v>0.5</v>
      </c>
      <c r="AD10" s="8">
        <f>'Attacking Workspace'!Z32</f>
        <v>0.22</v>
      </c>
      <c r="AE10" s="11">
        <f>'Attacking Workspace'!AA32</f>
        <v>2.15</v>
      </c>
      <c r="AG10" s="8">
        <f t="shared" si="4"/>
        <v>7</v>
      </c>
      <c r="AH10" s="7" t="str">
        <f>'Attacking Workspace'!A37</f>
        <v>J. Russell</v>
      </c>
      <c r="AI10" s="8">
        <f>'Attacking Workspace'!AD37</f>
        <v>5.49</v>
      </c>
      <c r="AJ10" s="8">
        <f>'Attacking Workspace'!AE37</f>
        <v>1.86</v>
      </c>
      <c r="AK10" s="8">
        <f>'Attacking Workspace'!AF37</f>
        <v>2.5</v>
      </c>
      <c r="AL10" s="8">
        <f>'Attacking Workspace'!AG37</f>
        <v>1.72</v>
      </c>
      <c r="AM10" s="11">
        <f>'Attacking Workspace'!AH37</f>
        <v>11.66</v>
      </c>
    </row>
    <row r="11" spans="1:39" x14ac:dyDescent="0.3">
      <c r="A11" s="8">
        <f t="shared" si="0"/>
        <v>8</v>
      </c>
      <c r="B11" s="8" t="str">
        <f>'Attacking Workspace'!A55</f>
        <v>VÃ­ctor RodrÃ­guez</v>
      </c>
      <c r="C11" s="8">
        <f>'Attacking Workspace'!B55</f>
        <v>66.349999999999994</v>
      </c>
      <c r="D11" s="8">
        <f>'Attacking Workspace'!C55</f>
        <v>34.17</v>
      </c>
      <c r="E11" s="8">
        <f>'Attacking Workspace'!D55</f>
        <v>73.09</v>
      </c>
      <c r="F11" s="11">
        <f>'Attacking Workspace'!E55</f>
        <v>48.5</v>
      </c>
      <c r="H11" s="8">
        <f t="shared" si="1"/>
        <v>8</v>
      </c>
      <c r="I11" s="8" t="str">
        <f>'Attacking Workspace'!A46</f>
        <v>P. Arriola</v>
      </c>
      <c r="J11" s="8">
        <f>'Attacking Workspace'!H46</f>
        <v>38.17</v>
      </c>
      <c r="K11" s="8">
        <f>'Attacking Workspace'!I46</f>
        <v>0.76500000000000001</v>
      </c>
      <c r="L11" s="8">
        <f>'Attacking Workspace'!J46</f>
        <v>0.318</v>
      </c>
      <c r="M11" s="8">
        <f>'Attacking Workspace'!K46</f>
        <v>0.39600000000000002</v>
      </c>
      <c r="N11" s="11">
        <f>'Attacking Workspace'!L46</f>
        <v>2.81</v>
      </c>
      <c r="P11" s="8">
        <f t="shared" si="2"/>
        <v>8</v>
      </c>
      <c r="Q11" s="8" t="str">
        <f>'Attacking Workspace'!A29</f>
        <v>H. Villalba</v>
      </c>
      <c r="R11" s="8">
        <f>'Attacking Workspace'!O29</f>
        <v>5.07</v>
      </c>
      <c r="S11" s="8">
        <f>'Attacking Workspace'!P29</f>
        <v>0.41299999999999998</v>
      </c>
      <c r="T11" s="8">
        <f>'Attacking Workspace'!Q29</f>
        <v>2.09</v>
      </c>
      <c r="U11" s="8">
        <f>'Attacking Workspace'!R29</f>
        <v>1.53</v>
      </c>
      <c r="V11" s="11">
        <f>'Attacking Workspace'!S29</f>
        <v>0.56000000000000005</v>
      </c>
      <c r="X11" s="8">
        <f t="shared" si="3"/>
        <v>8</v>
      </c>
      <c r="Y11" s="8" t="str">
        <f>'Attacking Workspace'!A17</f>
        <v>C. Techera</v>
      </c>
      <c r="Z11" s="8">
        <f>'Attacking Workspace'!V17</f>
        <v>0.82</v>
      </c>
      <c r="AA11" s="8">
        <f>'Attacking Workspace'!W17</f>
        <v>1.43</v>
      </c>
      <c r="AB11" s="8">
        <f>'Attacking Workspace'!X17</f>
        <v>0.54</v>
      </c>
      <c r="AC11" s="8">
        <f>'Attacking Workspace'!Y17</f>
        <v>0.14000000000000001</v>
      </c>
      <c r="AD11" s="8">
        <f>'Attacking Workspace'!Z17</f>
        <v>7.0000000000000007E-2</v>
      </c>
      <c r="AE11" s="11">
        <f>'Attacking Workspace'!AA17</f>
        <v>2.11</v>
      </c>
      <c r="AG11" s="8">
        <f t="shared" si="4"/>
        <v>8</v>
      </c>
      <c r="AH11" s="7" t="str">
        <f>'Attacking Workspace'!A38</f>
        <v>J. Savarino</v>
      </c>
      <c r="AI11" s="8">
        <f>'Attacking Workspace'!AD38</f>
        <v>5.92</v>
      </c>
      <c r="AJ11" s="8">
        <f>'Attacking Workspace'!AE38</f>
        <v>1.69</v>
      </c>
      <c r="AK11" s="8">
        <f>'Attacking Workspace'!AF38</f>
        <v>2.23</v>
      </c>
      <c r="AL11" s="8">
        <f>'Attacking Workspace'!AG38</f>
        <v>1.62</v>
      </c>
      <c r="AM11" s="11">
        <f>'Attacking Workspace'!AH38</f>
        <v>11.46</v>
      </c>
    </row>
    <row r="12" spans="1:39" x14ac:dyDescent="0.3">
      <c r="A12" s="8">
        <f t="shared" si="0"/>
        <v>9</v>
      </c>
      <c r="B12" s="8" t="str">
        <f>'Attacking Workspace'!A52</f>
        <v>S. Blanco</v>
      </c>
      <c r="C12" s="8">
        <f>'Attacking Workspace'!B52</f>
        <v>65.790000000000006</v>
      </c>
      <c r="D12" s="8">
        <f>'Attacking Workspace'!C52</f>
        <v>31.31</v>
      </c>
      <c r="E12" s="8">
        <f>'Attacking Workspace'!D52</f>
        <v>72.66</v>
      </c>
      <c r="F12" s="11">
        <f>'Attacking Workspace'!E52</f>
        <v>47.8</v>
      </c>
      <c r="H12" s="8">
        <f t="shared" si="1"/>
        <v>9</v>
      </c>
      <c r="I12" s="8" t="str">
        <f>'Attacking Workspace'!A33</f>
        <v>J. Agudelo</v>
      </c>
      <c r="J12" s="8">
        <f>'Attacking Workspace'!H33</f>
        <v>38.6</v>
      </c>
      <c r="K12" s="8">
        <f>'Attacking Workspace'!I33</f>
        <v>0.80400000000000005</v>
      </c>
      <c r="L12" s="8">
        <f>'Attacking Workspace'!J33</f>
        <v>0.36199999999999999</v>
      </c>
      <c r="M12" s="8">
        <f>'Attacking Workspace'!K33</f>
        <v>0.311</v>
      </c>
      <c r="N12" s="11">
        <f>'Attacking Workspace'!L33</f>
        <v>2.8</v>
      </c>
      <c r="P12" s="8">
        <f t="shared" si="2"/>
        <v>9</v>
      </c>
      <c r="Q12" s="8" t="str">
        <f>'Attacking Workspace'!A51</f>
        <v>R. Quioto</v>
      </c>
      <c r="R12" s="8">
        <f>'Attacking Workspace'!O51</f>
        <v>3.9</v>
      </c>
      <c r="S12" s="8">
        <f>'Attacking Workspace'!P51</f>
        <v>0.432</v>
      </c>
      <c r="T12" s="8">
        <f>'Attacking Workspace'!Q51</f>
        <v>1.68</v>
      </c>
      <c r="U12" s="8">
        <f>'Attacking Workspace'!R51</f>
        <v>1.1499999999999999</v>
      </c>
      <c r="V12" s="11">
        <f>'Attacking Workspace'!S51</f>
        <v>0.53</v>
      </c>
      <c r="X12" s="8">
        <f t="shared" si="3"/>
        <v>9</v>
      </c>
      <c r="Y12" s="8" t="str">
        <f>'Attacking Workspace'!A51</f>
        <v>R. Quioto</v>
      </c>
      <c r="Z12" s="8">
        <f>'Attacking Workspace'!V51</f>
        <v>1.1499999999999999</v>
      </c>
      <c r="AA12" s="8">
        <f>'Attacking Workspace'!W51</f>
        <v>1.2</v>
      </c>
      <c r="AB12" s="8">
        <f>'Attacking Workspace'!X51</f>
        <v>0.22</v>
      </c>
      <c r="AC12" s="8">
        <f>'Attacking Workspace'!Y51</f>
        <v>0.66</v>
      </c>
      <c r="AD12" s="8">
        <f>'Attacking Workspace'!Z51</f>
        <v>0.49</v>
      </c>
      <c r="AE12" s="11">
        <f>'Attacking Workspace'!AA51</f>
        <v>2.08</v>
      </c>
      <c r="AG12" s="8">
        <f t="shared" si="4"/>
        <v>9</v>
      </c>
      <c r="AH12" s="7" t="str">
        <f>'Attacking Workspace'!A23</f>
        <v>E. Barco</v>
      </c>
      <c r="AI12" s="8">
        <f>'Attacking Workspace'!AD23</f>
        <v>6.18</v>
      </c>
      <c r="AJ12" s="8">
        <f>'Attacking Workspace'!AE23</f>
        <v>2</v>
      </c>
      <c r="AK12" s="8">
        <f>'Attacking Workspace'!AF23</f>
        <v>2.77</v>
      </c>
      <c r="AL12" s="8">
        <f>'Attacking Workspace'!AG23</f>
        <v>1.17</v>
      </c>
      <c r="AM12" s="11">
        <f>'Attacking Workspace'!AH23</f>
        <v>11.45</v>
      </c>
    </row>
    <row r="13" spans="1:39" x14ac:dyDescent="0.3">
      <c r="A13" s="8">
        <f t="shared" si="0"/>
        <v>10</v>
      </c>
      <c r="B13" s="8" t="str">
        <f>'Attacking Workspace'!A48</f>
        <v>R. Alessandrini</v>
      </c>
      <c r="C13" s="8">
        <f>'Attacking Workspace'!B48</f>
        <v>61.68</v>
      </c>
      <c r="D13" s="8">
        <f>'Attacking Workspace'!C48</f>
        <v>36.47</v>
      </c>
      <c r="E13" s="8">
        <f>'Attacking Workspace'!D48</f>
        <v>76.94</v>
      </c>
      <c r="F13" s="11">
        <f>'Attacking Workspace'!E48</f>
        <v>47.46</v>
      </c>
      <c r="H13" s="8">
        <f t="shared" si="1"/>
        <v>10</v>
      </c>
      <c r="I13" s="8" t="str">
        <f>'Attacking Workspace'!A8</f>
        <v>A. Muyl</v>
      </c>
      <c r="J13" s="8">
        <f>'Attacking Workspace'!H8</f>
        <v>39</v>
      </c>
      <c r="K13" s="8">
        <f>'Attacking Workspace'!I8</f>
        <v>0.71499999999999997</v>
      </c>
      <c r="L13" s="8">
        <f>'Attacking Workspace'!J8</f>
        <v>0.39600000000000002</v>
      </c>
      <c r="M13" s="8">
        <f>'Attacking Workspace'!K8</f>
        <v>0.34899999999999998</v>
      </c>
      <c r="N13" s="11">
        <f>'Attacking Workspace'!L8</f>
        <v>2.76</v>
      </c>
      <c r="P13" s="8">
        <f t="shared" si="2"/>
        <v>10</v>
      </c>
      <c r="Q13" s="8" t="str">
        <f>'Attacking Workspace'!A53</f>
        <v>S. Nicholson</v>
      </c>
      <c r="R13" s="8">
        <f>'Attacking Workspace'!O53</f>
        <v>3.55</v>
      </c>
      <c r="S13" s="8">
        <f>'Attacking Workspace'!P53</f>
        <v>0.47599999999999998</v>
      </c>
      <c r="T13" s="8">
        <f>'Attacking Workspace'!Q53</f>
        <v>1.69</v>
      </c>
      <c r="U13" s="8">
        <f>'Attacking Workspace'!R53</f>
        <v>1.27</v>
      </c>
      <c r="V13" s="11">
        <f>'Attacking Workspace'!S53</f>
        <v>0.42</v>
      </c>
      <c r="X13" s="8">
        <f t="shared" si="3"/>
        <v>10</v>
      </c>
      <c r="Y13" s="8" t="str">
        <f>'Attacking Workspace'!A21</f>
        <v>D. Royer</v>
      </c>
      <c r="Z13" s="8">
        <f>'Attacking Workspace'!V21</f>
        <v>0.93</v>
      </c>
      <c r="AA13" s="8">
        <f>'Attacking Workspace'!W21</f>
        <v>1.35</v>
      </c>
      <c r="AB13" s="8">
        <f>'Attacking Workspace'!X21</f>
        <v>0.46</v>
      </c>
      <c r="AC13" s="8">
        <f>'Attacking Workspace'!Y21</f>
        <v>0.23</v>
      </c>
      <c r="AD13" s="8">
        <f>'Attacking Workspace'!Z21</f>
        <v>0.09</v>
      </c>
      <c r="AE13" s="11">
        <f>'Attacking Workspace'!AA21</f>
        <v>2.0499999999999998</v>
      </c>
      <c r="AG13" s="8">
        <f t="shared" si="4"/>
        <v>10</v>
      </c>
      <c r="AH13" s="7" t="str">
        <f>'Attacking Workspace'!A14</f>
        <v>C. Pontius</v>
      </c>
      <c r="AI13" s="8">
        <f>'Attacking Workspace'!AD14</f>
        <v>5.7</v>
      </c>
      <c r="AJ13" s="8">
        <f>'Attacking Workspace'!AE14</f>
        <v>2.13</v>
      </c>
      <c r="AK13" s="8">
        <f>'Attacking Workspace'!AF14</f>
        <v>1.83</v>
      </c>
      <c r="AL13" s="8">
        <f>'Attacking Workspace'!AG14</f>
        <v>1.7</v>
      </c>
      <c r="AM13" s="11">
        <f>'Attacking Workspace'!AH14</f>
        <v>11.42</v>
      </c>
    </row>
    <row r="14" spans="1:39" x14ac:dyDescent="0.3">
      <c r="A14" s="8">
        <f t="shared" si="0"/>
        <v>11</v>
      </c>
      <c r="B14" s="8" t="str">
        <f>'Attacking Workspace'!A33</f>
        <v>J. Agudelo</v>
      </c>
      <c r="C14" s="8">
        <f>'Attacking Workspace'!B33</f>
        <v>63.49</v>
      </c>
      <c r="D14" s="8">
        <f>'Attacking Workspace'!C33</f>
        <v>30.57</v>
      </c>
      <c r="E14" s="8">
        <f>'Attacking Workspace'!D33</f>
        <v>73.069999999999993</v>
      </c>
      <c r="F14" s="11">
        <f>'Attacking Workspace'!E33</f>
        <v>46.39</v>
      </c>
      <c r="H14" s="8">
        <f t="shared" si="1"/>
        <v>11</v>
      </c>
      <c r="I14" s="8" t="str">
        <f>'Attacking Workspace'!A23</f>
        <v>E. Barco</v>
      </c>
      <c r="J14" s="8">
        <f>'Attacking Workspace'!H23</f>
        <v>50.31</v>
      </c>
      <c r="K14" s="8">
        <f>'Attacking Workspace'!I23</f>
        <v>0.86799999999999999</v>
      </c>
      <c r="L14" s="8">
        <f>'Attacking Workspace'!J23</f>
        <v>0.41299999999999998</v>
      </c>
      <c r="M14" s="8">
        <f>'Attacking Workspace'!K23</f>
        <v>0.16700000000000001</v>
      </c>
      <c r="N14" s="11">
        <f>'Attacking Workspace'!L23</f>
        <v>2.61</v>
      </c>
      <c r="P14" s="8">
        <f t="shared" si="2"/>
        <v>11</v>
      </c>
      <c r="Q14" s="8" t="str">
        <f>'Attacking Workspace'!A52</f>
        <v>S. Blanco</v>
      </c>
      <c r="R14" s="8">
        <f>'Attacking Workspace'!O52</f>
        <v>3.62</v>
      </c>
      <c r="S14" s="8">
        <f>'Attacking Workspace'!P52</f>
        <v>0.48599999999999999</v>
      </c>
      <c r="T14" s="8">
        <f>'Attacking Workspace'!Q52</f>
        <v>1.76</v>
      </c>
      <c r="U14" s="8">
        <f>'Attacking Workspace'!R52</f>
        <v>1.41</v>
      </c>
      <c r="V14" s="11">
        <f>'Attacking Workspace'!S52</f>
        <v>0.35</v>
      </c>
      <c r="X14" s="8">
        <f t="shared" si="3"/>
        <v>11</v>
      </c>
      <c r="Y14" s="8" t="str">
        <f>'Attacking Workspace'!A30</f>
        <v>I. Piatti</v>
      </c>
      <c r="Z14" s="8">
        <f>'Attacking Workspace'!V30</f>
        <v>0.74</v>
      </c>
      <c r="AA14" s="8">
        <f>'Attacking Workspace'!W30</f>
        <v>0.98</v>
      </c>
      <c r="AB14" s="8">
        <f>'Attacking Workspace'!X30</f>
        <v>0.46</v>
      </c>
      <c r="AC14" s="8">
        <f>'Attacking Workspace'!Y30</f>
        <v>0.6</v>
      </c>
      <c r="AD14" s="8">
        <f>'Attacking Workspace'!Z30</f>
        <v>0.51</v>
      </c>
      <c r="AE14" s="11">
        <f>'Attacking Workspace'!AA30</f>
        <v>2.0499999999999998</v>
      </c>
      <c r="AG14" s="8">
        <f t="shared" si="4"/>
        <v>11</v>
      </c>
      <c r="AH14" s="7" t="str">
        <f>'Attacking Workspace'!A26</f>
        <v>Gerso Fernandes</v>
      </c>
      <c r="AI14" s="8">
        <f>'Attacking Workspace'!AD26</f>
        <v>5.99</v>
      </c>
      <c r="AJ14" s="8">
        <f>'Attacking Workspace'!AE26</f>
        <v>1.89</v>
      </c>
      <c r="AK14" s="8">
        <f>'Attacking Workspace'!AF26</f>
        <v>2.29</v>
      </c>
      <c r="AL14" s="8">
        <f>'Attacking Workspace'!AG26</f>
        <v>1.79</v>
      </c>
      <c r="AM14" s="11">
        <f>'Attacking Workspace'!AH26</f>
        <v>11.33</v>
      </c>
    </row>
    <row r="15" spans="1:39" x14ac:dyDescent="0.3">
      <c r="A15" s="8">
        <f t="shared" si="0"/>
        <v>12</v>
      </c>
      <c r="B15" s="8" t="str">
        <f>'Attacking Workspace'!A32</f>
        <v>Ismael Tajouri</v>
      </c>
      <c r="C15" s="8">
        <f>'Attacking Workspace'!B32</f>
        <v>62.15</v>
      </c>
      <c r="D15" s="8">
        <f>'Attacking Workspace'!C32</f>
        <v>31.58</v>
      </c>
      <c r="E15" s="8">
        <f>'Attacking Workspace'!D32</f>
        <v>74.540000000000006</v>
      </c>
      <c r="F15" s="11">
        <f>'Attacking Workspace'!E32</f>
        <v>46.33</v>
      </c>
      <c r="H15" s="8">
        <f t="shared" si="1"/>
        <v>12</v>
      </c>
      <c r="I15" s="8" t="str">
        <f>'Attacking Workspace'!A42</f>
        <v>M. Barrios</v>
      </c>
      <c r="J15" s="8">
        <f>'Attacking Workspace'!H42</f>
        <v>27.16</v>
      </c>
      <c r="K15" s="8">
        <f>'Attacking Workspace'!I42</f>
        <v>0.76800000000000002</v>
      </c>
      <c r="L15" s="8">
        <f>'Attacking Workspace'!J42</f>
        <v>0.52700000000000002</v>
      </c>
      <c r="M15" s="8">
        <f>'Attacking Workspace'!K42</f>
        <v>0.308</v>
      </c>
      <c r="N15" s="11">
        <f>'Attacking Workspace'!L42</f>
        <v>2.6</v>
      </c>
      <c r="P15" s="8">
        <f t="shared" si="2"/>
        <v>12</v>
      </c>
      <c r="Q15" s="8" t="str">
        <f>'Attacking Workspace'!A23</f>
        <v>E. Barco</v>
      </c>
      <c r="R15" s="8">
        <f>'Attacking Workspace'!O23</f>
        <v>3.51</v>
      </c>
      <c r="S15" s="8">
        <f>'Attacking Workspace'!P23</f>
        <v>0.44700000000000001</v>
      </c>
      <c r="T15" s="8">
        <f>'Attacking Workspace'!Q23</f>
        <v>1.57</v>
      </c>
      <c r="U15" s="8">
        <f>'Attacking Workspace'!R23</f>
        <v>1.29</v>
      </c>
      <c r="V15" s="11">
        <f>'Attacking Workspace'!S23</f>
        <v>0.28000000000000003</v>
      </c>
      <c r="X15" s="8">
        <f t="shared" si="3"/>
        <v>12</v>
      </c>
      <c r="Y15" s="8" t="str">
        <f>'Attacking Workspace'!A13</f>
        <v>C. Penilla</v>
      </c>
      <c r="Z15" s="8">
        <f>'Attacking Workspace'!V13</f>
        <v>1.4</v>
      </c>
      <c r="AA15" s="8">
        <f>'Attacking Workspace'!W13</f>
        <v>1.32</v>
      </c>
      <c r="AB15" s="8">
        <f>'Attacking Workspace'!X13</f>
        <v>0.4</v>
      </c>
      <c r="AC15" s="8">
        <f>'Attacking Workspace'!Y13</f>
        <v>0.28000000000000003</v>
      </c>
      <c r="AD15" s="8">
        <f>'Attacking Workspace'!Z13</f>
        <v>0.24</v>
      </c>
      <c r="AE15" s="11">
        <f>'Attacking Workspace'!AA13</f>
        <v>2</v>
      </c>
      <c r="AG15" s="8">
        <f t="shared" si="4"/>
        <v>12</v>
      </c>
      <c r="AH15" s="7" t="str">
        <f>'Attacking Workspace'!A20</f>
        <v>D. Rossi</v>
      </c>
      <c r="AI15" s="8">
        <f>'Attacking Workspace'!AD20</f>
        <v>5.81</v>
      </c>
      <c r="AJ15" s="8">
        <f>'Attacking Workspace'!AE20</f>
        <v>1.96</v>
      </c>
      <c r="AK15" s="8">
        <f>'Attacking Workspace'!AF20</f>
        <v>2.54</v>
      </c>
      <c r="AL15" s="8">
        <f>'Attacking Workspace'!AG20</f>
        <v>1.65</v>
      </c>
      <c r="AM15" s="11">
        <f>'Attacking Workspace'!AH20</f>
        <v>11.31</v>
      </c>
    </row>
    <row r="16" spans="1:39" x14ac:dyDescent="0.3">
      <c r="A16" s="8">
        <f t="shared" si="0"/>
        <v>13</v>
      </c>
      <c r="B16" s="8" t="str">
        <f>'Attacking Workspace'!A27</f>
        <v>H. Mosquera</v>
      </c>
      <c r="C16" s="8">
        <f>'Attacking Workspace'!B27</f>
        <v>62.07</v>
      </c>
      <c r="D16" s="8">
        <f>'Attacking Workspace'!C27</f>
        <v>28.18</v>
      </c>
      <c r="E16" s="8">
        <f>'Attacking Workspace'!D27</f>
        <v>73.540000000000006</v>
      </c>
      <c r="F16" s="11">
        <f>'Attacking Workspace'!E27</f>
        <v>45.64</v>
      </c>
      <c r="H16" s="8">
        <f t="shared" si="1"/>
        <v>13</v>
      </c>
      <c r="I16" s="8" t="str">
        <f>'Attacking Workspace'!A9</f>
        <v>A. Silva</v>
      </c>
      <c r="J16" s="8">
        <f>'Attacking Workspace'!H9</f>
        <v>40.85</v>
      </c>
      <c r="K16" s="8">
        <f>'Attacking Workspace'!I9</f>
        <v>0.78200000000000003</v>
      </c>
      <c r="L16" s="8">
        <f>'Attacking Workspace'!J9</f>
        <v>0.36699999999999999</v>
      </c>
      <c r="M16" s="8">
        <f>'Attacking Workspace'!K9</f>
        <v>0.27600000000000002</v>
      </c>
      <c r="N16" s="11">
        <f>'Attacking Workspace'!L9</f>
        <v>2.54</v>
      </c>
      <c r="P16" s="8">
        <f t="shared" si="2"/>
        <v>13</v>
      </c>
      <c r="Q16" s="8" t="str">
        <f>'Attacking Workspace'!A37</f>
        <v>J. Russell</v>
      </c>
      <c r="R16" s="8">
        <f>'Attacking Workspace'!O37</f>
        <v>5.64</v>
      </c>
      <c r="S16" s="8">
        <f>'Attacking Workspace'!P37</f>
        <v>0.39100000000000001</v>
      </c>
      <c r="T16" s="8">
        <f>'Attacking Workspace'!Q37</f>
        <v>2.21</v>
      </c>
      <c r="U16" s="8">
        <f>'Attacking Workspace'!R37</f>
        <v>1.96</v>
      </c>
      <c r="V16" s="11">
        <f>'Attacking Workspace'!S37</f>
        <v>0.25</v>
      </c>
      <c r="X16" s="8">
        <f t="shared" si="3"/>
        <v>13</v>
      </c>
      <c r="Y16" s="8" t="str">
        <f>'Attacking Workspace'!A8</f>
        <v>A. Muyl</v>
      </c>
      <c r="Z16" s="8">
        <f>'Attacking Workspace'!V8</f>
        <v>1.08</v>
      </c>
      <c r="AA16" s="8">
        <f>'Attacking Workspace'!W8</f>
        <v>1.26</v>
      </c>
      <c r="AB16" s="8">
        <f>'Attacking Workspace'!X8</f>
        <v>0.18</v>
      </c>
      <c r="AC16" s="8">
        <f>'Attacking Workspace'!Y8</f>
        <v>0.54</v>
      </c>
      <c r="AD16" s="8">
        <f>'Attacking Workspace'!Z8</f>
        <v>0.45</v>
      </c>
      <c r="AE16" s="11">
        <f>'Attacking Workspace'!AA8</f>
        <v>1.99</v>
      </c>
      <c r="AG16" s="8">
        <f t="shared" si="4"/>
        <v>13</v>
      </c>
      <c r="AH16" s="7" t="str">
        <f>'Attacking Workspace'!A21</f>
        <v>D. Royer</v>
      </c>
      <c r="AI16" s="8">
        <f>'Attacking Workspace'!AD21</f>
        <v>5.35</v>
      </c>
      <c r="AJ16" s="8">
        <f>'Attacking Workspace'!AE21</f>
        <v>1.7</v>
      </c>
      <c r="AK16" s="8">
        <f>'Attacking Workspace'!AF21</f>
        <v>2.42</v>
      </c>
      <c r="AL16" s="8">
        <f>'Attacking Workspace'!AG21</f>
        <v>1.93</v>
      </c>
      <c r="AM16" s="11">
        <f>'Attacking Workspace'!AH21</f>
        <v>10.8</v>
      </c>
    </row>
    <row r="17" spans="1:39" x14ac:dyDescent="0.3">
      <c r="A17" s="8">
        <f t="shared" si="0"/>
        <v>14</v>
      </c>
      <c r="B17" s="8" t="str">
        <f>'Attacking Workspace'!A39</f>
        <v>Justin Meram</v>
      </c>
      <c r="C17" s="8">
        <f>'Attacking Workspace'!B39</f>
        <v>61.33</v>
      </c>
      <c r="D17" s="8">
        <f>'Attacking Workspace'!C39</f>
        <v>31.74</v>
      </c>
      <c r="E17" s="8">
        <f>'Attacking Workspace'!D39</f>
        <v>73.7</v>
      </c>
      <c r="F17" s="11">
        <f>'Attacking Workspace'!E39</f>
        <v>45.2</v>
      </c>
      <c r="H17" s="8">
        <f t="shared" si="1"/>
        <v>14</v>
      </c>
      <c r="I17" s="8" t="str">
        <f>'Attacking Workspace'!A41</f>
        <v>M.  Eriksson</v>
      </c>
      <c r="J17" s="8">
        <f>'Attacking Workspace'!H41</f>
        <v>37.72</v>
      </c>
      <c r="K17" s="8">
        <f>'Attacking Workspace'!I41</f>
        <v>0.73499999999999999</v>
      </c>
      <c r="L17" s="8">
        <f>'Attacking Workspace'!J41</f>
        <v>0.32500000000000001</v>
      </c>
      <c r="M17" s="8">
        <f>'Attacking Workspace'!K41</f>
        <v>0.374</v>
      </c>
      <c r="N17" s="11">
        <f>'Attacking Workspace'!L41</f>
        <v>2.4700000000000002</v>
      </c>
      <c r="P17" s="8">
        <f t="shared" si="2"/>
        <v>14</v>
      </c>
      <c r="Q17" s="8" t="str">
        <f>'Attacking Workspace'!A18</f>
        <v>C. Vela</v>
      </c>
      <c r="R17" s="8">
        <f>'Attacking Workspace'!O18</f>
        <v>5.67</v>
      </c>
      <c r="S17" s="8">
        <f>'Attacking Workspace'!P18</f>
        <v>0.4</v>
      </c>
      <c r="T17" s="8">
        <f>'Attacking Workspace'!Q18</f>
        <v>2.27</v>
      </c>
      <c r="U17" s="8">
        <f>'Attacking Workspace'!R18</f>
        <v>2.04</v>
      </c>
      <c r="V17" s="11">
        <f>'Attacking Workspace'!S18</f>
        <v>0.23</v>
      </c>
      <c r="X17" s="8">
        <f t="shared" si="3"/>
        <v>14</v>
      </c>
      <c r="Y17" s="8" t="str">
        <f>'Attacking Workspace'!A25</f>
        <v>F. Picault</v>
      </c>
      <c r="Z17" s="8">
        <f>'Attacking Workspace'!V25</f>
        <v>0.52</v>
      </c>
      <c r="AA17" s="8">
        <f>'Attacking Workspace'!W25</f>
        <v>1.33</v>
      </c>
      <c r="AB17" s="8">
        <f>'Attacking Workspace'!X25</f>
        <v>0.38</v>
      </c>
      <c r="AC17" s="8">
        <f>'Attacking Workspace'!Y25</f>
        <v>0.24</v>
      </c>
      <c r="AD17" s="8">
        <f>'Attacking Workspace'!Z25</f>
        <v>0.19</v>
      </c>
      <c r="AE17" s="11">
        <f>'Attacking Workspace'!AA25</f>
        <v>1.94</v>
      </c>
      <c r="AG17" s="8">
        <f t="shared" si="4"/>
        <v>14</v>
      </c>
      <c r="AH17" s="7" t="str">
        <f>'Attacking Workspace'!A42</f>
        <v>M. Barrios</v>
      </c>
      <c r="AI17" s="8">
        <f>'Attacking Workspace'!AD42</f>
        <v>5.26</v>
      </c>
      <c r="AJ17" s="8">
        <f>'Attacking Workspace'!AE42</f>
        <v>1.61</v>
      </c>
      <c r="AK17" s="8">
        <f>'Attacking Workspace'!AF42</f>
        <v>2.23</v>
      </c>
      <c r="AL17" s="8">
        <f>'Attacking Workspace'!AG42</f>
        <v>1.46</v>
      </c>
      <c r="AM17" s="11">
        <f>'Attacking Workspace'!AH42</f>
        <v>10.62</v>
      </c>
    </row>
    <row r="18" spans="1:39" x14ac:dyDescent="0.3">
      <c r="A18" s="8">
        <f t="shared" si="0"/>
        <v>15</v>
      </c>
      <c r="B18" s="8" t="str">
        <f>'Attacking Workspace'!A47</f>
        <v>Pedro Santos</v>
      </c>
      <c r="C18" s="8">
        <f>'Attacking Workspace'!B47</f>
        <v>59.19</v>
      </c>
      <c r="D18" s="8">
        <f>'Attacking Workspace'!C47</f>
        <v>29.66</v>
      </c>
      <c r="E18" s="8">
        <f>'Attacking Workspace'!D47</f>
        <v>76.150000000000006</v>
      </c>
      <c r="F18" s="11">
        <f>'Attacking Workspace'!E47</f>
        <v>45.07</v>
      </c>
      <c r="H18" s="8">
        <f t="shared" si="1"/>
        <v>15</v>
      </c>
      <c r="I18" s="8" t="str">
        <f>'Attacking Workspace'!A40</f>
        <v>L. Blessing</v>
      </c>
      <c r="J18" s="8">
        <f>'Attacking Workspace'!H40</f>
        <v>25.84</v>
      </c>
      <c r="K18" s="8">
        <f>'Attacking Workspace'!I40</f>
        <v>0.81399999999999995</v>
      </c>
      <c r="L18" s="8">
        <f>'Attacking Workspace'!J40</f>
        <v>0.48</v>
      </c>
      <c r="M18" s="8">
        <f>'Attacking Workspace'!K40</f>
        <v>0.29099999999999998</v>
      </c>
      <c r="N18" s="11">
        <f>'Attacking Workspace'!L40</f>
        <v>2.4</v>
      </c>
      <c r="P18" s="8">
        <f t="shared" si="2"/>
        <v>15</v>
      </c>
      <c r="Q18" s="8" t="str">
        <f>'Attacking Workspace'!A44</f>
        <v>N. Hansen</v>
      </c>
      <c r="R18" s="8">
        <f>'Attacking Workspace'!O44</f>
        <v>3.91</v>
      </c>
      <c r="S18" s="8">
        <f>'Attacking Workspace'!P44</f>
        <v>0.42099999999999999</v>
      </c>
      <c r="T18" s="8">
        <f>'Attacking Workspace'!Q44</f>
        <v>1.65</v>
      </c>
      <c r="U18" s="8">
        <f>'Attacking Workspace'!R44</f>
        <v>1.44</v>
      </c>
      <c r="V18" s="11">
        <f>'Attacking Workspace'!S44</f>
        <v>0.21</v>
      </c>
      <c r="X18" s="8">
        <f t="shared" si="3"/>
        <v>15</v>
      </c>
      <c r="Y18" s="8" t="str">
        <f>'Attacking Workspace'!A48</f>
        <v>R. Alessandrini</v>
      </c>
      <c r="Z18" s="8">
        <f>'Attacking Workspace'!V48</f>
        <v>1.9</v>
      </c>
      <c r="AA18" s="8">
        <f>'Attacking Workspace'!W48</f>
        <v>0.91</v>
      </c>
      <c r="AB18" s="8">
        <f>'Attacking Workspace'!X48</f>
        <v>0.53</v>
      </c>
      <c r="AC18" s="8">
        <f>'Attacking Workspace'!Y48</f>
        <v>0.46</v>
      </c>
      <c r="AD18" s="8">
        <f>'Attacking Workspace'!Z48</f>
        <v>0.15</v>
      </c>
      <c r="AE18" s="11">
        <f>'Attacking Workspace'!AA48</f>
        <v>1.9</v>
      </c>
      <c r="AG18" s="8">
        <f t="shared" si="4"/>
        <v>15</v>
      </c>
      <c r="AH18" s="7" t="str">
        <f>'Attacking Workspace'!A57</f>
        <v>Z. Stieber</v>
      </c>
      <c r="AI18" s="8">
        <f>'Attacking Workspace'!AD57</f>
        <v>4.6900000000000004</v>
      </c>
      <c r="AJ18" s="8">
        <f>'Attacking Workspace'!AE57</f>
        <v>1.83</v>
      </c>
      <c r="AK18" s="8">
        <f>'Attacking Workspace'!AF57</f>
        <v>2.1</v>
      </c>
      <c r="AL18" s="8">
        <f>'Attacking Workspace'!AG57</f>
        <v>1.91</v>
      </c>
      <c r="AM18" s="11">
        <f>'Attacking Workspace'!AH57</f>
        <v>10.57</v>
      </c>
    </row>
    <row r="19" spans="1:39" x14ac:dyDescent="0.3">
      <c r="A19" s="8">
        <f t="shared" si="0"/>
        <v>16</v>
      </c>
      <c r="B19" s="8" t="str">
        <f>'Attacking Workspace'!A9</f>
        <v>A. Silva</v>
      </c>
      <c r="C19" s="8">
        <f>'Attacking Workspace'!B9</f>
        <v>62.28</v>
      </c>
      <c r="D19" s="8">
        <f>'Attacking Workspace'!C9</f>
        <v>29.55</v>
      </c>
      <c r="E19" s="8">
        <f>'Attacking Workspace'!D9</f>
        <v>72.290000000000006</v>
      </c>
      <c r="F19" s="11">
        <f>'Attacking Workspace'!E9</f>
        <v>45.02</v>
      </c>
      <c r="H19" s="8">
        <f t="shared" si="1"/>
        <v>16</v>
      </c>
      <c r="I19" s="8" t="str">
        <f>'Attacking Workspace'!A36</f>
        <v>J. Plata</v>
      </c>
      <c r="J19" s="8">
        <f>'Attacking Workspace'!H36</f>
        <v>51.52</v>
      </c>
      <c r="K19" s="8">
        <f>'Attacking Workspace'!I36</f>
        <v>0.81200000000000006</v>
      </c>
      <c r="L19" s="8">
        <f>'Attacking Workspace'!J36</f>
        <v>0.33800000000000002</v>
      </c>
      <c r="M19" s="8">
        <f>'Attacking Workspace'!K36</f>
        <v>0.20599999999999999</v>
      </c>
      <c r="N19" s="11">
        <f>'Attacking Workspace'!L36</f>
        <v>2.37</v>
      </c>
      <c r="P19" s="8">
        <f t="shared" si="2"/>
        <v>16</v>
      </c>
      <c r="Q19" s="8" t="str">
        <f>'Attacking Workspace'!A5</f>
        <v>A. Elis</v>
      </c>
      <c r="R19" s="8">
        <f>'Attacking Workspace'!O5</f>
        <v>6.69</v>
      </c>
      <c r="S19" s="8">
        <f>'Attacking Workspace'!P5</f>
        <v>0.39600000000000002</v>
      </c>
      <c r="T19" s="8">
        <f>'Attacking Workspace'!Q5</f>
        <v>2.65</v>
      </c>
      <c r="U19" s="8">
        <f>'Attacking Workspace'!R5</f>
        <v>2.5499999999999998</v>
      </c>
      <c r="V19" s="11">
        <f>'Attacking Workspace'!S5</f>
        <v>0.09</v>
      </c>
      <c r="X19" s="8">
        <f t="shared" si="3"/>
        <v>16</v>
      </c>
      <c r="Y19" s="8" t="str">
        <f>'Attacking Workspace'!A37</f>
        <v>J. Russell</v>
      </c>
      <c r="Z19" s="8">
        <f>'Attacking Workspace'!V37</f>
        <v>1.72</v>
      </c>
      <c r="AA19" s="8">
        <f>'Attacking Workspace'!W37</f>
        <v>1.1299999999999999</v>
      </c>
      <c r="AB19" s="8">
        <f>'Attacking Workspace'!X37</f>
        <v>0.39</v>
      </c>
      <c r="AC19" s="8">
        <f>'Attacking Workspace'!Y37</f>
        <v>0.34</v>
      </c>
      <c r="AD19" s="8">
        <f>'Attacking Workspace'!Z37</f>
        <v>0.39</v>
      </c>
      <c r="AE19" s="11">
        <f>'Attacking Workspace'!AA37</f>
        <v>1.86</v>
      </c>
      <c r="AG19" s="8">
        <f t="shared" si="4"/>
        <v>16</v>
      </c>
      <c r="AH19" s="7" t="str">
        <f>'Attacking Workspace'!A27</f>
        <v>H. Mosquera</v>
      </c>
      <c r="AI19" s="8">
        <f>'Attacking Workspace'!AD27</f>
        <v>5.31</v>
      </c>
      <c r="AJ19" s="8">
        <f>'Attacking Workspace'!AE27</f>
        <v>1.69</v>
      </c>
      <c r="AK19" s="8">
        <f>'Attacking Workspace'!AF27</f>
        <v>2.25</v>
      </c>
      <c r="AL19" s="8">
        <f>'Attacking Workspace'!AG27</f>
        <v>1.35</v>
      </c>
      <c r="AM19" s="11">
        <f>'Attacking Workspace'!AH27</f>
        <v>10.44</v>
      </c>
    </row>
    <row r="20" spans="1:39" x14ac:dyDescent="0.3">
      <c r="A20" s="8">
        <f t="shared" si="0"/>
        <v>17</v>
      </c>
      <c r="B20" s="8" t="str">
        <f>'Attacking Workspace'!A56</f>
        <v>Y. Asad</v>
      </c>
      <c r="C20" s="8">
        <f>'Attacking Workspace'!B56</f>
        <v>62.7</v>
      </c>
      <c r="D20" s="8">
        <f>'Attacking Workspace'!C56</f>
        <v>19.86</v>
      </c>
      <c r="E20" s="8">
        <f>'Attacking Workspace'!D56</f>
        <v>70.11</v>
      </c>
      <c r="F20" s="11">
        <f>'Attacking Workspace'!E56</f>
        <v>43.96</v>
      </c>
      <c r="H20" s="8">
        <f t="shared" si="1"/>
        <v>17</v>
      </c>
      <c r="I20" s="8" t="str">
        <f>'Attacking Workspace'!A48</f>
        <v>R. Alessandrini</v>
      </c>
      <c r="J20" s="8">
        <f>'Attacking Workspace'!H48</f>
        <v>30.99</v>
      </c>
      <c r="K20" s="8">
        <f>'Attacking Workspace'!I48</f>
        <v>0.749</v>
      </c>
      <c r="L20" s="8">
        <f>'Attacking Workspace'!J48</f>
        <v>0.41299999999999998</v>
      </c>
      <c r="M20" s="8">
        <f>'Attacking Workspace'!K48</f>
        <v>0.315</v>
      </c>
      <c r="N20" s="11">
        <f>'Attacking Workspace'!L48</f>
        <v>2.27</v>
      </c>
      <c r="P20" s="8">
        <f t="shared" si="2"/>
        <v>17</v>
      </c>
      <c r="Q20" s="8" t="str">
        <f>'Attacking Workspace'!A38</f>
        <v>J. Savarino</v>
      </c>
      <c r="R20" s="8">
        <f>'Attacking Workspace'!O38</f>
        <v>4.63</v>
      </c>
      <c r="S20" s="8">
        <f>'Attacking Workspace'!P38</f>
        <v>0.54900000000000004</v>
      </c>
      <c r="T20" s="8">
        <f>'Attacking Workspace'!Q38</f>
        <v>2.54</v>
      </c>
      <c r="U20" s="8">
        <f>'Attacking Workspace'!R38</f>
        <v>2.4700000000000002</v>
      </c>
      <c r="V20" s="11">
        <f>'Attacking Workspace'!S38</f>
        <v>7.0000000000000007E-2</v>
      </c>
      <c r="X20" s="8">
        <f t="shared" si="3"/>
        <v>17</v>
      </c>
      <c r="Y20" s="8" t="str">
        <f>'Attacking Workspace'!A27</f>
        <v>H. Mosquera</v>
      </c>
      <c r="Z20" s="8">
        <f>'Attacking Workspace'!V27</f>
        <v>1.61</v>
      </c>
      <c r="AA20" s="8">
        <f>'Attacking Workspace'!W27</f>
        <v>1.1299999999999999</v>
      </c>
      <c r="AB20" s="8">
        <f>'Attacking Workspace'!X27</f>
        <v>0.4</v>
      </c>
      <c r="AC20" s="8">
        <f>'Attacking Workspace'!Y27</f>
        <v>0.32</v>
      </c>
      <c r="AD20" s="8">
        <f>'Attacking Workspace'!Z27</f>
        <v>0.32</v>
      </c>
      <c r="AE20" s="11">
        <f>'Attacking Workspace'!AA27</f>
        <v>1.85</v>
      </c>
      <c r="AG20" s="8">
        <f t="shared" si="4"/>
        <v>17</v>
      </c>
      <c r="AH20" s="7" t="str">
        <f>'Attacking Workspace'!A35</f>
        <v>J. Medina</v>
      </c>
      <c r="AI20" s="8">
        <f>'Attacking Workspace'!AD35</f>
        <v>5.31</v>
      </c>
      <c r="AJ20" s="8">
        <f>'Attacking Workspace'!AE35</f>
        <v>1.6</v>
      </c>
      <c r="AK20" s="8">
        <f>'Attacking Workspace'!AF35</f>
        <v>2.31</v>
      </c>
      <c r="AL20" s="8">
        <f>'Attacking Workspace'!AG35</f>
        <v>1.24</v>
      </c>
      <c r="AM20" s="11">
        <f>'Attacking Workspace'!AH35</f>
        <v>10.42</v>
      </c>
    </row>
    <row r="21" spans="1:39" x14ac:dyDescent="0.3">
      <c r="A21" s="8">
        <f t="shared" si="0"/>
        <v>18</v>
      </c>
      <c r="B21" s="8" t="str">
        <f>'Attacking Workspace'!A4</f>
        <v>A. Davies</v>
      </c>
      <c r="C21" s="8">
        <f>'Attacking Workspace'!B4</f>
        <v>59.59</v>
      </c>
      <c r="D21" s="8">
        <f>'Attacking Workspace'!C4</f>
        <v>23.7</v>
      </c>
      <c r="E21" s="8">
        <f>'Attacking Workspace'!D4</f>
        <v>73.62</v>
      </c>
      <c r="F21" s="11">
        <f>'Attacking Workspace'!E4</f>
        <v>43.87</v>
      </c>
      <c r="H21" s="8">
        <f t="shared" si="1"/>
        <v>18</v>
      </c>
      <c r="I21" s="8" t="str">
        <f>'Attacking Workspace'!A27</f>
        <v>H. Mosquera</v>
      </c>
      <c r="J21" s="8">
        <f>'Attacking Workspace'!H27</f>
        <v>36.229999999999997</v>
      </c>
      <c r="K21" s="8">
        <f>'Attacking Workspace'!I27</f>
        <v>0.749</v>
      </c>
      <c r="L21" s="8">
        <f>'Attacking Workspace'!J27</f>
        <v>0.33800000000000002</v>
      </c>
      <c r="M21" s="8">
        <f>'Attacking Workspace'!K27</f>
        <v>0.31900000000000001</v>
      </c>
      <c r="N21" s="11">
        <f>'Attacking Workspace'!L27</f>
        <v>2.19</v>
      </c>
      <c r="P21" s="8">
        <f t="shared" si="2"/>
        <v>18</v>
      </c>
      <c r="Q21" s="8" t="str">
        <f>'Attacking Workspace'!A20</f>
        <v>D. Rossi</v>
      </c>
      <c r="R21" s="8">
        <f>'Attacking Workspace'!O20</f>
        <v>5.07</v>
      </c>
      <c r="S21" s="8">
        <f>'Attacking Workspace'!P20</f>
        <v>0.309</v>
      </c>
      <c r="T21" s="8">
        <f>'Attacking Workspace'!Q20</f>
        <v>1.57</v>
      </c>
      <c r="U21" s="8">
        <f>'Attacking Workspace'!R20</f>
        <v>1.52</v>
      </c>
      <c r="V21" s="11">
        <f>'Attacking Workspace'!S20</f>
        <v>0.05</v>
      </c>
      <c r="X21" s="8">
        <f t="shared" si="3"/>
        <v>18</v>
      </c>
      <c r="Y21" s="8" t="str">
        <f>'Attacking Workspace'!A22</f>
        <v>D. Salloi</v>
      </c>
      <c r="Z21" s="8">
        <f>'Attacking Workspace'!V22</f>
        <v>1.1100000000000001</v>
      </c>
      <c r="AA21" s="8">
        <f>'Attacking Workspace'!W22</f>
        <v>1.04</v>
      </c>
      <c r="AB21" s="8">
        <f>'Attacking Workspace'!X22</f>
        <v>0.31</v>
      </c>
      <c r="AC21" s="8">
        <f>'Attacking Workspace'!Y22</f>
        <v>0.37</v>
      </c>
      <c r="AD21" s="8">
        <f>'Attacking Workspace'!Z22</f>
        <v>0.31</v>
      </c>
      <c r="AE21" s="11">
        <f>'Attacking Workspace'!AA22</f>
        <v>1.72</v>
      </c>
      <c r="AG21" s="8">
        <f t="shared" si="4"/>
        <v>18</v>
      </c>
      <c r="AH21" s="7" t="str">
        <f>'Attacking Workspace'!A32</f>
        <v>Ismael Tajouri</v>
      </c>
      <c r="AI21" s="8">
        <f>'Attacking Workspace'!AD32</f>
        <v>5.0199999999999996</v>
      </c>
      <c r="AJ21" s="8">
        <f>'Attacking Workspace'!AE32</f>
        <v>1.77</v>
      </c>
      <c r="AK21" s="8">
        <f>'Attacking Workspace'!AF32</f>
        <v>2.2200000000000002</v>
      </c>
      <c r="AL21" s="8">
        <f>'Attacking Workspace'!AG32</f>
        <v>1.38</v>
      </c>
      <c r="AM21" s="11">
        <f>'Attacking Workspace'!AH32</f>
        <v>10.37</v>
      </c>
    </row>
    <row r="22" spans="1:39" x14ac:dyDescent="0.3">
      <c r="A22" s="8">
        <f t="shared" si="0"/>
        <v>19</v>
      </c>
      <c r="B22" s="8" t="str">
        <f>'Attacking Workspace'!A24</f>
        <v>E. Castillo</v>
      </c>
      <c r="C22" s="8">
        <f>'Attacking Workspace'!B24</f>
        <v>62.01</v>
      </c>
      <c r="D22" s="8">
        <f>'Attacking Workspace'!C24</f>
        <v>19.510000000000002</v>
      </c>
      <c r="E22" s="8">
        <f>'Attacking Workspace'!D24</f>
        <v>70.400000000000006</v>
      </c>
      <c r="F22" s="11">
        <f>'Attacking Workspace'!E24</f>
        <v>43.66</v>
      </c>
      <c r="H22" s="8">
        <f t="shared" si="1"/>
        <v>19</v>
      </c>
      <c r="I22" s="8" t="str">
        <f>'Attacking Workspace'!A57</f>
        <v>Z. Stieber</v>
      </c>
      <c r="J22" s="8">
        <f>'Attacking Workspace'!H57</f>
        <v>42.14</v>
      </c>
      <c r="K22" s="8">
        <f>'Attacking Workspace'!I57</f>
        <v>0.82599999999999996</v>
      </c>
      <c r="L22" s="8">
        <f>'Attacking Workspace'!J57</f>
        <v>0.29099999999999998</v>
      </c>
      <c r="M22" s="8">
        <f>'Attacking Workspace'!K57</f>
        <v>0.255</v>
      </c>
      <c r="N22" s="11">
        <f>'Attacking Workspace'!L57</f>
        <v>2.14</v>
      </c>
      <c r="P22" s="8">
        <f t="shared" si="2"/>
        <v>19</v>
      </c>
      <c r="Q22" s="8" t="str">
        <f>'Attacking Workspace'!A33</f>
        <v>J. Agudelo</v>
      </c>
      <c r="R22" s="8">
        <f>'Attacking Workspace'!O33</f>
        <v>6.22</v>
      </c>
      <c r="S22" s="8">
        <f>'Attacking Workspace'!P33</f>
        <v>0.46400000000000002</v>
      </c>
      <c r="T22" s="8">
        <f>'Attacking Workspace'!Q33</f>
        <v>2.89</v>
      </c>
      <c r="U22" s="8">
        <f>'Attacking Workspace'!R33</f>
        <v>2.89</v>
      </c>
      <c r="V22" s="11">
        <f>'Attacking Workspace'!S33</f>
        <v>0</v>
      </c>
      <c r="X22" s="8">
        <f t="shared" si="3"/>
        <v>19</v>
      </c>
      <c r="Y22" s="8" t="str">
        <f>'Attacking Workspace'!A26</f>
        <v>Gerso Fernandes</v>
      </c>
      <c r="Z22" s="8">
        <f>'Attacking Workspace'!V26</f>
        <v>0.96</v>
      </c>
      <c r="AA22" s="8">
        <f>'Attacking Workspace'!W26</f>
        <v>1.02</v>
      </c>
      <c r="AB22" s="8">
        <f>'Attacking Workspace'!X26</f>
        <v>0.32</v>
      </c>
      <c r="AC22" s="8">
        <f>'Attacking Workspace'!Y26</f>
        <v>0.32</v>
      </c>
      <c r="AD22" s="8">
        <f>'Attacking Workspace'!Z26</f>
        <v>0.32</v>
      </c>
      <c r="AE22" s="11">
        <f>'Attacking Workspace'!AA26</f>
        <v>1.66</v>
      </c>
      <c r="AG22" s="8">
        <f t="shared" si="4"/>
        <v>19</v>
      </c>
      <c r="AH22" s="7" t="str">
        <f>'Attacking Workspace'!A17</f>
        <v>C. Techera</v>
      </c>
      <c r="AI22" s="8">
        <f>'Attacking Workspace'!AD17</f>
        <v>4.6900000000000004</v>
      </c>
      <c r="AJ22" s="8">
        <f>'Attacking Workspace'!AE17</f>
        <v>1.58</v>
      </c>
      <c r="AK22" s="8">
        <f>'Attacking Workspace'!AF17</f>
        <v>2.38</v>
      </c>
      <c r="AL22" s="8">
        <f>'Attacking Workspace'!AG17</f>
        <v>1.46</v>
      </c>
      <c r="AM22" s="11">
        <f>'Attacking Workspace'!AH17</f>
        <v>10.25</v>
      </c>
    </row>
    <row r="23" spans="1:39" x14ac:dyDescent="0.3">
      <c r="A23" s="8">
        <f t="shared" si="0"/>
        <v>20</v>
      </c>
      <c r="B23" s="8" t="str">
        <f>'Attacking Workspace'!A41</f>
        <v>M.  Eriksson</v>
      </c>
      <c r="C23" s="8">
        <f>'Attacking Workspace'!B41</f>
        <v>58.49</v>
      </c>
      <c r="D23" s="8">
        <f>'Attacking Workspace'!C41</f>
        <v>25.91</v>
      </c>
      <c r="E23" s="8">
        <f>'Attacking Workspace'!D41</f>
        <v>73.14</v>
      </c>
      <c r="F23" s="11">
        <f>'Attacking Workspace'!E41</f>
        <v>42.78</v>
      </c>
      <c r="H23" s="8">
        <f t="shared" si="1"/>
        <v>20</v>
      </c>
      <c r="I23" s="8" t="str">
        <f>'Attacking Workspace'!A21</f>
        <v>D. Royer</v>
      </c>
      <c r="J23" s="8">
        <f>'Attacking Workspace'!H21</f>
        <v>26.4</v>
      </c>
      <c r="K23" s="8">
        <f>'Attacking Workspace'!I21</f>
        <v>0.67600000000000005</v>
      </c>
      <c r="L23" s="8">
        <f>'Attacking Workspace'!J21</f>
        <v>0.44</v>
      </c>
      <c r="M23" s="8">
        <f>'Attacking Workspace'!K21</f>
        <v>0.39900000000000002</v>
      </c>
      <c r="N23" s="11">
        <f>'Attacking Workspace'!L21</f>
        <v>2.12</v>
      </c>
      <c r="P23" s="8">
        <f t="shared" si="2"/>
        <v>20</v>
      </c>
      <c r="Q23" s="8" t="str">
        <f>'Attacking Workspace'!A9</f>
        <v>A. Silva</v>
      </c>
      <c r="R23" s="8">
        <f>'Attacking Workspace'!O9</f>
        <v>4.12</v>
      </c>
      <c r="S23" s="8">
        <f>'Attacking Workspace'!P9</f>
        <v>0.4</v>
      </c>
      <c r="T23" s="8">
        <f>'Attacking Workspace'!Q9</f>
        <v>1.65</v>
      </c>
      <c r="U23" s="8">
        <f>'Attacking Workspace'!R9</f>
        <v>1.71</v>
      </c>
      <c r="V23" s="11">
        <f>'Attacking Workspace'!S9</f>
        <v>-0.06</v>
      </c>
      <c r="X23" s="8">
        <f t="shared" si="3"/>
        <v>20</v>
      </c>
      <c r="Y23" s="8" t="str">
        <f>'Attacking Workspace'!A52</f>
        <v>S. Blanco</v>
      </c>
      <c r="Z23" s="8">
        <f>'Attacking Workspace'!V52</f>
        <v>2.3199999999999998</v>
      </c>
      <c r="AA23" s="8">
        <f>'Attacking Workspace'!W52</f>
        <v>0.86</v>
      </c>
      <c r="AB23" s="8">
        <f>'Attacking Workspace'!X52</f>
        <v>0.3</v>
      </c>
      <c r="AC23" s="8">
        <f>'Attacking Workspace'!Y52</f>
        <v>0.5</v>
      </c>
      <c r="AD23" s="8">
        <f>'Attacking Workspace'!Z52</f>
        <v>0.35</v>
      </c>
      <c r="AE23" s="11">
        <f>'Attacking Workspace'!AA52</f>
        <v>1.66</v>
      </c>
      <c r="AG23" s="8">
        <f t="shared" si="4"/>
        <v>20</v>
      </c>
      <c r="AH23" s="7" t="str">
        <f>'Attacking Workspace'!A22</f>
        <v>D. Salloi</v>
      </c>
      <c r="AI23" s="8">
        <f>'Attacking Workspace'!AD22</f>
        <v>5.95</v>
      </c>
      <c r="AJ23" s="8">
        <f>'Attacking Workspace'!AE22</f>
        <v>1.81</v>
      </c>
      <c r="AK23" s="8">
        <f>'Attacking Workspace'!AF22</f>
        <v>2.46</v>
      </c>
      <c r="AL23" s="8">
        <f>'Attacking Workspace'!AG22</f>
        <v>1.62</v>
      </c>
      <c r="AM23" s="11">
        <f>'Attacking Workspace'!AH22</f>
        <v>10.220000000000001</v>
      </c>
    </row>
    <row r="24" spans="1:39" x14ac:dyDescent="0.3">
      <c r="A24" s="8">
        <f t="shared" si="0"/>
        <v>21</v>
      </c>
      <c r="B24" s="8" t="str">
        <f>'Attacking Workspace'!A57</f>
        <v>Z. Stieber</v>
      </c>
      <c r="C24" s="8">
        <f>'Attacking Workspace'!B57</f>
        <v>58.32</v>
      </c>
      <c r="D24" s="8">
        <f>'Attacking Workspace'!C57</f>
        <v>23.93</v>
      </c>
      <c r="E24" s="8">
        <f>'Attacking Workspace'!D57</f>
        <v>73</v>
      </c>
      <c r="F24" s="11">
        <f>'Attacking Workspace'!E57</f>
        <v>42.57</v>
      </c>
      <c r="H24" s="8">
        <f t="shared" si="1"/>
        <v>21</v>
      </c>
      <c r="I24" s="8" t="str">
        <f>'Attacking Workspace'!A45</f>
        <v>N. Hasler</v>
      </c>
      <c r="J24" s="8">
        <f>'Attacking Workspace'!H45</f>
        <v>36.590000000000003</v>
      </c>
      <c r="K24" s="8">
        <f>'Attacking Workspace'!I45</f>
        <v>0.82199999999999995</v>
      </c>
      <c r="L24" s="8">
        <f>'Attacking Workspace'!J45</f>
        <v>0.29199999999999998</v>
      </c>
      <c r="M24" s="8">
        <f>'Attacking Workspace'!K45</f>
        <v>0.29299999999999998</v>
      </c>
      <c r="N24" s="11">
        <f>'Attacking Workspace'!L45</f>
        <v>2.12</v>
      </c>
      <c r="P24" s="8">
        <f t="shared" si="2"/>
        <v>21</v>
      </c>
      <c r="Q24" s="8" t="str">
        <f>'Attacking Workspace'!A34</f>
        <v>J. Gressel</v>
      </c>
      <c r="R24" s="8">
        <f>'Attacking Workspace'!O34</f>
        <v>1.59</v>
      </c>
      <c r="S24" s="8">
        <f>'Attacking Workspace'!P34</f>
        <v>0.54500000000000004</v>
      </c>
      <c r="T24" s="8">
        <f>'Attacking Workspace'!Q34</f>
        <v>0.87</v>
      </c>
      <c r="U24" s="8">
        <f>'Attacking Workspace'!R34</f>
        <v>0.97</v>
      </c>
      <c r="V24" s="11">
        <f>'Attacking Workspace'!S34</f>
        <v>-0.1</v>
      </c>
      <c r="X24" s="8">
        <f t="shared" si="3"/>
        <v>21</v>
      </c>
      <c r="Y24" s="8" t="str">
        <f>'Attacking Workspace'!A56</f>
        <v>Y. Asad</v>
      </c>
      <c r="Z24" s="8">
        <f>'Attacking Workspace'!V56</f>
        <v>1.37</v>
      </c>
      <c r="AA24" s="8">
        <f>'Attacking Workspace'!W56</f>
        <v>0.85</v>
      </c>
      <c r="AB24" s="8">
        <f>'Attacking Workspace'!X56</f>
        <v>0.42</v>
      </c>
      <c r="AC24" s="8">
        <f>'Attacking Workspace'!Y56</f>
        <v>0.38</v>
      </c>
      <c r="AD24" s="8">
        <f>'Attacking Workspace'!Z56</f>
        <v>0.38</v>
      </c>
      <c r="AE24" s="11">
        <f>'Attacking Workspace'!AA56</f>
        <v>1.65</v>
      </c>
      <c r="AG24" s="8">
        <f t="shared" si="4"/>
        <v>21</v>
      </c>
      <c r="AH24" s="7" t="str">
        <f>'Attacking Workspace'!A36</f>
        <v>J. Plata</v>
      </c>
      <c r="AI24" s="8">
        <f>'Attacking Workspace'!AD36</f>
        <v>6.39</v>
      </c>
      <c r="AJ24" s="8">
        <f>'Attacking Workspace'!AE36</f>
        <v>1.4</v>
      </c>
      <c r="AK24" s="8">
        <f>'Attacking Workspace'!AF36</f>
        <v>2.35</v>
      </c>
      <c r="AL24" s="8">
        <f>'Attacking Workspace'!AG36</f>
        <v>1.32</v>
      </c>
      <c r="AM24" s="11">
        <f>'Attacking Workspace'!AH36</f>
        <v>10.14</v>
      </c>
    </row>
    <row r="25" spans="1:39" x14ac:dyDescent="0.3">
      <c r="A25" s="8">
        <f t="shared" si="0"/>
        <v>22</v>
      </c>
      <c r="B25" s="8" t="str">
        <f>'Attacking Workspace'!A35</f>
        <v>J. Medina</v>
      </c>
      <c r="C25" s="8">
        <f>'Attacking Workspace'!B35</f>
        <v>56.99</v>
      </c>
      <c r="D25" s="8">
        <f>'Attacking Workspace'!C35</f>
        <v>26.99</v>
      </c>
      <c r="E25" s="8">
        <f>'Attacking Workspace'!D35</f>
        <v>73.81</v>
      </c>
      <c r="F25" s="11">
        <f>'Attacking Workspace'!E35</f>
        <v>42.07</v>
      </c>
      <c r="H25" s="8">
        <f t="shared" si="1"/>
        <v>22</v>
      </c>
      <c r="I25" s="8" t="str">
        <f>'Attacking Workspace'!A34</f>
        <v>J. Gressel</v>
      </c>
      <c r="J25" s="8">
        <f>'Attacking Workspace'!H34</f>
        <v>41.94</v>
      </c>
      <c r="K25" s="8">
        <f>'Attacking Workspace'!I34</f>
        <v>0.755</v>
      </c>
      <c r="L25" s="8">
        <f>'Attacking Workspace'!J34</f>
        <v>0.253</v>
      </c>
      <c r="M25" s="8">
        <f>'Attacking Workspace'!K34</f>
        <v>0.34899999999999998</v>
      </c>
      <c r="N25" s="11">
        <f>'Attacking Workspace'!L34</f>
        <v>2.11</v>
      </c>
      <c r="P25" s="8">
        <f t="shared" si="2"/>
        <v>22</v>
      </c>
      <c r="Q25" s="8" t="str">
        <f>'Attacking Workspace'!A7</f>
        <v>A. Katai</v>
      </c>
      <c r="R25" s="8">
        <f>'Attacking Workspace'!O7</f>
        <v>3.77</v>
      </c>
      <c r="S25" s="8">
        <f>'Attacking Workspace'!P7</f>
        <v>0.50700000000000001</v>
      </c>
      <c r="T25" s="8">
        <f>'Attacking Workspace'!Q7</f>
        <v>1.91</v>
      </c>
      <c r="U25" s="8">
        <f>'Attacking Workspace'!R7</f>
        <v>2.02</v>
      </c>
      <c r="V25" s="11">
        <f>'Attacking Workspace'!S7</f>
        <v>-0.11</v>
      </c>
      <c r="X25" s="8">
        <f t="shared" si="3"/>
        <v>22</v>
      </c>
      <c r="Y25" s="8" t="str">
        <f>'Attacking Workspace'!A40</f>
        <v>L. Blessing</v>
      </c>
      <c r="Z25" s="8">
        <f>'Attacking Workspace'!V40</f>
        <v>0.8</v>
      </c>
      <c r="AA25" s="8">
        <f>'Attacking Workspace'!W40</f>
        <v>0.97</v>
      </c>
      <c r="AB25" s="8">
        <f>'Attacking Workspace'!X40</f>
        <v>0.28999999999999998</v>
      </c>
      <c r="AC25" s="8">
        <f>'Attacking Workspace'!Y40</f>
        <v>0.34</v>
      </c>
      <c r="AD25" s="8">
        <f>'Attacking Workspace'!Z40</f>
        <v>0.34</v>
      </c>
      <c r="AE25" s="11">
        <f>'Attacking Workspace'!AA40</f>
        <v>1.6</v>
      </c>
      <c r="AG25" s="8">
        <f t="shared" si="4"/>
        <v>22</v>
      </c>
      <c r="AH25" s="7" t="str">
        <f>'Attacking Workspace'!A33</f>
        <v>J. Agudelo</v>
      </c>
      <c r="AI25" s="8">
        <f>'Attacking Workspace'!AD33</f>
        <v>6.04</v>
      </c>
      <c r="AJ25" s="8">
        <f>'Attacking Workspace'!AE33</f>
        <v>1.43</v>
      </c>
      <c r="AK25" s="8">
        <f>'Attacking Workspace'!AF33</f>
        <v>1.62</v>
      </c>
      <c r="AL25" s="8">
        <f>'Attacking Workspace'!AG33</f>
        <v>1.0900000000000001</v>
      </c>
      <c r="AM25" s="11">
        <f>'Attacking Workspace'!AH33</f>
        <v>10.1</v>
      </c>
    </row>
    <row r="26" spans="1:39" x14ac:dyDescent="0.3">
      <c r="A26" s="8">
        <f t="shared" si="0"/>
        <v>23</v>
      </c>
      <c r="B26" s="8" t="str">
        <f>'Attacking Workspace'!A46</f>
        <v>P. Arriola</v>
      </c>
      <c r="C26" s="8">
        <f>'Attacking Workspace'!B46</f>
        <v>56.53</v>
      </c>
      <c r="D26" s="8">
        <f>'Attacking Workspace'!C46</f>
        <v>23.7</v>
      </c>
      <c r="E26" s="8">
        <f>'Attacking Workspace'!D46</f>
        <v>73.27</v>
      </c>
      <c r="F26" s="11">
        <f>'Attacking Workspace'!E46</f>
        <v>41.42</v>
      </c>
      <c r="H26" s="8">
        <f t="shared" si="1"/>
        <v>23</v>
      </c>
      <c r="I26" s="8" t="str">
        <f>'Attacking Workspace'!A50</f>
        <v>R. Lamah</v>
      </c>
      <c r="J26" s="8">
        <f>'Attacking Workspace'!H50</f>
        <v>30.76</v>
      </c>
      <c r="K26" s="8">
        <f>'Attacking Workspace'!I50</f>
        <v>0.73499999999999999</v>
      </c>
      <c r="L26" s="8">
        <f>'Attacking Workspace'!J50</f>
        <v>0.34399999999999997</v>
      </c>
      <c r="M26" s="8">
        <f>'Attacking Workspace'!K50</f>
        <v>0.36499999999999999</v>
      </c>
      <c r="N26" s="11">
        <f>'Attacking Workspace'!L50</f>
        <v>2.09</v>
      </c>
      <c r="P26" s="8">
        <f t="shared" si="2"/>
        <v>23</v>
      </c>
      <c r="Q26" s="8" t="str">
        <f>'Attacking Workspace'!A57</f>
        <v>Z. Stieber</v>
      </c>
      <c r="R26" s="8">
        <f>'Attacking Workspace'!O57</f>
        <v>1.1399999999999999</v>
      </c>
      <c r="S26" s="8">
        <f>'Attacking Workspace'!P57</f>
        <v>0.42099999999999999</v>
      </c>
      <c r="T26" s="8">
        <f>'Attacking Workspace'!Q57</f>
        <v>0.48</v>
      </c>
      <c r="U26" s="8">
        <f>'Attacking Workspace'!R57</f>
        <v>0.6</v>
      </c>
      <c r="V26" s="11">
        <f>'Attacking Workspace'!S57</f>
        <v>-0.12</v>
      </c>
      <c r="X26" s="8">
        <f t="shared" si="3"/>
        <v>23</v>
      </c>
      <c r="Y26" s="8" t="str">
        <f>'Attacking Workspace'!A9</f>
        <v>A. Silva</v>
      </c>
      <c r="Z26" s="8">
        <f>'Attacking Workspace'!V9</f>
        <v>1</v>
      </c>
      <c r="AA26" s="8">
        <f>'Attacking Workspace'!W9</f>
        <v>0.88</v>
      </c>
      <c r="AB26" s="8">
        <f>'Attacking Workspace'!X9</f>
        <v>0.24</v>
      </c>
      <c r="AC26" s="8">
        <f>'Attacking Workspace'!Y9</f>
        <v>0.47</v>
      </c>
      <c r="AD26" s="8">
        <f>'Attacking Workspace'!Z9</f>
        <v>0.53</v>
      </c>
      <c r="AE26" s="11">
        <f>'Attacking Workspace'!AA9</f>
        <v>1.59</v>
      </c>
      <c r="AG26" s="8">
        <f t="shared" si="4"/>
        <v>23</v>
      </c>
      <c r="AH26" s="7" t="str">
        <f>'Attacking Workspace'!A4</f>
        <v>A. Davies</v>
      </c>
      <c r="AI26" s="8">
        <f>'Attacking Workspace'!AD4</f>
        <v>5.16</v>
      </c>
      <c r="AJ26" s="8">
        <f>'Attacking Workspace'!AE4</f>
        <v>1.55</v>
      </c>
      <c r="AK26" s="8">
        <f>'Attacking Workspace'!AF4</f>
        <v>2.4300000000000002</v>
      </c>
      <c r="AL26" s="8">
        <f>'Attacking Workspace'!AG4</f>
        <v>1.62</v>
      </c>
      <c r="AM26" s="11">
        <f>'Attacking Workspace'!AH4</f>
        <v>10.029999999999999</v>
      </c>
    </row>
    <row r="27" spans="1:39" x14ac:dyDescent="0.3">
      <c r="A27" s="8">
        <f t="shared" si="0"/>
        <v>24</v>
      </c>
      <c r="B27" s="8" t="str">
        <f>'Attacking Workspace'!A37</f>
        <v>J. Russell</v>
      </c>
      <c r="C27" s="8">
        <f>'Attacking Workspace'!B37</f>
        <v>53.31</v>
      </c>
      <c r="D27" s="8">
        <f>'Attacking Workspace'!C37</f>
        <v>35.020000000000003</v>
      </c>
      <c r="E27" s="8">
        <f>'Attacking Workspace'!D37</f>
        <v>77.63</v>
      </c>
      <c r="F27" s="11">
        <f>'Attacking Workspace'!E37</f>
        <v>41.39</v>
      </c>
      <c r="H27" s="8">
        <f t="shared" si="1"/>
        <v>24</v>
      </c>
      <c r="I27" s="8" t="str">
        <f>'Attacking Workspace'!A28</f>
        <v>H. Shipp</v>
      </c>
      <c r="J27" s="8">
        <f>'Attacking Workspace'!H28</f>
        <v>42.74</v>
      </c>
      <c r="K27" s="8">
        <f>'Attacking Workspace'!I28</f>
        <v>0.81399999999999995</v>
      </c>
      <c r="L27" s="8">
        <f>'Attacking Workspace'!J28</f>
        <v>0.255</v>
      </c>
      <c r="M27" s="8">
        <f>'Attacking Workspace'!K28</f>
        <v>0.28599999999999998</v>
      </c>
      <c r="N27" s="11">
        <f>'Attacking Workspace'!L28</f>
        <v>2.0699999999999998</v>
      </c>
      <c r="P27" s="8">
        <f t="shared" si="2"/>
        <v>24</v>
      </c>
      <c r="Q27" s="8" t="str">
        <f>'Attacking Workspace'!A22</f>
        <v>D. Salloi</v>
      </c>
      <c r="R27" s="8">
        <f>'Attacking Workspace'!O22</f>
        <v>2.33</v>
      </c>
      <c r="S27" s="8">
        <f>'Attacking Workspace'!P22</f>
        <v>0.42099999999999999</v>
      </c>
      <c r="T27" s="8">
        <f>'Attacking Workspace'!Q22</f>
        <v>0.98</v>
      </c>
      <c r="U27" s="8">
        <f>'Attacking Workspace'!R22</f>
        <v>1.17</v>
      </c>
      <c r="V27" s="11">
        <f>'Attacking Workspace'!S22</f>
        <v>-0.18</v>
      </c>
      <c r="X27" s="8">
        <f t="shared" si="3"/>
        <v>24</v>
      </c>
      <c r="Y27" s="8" t="str">
        <f>'Attacking Workspace'!A50</f>
        <v>R. Lamah</v>
      </c>
      <c r="Z27" s="8">
        <f>'Attacking Workspace'!V50</f>
        <v>1.1399999999999999</v>
      </c>
      <c r="AA27" s="8">
        <f>'Attacking Workspace'!W50</f>
        <v>0.79</v>
      </c>
      <c r="AB27" s="8">
        <f>'Attacking Workspace'!X50</f>
        <v>0.56999999999999995</v>
      </c>
      <c r="AC27" s="8">
        <f>'Attacking Workspace'!Y50</f>
        <v>0.21</v>
      </c>
      <c r="AD27" s="8">
        <f>'Attacking Workspace'!Z50</f>
        <v>0.28999999999999998</v>
      </c>
      <c r="AE27" s="11">
        <f>'Attacking Workspace'!AA50</f>
        <v>1.57</v>
      </c>
      <c r="AG27" s="8">
        <f t="shared" si="4"/>
        <v>24</v>
      </c>
      <c r="AH27" s="7" t="str">
        <f>'Attacking Workspace'!A12</f>
        <v>C. Mueller</v>
      </c>
      <c r="AI27" s="8">
        <f>'Attacking Workspace'!AD12</f>
        <v>4.96</v>
      </c>
      <c r="AJ27" s="8">
        <f>'Attacking Workspace'!AE12</f>
        <v>1.26</v>
      </c>
      <c r="AK27" s="8">
        <f>'Attacking Workspace'!AF12</f>
        <v>2.25</v>
      </c>
      <c r="AL27" s="8">
        <f>'Attacking Workspace'!AG12</f>
        <v>1.32</v>
      </c>
      <c r="AM27" s="11">
        <f>'Attacking Workspace'!AH12</f>
        <v>9.9</v>
      </c>
    </row>
    <row r="28" spans="1:39" x14ac:dyDescent="0.3">
      <c r="A28" s="8">
        <f t="shared" si="0"/>
        <v>25</v>
      </c>
      <c r="B28" s="8" t="str">
        <f>'Attacking Workspace'!A30</f>
        <v>I. Piatti</v>
      </c>
      <c r="C28" s="8">
        <f>'Attacking Workspace'!B30</f>
        <v>54.07</v>
      </c>
      <c r="D28" s="8">
        <f>'Attacking Workspace'!C30</f>
        <v>26.59</v>
      </c>
      <c r="E28" s="8">
        <f>'Attacking Workspace'!D30</f>
        <v>74.290000000000006</v>
      </c>
      <c r="F28" s="11">
        <f>'Attacking Workspace'!E30</f>
        <v>40.159999999999997</v>
      </c>
      <c r="H28" s="8">
        <f t="shared" si="1"/>
        <v>25</v>
      </c>
      <c r="I28" s="8" t="str">
        <f>'Attacking Workspace'!A43</f>
        <v>M. Ibarra</v>
      </c>
      <c r="J28" s="8">
        <f>'Attacking Workspace'!H43</f>
        <v>33.75</v>
      </c>
      <c r="K28" s="8">
        <f>'Attacking Workspace'!I43</f>
        <v>0.80500000000000005</v>
      </c>
      <c r="L28" s="8">
        <f>'Attacking Workspace'!J43</f>
        <v>0.28799999999999998</v>
      </c>
      <c r="M28" s="8">
        <f>'Attacking Workspace'!K43</f>
        <v>0.32800000000000001</v>
      </c>
      <c r="N28" s="11">
        <f>'Attacking Workspace'!L43</f>
        <v>2.0699999999999998</v>
      </c>
      <c r="P28" s="8">
        <f t="shared" si="2"/>
        <v>25</v>
      </c>
      <c r="Q28" s="8" t="str">
        <f>'Attacking Workspace'!A42</f>
        <v>M. Barrios</v>
      </c>
      <c r="R28" s="8">
        <f>'Attacking Workspace'!O42</f>
        <v>3.66</v>
      </c>
      <c r="S28" s="8">
        <f>'Attacking Workspace'!P42</f>
        <v>0.378</v>
      </c>
      <c r="T28" s="8">
        <f>'Attacking Workspace'!Q42</f>
        <v>1.38</v>
      </c>
      <c r="U28" s="8">
        <f>'Attacking Workspace'!R42</f>
        <v>1.56</v>
      </c>
      <c r="V28" s="11">
        <f>'Attacking Workspace'!S42</f>
        <v>-0.18</v>
      </c>
      <c r="X28" s="8">
        <f t="shared" si="3"/>
        <v>25</v>
      </c>
      <c r="Y28" s="8" t="str">
        <f>'Attacking Workspace'!A55</f>
        <v>VÃ­ctor RodrÃ­guez</v>
      </c>
      <c r="Z28" s="8">
        <f>'Attacking Workspace'!V55</f>
        <v>1.88</v>
      </c>
      <c r="AA28" s="8">
        <f>'Attacking Workspace'!W55</f>
        <v>0.94</v>
      </c>
      <c r="AB28" s="8">
        <f>'Attacking Workspace'!X55</f>
        <v>0.21</v>
      </c>
      <c r="AC28" s="8">
        <f>'Attacking Workspace'!Y55</f>
        <v>0.42</v>
      </c>
      <c r="AD28" s="8">
        <f>'Attacking Workspace'!Z55</f>
        <v>0.31</v>
      </c>
      <c r="AE28" s="11">
        <f>'Attacking Workspace'!AA55</f>
        <v>1.56</v>
      </c>
      <c r="AG28" s="8">
        <f t="shared" si="4"/>
        <v>25</v>
      </c>
      <c r="AH28" s="7" t="str">
        <f>'Attacking Workspace'!A13</f>
        <v>C. Penilla</v>
      </c>
      <c r="AI28" s="8">
        <f>'Attacking Workspace'!AD13</f>
        <v>5.35</v>
      </c>
      <c r="AJ28" s="8">
        <f>'Attacking Workspace'!AE13</f>
        <v>1.52</v>
      </c>
      <c r="AK28" s="8">
        <f>'Attacking Workspace'!AF13</f>
        <v>1.44</v>
      </c>
      <c r="AL28" s="8">
        <f>'Attacking Workspace'!AG13</f>
        <v>1.44</v>
      </c>
      <c r="AM28" s="11">
        <f>'Attacking Workspace'!AH13</f>
        <v>9.8800000000000008</v>
      </c>
    </row>
    <row r="29" spans="1:39" x14ac:dyDescent="0.3">
      <c r="A29" s="8">
        <f t="shared" si="0"/>
        <v>26</v>
      </c>
      <c r="B29" s="8" t="str">
        <f>'Attacking Workspace'!A54</f>
        <v>V. Qazaishvili</v>
      </c>
      <c r="C29" s="8">
        <f>'Attacking Workspace'!B54</f>
        <v>55.82</v>
      </c>
      <c r="D29" s="8">
        <f>'Attacking Workspace'!C54</f>
        <v>24.13</v>
      </c>
      <c r="E29" s="8">
        <f>'Attacking Workspace'!D54</f>
        <v>71.94</v>
      </c>
      <c r="F29" s="11">
        <f>'Attacking Workspace'!E54</f>
        <v>40.159999999999997</v>
      </c>
      <c r="H29" s="8">
        <f t="shared" si="1"/>
        <v>26</v>
      </c>
      <c r="I29" s="8" t="str">
        <f>'Attacking Workspace'!A32</f>
        <v>Ismael Tajouri</v>
      </c>
      <c r="J29" s="8">
        <f>'Attacking Workspace'!H32</f>
        <v>42.06</v>
      </c>
      <c r="K29" s="8">
        <f>'Attacking Workspace'!I32</f>
        <v>0.84599999999999997</v>
      </c>
      <c r="L29" s="8">
        <f>'Attacking Workspace'!J32</f>
        <v>0.379</v>
      </c>
      <c r="M29" s="8">
        <f>'Attacking Workspace'!K32</f>
        <v>0.17299999999999999</v>
      </c>
      <c r="N29" s="11">
        <f>'Attacking Workspace'!L32</f>
        <v>1.97</v>
      </c>
      <c r="P29" s="8">
        <f t="shared" si="2"/>
        <v>26</v>
      </c>
      <c r="Q29" s="8" t="str">
        <f>'Attacking Workspace'!A13</f>
        <v>C. Penilla</v>
      </c>
      <c r="R29" s="8">
        <f>'Attacking Workspace'!O13</f>
        <v>4.63</v>
      </c>
      <c r="S29" s="8">
        <f>'Attacking Workspace'!P13</f>
        <v>0.41399999999999998</v>
      </c>
      <c r="T29" s="8">
        <f>'Attacking Workspace'!Q13</f>
        <v>1.92</v>
      </c>
      <c r="U29" s="8">
        <f>'Attacking Workspace'!R13</f>
        <v>2.16</v>
      </c>
      <c r="V29" s="11">
        <f>'Attacking Workspace'!S13</f>
        <v>-0.24</v>
      </c>
      <c r="X29" s="8">
        <f t="shared" si="3"/>
        <v>26</v>
      </c>
      <c r="Y29" s="8" t="str">
        <f>'Attacking Workspace'!A38</f>
        <v>J. Savarino</v>
      </c>
      <c r="Z29" s="8">
        <f>'Attacking Workspace'!V38</f>
        <v>0.84</v>
      </c>
      <c r="AA29" s="8">
        <f>'Attacking Workspace'!W38</f>
        <v>0.94</v>
      </c>
      <c r="AB29" s="8">
        <f>'Attacking Workspace'!X38</f>
        <v>0.21</v>
      </c>
      <c r="AC29" s="8">
        <f>'Attacking Workspace'!Y38</f>
        <v>0.38</v>
      </c>
      <c r="AD29" s="8">
        <f>'Attacking Workspace'!Z38</f>
        <v>0.35</v>
      </c>
      <c r="AE29" s="11">
        <f>'Attacking Workspace'!AA38</f>
        <v>1.53</v>
      </c>
      <c r="AG29" s="8">
        <f t="shared" si="4"/>
        <v>26</v>
      </c>
      <c r="AH29" s="7" t="str">
        <f>'Attacking Workspace'!A16</f>
        <v>C. Sapong</v>
      </c>
      <c r="AI29" s="8">
        <f>'Attacking Workspace'!AD16</f>
        <v>4.9000000000000004</v>
      </c>
      <c r="AJ29" s="8">
        <f>'Attacking Workspace'!AE16</f>
        <v>1.73</v>
      </c>
      <c r="AK29" s="8">
        <f>'Attacking Workspace'!AF16</f>
        <v>2.04</v>
      </c>
      <c r="AL29" s="8">
        <f>'Attacking Workspace'!AG16</f>
        <v>1.0900000000000001</v>
      </c>
      <c r="AM29" s="11">
        <f>'Attacking Workspace'!AH16</f>
        <v>9.76</v>
      </c>
    </row>
    <row r="30" spans="1:39" x14ac:dyDescent="0.3">
      <c r="A30" s="8">
        <f t="shared" si="0"/>
        <v>27</v>
      </c>
      <c r="B30" s="8" t="str">
        <f>'Attacking Workspace'!A49</f>
        <v>R. Edwards</v>
      </c>
      <c r="C30" s="8">
        <f>'Attacking Workspace'!B49</f>
        <v>54.52</v>
      </c>
      <c r="D30" s="8">
        <f>'Attacking Workspace'!C49</f>
        <v>23.21</v>
      </c>
      <c r="E30" s="8">
        <f>'Attacking Workspace'!D49</f>
        <v>73.59</v>
      </c>
      <c r="F30" s="11">
        <f>'Attacking Workspace'!E49</f>
        <v>40.119999999999997</v>
      </c>
      <c r="H30" s="8">
        <f t="shared" si="1"/>
        <v>27</v>
      </c>
      <c r="I30" s="8" t="str">
        <f>'Attacking Workspace'!A35</f>
        <v>J. Medina</v>
      </c>
      <c r="J30" s="8">
        <f>'Attacking Workspace'!H35</f>
        <v>36.85</v>
      </c>
      <c r="K30" s="8">
        <f>'Attacking Workspace'!I35</f>
        <v>0.80500000000000005</v>
      </c>
      <c r="L30" s="8">
        <f>'Attacking Workspace'!J35</f>
        <v>0.36199999999999999</v>
      </c>
      <c r="M30" s="8">
        <f>'Attacking Workspace'!K35</f>
        <v>0.22500000000000001</v>
      </c>
      <c r="N30" s="11">
        <f>'Attacking Workspace'!L35</f>
        <v>1.94</v>
      </c>
      <c r="P30" s="8">
        <f t="shared" si="2"/>
        <v>27</v>
      </c>
      <c r="Q30" s="8" t="str">
        <f>'Attacking Workspace'!A27</f>
        <v>H. Mosquera</v>
      </c>
      <c r="R30" s="8">
        <f>'Attacking Workspace'!O27</f>
        <v>4.67</v>
      </c>
      <c r="S30" s="8">
        <f>'Attacking Workspace'!P27</f>
        <v>0.56899999999999995</v>
      </c>
      <c r="T30" s="8">
        <f>'Attacking Workspace'!Q27</f>
        <v>2.66</v>
      </c>
      <c r="U30" s="8">
        <f>'Attacking Workspace'!R27</f>
        <v>2.9</v>
      </c>
      <c r="V30" s="11">
        <f>'Attacking Workspace'!S27</f>
        <v>-0.24</v>
      </c>
      <c r="X30" s="8">
        <f t="shared" si="3"/>
        <v>27</v>
      </c>
      <c r="Y30" s="8" t="str">
        <f>'Attacking Workspace'!A54</f>
        <v>V. Qazaishvili</v>
      </c>
      <c r="Z30" s="8">
        <f>'Attacking Workspace'!V54</f>
        <v>0.91</v>
      </c>
      <c r="AA30" s="8">
        <f>'Attacking Workspace'!W54</f>
        <v>1.08</v>
      </c>
      <c r="AB30" s="8">
        <f>'Attacking Workspace'!X54</f>
        <v>0.23</v>
      </c>
      <c r="AC30" s="8">
        <f>'Attacking Workspace'!Y54</f>
        <v>0.23</v>
      </c>
      <c r="AD30" s="8">
        <f>'Attacking Workspace'!Z54</f>
        <v>0.23</v>
      </c>
      <c r="AE30" s="11">
        <f>'Attacking Workspace'!AA54</f>
        <v>1.53</v>
      </c>
      <c r="AG30" s="8">
        <f t="shared" si="4"/>
        <v>27</v>
      </c>
      <c r="AH30" s="7" t="str">
        <f>'Attacking Workspace'!A15</f>
        <v>C. Roldan</v>
      </c>
      <c r="AI30" s="8">
        <f>'Attacking Workspace'!AD15</f>
        <v>3.91</v>
      </c>
      <c r="AJ30" s="8">
        <f>'Attacking Workspace'!AE15</f>
        <v>2</v>
      </c>
      <c r="AK30" s="8">
        <f>'Attacking Workspace'!AF15</f>
        <v>2</v>
      </c>
      <c r="AL30" s="8">
        <f>'Attacking Workspace'!AG15</f>
        <v>1.73</v>
      </c>
      <c r="AM30" s="11">
        <f>'Attacking Workspace'!AH15</f>
        <v>9.64</v>
      </c>
    </row>
    <row r="31" spans="1:39" x14ac:dyDescent="0.3">
      <c r="A31" s="8">
        <f t="shared" si="0"/>
        <v>28</v>
      </c>
      <c r="B31" s="8" t="str">
        <f>'Attacking Workspace'!A14</f>
        <v>C. Pontius</v>
      </c>
      <c r="C31" s="8">
        <f>'Attacking Workspace'!B14</f>
        <v>56.97</v>
      </c>
      <c r="D31" s="8">
        <f>'Attacking Workspace'!C14</f>
        <v>21.64</v>
      </c>
      <c r="E31" s="8">
        <f>'Attacking Workspace'!D14</f>
        <v>70.23</v>
      </c>
      <c r="F31" s="11">
        <f>'Attacking Workspace'!E14</f>
        <v>40.01</v>
      </c>
      <c r="H31" s="8">
        <f t="shared" si="1"/>
        <v>28</v>
      </c>
      <c r="I31" s="8" t="str">
        <f>'Attacking Workspace'!A20</f>
        <v>D. Rossi</v>
      </c>
      <c r="J31" s="8">
        <f>'Attacking Workspace'!H20</f>
        <v>31.14</v>
      </c>
      <c r="K31" s="8">
        <f>'Attacking Workspace'!I20</f>
        <v>0.82399999999999995</v>
      </c>
      <c r="L31" s="8">
        <f>'Attacking Workspace'!J20</f>
        <v>0.45900000000000002</v>
      </c>
      <c r="M31" s="8">
        <f>'Attacking Workspace'!K20</f>
        <v>0.19800000000000001</v>
      </c>
      <c r="N31" s="11">
        <f>'Attacking Workspace'!L20</f>
        <v>1.92</v>
      </c>
      <c r="P31" s="8">
        <f t="shared" si="2"/>
        <v>28</v>
      </c>
      <c r="Q31" s="8" t="str">
        <f>'Attacking Workspace'!A50</f>
        <v>R. Lamah</v>
      </c>
      <c r="R31" s="8">
        <f>'Attacking Workspace'!O50</f>
        <v>3.15</v>
      </c>
      <c r="S31" s="8">
        <f>'Attacking Workspace'!P50</f>
        <v>0.5</v>
      </c>
      <c r="T31" s="8">
        <f>'Attacking Workspace'!Q50</f>
        <v>1.57</v>
      </c>
      <c r="U31" s="8">
        <f>'Attacking Workspace'!R50</f>
        <v>1.86</v>
      </c>
      <c r="V31" s="11">
        <f>'Attacking Workspace'!S50</f>
        <v>-0.28999999999999998</v>
      </c>
      <c r="X31" s="8">
        <f t="shared" si="3"/>
        <v>28</v>
      </c>
      <c r="Y31" s="8" t="str">
        <f>'Attacking Workspace'!A57</f>
        <v>Z. Stieber</v>
      </c>
      <c r="Z31" s="8">
        <f>'Attacking Workspace'!V57</f>
        <v>2.1</v>
      </c>
      <c r="AA31" s="8">
        <f>'Attacking Workspace'!W57</f>
        <v>0.72</v>
      </c>
      <c r="AB31" s="8">
        <f>'Attacking Workspace'!X57</f>
        <v>0.3</v>
      </c>
      <c r="AC31" s="8">
        <f>'Attacking Workspace'!Y57</f>
        <v>0.42</v>
      </c>
      <c r="AD31" s="8">
        <f>'Attacking Workspace'!Z57</f>
        <v>0.42</v>
      </c>
      <c r="AE31" s="11">
        <f>'Attacking Workspace'!AA57</f>
        <v>1.44</v>
      </c>
      <c r="AG31" s="8">
        <f t="shared" si="4"/>
        <v>28</v>
      </c>
      <c r="AH31" s="7" t="str">
        <f>'Attacking Workspace'!A50</f>
        <v>R. Lamah</v>
      </c>
      <c r="AI31" s="8">
        <f>'Attacking Workspace'!AD50</f>
        <v>5.01</v>
      </c>
      <c r="AJ31" s="8">
        <f>'Attacking Workspace'!AE50</f>
        <v>1.63</v>
      </c>
      <c r="AK31" s="8">
        <f>'Attacking Workspace'!AF50</f>
        <v>1.93</v>
      </c>
      <c r="AL31" s="8">
        <f>'Attacking Workspace'!AG50</f>
        <v>1.29</v>
      </c>
      <c r="AM31" s="11">
        <f>'Attacking Workspace'!AH50</f>
        <v>9.48</v>
      </c>
    </row>
    <row r="32" spans="1:39" x14ac:dyDescent="0.3">
      <c r="A32" s="8">
        <f t="shared" si="0"/>
        <v>29</v>
      </c>
      <c r="B32" s="8" t="str">
        <f>'Attacking Workspace'!A6</f>
        <v>A. GÃ³mez</v>
      </c>
      <c r="C32" s="8">
        <f>'Attacking Workspace'!B6</f>
        <v>56.22</v>
      </c>
      <c r="D32" s="8">
        <f>'Attacking Workspace'!C6</f>
        <v>15.63</v>
      </c>
      <c r="E32" s="8">
        <f>'Attacking Workspace'!D6</f>
        <v>70.67</v>
      </c>
      <c r="F32" s="11">
        <f>'Attacking Workspace'!E6</f>
        <v>39.729999999999997</v>
      </c>
      <c r="H32" s="8">
        <f t="shared" si="1"/>
        <v>29</v>
      </c>
      <c r="I32" s="8" t="str">
        <f>'Attacking Workspace'!A10</f>
        <v>B. Shea</v>
      </c>
      <c r="J32" s="8">
        <f>'Attacking Workspace'!H10</f>
        <v>29.54</v>
      </c>
      <c r="K32" s="8">
        <f>'Attacking Workspace'!I10</f>
        <v>0.72199999999999998</v>
      </c>
      <c r="L32" s="8">
        <f>'Attacking Workspace'!J10</f>
        <v>0.29899999999999999</v>
      </c>
      <c r="M32" s="8">
        <f>'Attacking Workspace'!K10</f>
        <v>0.41399999999999998</v>
      </c>
      <c r="N32" s="11">
        <f>'Attacking Workspace'!L10</f>
        <v>1.91</v>
      </c>
      <c r="P32" s="8">
        <f t="shared" si="2"/>
        <v>29</v>
      </c>
      <c r="Q32" s="8" t="str">
        <f>'Attacking Workspace'!A25</f>
        <v>F. Picault</v>
      </c>
      <c r="R32" s="8">
        <f>'Attacking Workspace'!O25</f>
        <v>4.17</v>
      </c>
      <c r="S32" s="8">
        <f>'Attacking Workspace'!P25</f>
        <v>0.318</v>
      </c>
      <c r="T32" s="8">
        <f>'Attacking Workspace'!Q25</f>
        <v>1.33</v>
      </c>
      <c r="U32" s="8">
        <f>'Attacking Workspace'!R25</f>
        <v>1.66</v>
      </c>
      <c r="V32" s="11">
        <f>'Attacking Workspace'!S25</f>
        <v>-0.33</v>
      </c>
      <c r="X32" s="8">
        <f t="shared" si="3"/>
        <v>29</v>
      </c>
      <c r="Y32" s="8" t="str">
        <f>'Attacking Workspace'!A31</f>
        <v>Ilsinho</v>
      </c>
      <c r="Z32" s="8">
        <f>'Attacking Workspace'!V31</f>
        <v>3.04</v>
      </c>
      <c r="AA32" s="8">
        <f>'Attacking Workspace'!W31</f>
        <v>0.76</v>
      </c>
      <c r="AB32" s="8">
        <f>'Attacking Workspace'!X31</f>
        <v>0.63</v>
      </c>
      <c r="AC32" s="8">
        <f>'Attacking Workspace'!Y31</f>
        <v>0</v>
      </c>
      <c r="AD32" s="8">
        <f>'Attacking Workspace'!Z31</f>
        <v>0.25</v>
      </c>
      <c r="AE32" s="11">
        <f>'Attacking Workspace'!AA31</f>
        <v>1.39</v>
      </c>
      <c r="AG32" s="8">
        <f t="shared" si="4"/>
        <v>29</v>
      </c>
      <c r="AH32" s="7" t="str">
        <f>'Attacking Workspace'!A45</f>
        <v>N. Hasler</v>
      </c>
      <c r="AI32" s="8">
        <f>'Attacking Workspace'!AD45</f>
        <v>4.38</v>
      </c>
      <c r="AJ32" s="8">
        <f>'Attacking Workspace'!AE45</f>
        <v>1.59</v>
      </c>
      <c r="AK32" s="8">
        <f>'Attacking Workspace'!AF45</f>
        <v>2.14</v>
      </c>
      <c r="AL32" s="8">
        <f>'Attacking Workspace'!AG45</f>
        <v>1.35</v>
      </c>
      <c r="AM32" s="11">
        <f>'Attacking Workspace'!AH45</f>
        <v>9.44</v>
      </c>
    </row>
    <row r="33" spans="1:39" x14ac:dyDescent="0.3">
      <c r="A33" s="8">
        <f t="shared" si="0"/>
        <v>30</v>
      </c>
      <c r="B33" s="8" t="str">
        <f>'Attacking Workspace'!A29</f>
        <v>H. Villalba</v>
      </c>
      <c r="C33" s="8">
        <f>'Attacking Workspace'!B29</f>
        <v>51.52</v>
      </c>
      <c r="D33" s="8">
        <f>'Attacking Workspace'!C29</f>
        <v>30.11</v>
      </c>
      <c r="E33" s="8">
        <f>'Attacking Workspace'!D29</f>
        <v>76.739999999999995</v>
      </c>
      <c r="F33" s="11">
        <f>'Attacking Workspace'!E29</f>
        <v>39.53</v>
      </c>
      <c r="H33" s="8">
        <f t="shared" si="1"/>
        <v>30</v>
      </c>
      <c r="I33" s="8" t="str">
        <f>'Attacking Workspace'!A56</f>
        <v>Y. Asad</v>
      </c>
      <c r="J33" s="8">
        <f>'Attacking Workspace'!H56</f>
        <v>42.32</v>
      </c>
      <c r="K33" s="8">
        <f>'Attacking Workspace'!I56</f>
        <v>0.77300000000000002</v>
      </c>
      <c r="L33" s="8">
        <f>'Attacking Workspace'!J56</f>
        <v>0.23699999999999999</v>
      </c>
      <c r="M33" s="8">
        <f>'Attacking Workspace'!K56</f>
        <v>0.317</v>
      </c>
      <c r="N33" s="11">
        <f>'Attacking Workspace'!L56</f>
        <v>1.9</v>
      </c>
      <c r="P33" s="8">
        <f t="shared" si="2"/>
        <v>30</v>
      </c>
      <c r="Q33" s="8" t="str">
        <f>'Attacking Workspace'!A36</f>
        <v>J. Plata</v>
      </c>
      <c r="R33" s="8">
        <f>'Attacking Workspace'!O36</f>
        <v>3.5</v>
      </c>
      <c r="S33" s="8">
        <f>'Attacking Workspace'!P36</f>
        <v>0.5</v>
      </c>
      <c r="T33" s="8">
        <f>'Attacking Workspace'!Q36</f>
        <v>1.75</v>
      </c>
      <c r="U33" s="8">
        <f>'Attacking Workspace'!R36</f>
        <v>2.15</v>
      </c>
      <c r="V33" s="11">
        <f>'Attacking Workspace'!S36</f>
        <v>-0.4</v>
      </c>
      <c r="X33" s="8">
        <f t="shared" si="3"/>
        <v>30</v>
      </c>
      <c r="Y33" s="8" t="str">
        <f>'Attacking Workspace'!A42</f>
        <v>M. Barrios</v>
      </c>
      <c r="Z33" s="8">
        <f>'Attacking Workspace'!V42</f>
        <v>1.61</v>
      </c>
      <c r="AA33" s="8">
        <f>'Attacking Workspace'!W42</f>
        <v>0.8</v>
      </c>
      <c r="AB33" s="8">
        <f>'Attacking Workspace'!X42</f>
        <v>0.13</v>
      </c>
      <c r="AC33" s="8">
        <f>'Attacking Workspace'!Y42</f>
        <v>0.45</v>
      </c>
      <c r="AD33" s="8">
        <f>'Attacking Workspace'!Z42</f>
        <v>0.18</v>
      </c>
      <c r="AE33" s="11">
        <f>'Attacking Workspace'!AA42</f>
        <v>1.38</v>
      </c>
      <c r="AG33" s="8">
        <f t="shared" si="4"/>
        <v>30</v>
      </c>
      <c r="AH33" s="7" t="str">
        <f>'Attacking Workspace'!A7</f>
        <v>A. Katai</v>
      </c>
      <c r="AI33" s="8">
        <f>'Attacking Workspace'!AD7</f>
        <v>4.09</v>
      </c>
      <c r="AJ33" s="8">
        <f>'Attacking Workspace'!AE7</f>
        <v>1.63</v>
      </c>
      <c r="AK33" s="8">
        <f>'Attacking Workspace'!AF7</f>
        <v>1.65</v>
      </c>
      <c r="AL33" s="8">
        <f>'Attacking Workspace'!AG7</f>
        <v>1.58</v>
      </c>
      <c r="AM33" s="11">
        <f>'Attacking Workspace'!AH7</f>
        <v>9.36</v>
      </c>
    </row>
    <row r="34" spans="1:39" x14ac:dyDescent="0.3">
      <c r="A34" s="8">
        <f t="shared" si="0"/>
        <v>31</v>
      </c>
      <c r="B34" s="8" t="str">
        <f>'Attacking Workspace'!A20</f>
        <v>D. Rossi</v>
      </c>
      <c r="C34" s="8">
        <f>'Attacking Workspace'!B20</f>
        <v>51.8</v>
      </c>
      <c r="D34" s="8">
        <f>'Attacking Workspace'!C20</f>
        <v>29.48</v>
      </c>
      <c r="E34" s="8">
        <f>'Attacking Workspace'!D20</f>
        <v>76.260000000000005</v>
      </c>
      <c r="F34" s="11">
        <f>'Attacking Workspace'!E20</f>
        <v>39.51</v>
      </c>
      <c r="H34" s="8">
        <f t="shared" si="1"/>
        <v>31</v>
      </c>
      <c r="I34" s="8" t="str">
        <f>'Attacking Workspace'!A12</f>
        <v>C. Mueller</v>
      </c>
      <c r="J34" s="8">
        <f>'Attacking Workspace'!H12</f>
        <v>26.7</v>
      </c>
      <c r="K34" s="8">
        <f>'Attacking Workspace'!I12</f>
        <v>0.77200000000000002</v>
      </c>
      <c r="L34" s="8">
        <f>'Attacking Workspace'!J12</f>
        <v>0.36899999999999999</v>
      </c>
      <c r="M34" s="8">
        <f>'Attacking Workspace'!K12</f>
        <v>0.32100000000000001</v>
      </c>
      <c r="N34" s="11">
        <f>'Attacking Workspace'!L12</f>
        <v>1.89</v>
      </c>
      <c r="P34" s="8">
        <f t="shared" si="2"/>
        <v>31</v>
      </c>
      <c r="Q34" s="8" t="str">
        <f>'Attacking Workspace'!A45</f>
        <v>N. Hasler</v>
      </c>
      <c r="R34" s="8">
        <f>'Attacking Workspace'!O45</f>
        <v>2.96</v>
      </c>
      <c r="S34" s="8">
        <f>'Attacking Workspace'!P45</f>
        <v>0.31</v>
      </c>
      <c r="T34" s="8">
        <f>'Attacking Workspace'!Q45</f>
        <v>0.92</v>
      </c>
      <c r="U34" s="8">
        <f>'Attacking Workspace'!R45</f>
        <v>1.33</v>
      </c>
      <c r="V34" s="11">
        <f>'Attacking Workspace'!S45</f>
        <v>-0.41</v>
      </c>
      <c r="X34" s="8">
        <f t="shared" si="3"/>
        <v>31</v>
      </c>
      <c r="Y34" s="8" t="str">
        <f>'Attacking Workspace'!A43</f>
        <v>M. Ibarra</v>
      </c>
      <c r="Z34" s="8">
        <f>'Attacking Workspace'!V43</f>
        <v>1.01</v>
      </c>
      <c r="AA34" s="8">
        <f>'Attacking Workspace'!W43</f>
        <v>0.74</v>
      </c>
      <c r="AB34" s="8">
        <f>'Attacking Workspace'!X43</f>
        <v>0.26</v>
      </c>
      <c r="AC34" s="8">
        <f>'Attacking Workspace'!Y43</f>
        <v>0.35</v>
      </c>
      <c r="AD34" s="8">
        <f>'Attacking Workspace'!Z43</f>
        <v>0.26</v>
      </c>
      <c r="AE34" s="11">
        <f>'Attacking Workspace'!AA43</f>
        <v>1.36</v>
      </c>
      <c r="AG34" s="8">
        <f t="shared" si="4"/>
        <v>31</v>
      </c>
      <c r="AH34" s="7" t="str">
        <f>'Attacking Workspace'!A10</f>
        <v>B. Shea</v>
      </c>
      <c r="AI34" s="8">
        <f>'Attacking Workspace'!AD10</f>
        <v>4.9400000000000004</v>
      </c>
      <c r="AJ34" s="8">
        <f>'Attacking Workspace'!AE10</f>
        <v>1.5</v>
      </c>
      <c r="AK34" s="8">
        <f>'Attacking Workspace'!AF10</f>
        <v>1.79</v>
      </c>
      <c r="AL34" s="8">
        <f>'Attacking Workspace'!AG10</f>
        <v>1.5</v>
      </c>
      <c r="AM34" s="11">
        <f>'Attacking Workspace'!AH10</f>
        <v>9.23</v>
      </c>
    </row>
    <row r="35" spans="1:39" x14ac:dyDescent="0.3">
      <c r="A35" s="8">
        <f t="shared" si="0"/>
        <v>32</v>
      </c>
      <c r="B35" s="8" t="str">
        <f>'Attacking Workspace'!A28</f>
        <v>H. Shipp</v>
      </c>
      <c r="C35" s="8">
        <f>'Attacking Workspace'!B28</f>
        <v>55.53</v>
      </c>
      <c r="D35" s="8">
        <f>'Attacking Workspace'!C28</f>
        <v>18.72</v>
      </c>
      <c r="E35" s="8">
        <f>'Attacking Workspace'!D28</f>
        <v>70.66</v>
      </c>
      <c r="F35" s="11">
        <f>'Attacking Workspace'!E28</f>
        <v>39.24</v>
      </c>
      <c r="H35" s="8">
        <f t="shared" si="1"/>
        <v>32</v>
      </c>
      <c r="I35" s="8" t="str">
        <f>'Attacking Workspace'!A26</f>
        <v>Gerso Fernandes</v>
      </c>
      <c r="J35" s="8">
        <f>'Attacking Workspace'!H26</f>
        <v>25.3</v>
      </c>
      <c r="K35" s="8">
        <f>'Attacking Workspace'!I26</f>
        <v>0.79800000000000004</v>
      </c>
      <c r="L35" s="8">
        <f>'Attacking Workspace'!J26</f>
        <v>0.504</v>
      </c>
      <c r="M35" s="8">
        <f>'Attacking Workspace'!K26</f>
        <v>0.22800000000000001</v>
      </c>
      <c r="N35" s="11">
        <f>'Attacking Workspace'!L26</f>
        <v>1.85</v>
      </c>
      <c r="P35" s="8">
        <f t="shared" si="2"/>
        <v>32</v>
      </c>
      <c r="Q35" s="8" t="str">
        <f>'Attacking Workspace'!A55</f>
        <v>VÃ­ctor RodrÃ­guez</v>
      </c>
      <c r="R35" s="8">
        <f>'Attacking Workspace'!O55</f>
        <v>3.75</v>
      </c>
      <c r="S35" s="8">
        <f>'Attacking Workspace'!P55</f>
        <v>0.36099999999999999</v>
      </c>
      <c r="T35" s="8">
        <f>'Attacking Workspace'!Q55</f>
        <v>1.35</v>
      </c>
      <c r="U35" s="8">
        <f>'Attacking Workspace'!R55</f>
        <v>1.77</v>
      </c>
      <c r="V35" s="11">
        <f>'Attacking Workspace'!S55</f>
        <v>-0.42</v>
      </c>
      <c r="X35" s="8">
        <f t="shared" si="3"/>
        <v>32</v>
      </c>
      <c r="Y35" s="8" t="str">
        <f>'Attacking Workspace'!A47</f>
        <v>Pedro Santos</v>
      </c>
      <c r="Z35" s="8">
        <f>'Attacking Workspace'!V47</f>
        <v>1.9</v>
      </c>
      <c r="AA35" s="8">
        <f>'Attacking Workspace'!W47</f>
        <v>0.8</v>
      </c>
      <c r="AB35" s="8">
        <f>'Attacking Workspace'!X47</f>
        <v>0.04</v>
      </c>
      <c r="AC35" s="8">
        <f>'Attacking Workspace'!Y47</f>
        <v>0.49</v>
      </c>
      <c r="AD35" s="8">
        <f>'Attacking Workspace'!Z47</f>
        <v>0.31</v>
      </c>
      <c r="AE35" s="11">
        <f>'Attacking Workspace'!AA47</f>
        <v>1.33</v>
      </c>
      <c r="AG35" s="8">
        <f t="shared" si="4"/>
        <v>32</v>
      </c>
      <c r="AH35" s="7" t="str">
        <f>'Attacking Workspace'!A19</f>
        <v>D. Accam</v>
      </c>
      <c r="AI35" s="8">
        <f>'Attacking Workspace'!AD19</f>
        <v>4.8499999999999996</v>
      </c>
      <c r="AJ35" s="8">
        <f>'Attacking Workspace'!AE19</f>
        <v>1.33</v>
      </c>
      <c r="AK35" s="8">
        <f>'Attacking Workspace'!AF19</f>
        <v>1.82</v>
      </c>
      <c r="AL35" s="8">
        <f>'Attacking Workspace'!AG19</f>
        <v>1.43</v>
      </c>
      <c r="AM35" s="11">
        <f>'Attacking Workspace'!AH19</f>
        <v>9.1999999999999993</v>
      </c>
    </row>
    <row r="36" spans="1:39" x14ac:dyDescent="0.3">
      <c r="A36" s="8">
        <f t="shared" si="0"/>
        <v>33</v>
      </c>
      <c r="B36" s="8" t="str">
        <f>'Attacking Workspace'!A13</f>
        <v>C. Penilla</v>
      </c>
      <c r="C36" s="8">
        <f>'Attacking Workspace'!B13</f>
        <v>51.95</v>
      </c>
      <c r="D36" s="8">
        <f>'Attacking Workspace'!C13</f>
        <v>28.83</v>
      </c>
      <c r="E36" s="8">
        <f>'Attacking Workspace'!D13</f>
        <v>75.02</v>
      </c>
      <c r="F36" s="11">
        <f>'Attacking Workspace'!E13</f>
        <v>38.97</v>
      </c>
      <c r="H36" s="8">
        <f t="shared" si="1"/>
        <v>33</v>
      </c>
      <c r="I36" s="8" t="str">
        <f>'Attacking Workspace'!A38</f>
        <v>J. Savarino</v>
      </c>
      <c r="J36" s="8">
        <f>'Attacking Workspace'!H38</f>
        <v>32.72</v>
      </c>
      <c r="K36" s="8">
        <f>'Attacking Workspace'!I38</f>
        <v>0.82099999999999995</v>
      </c>
      <c r="L36" s="8">
        <f>'Attacking Workspace'!J38</f>
        <v>0.32600000000000001</v>
      </c>
      <c r="M36" s="8">
        <f>'Attacking Workspace'!K38</f>
        <v>0.25600000000000001</v>
      </c>
      <c r="N36" s="11">
        <f>'Attacking Workspace'!L38</f>
        <v>1.84</v>
      </c>
      <c r="P36" s="8">
        <f t="shared" si="2"/>
        <v>33</v>
      </c>
      <c r="Q36" s="8" t="str">
        <f>'Attacking Workspace'!A40</f>
        <v>L. Blessing</v>
      </c>
      <c r="R36" s="8">
        <f>'Attacking Workspace'!O40</f>
        <v>4.3499999999999996</v>
      </c>
      <c r="S36" s="8">
        <f>'Attacking Workspace'!P40</f>
        <v>0.35499999999999998</v>
      </c>
      <c r="T36" s="8">
        <f>'Attacking Workspace'!Q40</f>
        <v>1.54</v>
      </c>
      <c r="U36" s="8">
        <f>'Attacking Workspace'!R40</f>
        <v>2</v>
      </c>
      <c r="V36" s="11">
        <f>'Attacking Workspace'!S40</f>
        <v>-0.46</v>
      </c>
      <c r="X36" s="8">
        <f t="shared" si="3"/>
        <v>33</v>
      </c>
      <c r="Y36" s="8" t="str">
        <f>'Attacking Workspace'!A34</f>
        <v>J. Gressel</v>
      </c>
      <c r="Z36" s="8">
        <f>'Attacking Workspace'!V34</f>
        <v>0.97</v>
      </c>
      <c r="AA36" s="8">
        <f>'Attacking Workspace'!W34</f>
        <v>0.63</v>
      </c>
      <c r="AB36" s="8">
        <f>'Attacking Workspace'!X34</f>
        <v>0.14000000000000001</v>
      </c>
      <c r="AC36" s="8">
        <f>'Attacking Workspace'!Y34</f>
        <v>0.53</v>
      </c>
      <c r="AD36" s="8">
        <f>'Attacking Workspace'!Z34</f>
        <v>0.43</v>
      </c>
      <c r="AE36" s="11">
        <f>'Attacking Workspace'!AA34</f>
        <v>1.3</v>
      </c>
      <c r="AG36" s="8">
        <f t="shared" si="4"/>
        <v>33</v>
      </c>
      <c r="AH36" s="7" t="str">
        <f>'Attacking Workspace'!A51</f>
        <v>R. Quioto</v>
      </c>
      <c r="AI36" s="8">
        <f>'Attacking Workspace'!AD51</f>
        <v>5.27</v>
      </c>
      <c r="AJ36" s="8">
        <f>'Attacking Workspace'!AE51</f>
        <v>1.72</v>
      </c>
      <c r="AK36" s="8">
        <f>'Attacking Workspace'!AF51</f>
        <v>2.08</v>
      </c>
      <c r="AL36" s="8">
        <f>'Attacking Workspace'!AG51</f>
        <v>1.45</v>
      </c>
      <c r="AM36" s="11">
        <f>'Attacking Workspace'!AH51</f>
        <v>9.08</v>
      </c>
    </row>
    <row r="37" spans="1:39" x14ac:dyDescent="0.3">
      <c r="A37" s="8">
        <f t="shared" si="0"/>
        <v>34</v>
      </c>
      <c r="B37" s="8" t="str">
        <f>'Attacking Workspace'!A7</f>
        <v>A. Katai</v>
      </c>
      <c r="C37" s="8">
        <f>'Attacking Workspace'!B7</f>
        <v>51.37</v>
      </c>
      <c r="D37" s="8">
        <f>'Attacking Workspace'!C7</f>
        <v>26.27</v>
      </c>
      <c r="E37" s="8">
        <f>'Attacking Workspace'!D7</f>
        <v>75.150000000000006</v>
      </c>
      <c r="F37" s="11">
        <f>'Attacking Workspace'!E7</f>
        <v>38.6</v>
      </c>
      <c r="H37" s="8">
        <f t="shared" si="1"/>
        <v>34</v>
      </c>
      <c r="I37" s="8" t="str">
        <f>'Attacking Workspace'!A16</f>
        <v>C. Sapong</v>
      </c>
      <c r="J37" s="8">
        <f>'Attacking Workspace'!H16</f>
        <v>29.95</v>
      </c>
      <c r="K37" s="8">
        <f>'Attacking Workspace'!I16</f>
        <v>0.7</v>
      </c>
      <c r="L37" s="8">
        <f>'Attacking Workspace'!J16</f>
        <v>0.27300000000000002</v>
      </c>
      <c r="M37" s="8">
        <f>'Attacking Workspace'!K16</f>
        <v>0.45300000000000001</v>
      </c>
      <c r="N37" s="11">
        <f>'Attacking Workspace'!L16</f>
        <v>1.81</v>
      </c>
      <c r="P37" s="8">
        <f t="shared" si="2"/>
        <v>34</v>
      </c>
      <c r="Q37" s="8" t="str">
        <f>'Attacking Workspace'!A14</f>
        <v>C. Pontius</v>
      </c>
      <c r="R37" s="8">
        <f>'Attacking Workspace'!O14</f>
        <v>1.63</v>
      </c>
      <c r="S37" s="8">
        <f>'Attacking Workspace'!P14</f>
        <v>0.20799999999999999</v>
      </c>
      <c r="T37" s="8">
        <f>'Attacking Workspace'!Q14</f>
        <v>0.34</v>
      </c>
      <c r="U37" s="8">
        <f>'Attacking Workspace'!R14</f>
        <v>0.81</v>
      </c>
      <c r="V37" s="11">
        <f>'Attacking Workspace'!S14</f>
        <v>-0.47</v>
      </c>
      <c r="X37" s="8">
        <f t="shared" si="3"/>
        <v>34</v>
      </c>
      <c r="Y37" s="8" t="str">
        <f>'Attacking Workspace'!A19</f>
        <v>D. Accam</v>
      </c>
      <c r="Z37" s="8">
        <f>'Attacking Workspace'!V19</f>
        <v>0.76</v>
      </c>
      <c r="AA37" s="8">
        <f>'Attacking Workspace'!W19</f>
        <v>0.98</v>
      </c>
      <c r="AB37" s="8">
        <f>'Attacking Workspace'!X19</f>
        <v>0.08</v>
      </c>
      <c r="AC37" s="8">
        <f>'Attacking Workspace'!Y19</f>
        <v>0.23</v>
      </c>
      <c r="AD37" s="8">
        <f>'Attacking Workspace'!Z19</f>
        <v>0</v>
      </c>
      <c r="AE37" s="11">
        <f>'Attacking Workspace'!AA19</f>
        <v>1.29</v>
      </c>
      <c r="AG37" s="8">
        <f t="shared" si="4"/>
        <v>34</v>
      </c>
      <c r="AH37" s="7" t="str">
        <f>'Attacking Workspace'!A43</f>
        <v>M. Ibarra</v>
      </c>
      <c r="AI37" s="8">
        <f>'Attacking Workspace'!AD43</f>
        <v>4.2</v>
      </c>
      <c r="AJ37" s="8">
        <f>'Attacking Workspace'!AE43</f>
        <v>1.46</v>
      </c>
      <c r="AK37" s="8">
        <f>'Attacking Workspace'!AF43</f>
        <v>2.14</v>
      </c>
      <c r="AL37" s="8">
        <f>'Attacking Workspace'!AG43</f>
        <v>1.31</v>
      </c>
      <c r="AM37" s="11">
        <f>'Attacking Workspace'!AH43</f>
        <v>9.0500000000000007</v>
      </c>
    </row>
    <row r="38" spans="1:39" x14ac:dyDescent="0.3">
      <c r="A38" s="8">
        <f t="shared" si="0"/>
        <v>35</v>
      </c>
      <c r="B38" s="8" t="str">
        <f>'Attacking Workspace'!A45</f>
        <v>N. Hasler</v>
      </c>
      <c r="C38" s="8">
        <f>'Attacking Workspace'!B45</f>
        <v>53.41</v>
      </c>
      <c r="D38" s="8">
        <f>'Attacking Workspace'!C45</f>
        <v>23.65</v>
      </c>
      <c r="E38" s="8">
        <f>'Attacking Workspace'!D45</f>
        <v>72.16</v>
      </c>
      <c r="F38" s="11">
        <f>'Attacking Workspace'!E45</f>
        <v>38.54</v>
      </c>
      <c r="H38" s="8">
        <f t="shared" si="1"/>
        <v>35</v>
      </c>
      <c r="I38" s="8" t="str">
        <f>'Attacking Workspace'!A47</f>
        <v>Pedro Santos</v>
      </c>
      <c r="J38" s="8">
        <f>'Attacking Workspace'!H47</f>
        <v>29.84</v>
      </c>
      <c r="K38" s="8">
        <f>'Attacking Workspace'!I47</f>
        <v>0.72599999999999998</v>
      </c>
      <c r="L38" s="8">
        <f>'Attacking Workspace'!J47</f>
        <v>0.34899999999999998</v>
      </c>
      <c r="M38" s="8">
        <f>'Attacking Workspace'!K47</f>
        <v>0.33100000000000002</v>
      </c>
      <c r="N38" s="11">
        <f>'Attacking Workspace'!L47</f>
        <v>1.81</v>
      </c>
      <c r="P38" s="8">
        <f t="shared" si="2"/>
        <v>35</v>
      </c>
      <c r="Q38" s="8" t="str">
        <f>'Attacking Workspace'!A32</f>
        <v>Ismael Tajouri</v>
      </c>
      <c r="R38" s="8">
        <f>'Attacking Workspace'!O32</f>
        <v>2.66</v>
      </c>
      <c r="S38" s="8">
        <f>'Attacking Workspace'!P32</f>
        <v>0.48599999999999999</v>
      </c>
      <c r="T38" s="8">
        <f>'Attacking Workspace'!Q32</f>
        <v>1.29</v>
      </c>
      <c r="U38" s="8">
        <f>'Attacking Workspace'!R32</f>
        <v>1.79</v>
      </c>
      <c r="V38" s="11">
        <f>'Attacking Workspace'!S32</f>
        <v>-0.5</v>
      </c>
      <c r="X38" s="8">
        <f t="shared" si="3"/>
        <v>35</v>
      </c>
      <c r="Y38" s="8" t="str">
        <f>'Attacking Workspace'!A53</f>
        <v>S. Nicholson</v>
      </c>
      <c r="Z38" s="8">
        <f>'Attacking Workspace'!V53</f>
        <v>0.76</v>
      </c>
      <c r="AA38" s="8">
        <f>'Attacking Workspace'!W53</f>
        <v>0.84</v>
      </c>
      <c r="AB38" s="8">
        <f>'Attacking Workspace'!X53</f>
        <v>0.17</v>
      </c>
      <c r="AC38" s="8">
        <f>'Attacking Workspace'!Y53</f>
        <v>0.25</v>
      </c>
      <c r="AD38" s="8">
        <f>'Attacking Workspace'!Z53</f>
        <v>0.08</v>
      </c>
      <c r="AE38" s="11">
        <f>'Attacking Workspace'!AA53</f>
        <v>1.27</v>
      </c>
      <c r="AG38" s="8">
        <f t="shared" si="4"/>
        <v>35</v>
      </c>
      <c r="AH38" s="7" t="str">
        <f>'Attacking Workspace'!A44</f>
        <v>N. Hansen</v>
      </c>
      <c r="AI38" s="8">
        <f>'Attacking Workspace'!AD44</f>
        <v>4.74</v>
      </c>
      <c r="AJ38" s="8">
        <f>'Attacking Workspace'!AE44</f>
        <v>1.38</v>
      </c>
      <c r="AK38" s="8">
        <f>'Attacking Workspace'!AF44</f>
        <v>1.65</v>
      </c>
      <c r="AL38" s="8">
        <f>'Attacking Workspace'!AG44</f>
        <v>1.19</v>
      </c>
      <c r="AM38" s="11">
        <f>'Attacking Workspace'!AH44</f>
        <v>8.98</v>
      </c>
    </row>
    <row r="39" spans="1:39" x14ac:dyDescent="0.3">
      <c r="A39" s="8">
        <f t="shared" si="0"/>
        <v>36</v>
      </c>
      <c r="B39" s="8" t="str">
        <f>'Attacking Workspace'!A38</f>
        <v>J. Savarino</v>
      </c>
      <c r="C39" s="8">
        <f>'Attacking Workspace'!B38</f>
        <v>52.61</v>
      </c>
      <c r="D39" s="8">
        <f>'Attacking Workspace'!C38</f>
        <v>24.25</v>
      </c>
      <c r="E39" s="8">
        <f>'Attacking Workspace'!D38</f>
        <v>72.75</v>
      </c>
      <c r="F39" s="11">
        <f>'Attacking Workspace'!E38</f>
        <v>38.28</v>
      </c>
      <c r="H39" s="8">
        <f t="shared" si="1"/>
        <v>36</v>
      </c>
      <c r="I39" s="8" t="str">
        <f>'Attacking Workspace'!A24</f>
        <v>E. Castillo</v>
      </c>
      <c r="J39" s="8">
        <f>'Attacking Workspace'!H24</f>
        <v>34.43</v>
      </c>
      <c r="K39" s="8">
        <f>'Attacking Workspace'!I24</f>
        <v>0.74099999999999999</v>
      </c>
      <c r="L39" s="8">
        <f>'Attacking Workspace'!J24</f>
        <v>0.22900000000000001</v>
      </c>
      <c r="M39" s="8">
        <f>'Attacking Workspace'!K24</f>
        <v>0.39500000000000002</v>
      </c>
      <c r="N39" s="11">
        <f>'Attacking Workspace'!L24</f>
        <v>1.71</v>
      </c>
      <c r="P39" s="8">
        <f t="shared" si="2"/>
        <v>36</v>
      </c>
      <c r="Q39" s="8" t="str">
        <f>'Attacking Workspace'!A10</f>
        <v>B. Shea</v>
      </c>
      <c r="R39" s="8">
        <f>'Attacking Workspace'!O10</f>
        <v>1.37</v>
      </c>
      <c r="S39" s="8">
        <f>'Attacking Workspace'!P10</f>
        <v>0.308</v>
      </c>
      <c r="T39" s="8">
        <f>'Attacking Workspace'!Q10</f>
        <v>0.42</v>
      </c>
      <c r="U39" s="8">
        <f>'Attacking Workspace'!R10</f>
        <v>0.95</v>
      </c>
      <c r="V39" s="11">
        <f>'Attacking Workspace'!S10</f>
        <v>-0.53</v>
      </c>
      <c r="X39" s="8">
        <f t="shared" si="3"/>
        <v>36</v>
      </c>
      <c r="Y39" s="8" t="str">
        <f>'Attacking Workspace'!A10</f>
        <v>B. Shea</v>
      </c>
      <c r="Z39" s="8">
        <f>'Attacking Workspace'!V10</f>
        <v>0.95</v>
      </c>
      <c r="AA39" s="8">
        <f>'Attacking Workspace'!W10</f>
        <v>0.74</v>
      </c>
      <c r="AB39" s="8">
        <f>'Attacking Workspace'!X10</f>
        <v>0.32</v>
      </c>
      <c r="AC39" s="8">
        <f>'Attacking Workspace'!Y10</f>
        <v>0.21</v>
      </c>
      <c r="AD39" s="8">
        <f>'Attacking Workspace'!Z10</f>
        <v>0.21</v>
      </c>
      <c r="AE39" s="11">
        <f>'Attacking Workspace'!AA10</f>
        <v>1.26</v>
      </c>
      <c r="AG39" s="8">
        <f t="shared" si="4"/>
        <v>36</v>
      </c>
      <c r="AH39" s="7" t="str">
        <f>'Attacking Workspace'!A25</f>
        <v>F. Picault</v>
      </c>
      <c r="AI39" s="8">
        <f>'Attacking Workspace'!AD25</f>
        <v>5.17</v>
      </c>
      <c r="AJ39" s="8">
        <f>'Attacking Workspace'!AE25</f>
        <v>1.43</v>
      </c>
      <c r="AK39" s="8">
        <f>'Attacking Workspace'!AF25</f>
        <v>2.04</v>
      </c>
      <c r="AL39" s="8">
        <f>'Attacking Workspace'!AG25</f>
        <v>1.1299999999999999</v>
      </c>
      <c r="AM39" s="11">
        <f>'Attacking Workspace'!AH25</f>
        <v>8.89</v>
      </c>
    </row>
    <row r="40" spans="1:39" x14ac:dyDescent="0.3">
      <c r="A40" s="8">
        <f t="shared" si="0"/>
        <v>37</v>
      </c>
      <c r="B40" s="8" t="str">
        <f>'Attacking Workspace'!A51</f>
        <v>R. Quioto</v>
      </c>
      <c r="C40" s="8">
        <f>'Attacking Workspace'!B51</f>
        <v>50.61</v>
      </c>
      <c r="D40" s="8">
        <f>'Attacking Workspace'!C51</f>
        <v>27.7</v>
      </c>
      <c r="E40" s="8">
        <f>'Attacking Workspace'!D51</f>
        <v>75.38</v>
      </c>
      <c r="F40" s="11">
        <f>'Attacking Workspace'!E51</f>
        <v>38.15</v>
      </c>
      <c r="H40" s="8">
        <f t="shared" si="1"/>
        <v>37</v>
      </c>
      <c r="I40" s="8" t="str">
        <f>'Attacking Workspace'!A30</f>
        <v>I. Piatti</v>
      </c>
      <c r="J40" s="8">
        <f>'Attacking Workspace'!H30</f>
        <v>28.87</v>
      </c>
      <c r="K40" s="8">
        <f>'Attacking Workspace'!I30</f>
        <v>0.81299999999999994</v>
      </c>
      <c r="L40" s="8">
        <f>'Attacking Workspace'!J30</f>
        <v>0.36099999999999999</v>
      </c>
      <c r="M40" s="8">
        <f>'Attacking Workspace'!K30</f>
        <v>0.249</v>
      </c>
      <c r="N40" s="11">
        <f>'Attacking Workspace'!L30</f>
        <v>1.71</v>
      </c>
      <c r="P40" s="8">
        <f t="shared" si="2"/>
        <v>37</v>
      </c>
      <c r="Q40" s="8" t="str">
        <f>'Attacking Workspace'!A48</f>
        <v>R. Alessandrini</v>
      </c>
      <c r="R40" s="8">
        <f>'Attacking Workspace'!O48</f>
        <v>4.72</v>
      </c>
      <c r="S40" s="8">
        <f>'Attacking Workspace'!P48</f>
        <v>0.19400000000000001</v>
      </c>
      <c r="T40" s="8">
        <f>'Attacking Workspace'!Q48</f>
        <v>0.91</v>
      </c>
      <c r="U40" s="8">
        <f>'Attacking Workspace'!R48</f>
        <v>1.45</v>
      </c>
      <c r="V40" s="11">
        <f>'Attacking Workspace'!S48</f>
        <v>-0.53</v>
      </c>
      <c r="X40" s="8">
        <f t="shared" si="3"/>
        <v>37</v>
      </c>
      <c r="Y40" s="8" t="str">
        <f>'Attacking Workspace'!A41</f>
        <v>M.  Eriksson</v>
      </c>
      <c r="Z40" s="8">
        <f>'Attacking Workspace'!V41</f>
        <v>1.63</v>
      </c>
      <c r="AA40" s="8">
        <f>'Attacking Workspace'!W41</f>
        <v>0.78</v>
      </c>
      <c r="AB40" s="8">
        <f>'Attacking Workspace'!X41</f>
        <v>0.25</v>
      </c>
      <c r="AC40" s="8">
        <f>'Attacking Workspace'!Y41</f>
        <v>0.2</v>
      </c>
      <c r="AD40" s="8">
        <f>'Attacking Workspace'!Z41</f>
        <v>0.12</v>
      </c>
      <c r="AE40" s="11">
        <f>'Attacking Workspace'!AA41</f>
        <v>1.23</v>
      </c>
      <c r="AG40" s="8">
        <f t="shared" si="4"/>
        <v>37</v>
      </c>
      <c r="AH40" s="7" t="str">
        <f>'Attacking Workspace'!A56</f>
        <v>Y. Asad</v>
      </c>
      <c r="AI40" s="8">
        <f>'Attacking Workspace'!AD56</f>
        <v>4.42</v>
      </c>
      <c r="AJ40" s="8">
        <f>'Attacking Workspace'!AE56</f>
        <v>1.82</v>
      </c>
      <c r="AK40" s="8">
        <f>'Attacking Workspace'!AF56</f>
        <v>1.98</v>
      </c>
      <c r="AL40" s="8">
        <f>'Attacking Workspace'!AG56</f>
        <v>1.79</v>
      </c>
      <c r="AM40" s="11">
        <f>'Attacking Workspace'!AH56</f>
        <v>8.82</v>
      </c>
    </row>
    <row r="41" spans="1:39" x14ac:dyDescent="0.3">
      <c r="A41" s="8">
        <f t="shared" si="0"/>
        <v>38</v>
      </c>
      <c r="B41" s="8" t="str">
        <f>'Attacking Workspace'!A11</f>
        <v>C. Martinez</v>
      </c>
      <c r="C41" s="8">
        <f>'Attacking Workspace'!B11</f>
        <v>50.4</v>
      </c>
      <c r="D41" s="8">
        <f>'Attacking Workspace'!C11</f>
        <v>23.33</v>
      </c>
      <c r="E41" s="8">
        <f>'Attacking Workspace'!D11</f>
        <v>74.77</v>
      </c>
      <c r="F41" s="11">
        <f>'Attacking Workspace'!E11</f>
        <v>37.69</v>
      </c>
      <c r="H41" s="8">
        <f t="shared" si="1"/>
        <v>38</v>
      </c>
      <c r="I41" s="8" t="str">
        <f>'Attacking Workspace'!A19</f>
        <v>D. Accam</v>
      </c>
      <c r="J41" s="8">
        <f>'Attacking Workspace'!H19</f>
        <v>22.58</v>
      </c>
      <c r="K41" s="8">
        <f>'Attacking Workspace'!I19</f>
        <v>0.745</v>
      </c>
      <c r="L41" s="8">
        <f>'Attacking Workspace'!J19</f>
        <v>0.42299999999999999</v>
      </c>
      <c r="M41" s="8">
        <f>'Attacking Workspace'!K19</f>
        <v>0.318</v>
      </c>
      <c r="N41" s="11">
        <f>'Attacking Workspace'!L19</f>
        <v>1.68</v>
      </c>
      <c r="P41" s="8">
        <f t="shared" si="2"/>
        <v>38</v>
      </c>
      <c r="Q41" s="8" t="str">
        <f>'Attacking Workspace'!A15</f>
        <v>C. Roldan</v>
      </c>
      <c r="R41" s="8">
        <f>'Attacking Workspace'!O15</f>
        <v>1.55</v>
      </c>
      <c r="S41" s="8">
        <f>'Attacking Workspace'!P15</f>
        <v>0.41199999999999998</v>
      </c>
      <c r="T41" s="8">
        <f>'Attacking Workspace'!Q15</f>
        <v>0.64</v>
      </c>
      <c r="U41" s="8">
        <f>'Attacking Workspace'!R15</f>
        <v>1.18</v>
      </c>
      <c r="V41" s="11">
        <f>'Attacking Workspace'!S15</f>
        <v>-0.55000000000000004</v>
      </c>
      <c r="X41" s="8">
        <f t="shared" si="3"/>
        <v>38</v>
      </c>
      <c r="Y41" s="8" t="str">
        <f>'Attacking Workspace'!A23</f>
        <v>E. Barco</v>
      </c>
      <c r="Z41" s="8">
        <f>'Attacking Workspace'!V23</f>
        <v>1.29</v>
      </c>
      <c r="AA41" s="8">
        <f>'Attacking Workspace'!W23</f>
        <v>0.46</v>
      </c>
      <c r="AB41" s="8">
        <f>'Attacking Workspace'!X23</f>
        <v>0.18</v>
      </c>
      <c r="AC41" s="8">
        <f>'Attacking Workspace'!Y23</f>
        <v>0.55000000000000004</v>
      </c>
      <c r="AD41" s="8">
        <f>'Attacking Workspace'!Z23</f>
        <v>0.18</v>
      </c>
      <c r="AE41" s="11">
        <f>'Attacking Workspace'!AA23</f>
        <v>1.2</v>
      </c>
      <c r="AG41" s="8">
        <f t="shared" si="4"/>
        <v>38</v>
      </c>
      <c r="AH41" s="7" t="str">
        <f>'Attacking Workspace'!A47</f>
        <v>Pedro Santos</v>
      </c>
      <c r="AI41" s="8">
        <f>'Attacking Workspace'!AD47</f>
        <v>4.34</v>
      </c>
      <c r="AJ41" s="8">
        <f>'Attacking Workspace'!AE47</f>
        <v>1.26</v>
      </c>
      <c r="AK41" s="8">
        <f>'Attacking Workspace'!AF47</f>
        <v>2.08</v>
      </c>
      <c r="AL41" s="8">
        <f>'Attacking Workspace'!AG47</f>
        <v>1.19</v>
      </c>
      <c r="AM41" s="11">
        <f>'Attacking Workspace'!AH47</f>
        <v>8.58</v>
      </c>
    </row>
    <row r="42" spans="1:39" x14ac:dyDescent="0.3">
      <c r="A42" s="8">
        <f t="shared" si="0"/>
        <v>39</v>
      </c>
      <c r="B42" s="8" t="str">
        <f>'Attacking Workspace'!A5</f>
        <v>A. Elis</v>
      </c>
      <c r="C42" s="8">
        <f>'Attacking Workspace'!B5</f>
        <v>49.32</v>
      </c>
      <c r="D42" s="8">
        <f>'Attacking Workspace'!C5</f>
        <v>29.49</v>
      </c>
      <c r="E42" s="8">
        <f>'Attacking Workspace'!D5</f>
        <v>76.040000000000006</v>
      </c>
      <c r="F42" s="11">
        <f>'Attacking Workspace'!E5</f>
        <v>37.5</v>
      </c>
      <c r="H42" s="8">
        <f t="shared" si="1"/>
        <v>39</v>
      </c>
      <c r="I42" s="8" t="str">
        <f>'Attacking Workspace'!A4</f>
        <v>A. Davies</v>
      </c>
      <c r="J42" s="8">
        <f>'Attacking Workspace'!H4</f>
        <v>29.65</v>
      </c>
      <c r="K42" s="8">
        <f>'Attacking Workspace'!I4</f>
        <v>0.80200000000000005</v>
      </c>
      <c r="L42" s="8">
        <f>'Attacking Workspace'!J4</f>
        <v>0.29399999999999998</v>
      </c>
      <c r="M42" s="8">
        <f>'Attacking Workspace'!K4</f>
        <v>0.29599999999999999</v>
      </c>
      <c r="N42" s="11">
        <f>'Attacking Workspace'!L4</f>
        <v>1.66</v>
      </c>
      <c r="P42" s="8">
        <f t="shared" si="2"/>
        <v>39</v>
      </c>
      <c r="Q42" s="8" t="str">
        <f>'Attacking Workspace'!A26</f>
        <v>Gerso Fernandes</v>
      </c>
      <c r="R42" s="8">
        <f>'Attacking Workspace'!O26</f>
        <v>3.63</v>
      </c>
      <c r="S42" s="8">
        <f>'Attacking Workspace'!P26</f>
        <v>0.36799999999999999</v>
      </c>
      <c r="T42" s="8">
        <f>'Attacking Workspace'!Q26</f>
        <v>1.34</v>
      </c>
      <c r="U42" s="8">
        <f>'Attacking Workspace'!R26</f>
        <v>1.91</v>
      </c>
      <c r="V42" s="11">
        <f>'Attacking Workspace'!S26</f>
        <v>-0.56999999999999995</v>
      </c>
      <c r="X42" s="8">
        <f t="shared" si="3"/>
        <v>39</v>
      </c>
      <c r="Y42" s="8" t="str">
        <f>'Attacking Workspace'!A39</f>
        <v>Justin Meram</v>
      </c>
      <c r="Z42" s="8">
        <f>'Attacking Workspace'!V39</f>
        <v>1.04</v>
      </c>
      <c r="AA42" s="8">
        <f>'Attacking Workspace'!W39</f>
        <v>0.85</v>
      </c>
      <c r="AB42" s="8">
        <f>'Attacking Workspace'!X39</f>
        <v>0.13</v>
      </c>
      <c r="AC42" s="8">
        <f>'Attacking Workspace'!Y39</f>
        <v>0.2</v>
      </c>
      <c r="AD42" s="8">
        <f>'Attacking Workspace'!Z39</f>
        <v>0.13</v>
      </c>
      <c r="AE42" s="11">
        <f>'Attacking Workspace'!AA39</f>
        <v>1.18</v>
      </c>
      <c r="AG42" s="8">
        <f t="shared" si="4"/>
        <v>39</v>
      </c>
      <c r="AH42" s="7" t="str">
        <f>'Attacking Workspace'!A48</f>
        <v>R. Alessandrini</v>
      </c>
      <c r="AI42" s="8">
        <f>'Attacking Workspace'!AD48</f>
        <v>3.88</v>
      </c>
      <c r="AJ42" s="8">
        <f>'Attacking Workspace'!AE48</f>
        <v>1.79</v>
      </c>
      <c r="AK42" s="8">
        <f>'Attacking Workspace'!AF48</f>
        <v>1.75</v>
      </c>
      <c r="AL42" s="8">
        <f>'Attacking Workspace'!AG48</f>
        <v>1.17</v>
      </c>
      <c r="AM42" s="11">
        <f>'Attacking Workspace'!AH48</f>
        <v>8.57</v>
      </c>
    </row>
    <row r="43" spans="1:39" x14ac:dyDescent="0.3">
      <c r="A43" s="8">
        <f t="shared" si="0"/>
        <v>40</v>
      </c>
      <c r="B43" s="8" t="str">
        <f>'Attacking Workspace'!A25</f>
        <v>F. Picault</v>
      </c>
      <c r="C43" s="8">
        <f>'Attacking Workspace'!B25</f>
        <v>49.13</v>
      </c>
      <c r="D43" s="8">
        <f>'Attacking Workspace'!C25</f>
        <v>26.22</v>
      </c>
      <c r="E43" s="8">
        <f>'Attacking Workspace'!D25</f>
        <v>75.87</v>
      </c>
      <c r="F43" s="11">
        <f>'Attacking Workspace'!E25</f>
        <v>37.270000000000003</v>
      </c>
      <c r="H43" s="8">
        <f t="shared" si="1"/>
        <v>40</v>
      </c>
      <c r="I43" s="8" t="str">
        <f>'Attacking Workspace'!A13</f>
        <v>C. Penilla</v>
      </c>
      <c r="J43" s="8">
        <f>'Attacking Workspace'!H13</f>
        <v>28.75</v>
      </c>
      <c r="K43" s="8">
        <f>'Attacking Workspace'!I13</f>
        <v>0.68799999999999994</v>
      </c>
      <c r="L43" s="8">
        <f>'Attacking Workspace'!J13</f>
        <v>0.376</v>
      </c>
      <c r="M43" s="8">
        <f>'Attacking Workspace'!K13</f>
        <v>0.32100000000000001</v>
      </c>
      <c r="N43" s="11">
        <f>'Attacking Workspace'!L13</f>
        <v>1.64</v>
      </c>
      <c r="P43" s="8">
        <f t="shared" si="2"/>
        <v>40</v>
      </c>
      <c r="Q43" s="8" t="str">
        <f>'Attacking Workspace'!A12</f>
        <v>C. Mueller</v>
      </c>
      <c r="R43" s="8">
        <f>'Attacking Workspace'!O12</f>
        <v>3.37</v>
      </c>
      <c r="S43" s="8">
        <f>'Attacking Workspace'!P12</f>
        <v>0.373</v>
      </c>
      <c r="T43" s="8">
        <f>'Attacking Workspace'!Q12</f>
        <v>1.26</v>
      </c>
      <c r="U43" s="8">
        <f>'Attacking Workspace'!R12</f>
        <v>1.92</v>
      </c>
      <c r="V43" s="11">
        <f>'Attacking Workspace'!S12</f>
        <v>-0.66</v>
      </c>
      <c r="X43" s="8">
        <f t="shared" si="3"/>
        <v>40</v>
      </c>
      <c r="Y43" s="8" t="str">
        <f>'Attacking Workspace'!A49</f>
        <v>R. Edwards</v>
      </c>
      <c r="Z43" s="8">
        <f>'Attacking Workspace'!V49</f>
        <v>1.39</v>
      </c>
      <c r="AA43" s="8">
        <f>'Attacking Workspace'!W49</f>
        <v>0.76</v>
      </c>
      <c r="AB43" s="8">
        <f>'Attacking Workspace'!X49</f>
        <v>0.13</v>
      </c>
      <c r="AC43" s="8">
        <f>'Attacking Workspace'!Y49</f>
        <v>0.25</v>
      </c>
      <c r="AD43" s="8">
        <f>'Attacking Workspace'!Z49</f>
        <v>0.13</v>
      </c>
      <c r="AE43" s="11">
        <f>'Attacking Workspace'!AA49</f>
        <v>1.1399999999999999</v>
      </c>
      <c r="AG43" s="8">
        <f t="shared" si="4"/>
        <v>40</v>
      </c>
      <c r="AH43" s="7" t="str">
        <f>'Attacking Workspace'!A46</f>
        <v>P. Arriola</v>
      </c>
      <c r="AI43" s="8">
        <f>'Attacking Workspace'!AD46</f>
        <v>4.07</v>
      </c>
      <c r="AJ43" s="8">
        <f>'Attacking Workspace'!AE46</f>
        <v>1.67</v>
      </c>
      <c r="AK43" s="8">
        <f>'Attacking Workspace'!AF46</f>
        <v>1.36</v>
      </c>
      <c r="AL43" s="8">
        <f>'Attacking Workspace'!AG46</f>
        <v>1.39</v>
      </c>
      <c r="AM43" s="11">
        <f>'Attacking Workspace'!AH46</f>
        <v>8.48</v>
      </c>
    </row>
    <row r="44" spans="1:39" x14ac:dyDescent="0.3">
      <c r="A44" s="8">
        <f t="shared" si="0"/>
        <v>41</v>
      </c>
      <c r="B44" s="8" t="str">
        <f>'Attacking Workspace'!A53</f>
        <v>S. Nicholson</v>
      </c>
      <c r="C44" s="8">
        <f>'Attacking Workspace'!B53</f>
        <v>49.64</v>
      </c>
      <c r="D44" s="8">
        <f>'Attacking Workspace'!C53</f>
        <v>23.47</v>
      </c>
      <c r="E44" s="8">
        <f>'Attacking Workspace'!D53</f>
        <v>73.400000000000006</v>
      </c>
      <c r="F44" s="11">
        <f>'Attacking Workspace'!E53</f>
        <v>36.44</v>
      </c>
      <c r="H44" s="8">
        <f t="shared" si="1"/>
        <v>41</v>
      </c>
      <c r="I44" s="8" t="str">
        <f>'Attacking Workspace'!A14</f>
        <v>C. Pontius</v>
      </c>
      <c r="J44" s="8">
        <f>'Attacking Workspace'!H14</f>
        <v>37.78</v>
      </c>
      <c r="K44" s="8">
        <f>'Attacking Workspace'!I14</f>
        <v>0.78800000000000003</v>
      </c>
      <c r="L44" s="8">
        <f>'Attacking Workspace'!J14</f>
        <v>0.23499999999999999</v>
      </c>
      <c r="M44" s="8">
        <f>'Attacking Workspace'!K14</f>
        <v>0.28199999999999997</v>
      </c>
      <c r="N44" s="11">
        <f>'Attacking Workspace'!L14</f>
        <v>1.56</v>
      </c>
      <c r="P44" s="8">
        <f t="shared" si="2"/>
        <v>41</v>
      </c>
      <c r="Q44" s="8" t="str">
        <f>'Attacking Workspace'!A41</f>
        <v>M.  Eriksson</v>
      </c>
      <c r="R44" s="8">
        <f>'Attacking Workspace'!O41</f>
        <v>2.04</v>
      </c>
      <c r="S44" s="8">
        <f>'Attacking Workspace'!P41</f>
        <v>0.38</v>
      </c>
      <c r="T44" s="8">
        <f>'Attacking Workspace'!Q41</f>
        <v>0.78</v>
      </c>
      <c r="U44" s="8">
        <f>'Attacking Workspace'!R41</f>
        <v>1.51</v>
      </c>
      <c r="V44" s="11">
        <f>'Attacking Workspace'!S41</f>
        <v>-0.74</v>
      </c>
      <c r="X44" s="8">
        <f t="shared" si="3"/>
        <v>41</v>
      </c>
      <c r="Y44" s="8" t="str">
        <f>'Attacking Workspace'!A4</f>
        <v>A. Davies</v>
      </c>
      <c r="Z44" s="8">
        <f>'Attacking Workspace'!V4</f>
        <v>0.42</v>
      </c>
      <c r="AA44" s="8">
        <f>'Attacking Workspace'!W4</f>
        <v>0.55000000000000004</v>
      </c>
      <c r="AB44" s="8">
        <f>'Attacking Workspace'!X4</f>
        <v>0.25</v>
      </c>
      <c r="AC44" s="8">
        <f>'Attacking Workspace'!Y4</f>
        <v>0.34</v>
      </c>
      <c r="AD44" s="8">
        <f>'Attacking Workspace'!Z4</f>
        <v>0.46</v>
      </c>
      <c r="AE44" s="11">
        <f>'Attacking Workspace'!AA4</f>
        <v>1.1299999999999999</v>
      </c>
      <c r="AG44" s="8">
        <f t="shared" si="4"/>
        <v>41</v>
      </c>
      <c r="AH44" s="7" t="str">
        <f>'Attacking Workspace'!A9</f>
        <v>A. Silva</v>
      </c>
      <c r="AI44" s="8">
        <f>'Attacking Workspace'!AD9</f>
        <v>4.3</v>
      </c>
      <c r="AJ44" s="8">
        <f>'Attacking Workspace'!AE9</f>
        <v>1.42</v>
      </c>
      <c r="AK44" s="8">
        <f>'Attacking Workspace'!AF9</f>
        <v>1.53</v>
      </c>
      <c r="AL44" s="8">
        <f>'Attacking Workspace'!AG9</f>
        <v>1.21</v>
      </c>
      <c r="AM44" s="11">
        <f>'Attacking Workspace'!AH9</f>
        <v>8.4499999999999993</v>
      </c>
    </row>
    <row r="45" spans="1:39" x14ac:dyDescent="0.3">
      <c r="A45" s="8">
        <f t="shared" si="0"/>
        <v>42</v>
      </c>
      <c r="B45" s="8" t="str">
        <f>'Attacking Workspace'!A50</f>
        <v>R. Lamah</v>
      </c>
      <c r="C45" s="8">
        <f>'Attacking Workspace'!B50</f>
        <v>48.93</v>
      </c>
      <c r="D45" s="8">
        <f>'Attacking Workspace'!C50</f>
        <v>20.6</v>
      </c>
      <c r="E45" s="8">
        <f>'Attacking Workspace'!D50</f>
        <v>73.02</v>
      </c>
      <c r="F45" s="11">
        <f>'Attacking Workspace'!E50</f>
        <v>35.729999999999997</v>
      </c>
      <c r="H45" s="8">
        <f t="shared" si="1"/>
        <v>42</v>
      </c>
      <c r="I45" s="8" t="str">
        <f>'Attacking Workspace'!A54</f>
        <v>V. Qazaishvili</v>
      </c>
      <c r="J45" s="8">
        <f>'Attacking Workspace'!H54</f>
        <v>35.03</v>
      </c>
      <c r="K45" s="8">
        <f>'Attacking Workspace'!I54</f>
        <v>0.83299999999999996</v>
      </c>
      <c r="L45" s="8">
        <f>'Attacking Workspace'!J54</f>
        <v>0.28999999999999998</v>
      </c>
      <c r="M45" s="8">
        <f>'Attacking Workspace'!K54</f>
        <v>0.218</v>
      </c>
      <c r="N45" s="11">
        <f>'Attacking Workspace'!L54</f>
        <v>1.53</v>
      </c>
      <c r="P45" s="8">
        <f t="shared" si="2"/>
        <v>42</v>
      </c>
      <c r="Q45" s="8" t="str">
        <f>'Attacking Workspace'!A43</f>
        <v>M. Ibarra</v>
      </c>
      <c r="R45" s="8">
        <f>'Attacking Workspace'!O43</f>
        <v>1.01</v>
      </c>
      <c r="S45" s="8">
        <f>'Attacking Workspace'!P43</f>
        <v>0.34799999999999998</v>
      </c>
      <c r="T45" s="8">
        <f>'Attacking Workspace'!Q43</f>
        <v>0.35</v>
      </c>
      <c r="U45" s="8">
        <f>'Attacking Workspace'!R43</f>
        <v>1.0900000000000001</v>
      </c>
      <c r="V45" s="11">
        <f>'Attacking Workspace'!S43</f>
        <v>-0.74</v>
      </c>
      <c r="X45" s="8">
        <f t="shared" si="3"/>
        <v>42</v>
      </c>
      <c r="Y45" s="8" t="str">
        <f>'Attacking Workspace'!A44</f>
        <v>N. Hansen</v>
      </c>
      <c r="Z45" s="8">
        <f>'Attacking Workspace'!V44</f>
        <v>0.51</v>
      </c>
      <c r="AA45" s="8">
        <f>'Attacking Workspace'!W44</f>
        <v>0.72</v>
      </c>
      <c r="AB45" s="8">
        <f>'Attacking Workspace'!X44</f>
        <v>0.31</v>
      </c>
      <c r="AC45" s="8">
        <f>'Attacking Workspace'!Y44</f>
        <v>0.1</v>
      </c>
      <c r="AD45" s="8">
        <f>'Attacking Workspace'!Z44</f>
        <v>0.21</v>
      </c>
      <c r="AE45" s="11">
        <f>'Attacking Workspace'!AA44</f>
        <v>1.1299999999999999</v>
      </c>
      <c r="AG45" s="8">
        <f t="shared" si="4"/>
        <v>42</v>
      </c>
      <c r="AH45" s="7" t="str">
        <f>'Attacking Workspace'!A39</f>
        <v>Justin Meram</v>
      </c>
      <c r="AI45" s="8">
        <f>'Attacking Workspace'!AD39</f>
        <v>4.6399999999999997</v>
      </c>
      <c r="AJ45" s="8">
        <f>'Attacking Workspace'!AE39</f>
        <v>1.25</v>
      </c>
      <c r="AK45" s="8">
        <f>'Attacking Workspace'!AF39</f>
        <v>2.16</v>
      </c>
      <c r="AL45" s="8">
        <f>'Attacking Workspace'!AG39</f>
        <v>1.04</v>
      </c>
      <c r="AM45" s="11">
        <f>'Attacking Workspace'!AH39</f>
        <v>8.3800000000000008</v>
      </c>
    </row>
    <row r="46" spans="1:39" x14ac:dyDescent="0.3">
      <c r="A46" s="8">
        <f t="shared" si="0"/>
        <v>43</v>
      </c>
      <c r="B46" s="8" t="str">
        <f>'Attacking Workspace'!A26</f>
        <v>Gerso Fernandes</v>
      </c>
      <c r="C46" s="8">
        <f>'Attacking Workspace'!B26</f>
        <v>45.51</v>
      </c>
      <c r="D46" s="8">
        <f>'Attacking Workspace'!C26</f>
        <v>29.13</v>
      </c>
      <c r="E46" s="8">
        <f>'Attacking Workspace'!D26</f>
        <v>78.290000000000006</v>
      </c>
      <c r="F46" s="11">
        <f>'Attacking Workspace'!E26</f>
        <v>35.630000000000003</v>
      </c>
      <c r="H46" s="8">
        <f t="shared" si="1"/>
        <v>43</v>
      </c>
      <c r="I46" s="8" t="str">
        <f>'Attacking Workspace'!A7</f>
        <v>A. Katai</v>
      </c>
      <c r="J46" s="8">
        <f>'Attacking Workspace'!H7</f>
        <v>30.3</v>
      </c>
      <c r="K46" s="8">
        <f>'Attacking Workspace'!I7</f>
        <v>0.75700000000000001</v>
      </c>
      <c r="L46" s="8">
        <f>'Attacking Workspace'!J7</f>
        <v>0.33500000000000002</v>
      </c>
      <c r="M46" s="8">
        <f>'Attacking Workspace'!K7</f>
        <v>0.26100000000000001</v>
      </c>
      <c r="N46" s="11">
        <f>'Attacking Workspace'!L7</f>
        <v>1.52</v>
      </c>
      <c r="P46" s="8">
        <f t="shared" si="2"/>
        <v>43</v>
      </c>
      <c r="Q46" s="8" t="str">
        <f>'Attacking Workspace'!A17</f>
        <v>C. Techera</v>
      </c>
      <c r="R46" s="8">
        <f>'Attacking Workspace'!O17</f>
        <v>2.17</v>
      </c>
      <c r="S46" s="8">
        <f>'Attacking Workspace'!P17</f>
        <v>0.34399999999999997</v>
      </c>
      <c r="T46" s="8">
        <f>'Attacking Workspace'!Q17</f>
        <v>0.75</v>
      </c>
      <c r="U46" s="8">
        <f>'Attacking Workspace'!R17</f>
        <v>1.49</v>
      </c>
      <c r="V46" s="11">
        <f>'Attacking Workspace'!S17</f>
        <v>-0.75</v>
      </c>
      <c r="X46" s="8">
        <f t="shared" si="3"/>
        <v>43</v>
      </c>
      <c r="Y46" s="8" t="str">
        <f>'Attacking Workspace'!A12</f>
        <v>C. Mueller</v>
      </c>
      <c r="Z46" s="8">
        <f>'Attacking Workspace'!V12</f>
        <v>0.93</v>
      </c>
      <c r="AA46" s="8">
        <f>'Attacking Workspace'!W12</f>
        <v>0.53</v>
      </c>
      <c r="AB46" s="8">
        <f>'Attacking Workspace'!X12</f>
        <v>0.2</v>
      </c>
      <c r="AC46" s="8">
        <f>'Attacking Workspace'!Y12</f>
        <v>0.4</v>
      </c>
      <c r="AD46" s="8">
        <f>'Attacking Workspace'!Z12</f>
        <v>0.4</v>
      </c>
      <c r="AE46" s="11">
        <f>'Attacking Workspace'!AA12</f>
        <v>1.1200000000000001</v>
      </c>
      <c r="AG46" s="8">
        <f t="shared" si="4"/>
        <v>43</v>
      </c>
      <c r="AH46" s="7" t="str">
        <f>'Attacking Workspace'!A52</f>
        <v>S. Blanco</v>
      </c>
      <c r="AI46" s="8">
        <f>'Attacking Workspace'!AD52</f>
        <v>4.83</v>
      </c>
      <c r="AJ46" s="8">
        <f>'Attacking Workspace'!AE52</f>
        <v>1.48</v>
      </c>
      <c r="AK46" s="8">
        <f>'Attacking Workspace'!AF52</f>
        <v>1.41</v>
      </c>
      <c r="AL46" s="8">
        <f>'Attacking Workspace'!AG52</f>
        <v>1.0900000000000001</v>
      </c>
      <c r="AM46" s="11">
        <f>'Attacking Workspace'!AH52</f>
        <v>8.0500000000000007</v>
      </c>
    </row>
    <row r="47" spans="1:39" x14ac:dyDescent="0.3">
      <c r="A47" s="8">
        <f t="shared" si="0"/>
        <v>44</v>
      </c>
      <c r="B47" s="8" t="str">
        <f>'Attacking Workspace'!A43</f>
        <v>M. Ibarra</v>
      </c>
      <c r="C47" s="8">
        <f>'Attacking Workspace'!B43</f>
        <v>48.59</v>
      </c>
      <c r="D47" s="8">
        <f>'Attacking Workspace'!C43</f>
        <v>18.95</v>
      </c>
      <c r="E47" s="8">
        <f>'Attacking Workspace'!D43</f>
        <v>73.09</v>
      </c>
      <c r="F47" s="11">
        <f>'Attacking Workspace'!E43</f>
        <v>35.520000000000003</v>
      </c>
      <c r="H47" s="8">
        <f t="shared" si="1"/>
        <v>44</v>
      </c>
      <c r="I47" s="8" t="str">
        <f>'Attacking Workspace'!A11</f>
        <v>C. Martinez</v>
      </c>
      <c r="J47" s="8">
        <f>'Attacking Workspace'!H11</f>
        <v>28.47</v>
      </c>
      <c r="K47" s="8">
        <f>'Attacking Workspace'!I11</f>
        <v>0.77400000000000002</v>
      </c>
      <c r="L47" s="8">
        <f>'Attacking Workspace'!J11</f>
        <v>0.36099999999999999</v>
      </c>
      <c r="M47" s="8">
        <f>'Attacking Workspace'!K11</f>
        <v>0.24199999999999999</v>
      </c>
      <c r="N47" s="11">
        <f>'Attacking Workspace'!L11</f>
        <v>1.49</v>
      </c>
      <c r="P47" s="8">
        <f t="shared" si="2"/>
        <v>44</v>
      </c>
      <c r="Q47" s="8" t="str">
        <f>'Attacking Workspace'!A47</f>
        <v>Pedro Santos</v>
      </c>
      <c r="R47" s="8">
        <f>'Attacking Workspace'!O47</f>
        <v>2.61</v>
      </c>
      <c r="S47" s="8">
        <f>'Attacking Workspace'!P47</f>
        <v>0.39</v>
      </c>
      <c r="T47" s="8">
        <f>'Attacking Workspace'!Q47</f>
        <v>1.02</v>
      </c>
      <c r="U47" s="8">
        <f>'Attacking Workspace'!R47</f>
        <v>1.82</v>
      </c>
      <c r="V47" s="11">
        <f>'Attacking Workspace'!S47</f>
        <v>-0.8</v>
      </c>
      <c r="X47" s="8">
        <f t="shared" si="3"/>
        <v>44</v>
      </c>
      <c r="Y47" s="8" t="str">
        <f>'Attacking Workspace'!A35</f>
        <v>J. Medina</v>
      </c>
      <c r="Z47" s="8">
        <f>'Attacking Workspace'!V35</f>
        <v>1.61</v>
      </c>
      <c r="AA47" s="8">
        <f>'Attacking Workspace'!W35</f>
        <v>0.56000000000000005</v>
      </c>
      <c r="AB47" s="8">
        <f>'Attacking Workspace'!X35</f>
        <v>0.28000000000000003</v>
      </c>
      <c r="AC47" s="8">
        <f>'Attacking Workspace'!Y35</f>
        <v>0.28000000000000003</v>
      </c>
      <c r="AD47" s="8">
        <f>'Attacking Workspace'!Z35</f>
        <v>0.35</v>
      </c>
      <c r="AE47" s="11">
        <f>'Attacking Workspace'!AA35</f>
        <v>1.1200000000000001</v>
      </c>
      <c r="AG47" s="8">
        <f t="shared" si="4"/>
        <v>44</v>
      </c>
      <c r="AH47" s="7" t="str">
        <f>'Attacking Workspace'!A28</f>
        <v>H. Shipp</v>
      </c>
      <c r="AI47" s="8">
        <f>'Attacking Workspace'!AD28</f>
        <v>4.0599999999999996</v>
      </c>
      <c r="AJ47" s="8">
        <f>'Attacking Workspace'!AE28</f>
        <v>1.67</v>
      </c>
      <c r="AK47" s="8">
        <f>'Attacking Workspace'!AF28</f>
        <v>1.48</v>
      </c>
      <c r="AL47" s="8">
        <f>'Attacking Workspace'!AG28</f>
        <v>1</v>
      </c>
      <c r="AM47" s="11">
        <f>'Attacking Workspace'!AH28</f>
        <v>7.85</v>
      </c>
    </row>
    <row r="48" spans="1:39" x14ac:dyDescent="0.3">
      <c r="A48" s="8">
        <f t="shared" si="0"/>
        <v>45</v>
      </c>
      <c r="B48" s="8" t="str">
        <f>'Attacking Workspace'!A42</f>
        <v>M. Barrios</v>
      </c>
      <c r="C48" s="8">
        <f>'Attacking Workspace'!B42</f>
        <v>45.36</v>
      </c>
      <c r="D48" s="8">
        <f>'Attacking Workspace'!C42</f>
        <v>28.72</v>
      </c>
      <c r="E48" s="8">
        <f>'Attacking Workspace'!D42</f>
        <v>78.14</v>
      </c>
      <c r="F48" s="11">
        <f>'Attacking Workspace'!E42</f>
        <v>35.44</v>
      </c>
      <c r="H48" s="8">
        <f t="shared" si="1"/>
        <v>45</v>
      </c>
      <c r="I48" s="8" t="str">
        <f>'Attacking Workspace'!A53</f>
        <v>S. Nicholson</v>
      </c>
      <c r="J48" s="8">
        <f>'Attacking Workspace'!H53</f>
        <v>26.59</v>
      </c>
      <c r="K48" s="8">
        <f>'Attacking Workspace'!I53</f>
        <v>0.78700000000000003</v>
      </c>
      <c r="L48" s="8">
        <f>'Attacking Workspace'!J53</f>
        <v>0.34599999999999997</v>
      </c>
      <c r="M48" s="8">
        <f>'Attacking Workspace'!K53</f>
        <v>0.25700000000000001</v>
      </c>
      <c r="N48" s="11">
        <f>'Attacking Workspace'!L53</f>
        <v>1.47</v>
      </c>
      <c r="P48" s="8">
        <f t="shared" si="2"/>
        <v>45</v>
      </c>
      <c r="Q48" s="8" t="str">
        <f>'Attacking Workspace'!A46</f>
        <v>P. Arriola</v>
      </c>
      <c r="R48" s="8">
        <f>'Attacking Workspace'!O46</f>
        <v>2.71</v>
      </c>
      <c r="S48" s="8">
        <f>'Attacking Workspace'!P46</f>
        <v>0.3</v>
      </c>
      <c r="T48" s="8">
        <f>'Attacking Workspace'!Q46</f>
        <v>0.81</v>
      </c>
      <c r="U48" s="8">
        <f>'Attacking Workspace'!R46</f>
        <v>1.63</v>
      </c>
      <c r="V48" s="11">
        <f>'Attacking Workspace'!S46</f>
        <v>-0.81</v>
      </c>
      <c r="X48" s="8">
        <f t="shared" si="3"/>
        <v>45</v>
      </c>
      <c r="Y48" s="8" t="str">
        <f>'Attacking Workspace'!A15</f>
        <v>C. Roldan</v>
      </c>
      <c r="Z48" s="8">
        <f>'Attacking Workspace'!V15</f>
        <v>1.82</v>
      </c>
      <c r="AA48" s="8">
        <f>'Attacking Workspace'!W15</f>
        <v>0.45</v>
      </c>
      <c r="AB48" s="8">
        <f>'Attacking Workspace'!X15</f>
        <v>0.18</v>
      </c>
      <c r="AC48" s="8">
        <f>'Attacking Workspace'!Y15</f>
        <v>0.36</v>
      </c>
      <c r="AD48" s="8">
        <f>'Attacking Workspace'!Z15</f>
        <v>0.18</v>
      </c>
      <c r="AE48" s="11">
        <f>'Attacking Workspace'!AA15</f>
        <v>1</v>
      </c>
      <c r="AG48" s="8">
        <f t="shared" si="4"/>
        <v>45</v>
      </c>
      <c r="AH48" s="7" t="str">
        <f>'Attacking Workspace'!A41</f>
        <v>M.  Eriksson</v>
      </c>
      <c r="AI48" s="8">
        <f>'Attacking Workspace'!AD41</f>
        <v>4.54</v>
      </c>
      <c r="AJ48" s="8">
        <f>'Attacking Workspace'!AE41</f>
        <v>1.48</v>
      </c>
      <c r="AK48" s="8">
        <f>'Attacking Workspace'!AF41</f>
        <v>0.78</v>
      </c>
      <c r="AL48" s="8">
        <f>'Attacking Workspace'!AG41</f>
        <v>0.97</v>
      </c>
      <c r="AM48" s="11">
        <f>'Attacking Workspace'!AH41</f>
        <v>7.76</v>
      </c>
    </row>
    <row r="49" spans="1:39" x14ac:dyDescent="0.3">
      <c r="A49" s="8">
        <f t="shared" si="0"/>
        <v>46</v>
      </c>
      <c r="B49" s="8" t="str">
        <f>'Attacking Workspace'!A10</f>
        <v>B. Shea</v>
      </c>
      <c r="C49" s="8">
        <f>'Attacking Workspace'!B10</f>
        <v>46.79</v>
      </c>
      <c r="D49" s="8">
        <f>'Attacking Workspace'!C10</f>
        <v>18.71</v>
      </c>
      <c r="E49" s="8">
        <f>'Attacking Workspace'!D10</f>
        <v>73.87</v>
      </c>
      <c r="F49" s="11">
        <f>'Attacking Workspace'!E10</f>
        <v>34.56</v>
      </c>
      <c r="H49" s="8">
        <f t="shared" si="1"/>
        <v>46</v>
      </c>
      <c r="I49" s="8" t="str">
        <f>'Attacking Workspace'!A51</f>
        <v>R. Quioto</v>
      </c>
      <c r="J49" s="8">
        <f>'Attacking Workspace'!H51</f>
        <v>28.76</v>
      </c>
      <c r="K49" s="8">
        <f>'Attacking Workspace'!I51</f>
        <v>0.76100000000000001</v>
      </c>
      <c r="L49" s="8">
        <f>'Attacking Workspace'!J51</f>
        <v>0.3</v>
      </c>
      <c r="M49" s="8">
        <f>'Attacking Workspace'!K51</f>
        <v>0.28599999999999998</v>
      </c>
      <c r="N49" s="11">
        <f>'Attacking Workspace'!L51</f>
        <v>1.43</v>
      </c>
      <c r="P49" s="8">
        <f t="shared" si="2"/>
        <v>46</v>
      </c>
      <c r="Q49" s="8" t="str">
        <f>'Attacking Workspace'!A16</f>
        <v>C. Sapong</v>
      </c>
      <c r="R49" s="8">
        <f>'Attacking Workspace'!O16</f>
        <v>2.1800000000000002</v>
      </c>
      <c r="S49" s="8">
        <f>'Attacking Workspace'!P16</f>
        <v>0.313</v>
      </c>
      <c r="T49" s="8">
        <f>'Attacking Workspace'!Q16</f>
        <v>0.68</v>
      </c>
      <c r="U49" s="8">
        <f>'Attacking Workspace'!R16</f>
        <v>1.5</v>
      </c>
      <c r="V49" s="11">
        <f>'Attacking Workspace'!S16</f>
        <v>-0.82</v>
      </c>
      <c r="X49" s="8">
        <f t="shared" si="3"/>
        <v>46</v>
      </c>
      <c r="Y49" s="8" t="str">
        <f>'Attacking Workspace'!A46</f>
        <v>P. Arriola</v>
      </c>
      <c r="Z49" s="8">
        <f>'Attacking Workspace'!V46</f>
        <v>1.45</v>
      </c>
      <c r="AA49" s="8">
        <f>'Attacking Workspace'!W46</f>
        <v>0.63</v>
      </c>
      <c r="AB49" s="8">
        <f>'Attacking Workspace'!X46</f>
        <v>0.27</v>
      </c>
      <c r="AC49" s="8">
        <f>'Attacking Workspace'!Y46</f>
        <v>0.09</v>
      </c>
      <c r="AD49" s="8">
        <f>'Attacking Workspace'!Z46</f>
        <v>0.27</v>
      </c>
      <c r="AE49" s="11">
        <f>'Attacking Workspace'!AA46</f>
        <v>0.99</v>
      </c>
      <c r="AG49" s="8">
        <f t="shared" si="4"/>
        <v>46</v>
      </c>
      <c r="AH49" s="7" t="str">
        <f>'Attacking Workspace'!A54</f>
        <v>V. Qazaishvili</v>
      </c>
      <c r="AI49" s="8">
        <f>'Attacking Workspace'!AD54</f>
        <v>4.49</v>
      </c>
      <c r="AJ49" s="8">
        <f>'Attacking Workspace'!AE54</f>
        <v>1.37</v>
      </c>
      <c r="AK49" s="8">
        <f>'Attacking Workspace'!AF54</f>
        <v>1.08</v>
      </c>
      <c r="AL49" s="8">
        <f>'Attacking Workspace'!AG54</f>
        <v>1.21</v>
      </c>
      <c r="AM49" s="11">
        <f>'Attacking Workspace'!AH54</f>
        <v>7.6</v>
      </c>
    </row>
    <row r="50" spans="1:39" x14ac:dyDescent="0.3">
      <c r="A50" s="8">
        <f t="shared" si="0"/>
        <v>47</v>
      </c>
      <c r="B50" s="8" t="str">
        <f>'Attacking Workspace'!A40</f>
        <v>L. Blessing</v>
      </c>
      <c r="C50" s="8">
        <f>'Attacking Workspace'!B40</f>
        <v>45.46</v>
      </c>
      <c r="D50" s="8">
        <f>'Attacking Workspace'!C40</f>
        <v>25.1</v>
      </c>
      <c r="E50" s="8">
        <f>'Attacking Workspace'!D40</f>
        <v>75.98</v>
      </c>
      <c r="F50" s="11">
        <f>'Attacking Workspace'!E40</f>
        <v>34.54</v>
      </c>
      <c r="H50" s="8">
        <f t="shared" si="1"/>
        <v>47</v>
      </c>
      <c r="I50" s="8" t="str">
        <f>'Attacking Workspace'!A29</f>
        <v>H. Villalba</v>
      </c>
      <c r="J50" s="8">
        <f>'Attacking Workspace'!H29</f>
        <v>28.82</v>
      </c>
      <c r="K50" s="8">
        <f>'Attacking Workspace'!I29</f>
        <v>0.749</v>
      </c>
      <c r="L50" s="8">
        <f>'Attacking Workspace'!J29</f>
        <v>0.39400000000000002</v>
      </c>
      <c r="M50" s="8">
        <f>'Attacking Workspace'!K29</f>
        <v>0.22</v>
      </c>
      <c r="N50" s="11">
        <f>'Attacking Workspace'!L29</f>
        <v>1.4</v>
      </c>
      <c r="P50" s="8">
        <f t="shared" si="2"/>
        <v>47</v>
      </c>
      <c r="Q50" s="8" t="str">
        <f>'Attacking Workspace'!A28</f>
        <v>H. Shipp</v>
      </c>
      <c r="R50" s="8">
        <f>'Attacking Workspace'!O28</f>
        <v>0.94</v>
      </c>
      <c r="S50" s="8">
        <f>'Attacking Workspace'!P28</f>
        <v>0.33300000000000002</v>
      </c>
      <c r="T50" s="8">
        <f>'Attacking Workspace'!Q28</f>
        <v>0.31</v>
      </c>
      <c r="U50" s="8">
        <f>'Attacking Workspace'!R28</f>
        <v>1.17</v>
      </c>
      <c r="V50" s="11">
        <f>'Attacking Workspace'!S28</f>
        <v>-0.86</v>
      </c>
      <c r="X50" s="8">
        <f t="shared" si="3"/>
        <v>47</v>
      </c>
      <c r="Y50" s="8" t="str">
        <f>'Attacking Workspace'!A16</f>
        <v>C. Sapong</v>
      </c>
      <c r="Z50" s="8">
        <f>'Attacking Workspace'!V16</f>
        <v>0.41</v>
      </c>
      <c r="AA50" s="8">
        <f>'Attacking Workspace'!W16</f>
        <v>0.54</v>
      </c>
      <c r="AB50" s="8">
        <f>'Attacking Workspace'!X16</f>
        <v>0.14000000000000001</v>
      </c>
      <c r="AC50" s="8">
        <f>'Attacking Workspace'!Y16</f>
        <v>0.27</v>
      </c>
      <c r="AD50" s="8">
        <f>'Attacking Workspace'!Z16</f>
        <v>0.14000000000000001</v>
      </c>
      <c r="AE50" s="11">
        <f>'Attacking Workspace'!AA16</f>
        <v>0.95</v>
      </c>
      <c r="AG50" s="8">
        <f t="shared" si="4"/>
        <v>47</v>
      </c>
      <c r="AH50" s="7" t="str">
        <f>'Attacking Workspace'!A30</f>
        <v>I. Piatti</v>
      </c>
      <c r="AI50" s="8">
        <f>'Attacking Workspace'!AD30</f>
        <v>4.04</v>
      </c>
      <c r="AJ50" s="8">
        <f>'Attacking Workspace'!AE30</f>
        <v>1.48</v>
      </c>
      <c r="AK50" s="8">
        <f>'Attacking Workspace'!AF30</f>
        <v>1.72</v>
      </c>
      <c r="AL50" s="8">
        <f>'Attacking Workspace'!AG30</f>
        <v>1.52</v>
      </c>
      <c r="AM50" s="11">
        <f>'Attacking Workspace'!AH30</f>
        <v>7.24</v>
      </c>
    </row>
    <row r="51" spans="1:39" x14ac:dyDescent="0.3">
      <c r="A51" s="8">
        <f t="shared" si="0"/>
        <v>48</v>
      </c>
      <c r="B51" s="8" t="str">
        <f>'Attacking Workspace'!A22</f>
        <v>D. Salloi</v>
      </c>
      <c r="C51" s="8">
        <f>'Attacking Workspace'!B22</f>
        <v>44.57</v>
      </c>
      <c r="D51" s="8">
        <f>'Attacking Workspace'!C22</f>
        <v>29.28</v>
      </c>
      <c r="E51" s="8">
        <f>'Attacking Workspace'!D22</f>
        <v>76.83</v>
      </c>
      <c r="F51" s="11">
        <f>'Attacking Workspace'!E22</f>
        <v>34.24</v>
      </c>
      <c r="H51" s="8">
        <f t="shared" si="1"/>
        <v>48</v>
      </c>
      <c r="I51" s="8" t="str">
        <f>'Attacking Workspace'!A25</f>
        <v>F. Picault</v>
      </c>
      <c r="J51" s="8">
        <f>'Attacking Workspace'!H25</f>
        <v>25.46</v>
      </c>
      <c r="K51" s="8">
        <f>'Attacking Workspace'!I25</f>
        <v>0.73699999999999999</v>
      </c>
      <c r="L51" s="8">
        <f>'Attacking Workspace'!J25</f>
        <v>0.35399999999999998</v>
      </c>
      <c r="M51" s="8">
        <f>'Attacking Workspace'!K25</f>
        <v>0.27600000000000002</v>
      </c>
      <c r="N51" s="11">
        <f>'Attacking Workspace'!L25</f>
        <v>1.35</v>
      </c>
      <c r="P51" s="8">
        <f t="shared" si="2"/>
        <v>48</v>
      </c>
      <c r="Q51" s="8" t="str">
        <f>'Attacking Workspace'!A21</f>
        <v>D. Royer</v>
      </c>
      <c r="R51" s="8">
        <f>'Attacking Workspace'!O21</f>
        <v>2.56</v>
      </c>
      <c r="S51" s="8">
        <f>'Attacking Workspace'!P21</f>
        <v>0.38200000000000001</v>
      </c>
      <c r="T51" s="8">
        <f>'Attacking Workspace'!Q21</f>
        <v>0.98</v>
      </c>
      <c r="U51" s="8">
        <f>'Attacking Workspace'!R21</f>
        <v>1.86</v>
      </c>
      <c r="V51" s="11">
        <f>'Attacking Workspace'!S21</f>
        <v>-0.88</v>
      </c>
      <c r="X51" s="8">
        <f t="shared" si="3"/>
        <v>48</v>
      </c>
      <c r="Y51" s="8" t="str">
        <f>'Attacking Workspace'!A33</f>
        <v>J. Agudelo</v>
      </c>
      <c r="Z51" s="8">
        <f>'Attacking Workspace'!V33</f>
        <v>0.9</v>
      </c>
      <c r="AA51" s="8">
        <f>'Attacking Workspace'!W33</f>
        <v>0.63</v>
      </c>
      <c r="AB51" s="8">
        <f>'Attacking Workspace'!X33</f>
        <v>0.18</v>
      </c>
      <c r="AC51" s="8">
        <f>'Attacking Workspace'!Y33</f>
        <v>0.09</v>
      </c>
      <c r="AD51" s="8">
        <f>'Attacking Workspace'!Z33</f>
        <v>0.18</v>
      </c>
      <c r="AE51" s="11">
        <f>'Attacking Workspace'!AA33</f>
        <v>0.9</v>
      </c>
      <c r="AG51" s="8">
        <f t="shared" si="4"/>
        <v>48</v>
      </c>
      <c r="AH51" s="7" t="str">
        <f>'Attacking Workspace'!A31</f>
        <v>Ilsinho</v>
      </c>
      <c r="AI51" s="8">
        <f>'Attacking Workspace'!AD31</f>
        <v>4.82</v>
      </c>
      <c r="AJ51" s="8">
        <f>'Attacking Workspace'!AE31</f>
        <v>1.41</v>
      </c>
      <c r="AK51" s="8">
        <f>'Attacking Workspace'!AF31</f>
        <v>2.44</v>
      </c>
      <c r="AL51" s="8">
        <f>'Attacking Workspace'!AG31</f>
        <v>0.89</v>
      </c>
      <c r="AM51" s="11">
        <f>'Attacking Workspace'!AH31</f>
        <v>7.15</v>
      </c>
    </row>
    <row r="52" spans="1:39" x14ac:dyDescent="0.3">
      <c r="A52" s="8">
        <f t="shared" si="0"/>
        <v>49</v>
      </c>
      <c r="B52" s="8" t="str">
        <f>'Attacking Workspace'!A19</f>
        <v>D. Accam</v>
      </c>
      <c r="C52" s="8">
        <f>'Attacking Workspace'!B19</f>
        <v>43.11</v>
      </c>
      <c r="D52" s="8">
        <f>'Attacking Workspace'!C19</f>
        <v>23.48</v>
      </c>
      <c r="E52" s="8">
        <f>'Attacking Workspace'!D19</f>
        <v>75.650000000000006</v>
      </c>
      <c r="F52" s="11">
        <f>'Attacking Workspace'!E19</f>
        <v>32.61</v>
      </c>
      <c r="H52" s="8">
        <f t="shared" si="1"/>
        <v>49</v>
      </c>
      <c r="I52" s="8" t="str">
        <f>'Attacking Workspace'!A22</f>
        <v>D. Salloi</v>
      </c>
      <c r="J52" s="8">
        <f>'Attacking Workspace'!H22</f>
        <v>29.47</v>
      </c>
      <c r="K52" s="8">
        <f>'Attacking Workspace'!I22</f>
        <v>0.80400000000000005</v>
      </c>
      <c r="L52" s="8">
        <f>'Attacking Workspace'!J22</f>
        <v>0.47299999999999998</v>
      </c>
      <c r="M52" s="8">
        <f>'Attacking Workspace'!K22</f>
        <v>0.14199999999999999</v>
      </c>
      <c r="N52" s="11">
        <f>'Attacking Workspace'!L22</f>
        <v>1.28</v>
      </c>
      <c r="P52" s="8">
        <f t="shared" si="2"/>
        <v>49</v>
      </c>
      <c r="Q52" s="8" t="str">
        <f>'Attacking Workspace'!A49</f>
        <v>R. Edwards</v>
      </c>
      <c r="R52" s="8">
        <f>'Attacking Workspace'!O49</f>
        <v>5.38</v>
      </c>
      <c r="S52" s="8">
        <f>'Attacking Workspace'!P49</f>
        <v>0.28199999999999997</v>
      </c>
      <c r="T52" s="8">
        <f>'Attacking Workspace'!Q49</f>
        <v>1.52</v>
      </c>
      <c r="U52" s="8">
        <f>'Attacking Workspace'!R49</f>
        <v>2.4700000000000002</v>
      </c>
      <c r="V52" s="11">
        <f>'Attacking Workspace'!S49</f>
        <v>-0.95</v>
      </c>
      <c r="X52" s="8">
        <f t="shared" si="3"/>
        <v>49</v>
      </c>
      <c r="Y52" s="8" t="str">
        <f>'Attacking Workspace'!A28</f>
        <v>H. Shipp</v>
      </c>
      <c r="Z52" s="8">
        <f>'Attacking Workspace'!V28</f>
        <v>0.86</v>
      </c>
      <c r="AA52" s="8">
        <f>'Attacking Workspace'!W28</f>
        <v>0.55000000000000004</v>
      </c>
      <c r="AB52" s="8">
        <f>'Attacking Workspace'!X28</f>
        <v>0.16</v>
      </c>
      <c r="AC52" s="8">
        <f>'Attacking Workspace'!Y28</f>
        <v>0.16</v>
      </c>
      <c r="AD52" s="8">
        <f>'Attacking Workspace'!Z28</f>
        <v>0.23</v>
      </c>
      <c r="AE52" s="11">
        <f>'Attacking Workspace'!AA28</f>
        <v>0.86</v>
      </c>
      <c r="AG52" s="8">
        <f t="shared" si="4"/>
        <v>49</v>
      </c>
      <c r="AH52" s="7" t="str">
        <f>'Attacking Workspace'!A55</f>
        <v>VÃ­ctor RodrÃ­guez</v>
      </c>
      <c r="AI52" s="8">
        <f>'Attacking Workspace'!AD55</f>
        <v>4.17</v>
      </c>
      <c r="AJ52" s="8">
        <f>'Attacking Workspace'!AE55</f>
        <v>1.36</v>
      </c>
      <c r="AK52" s="8">
        <f>'Attacking Workspace'!AF55</f>
        <v>1.56</v>
      </c>
      <c r="AL52" s="8">
        <f>'Attacking Workspace'!AG55</f>
        <v>0.82</v>
      </c>
      <c r="AM52" s="11">
        <f>'Attacking Workspace'!AH55</f>
        <v>7.09</v>
      </c>
    </row>
    <row r="53" spans="1:39" x14ac:dyDescent="0.3">
      <c r="A53" s="8">
        <f t="shared" si="0"/>
        <v>50</v>
      </c>
      <c r="B53" s="8" t="str">
        <f>'Attacking Workspace'!A12</f>
        <v>C. Mueller</v>
      </c>
      <c r="C53" s="8">
        <f>'Attacking Workspace'!B12</f>
        <v>42.89</v>
      </c>
      <c r="D53" s="8">
        <f>'Attacking Workspace'!C12</f>
        <v>21.94</v>
      </c>
      <c r="E53" s="8">
        <f>'Attacking Workspace'!D12</f>
        <v>75.650000000000006</v>
      </c>
      <c r="F53" s="11">
        <f>'Attacking Workspace'!E12</f>
        <v>32.44</v>
      </c>
      <c r="H53" s="8">
        <f t="shared" si="1"/>
        <v>50</v>
      </c>
      <c r="I53" s="8" t="str">
        <f>'Attacking Workspace'!A5</f>
        <v>A. Elis</v>
      </c>
      <c r="J53" s="8">
        <f>'Attacking Workspace'!H5</f>
        <v>23.92</v>
      </c>
      <c r="K53" s="8">
        <f>'Attacking Workspace'!I5</f>
        <v>0.72799999999999998</v>
      </c>
      <c r="L53" s="8">
        <f>'Attacking Workspace'!J5</f>
        <v>0.41</v>
      </c>
      <c r="M53" s="8">
        <f>'Attacking Workspace'!K5</f>
        <v>0.24199999999999999</v>
      </c>
      <c r="N53" s="11">
        <f>'Attacking Workspace'!L5</f>
        <v>1.26</v>
      </c>
      <c r="P53" s="8">
        <f t="shared" si="2"/>
        <v>50</v>
      </c>
      <c r="Q53" s="8" t="str">
        <f>'Attacking Workspace'!A11</f>
        <v>C. Martinez</v>
      </c>
      <c r="R53" s="8">
        <f>'Attacking Workspace'!O11</f>
        <v>3.85</v>
      </c>
      <c r="S53" s="8">
        <f>'Attacking Workspace'!P11</f>
        <v>0.5</v>
      </c>
      <c r="T53" s="8">
        <f>'Attacking Workspace'!Q11</f>
        <v>1.93</v>
      </c>
      <c r="U53" s="8">
        <f>'Attacking Workspace'!R11</f>
        <v>3</v>
      </c>
      <c r="V53" s="11">
        <f>'Attacking Workspace'!S11</f>
        <v>-1.07</v>
      </c>
      <c r="X53" s="8">
        <f t="shared" si="3"/>
        <v>50</v>
      </c>
      <c r="Y53" s="8" t="str">
        <f>'Attacking Workspace'!A14</f>
        <v>C. Pontius</v>
      </c>
      <c r="Z53" s="8">
        <f>'Attacking Workspace'!V14</f>
        <v>0.95</v>
      </c>
      <c r="AA53" s="8">
        <f>'Attacking Workspace'!W14</f>
        <v>0.47</v>
      </c>
      <c r="AB53" s="8">
        <f>'Attacking Workspace'!X14</f>
        <v>0.27</v>
      </c>
      <c r="AC53" s="8">
        <f>'Attacking Workspace'!Y14</f>
        <v>7.0000000000000007E-2</v>
      </c>
      <c r="AD53" s="8">
        <f>'Attacking Workspace'!Z14</f>
        <v>0.34</v>
      </c>
      <c r="AE53" s="11">
        <f>'Attacking Workspace'!AA14</f>
        <v>0.81</v>
      </c>
      <c r="AG53" s="8">
        <f t="shared" si="4"/>
        <v>50</v>
      </c>
      <c r="AH53" s="7" t="str">
        <f>'Attacking Workspace'!A6</f>
        <v>A. GÃ³mez</v>
      </c>
      <c r="AI53" s="8">
        <f>'Attacking Workspace'!AD6</f>
        <v>4.2</v>
      </c>
      <c r="AJ53" s="8">
        <f>'Attacking Workspace'!AE6</f>
        <v>1.33</v>
      </c>
      <c r="AK53" s="8">
        <f>'Attacking Workspace'!AF6</f>
        <v>1.51</v>
      </c>
      <c r="AL53" s="8">
        <f>'Attacking Workspace'!AG6</f>
        <v>0.46</v>
      </c>
      <c r="AM53" s="11">
        <f>'Attacking Workspace'!AH6</f>
        <v>7.05</v>
      </c>
    </row>
    <row r="54" spans="1:39" x14ac:dyDescent="0.3">
      <c r="A54" s="8">
        <f t="shared" si="0"/>
        <v>51</v>
      </c>
      <c r="B54" s="8" t="str">
        <f>'Attacking Workspace'!A17</f>
        <v>C. Techera</v>
      </c>
      <c r="C54" s="8">
        <f>'Attacking Workspace'!B17</f>
        <v>41.91</v>
      </c>
      <c r="D54" s="8">
        <f>'Attacking Workspace'!C17</f>
        <v>21.06</v>
      </c>
      <c r="E54" s="8">
        <f>'Attacking Workspace'!D17</f>
        <v>77</v>
      </c>
      <c r="F54" s="11">
        <f>'Attacking Workspace'!E17</f>
        <v>32.270000000000003</v>
      </c>
      <c r="H54" s="8">
        <f t="shared" si="1"/>
        <v>51</v>
      </c>
      <c r="I54" s="8" t="str">
        <f>'Attacking Workspace'!A49</f>
        <v>R. Edwards</v>
      </c>
      <c r="J54" s="8">
        <f>'Attacking Workspace'!H49</f>
        <v>28.52</v>
      </c>
      <c r="K54" s="8">
        <f>'Attacking Workspace'!I49</f>
        <v>0.76500000000000001</v>
      </c>
      <c r="L54" s="8">
        <f>'Attacking Workspace'!J49</f>
        <v>0.29899999999999999</v>
      </c>
      <c r="M54" s="8">
        <f>'Attacking Workspace'!K49</f>
        <v>0.253</v>
      </c>
      <c r="N54" s="11">
        <f>'Attacking Workspace'!L49</f>
        <v>1.26</v>
      </c>
      <c r="P54" s="8">
        <f t="shared" si="2"/>
        <v>51</v>
      </c>
      <c r="Q54" s="8" t="str">
        <f>'Attacking Workspace'!A6</f>
        <v>A. GÃ³mez</v>
      </c>
      <c r="R54" s="8">
        <f>'Attacking Workspace'!O6</f>
        <v>2.1800000000000002</v>
      </c>
      <c r="S54" s="8">
        <f>'Attacking Workspace'!P6</f>
        <v>0.46200000000000002</v>
      </c>
      <c r="T54" s="8">
        <f>'Attacking Workspace'!Q6</f>
        <v>1.01</v>
      </c>
      <c r="U54" s="8">
        <f>'Attacking Workspace'!R6</f>
        <v>2.1</v>
      </c>
      <c r="V54" s="11">
        <f>'Attacking Workspace'!S6</f>
        <v>-1.0900000000000001</v>
      </c>
      <c r="X54" s="8">
        <f t="shared" si="3"/>
        <v>51</v>
      </c>
      <c r="Y54" s="8" t="str">
        <f>'Attacking Workspace'!A6</f>
        <v>A. GÃ³mez</v>
      </c>
      <c r="Z54" s="8">
        <f>'Attacking Workspace'!V6</f>
        <v>0.42</v>
      </c>
      <c r="AA54" s="8">
        <f>'Attacking Workspace'!W6</f>
        <v>0.59</v>
      </c>
      <c r="AB54" s="8">
        <f>'Attacking Workspace'!X6</f>
        <v>0</v>
      </c>
      <c r="AC54" s="8">
        <f>'Attacking Workspace'!Y6</f>
        <v>0.17</v>
      </c>
      <c r="AD54" s="8">
        <f>'Attacking Workspace'!Z6</f>
        <v>0</v>
      </c>
      <c r="AE54" s="11">
        <f>'Attacking Workspace'!AA6</f>
        <v>0.76</v>
      </c>
      <c r="AG54" s="8">
        <f t="shared" si="4"/>
        <v>51</v>
      </c>
      <c r="AH54" s="7" t="str">
        <f>'Attacking Workspace'!A24</f>
        <v>E. Castillo</v>
      </c>
      <c r="AI54" s="8">
        <f>'Attacking Workspace'!AD24</f>
        <v>4.45</v>
      </c>
      <c r="AJ54" s="8">
        <f>'Attacking Workspace'!AE24</f>
        <v>1.1399999999999999</v>
      </c>
      <c r="AK54" s="8">
        <f>'Attacking Workspace'!AF24</f>
        <v>1.38</v>
      </c>
      <c r="AL54" s="8">
        <f>'Attacking Workspace'!AG24</f>
        <v>0.9</v>
      </c>
      <c r="AM54" s="11">
        <f>'Attacking Workspace'!AH24</f>
        <v>6.98</v>
      </c>
    </row>
    <row r="55" spans="1:39" x14ac:dyDescent="0.3">
      <c r="A55" s="8">
        <f t="shared" si="0"/>
        <v>52</v>
      </c>
      <c r="B55" s="8" t="str">
        <f>'Attacking Workspace'!A16</f>
        <v>C. Sapong</v>
      </c>
      <c r="C55" s="8">
        <f>'Attacking Workspace'!B16</f>
        <v>46.29</v>
      </c>
      <c r="D55" s="8">
        <f>'Attacking Workspace'!C16</f>
        <v>18.93</v>
      </c>
      <c r="E55" s="8">
        <f>'Attacking Workspace'!D16</f>
        <v>69.66</v>
      </c>
      <c r="F55" s="11">
        <f>'Attacking Workspace'!E16</f>
        <v>32.25</v>
      </c>
      <c r="H55" s="8">
        <f t="shared" si="1"/>
        <v>52</v>
      </c>
      <c r="I55" s="8" t="str">
        <f>'Attacking Workspace'!A44</f>
        <v>N. Hansen</v>
      </c>
      <c r="J55" s="8">
        <f>'Attacking Workspace'!H44</f>
        <v>22.24</v>
      </c>
      <c r="K55" s="8">
        <f>'Attacking Workspace'!I44</f>
        <v>0.78200000000000003</v>
      </c>
      <c r="L55" s="8">
        <f>'Attacking Workspace'!J44</f>
        <v>0.36599999999999999</v>
      </c>
      <c r="M55" s="8">
        <f>'Attacking Workspace'!K44</f>
        <v>0.23599999999999999</v>
      </c>
      <c r="N55" s="11">
        <f>'Attacking Workspace'!L44</f>
        <v>1.17</v>
      </c>
      <c r="P55" s="8">
        <f t="shared" si="2"/>
        <v>52</v>
      </c>
      <c r="Q55" s="8" t="str">
        <f>'Attacking Workspace'!A56</f>
        <v>Y. Asad</v>
      </c>
      <c r="R55" s="8">
        <f>'Attacking Workspace'!O56</f>
        <v>1.6</v>
      </c>
      <c r="S55" s="8">
        <f>'Attacking Workspace'!P56</f>
        <v>0.35299999999999998</v>
      </c>
      <c r="T55" s="8">
        <f>'Attacking Workspace'!Q56</f>
        <v>0.56000000000000005</v>
      </c>
      <c r="U55" s="8">
        <f>'Attacking Workspace'!R56</f>
        <v>1.84</v>
      </c>
      <c r="V55" s="11">
        <f>'Attacking Workspace'!S56</f>
        <v>-1.27</v>
      </c>
      <c r="X55" s="8">
        <f t="shared" si="3"/>
        <v>52</v>
      </c>
      <c r="Y55" s="8" t="str">
        <f>'Attacking Workspace'!A11</f>
        <v>C. Martinez</v>
      </c>
      <c r="Z55" s="8">
        <f>'Attacking Workspace'!V11</f>
        <v>1.18</v>
      </c>
      <c r="AA55" s="8">
        <f>'Attacking Workspace'!W11</f>
        <v>0.54</v>
      </c>
      <c r="AB55" s="8">
        <f>'Attacking Workspace'!X11</f>
        <v>0</v>
      </c>
      <c r="AC55" s="8">
        <f>'Attacking Workspace'!Y11</f>
        <v>0.21</v>
      </c>
      <c r="AD55" s="8">
        <f>'Attacking Workspace'!Z11</f>
        <v>0.21</v>
      </c>
      <c r="AE55" s="11">
        <f>'Attacking Workspace'!AA11</f>
        <v>0.75</v>
      </c>
      <c r="AG55" s="8">
        <f t="shared" si="4"/>
        <v>52</v>
      </c>
      <c r="AH55" s="7" t="str">
        <f>'Attacking Workspace'!A11</f>
        <v>C. Martinez</v>
      </c>
      <c r="AI55" s="8">
        <f>'Attacking Workspace'!AD11</f>
        <v>3.85</v>
      </c>
      <c r="AJ55" s="8">
        <f>'Attacking Workspace'!AE11</f>
        <v>1.23</v>
      </c>
      <c r="AK55" s="8">
        <f>'Attacking Workspace'!AF11</f>
        <v>1.5</v>
      </c>
      <c r="AL55" s="8">
        <f>'Attacking Workspace'!AG11</f>
        <v>0.47</v>
      </c>
      <c r="AM55" s="11">
        <f>'Attacking Workspace'!AH11</f>
        <v>6.81</v>
      </c>
    </row>
    <row r="56" spans="1:39" x14ac:dyDescent="0.3">
      <c r="A56" s="8">
        <f t="shared" si="0"/>
        <v>53</v>
      </c>
      <c r="B56" s="8" t="str">
        <f>'Attacking Workspace'!A21</f>
        <v>D. Royer</v>
      </c>
      <c r="C56" s="8">
        <f>'Attacking Workspace'!B21</f>
        <v>42.49</v>
      </c>
      <c r="D56" s="8">
        <f>'Attacking Workspace'!C21</f>
        <v>22.41</v>
      </c>
      <c r="E56" s="8">
        <f>'Attacking Workspace'!D21</f>
        <v>74.27</v>
      </c>
      <c r="F56" s="11">
        <f>'Attacking Workspace'!E21</f>
        <v>31.56</v>
      </c>
      <c r="H56" s="8">
        <f t="shared" si="1"/>
        <v>53</v>
      </c>
      <c r="I56" s="8" t="str">
        <f>'Attacking Workspace'!A17</f>
        <v>C. Techera</v>
      </c>
      <c r="J56" s="8">
        <f>'Attacking Workspace'!H17</f>
        <v>21.53</v>
      </c>
      <c r="K56" s="8">
        <f>'Attacking Workspace'!I17</f>
        <v>0.76</v>
      </c>
      <c r="L56" s="8">
        <f>'Attacking Workspace'!J17</f>
        <v>0.246</v>
      </c>
      <c r="M56" s="8">
        <f>'Attacking Workspace'!K17</f>
        <v>0.33900000000000002</v>
      </c>
      <c r="N56" s="11">
        <f>'Attacking Workspace'!L17</f>
        <v>1.04</v>
      </c>
      <c r="P56" s="8">
        <f t="shared" si="2"/>
        <v>53</v>
      </c>
      <c r="Q56" s="8" t="str">
        <f>'Attacking Workspace'!A35</f>
        <v>J. Medina</v>
      </c>
      <c r="R56" s="8">
        <f>'Attacking Workspace'!O35</f>
        <v>3.71</v>
      </c>
      <c r="S56" s="8">
        <f>'Attacking Workspace'!P35</f>
        <v>0.34</v>
      </c>
      <c r="T56" s="8">
        <f>'Attacking Workspace'!Q35</f>
        <v>1.26</v>
      </c>
      <c r="U56" s="8">
        <f>'Attacking Workspace'!R35</f>
        <v>2.66</v>
      </c>
      <c r="V56" s="11">
        <f>'Attacking Workspace'!S35</f>
        <v>-1.4</v>
      </c>
      <c r="X56" s="8">
        <f t="shared" si="3"/>
        <v>53</v>
      </c>
      <c r="Y56" s="8" t="str">
        <f>'Attacking Workspace'!A24</f>
        <v>E. Castillo</v>
      </c>
      <c r="Z56" s="8">
        <f>'Attacking Workspace'!V24</f>
        <v>1.44</v>
      </c>
      <c r="AA56" s="8">
        <f>'Attacking Workspace'!W24</f>
        <v>0.3</v>
      </c>
      <c r="AB56" s="8">
        <f>'Attacking Workspace'!X24</f>
        <v>0.12</v>
      </c>
      <c r="AC56" s="8">
        <f>'Attacking Workspace'!Y24</f>
        <v>0.18</v>
      </c>
      <c r="AD56" s="8">
        <f>'Attacking Workspace'!Z24</f>
        <v>0.12</v>
      </c>
      <c r="AE56" s="11">
        <f>'Attacking Workspace'!AA24</f>
        <v>0.6</v>
      </c>
      <c r="AG56" s="8">
        <f t="shared" si="4"/>
        <v>53</v>
      </c>
      <c r="AH56" s="7" t="str">
        <f>'Attacking Workspace'!A53</f>
        <v>S. Nicholson</v>
      </c>
      <c r="AI56" s="8">
        <f>'Attacking Workspace'!AD53</f>
        <v>3.55</v>
      </c>
      <c r="AJ56" s="8">
        <f>'Attacking Workspace'!AE53</f>
        <v>1</v>
      </c>
      <c r="AK56" s="8">
        <f>'Attacking Workspace'!AF53</f>
        <v>1.77</v>
      </c>
      <c r="AL56" s="8">
        <f>'Attacking Workspace'!AG53</f>
        <v>0.89</v>
      </c>
      <c r="AM56" s="11">
        <f>'Attacking Workspace'!AH53</f>
        <v>6.52</v>
      </c>
    </row>
    <row r="57" spans="1:39" x14ac:dyDescent="0.3">
      <c r="A57" s="8">
        <f t="shared" si="0"/>
        <v>54</v>
      </c>
      <c r="B57" s="8" t="str">
        <f>'Attacking Workspace'!A44</f>
        <v>N. Hansen</v>
      </c>
      <c r="C57" s="8">
        <f>'Attacking Workspace'!B44</f>
        <v>39.950000000000003</v>
      </c>
      <c r="D57" s="8">
        <f>'Attacking Workspace'!C44</f>
        <v>19.57</v>
      </c>
      <c r="E57" s="8">
        <f>'Attacking Workspace'!D44</f>
        <v>75.98</v>
      </c>
      <c r="F57" s="11">
        <f>'Attacking Workspace'!E44</f>
        <v>30.36</v>
      </c>
      <c r="H57" s="8">
        <f t="shared" si="1"/>
        <v>54</v>
      </c>
      <c r="I57" s="8" t="str">
        <f>'Attacking Workspace'!A6</f>
        <v>A. GÃ³mez</v>
      </c>
      <c r="J57" s="8">
        <f>'Attacking Workspace'!H6</f>
        <v>31.93</v>
      </c>
      <c r="K57" s="8">
        <f>'Attacking Workspace'!I6</f>
        <v>0.745</v>
      </c>
      <c r="L57" s="8">
        <f>'Attacking Workspace'!J6</f>
        <v>0.161</v>
      </c>
      <c r="M57" s="8">
        <f>'Attacking Workspace'!K6</f>
        <v>0.33800000000000002</v>
      </c>
      <c r="N57" s="11">
        <f>'Attacking Workspace'!L6</f>
        <v>0.96</v>
      </c>
      <c r="P57" s="8">
        <f t="shared" si="2"/>
        <v>54</v>
      </c>
      <c r="Q57" s="8" t="str">
        <f>'Attacking Workspace'!A8</f>
        <v>A. Muyl</v>
      </c>
      <c r="R57" s="8">
        <f>'Attacking Workspace'!O8</f>
        <v>3.43</v>
      </c>
      <c r="S57" s="8">
        <f>'Attacking Workspace'!P8</f>
        <v>0.34200000000000003</v>
      </c>
      <c r="T57" s="8">
        <f>'Attacking Workspace'!Q8</f>
        <v>1.17</v>
      </c>
      <c r="U57" s="8">
        <f>'Attacking Workspace'!R8</f>
        <v>3.61</v>
      </c>
      <c r="V57" s="11">
        <f>'Attacking Workspace'!S8</f>
        <v>-2.44</v>
      </c>
      <c r="X57" s="8">
        <f t="shared" si="3"/>
        <v>54</v>
      </c>
      <c r="Y57" s="8" t="str">
        <f>'Attacking Workspace'!A45</f>
        <v>N. Hasler</v>
      </c>
      <c r="Z57" s="8">
        <f>'Attacking Workspace'!V45</f>
        <v>0.71</v>
      </c>
      <c r="AA57" s="8">
        <f>'Attacking Workspace'!W45</f>
        <v>0.2</v>
      </c>
      <c r="AB57" s="8">
        <f>'Attacking Workspace'!X45</f>
        <v>0</v>
      </c>
      <c r="AC57" s="8">
        <f>'Attacking Workspace'!Y45</f>
        <v>0.2</v>
      </c>
      <c r="AD57" s="8">
        <f>'Attacking Workspace'!Z45</f>
        <v>0.2</v>
      </c>
      <c r="AE57" s="11">
        <f>'Attacking Workspace'!AA45</f>
        <v>0.41</v>
      </c>
      <c r="AG57" s="8">
        <f t="shared" si="4"/>
        <v>54</v>
      </c>
      <c r="AH57" s="7" t="str">
        <f>'Attacking Workspace'!A49</f>
        <v>R. Edwards</v>
      </c>
      <c r="AI57" s="8">
        <f>'Attacking Workspace'!AD49</f>
        <v>2.97</v>
      </c>
      <c r="AJ57" s="8">
        <f>'Attacking Workspace'!AE49</f>
        <v>1.25</v>
      </c>
      <c r="AK57" s="8">
        <f>'Attacking Workspace'!AF49</f>
        <v>1.33</v>
      </c>
      <c r="AL57" s="8">
        <f>'Attacking Workspace'!AG49</f>
        <v>1.17</v>
      </c>
      <c r="AM57" s="11">
        <f>'Attacking Workspace'!AH49</f>
        <v>6.48</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1B619-016F-4539-8AA6-F6896E890104}">
  <dimension ref="A1:Z57"/>
  <sheetViews>
    <sheetView workbookViewId="0"/>
  </sheetViews>
  <sheetFormatPr defaultRowHeight="14.4" x14ac:dyDescent="0.3"/>
  <cols>
    <col min="7" max="7" width="11.6640625" customWidth="1"/>
    <col min="8" max="8" width="12.88671875" customWidth="1"/>
    <col min="9" max="9" width="17.88671875" customWidth="1"/>
    <col min="13" max="13" width="11.33203125" customWidth="1"/>
    <col min="14" max="14" width="12.5546875" customWidth="1"/>
    <col min="15" max="15" width="9.33203125" customWidth="1"/>
    <col min="16" max="16" width="10" customWidth="1"/>
    <col min="18" max="18" width="13.88671875" customWidth="1"/>
    <col min="22" max="22" width="20.5546875" customWidth="1"/>
    <col min="23" max="23" width="10.5546875" customWidth="1"/>
    <col min="24" max="24" width="11.6640625" customWidth="1"/>
    <col min="25" max="25" width="19.33203125" customWidth="1"/>
    <col min="26" max="26" width="22.44140625" customWidth="1"/>
  </cols>
  <sheetData>
    <row r="1" spans="1:26" x14ac:dyDescent="0.3">
      <c r="A1" t="s">
        <v>245</v>
      </c>
    </row>
    <row r="2" spans="1:26" x14ac:dyDescent="0.3">
      <c r="A2" t="s">
        <v>183</v>
      </c>
      <c r="K2" t="s">
        <v>195</v>
      </c>
      <c r="T2" t="s">
        <v>196</v>
      </c>
    </row>
    <row r="3" spans="1:26" x14ac:dyDescent="0.3">
      <c r="A3" t="s">
        <v>0</v>
      </c>
      <c r="B3" t="s">
        <v>9</v>
      </c>
      <c r="C3" t="s">
        <v>40</v>
      </c>
      <c r="D3" t="s">
        <v>41</v>
      </c>
      <c r="E3" t="s">
        <v>42</v>
      </c>
      <c r="F3" t="s">
        <v>43</v>
      </c>
      <c r="G3" t="s">
        <v>44</v>
      </c>
      <c r="H3" t="s">
        <v>45</v>
      </c>
      <c r="I3" t="s">
        <v>46</v>
      </c>
      <c r="K3" t="s">
        <v>0</v>
      </c>
      <c r="L3" t="s">
        <v>9</v>
      </c>
      <c r="M3" t="s">
        <v>47</v>
      </c>
      <c r="N3" t="s">
        <v>48</v>
      </c>
      <c r="O3" t="s">
        <v>49</v>
      </c>
      <c r="P3" t="s">
        <v>50</v>
      </c>
      <c r="Q3" t="s">
        <v>51</v>
      </c>
      <c r="R3" t="s">
        <v>52</v>
      </c>
      <c r="T3" t="s">
        <v>0</v>
      </c>
      <c r="U3" t="s">
        <v>9</v>
      </c>
      <c r="V3" t="s">
        <v>53</v>
      </c>
      <c r="W3" t="s">
        <v>54</v>
      </c>
      <c r="X3" t="s">
        <v>55</v>
      </c>
      <c r="Y3" t="s">
        <v>186</v>
      </c>
      <c r="Z3" t="s">
        <v>56</v>
      </c>
    </row>
    <row r="4" spans="1:26" x14ac:dyDescent="0.3">
      <c r="A4">
        <v>1</v>
      </c>
      <c r="B4" t="str">
        <f>'Defensive Workspace'!A15</f>
        <v>C. Roldan</v>
      </c>
      <c r="C4" s="8">
        <f>'Defensive Workspace'!B15</f>
        <v>1.73</v>
      </c>
      <c r="D4" s="8">
        <f>'Defensive Workspace'!C15</f>
        <v>0.64</v>
      </c>
      <c r="E4" s="8">
        <f>'Defensive Workspace'!D15</f>
        <v>0.27</v>
      </c>
      <c r="F4" s="8">
        <f>'Defensive Workspace'!E15</f>
        <v>1.36</v>
      </c>
      <c r="G4" s="8">
        <f>'Defensive Workspace'!F15</f>
        <v>0.27</v>
      </c>
      <c r="H4" s="8">
        <f>'Defensive Workspace'!G15</f>
        <v>0.45</v>
      </c>
      <c r="I4" s="11">
        <f>'Defensive Workspace'!H15</f>
        <v>5.27</v>
      </c>
      <c r="K4">
        <v>1</v>
      </c>
      <c r="L4" t="str">
        <f>'Defensive Workspace'!A54</f>
        <v>V. Qazaishvili</v>
      </c>
      <c r="M4">
        <f>'Defensive Workspace'!K54</f>
        <v>7.61</v>
      </c>
      <c r="N4">
        <f>'Defensive Workspace'!L54</f>
        <v>0.34</v>
      </c>
      <c r="O4">
        <f>'Defensive Workspace'!M54</f>
        <v>0.85</v>
      </c>
      <c r="P4">
        <f>'Defensive Workspace'!N54</f>
        <v>5.74</v>
      </c>
      <c r="Q4">
        <f>'Defensive Workspace'!O54</f>
        <v>10.79</v>
      </c>
      <c r="R4" s="11">
        <f>'Defensive Workspace'!P54</f>
        <v>71.05</v>
      </c>
      <c r="T4">
        <v>1</v>
      </c>
      <c r="U4" t="str">
        <f>'Defensive Workspace'!A11</f>
        <v>C. Martinez</v>
      </c>
      <c r="V4">
        <f>'Defensive Workspace'!S11</f>
        <v>7.0000000000000007E-2</v>
      </c>
      <c r="W4">
        <f>'Defensive Workspace'!T11</f>
        <v>1.47</v>
      </c>
      <c r="X4">
        <f>'Defensive Workspace'!U11</f>
        <v>1.23</v>
      </c>
      <c r="Y4">
        <f>'Defensive Workspace'!V11</f>
        <v>1.1299999999999999</v>
      </c>
      <c r="Z4" s="11">
        <f>'Defensive Workspace'!W11</f>
        <v>0.95</v>
      </c>
    </row>
    <row r="5" spans="1:26" x14ac:dyDescent="0.3">
      <c r="A5">
        <f>1+A4</f>
        <v>2</v>
      </c>
      <c r="B5" s="8" t="str">
        <f>'Defensive Workspace'!A24</f>
        <v>E. Castillo</v>
      </c>
      <c r="C5" s="8">
        <f>'Defensive Workspace'!B24</f>
        <v>2.35</v>
      </c>
      <c r="D5" s="8">
        <f>'Defensive Workspace'!C24</f>
        <v>1.99</v>
      </c>
      <c r="E5" s="8">
        <f>'Defensive Workspace'!D24</f>
        <v>0</v>
      </c>
      <c r="F5" s="8">
        <f>'Defensive Workspace'!E24</f>
        <v>1.08</v>
      </c>
      <c r="G5" s="8">
        <f>'Defensive Workspace'!F24</f>
        <v>0.24</v>
      </c>
      <c r="H5" s="8">
        <f>'Defensive Workspace'!G24</f>
        <v>1.26</v>
      </c>
      <c r="I5" s="11">
        <f>'Defensive Workspace'!H24</f>
        <v>4.33</v>
      </c>
      <c r="K5">
        <f>1+K4</f>
        <v>2</v>
      </c>
      <c r="L5" s="8" t="str">
        <f>'Defensive Workspace'!A24</f>
        <v>E. Castillo</v>
      </c>
      <c r="M5" s="8">
        <f>'Defensive Workspace'!K24</f>
        <v>5.78</v>
      </c>
      <c r="N5" s="8">
        <f>'Defensive Workspace'!L24</f>
        <v>0.36</v>
      </c>
      <c r="O5" s="8">
        <f>'Defensive Workspace'!M24</f>
        <v>0.9</v>
      </c>
      <c r="P5" s="8">
        <f>'Defensive Workspace'!N24</f>
        <v>6.44</v>
      </c>
      <c r="Q5" s="8">
        <f>'Defensive Workspace'!O24</f>
        <v>10.47</v>
      </c>
      <c r="R5" s="11">
        <f>'Defensive Workspace'!P24</f>
        <v>68.91</v>
      </c>
      <c r="T5">
        <f>1+T4</f>
        <v>2</v>
      </c>
      <c r="U5" s="8" t="str">
        <f>'Defensive Workspace'!A55</f>
        <v>VÃ­ctor RodrÃ­guez</v>
      </c>
      <c r="V5" s="8">
        <f>'Defensive Workspace'!S55</f>
        <v>0.21</v>
      </c>
      <c r="W5" s="8">
        <f>'Defensive Workspace'!T55</f>
        <v>2.75</v>
      </c>
      <c r="X5" s="8">
        <f>'Defensive Workspace'!U55</f>
        <v>1</v>
      </c>
      <c r="Y5" s="8">
        <f>'Defensive Workspace'!V55</f>
        <v>1.21</v>
      </c>
      <c r="Z5" s="11">
        <f>'Defensive Workspace'!W55</f>
        <v>1.23</v>
      </c>
    </row>
    <row r="6" spans="1:26" x14ac:dyDescent="0.3">
      <c r="A6" s="8">
        <f t="shared" ref="A6:A57" si="0">1+A5</f>
        <v>3</v>
      </c>
      <c r="B6" s="8" t="str">
        <f>'Defensive Workspace'!A4</f>
        <v>A. Davies</v>
      </c>
      <c r="C6" s="8">
        <f>'Defensive Workspace'!B4</f>
        <v>2.2200000000000002</v>
      </c>
      <c r="D6" s="8">
        <f>'Defensive Workspace'!C4</f>
        <v>1.22</v>
      </c>
      <c r="E6" s="8">
        <f>'Defensive Workspace'!D4</f>
        <v>0.25</v>
      </c>
      <c r="F6" s="8">
        <f>'Defensive Workspace'!E4</f>
        <v>1.01</v>
      </c>
      <c r="G6" s="8">
        <f>'Defensive Workspace'!F4</f>
        <v>0.55000000000000004</v>
      </c>
      <c r="H6" s="8">
        <f>'Defensive Workspace'!G4</f>
        <v>0.75</v>
      </c>
      <c r="I6" s="11">
        <f>'Defensive Workspace'!H4</f>
        <v>4.32</v>
      </c>
      <c r="K6" s="8">
        <f t="shared" ref="K6:K57" si="1">1+K5</f>
        <v>3</v>
      </c>
      <c r="L6" s="8" t="str">
        <f>'Defensive Workspace'!A4</f>
        <v>A. Davies</v>
      </c>
      <c r="M6" s="8">
        <f>'Defensive Workspace'!K4</f>
        <v>7.42</v>
      </c>
      <c r="N6" s="8">
        <f>'Defensive Workspace'!L4</f>
        <v>0.84</v>
      </c>
      <c r="O6" s="8">
        <f>'Defensive Workspace'!M4</f>
        <v>2.0099999999999998</v>
      </c>
      <c r="P6" s="8">
        <f>'Defensive Workspace'!N4</f>
        <v>10.02</v>
      </c>
      <c r="Q6" s="8">
        <f>'Defensive Workspace'!O4</f>
        <v>17.36</v>
      </c>
      <c r="R6" s="11">
        <f>'Defensive Workspace'!P4</f>
        <v>68.239999999999995</v>
      </c>
      <c r="T6" s="8">
        <f t="shared" ref="T6:T57" si="2">1+T5</f>
        <v>3</v>
      </c>
      <c r="U6" s="8" t="str">
        <f>'Defensive Workspace'!A47</f>
        <v>Pedro Santos</v>
      </c>
      <c r="V6" s="8">
        <f>'Defensive Workspace'!S47</f>
        <v>0.26</v>
      </c>
      <c r="W6" s="8">
        <f>'Defensive Workspace'!T47</f>
        <v>2.81</v>
      </c>
      <c r="X6" s="8">
        <f>'Defensive Workspace'!U47</f>
        <v>1.23</v>
      </c>
      <c r="Y6" s="8">
        <f>'Defensive Workspace'!V47</f>
        <v>1.1000000000000001</v>
      </c>
      <c r="Z6" s="11">
        <f>'Defensive Workspace'!W47</f>
        <v>1.37</v>
      </c>
    </row>
    <row r="7" spans="1:26" x14ac:dyDescent="0.3">
      <c r="A7" s="8">
        <f t="shared" si="0"/>
        <v>4</v>
      </c>
      <c r="B7" s="8" t="str">
        <f>'Defensive Workspace'!A27</f>
        <v>H. Mosquera</v>
      </c>
      <c r="C7" s="8">
        <f>'Defensive Workspace'!B27</f>
        <v>2.33</v>
      </c>
      <c r="D7" s="8">
        <f>'Defensive Workspace'!C27</f>
        <v>1.21</v>
      </c>
      <c r="E7" s="8">
        <f>'Defensive Workspace'!D27</f>
        <v>0.08</v>
      </c>
      <c r="F7" s="8">
        <f>'Defensive Workspace'!E27</f>
        <v>1.21</v>
      </c>
      <c r="G7" s="8">
        <f>'Defensive Workspace'!F27</f>
        <v>0</v>
      </c>
      <c r="H7" s="8">
        <f>'Defensive Workspace'!G27</f>
        <v>0.97</v>
      </c>
      <c r="I7" s="11">
        <f>'Defensive Workspace'!H27</f>
        <v>4.1900000000000004</v>
      </c>
      <c r="K7" s="8">
        <f t="shared" si="1"/>
        <v>4</v>
      </c>
      <c r="L7" s="8" t="str">
        <f>'Defensive Workspace'!A57</f>
        <v>Z. Stieber</v>
      </c>
      <c r="M7" s="8">
        <f>'Defensive Workspace'!K57</f>
        <v>5.47</v>
      </c>
      <c r="N7" s="8">
        <f>'Defensive Workspace'!L57</f>
        <v>0.24</v>
      </c>
      <c r="O7" s="8">
        <f>'Defensive Workspace'!M57</f>
        <v>0.96</v>
      </c>
      <c r="P7" s="8">
        <f>'Defensive Workspace'!N57</f>
        <v>1.92</v>
      </c>
      <c r="Q7" s="8">
        <f>'Defensive Workspace'!O57</f>
        <v>4.99</v>
      </c>
      <c r="R7" s="11">
        <f>'Defensive Workspace'!P57</f>
        <v>66.06</v>
      </c>
      <c r="T7" s="8">
        <f t="shared" si="2"/>
        <v>4</v>
      </c>
      <c r="U7" s="8" t="str">
        <f>'Defensive Workspace'!A44</f>
        <v>N. Hansen</v>
      </c>
      <c r="V7" s="8">
        <f>'Defensive Workspace'!S44</f>
        <v>0.31</v>
      </c>
      <c r="W7" s="8">
        <f>'Defensive Workspace'!T44</f>
        <v>3.04</v>
      </c>
      <c r="X7" s="8">
        <f>'Defensive Workspace'!U44</f>
        <v>1.27</v>
      </c>
      <c r="Y7" s="8">
        <f>'Defensive Workspace'!V44</f>
        <v>1</v>
      </c>
      <c r="Z7" s="11">
        <f>'Defensive Workspace'!W44</f>
        <v>1.48</v>
      </c>
    </row>
    <row r="8" spans="1:26" x14ac:dyDescent="0.3">
      <c r="A8" s="8">
        <f t="shared" si="0"/>
        <v>5</v>
      </c>
      <c r="B8" s="8" t="str">
        <f>'Defensive Workspace'!A46</f>
        <v>P. Arriola</v>
      </c>
      <c r="C8" s="8">
        <f>'Defensive Workspace'!B46</f>
        <v>2.8</v>
      </c>
      <c r="D8" s="8">
        <f>'Defensive Workspace'!C46</f>
        <v>0.99</v>
      </c>
      <c r="E8" s="8">
        <f>'Defensive Workspace'!D46</f>
        <v>0</v>
      </c>
      <c r="F8" s="8">
        <f>'Defensive Workspace'!E46</f>
        <v>0.63</v>
      </c>
      <c r="G8" s="8">
        <f>'Defensive Workspace'!F46</f>
        <v>0</v>
      </c>
      <c r="H8" s="8">
        <f>'Defensive Workspace'!G46</f>
        <v>0.63</v>
      </c>
      <c r="I8" s="11">
        <f>'Defensive Workspace'!H46</f>
        <v>4.16</v>
      </c>
      <c r="K8" s="8">
        <f t="shared" si="1"/>
        <v>5</v>
      </c>
      <c r="L8" s="8" t="str">
        <f>'Defensive Workspace'!A47</f>
        <v>Pedro Santos</v>
      </c>
      <c r="M8" s="8">
        <f>'Defensive Workspace'!K47</f>
        <v>4.5199999999999996</v>
      </c>
      <c r="N8" s="8">
        <f>'Defensive Workspace'!L47</f>
        <v>1.02</v>
      </c>
      <c r="O8" s="8">
        <f>'Defensive Workspace'!M47</f>
        <v>2.04</v>
      </c>
      <c r="P8" s="8">
        <f>'Defensive Workspace'!N47</f>
        <v>7.88</v>
      </c>
      <c r="Q8" s="8">
        <f>'Defensive Workspace'!O47</f>
        <v>13.86</v>
      </c>
      <c r="R8" s="11">
        <f>'Defensive Workspace'!P47</f>
        <v>65.5</v>
      </c>
      <c r="T8" s="8">
        <f t="shared" si="2"/>
        <v>5</v>
      </c>
      <c r="U8" s="8" t="str">
        <f>'Defensive Workspace'!A21</f>
        <v>D. Royer</v>
      </c>
      <c r="V8" s="8">
        <f>'Defensive Workspace'!S21</f>
        <v>0.74</v>
      </c>
      <c r="W8" s="8">
        <f>'Defensive Workspace'!T21</f>
        <v>4.33</v>
      </c>
      <c r="X8" s="8">
        <f>'Defensive Workspace'!U21</f>
        <v>0.89</v>
      </c>
      <c r="Y8" s="8">
        <f>'Defensive Workspace'!V21</f>
        <v>3.26</v>
      </c>
      <c r="Z8" s="11">
        <f>'Defensive Workspace'!W21</f>
        <v>1.49</v>
      </c>
    </row>
    <row r="9" spans="1:26" x14ac:dyDescent="0.3">
      <c r="A9" s="8">
        <f t="shared" si="0"/>
        <v>6</v>
      </c>
      <c r="B9" s="8" t="str">
        <f>'Defensive Workspace'!A49</f>
        <v>R. Edwards</v>
      </c>
      <c r="C9" s="8">
        <f>'Defensive Workspace'!B49</f>
        <v>3.29</v>
      </c>
      <c r="D9" s="8">
        <f>'Defensive Workspace'!C49</f>
        <v>1.1399999999999999</v>
      </c>
      <c r="E9" s="8">
        <f>'Defensive Workspace'!D49</f>
        <v>0</v>
      </c>
      <c r="F9" s="8">
        <f>'Defensive Workspace'!E49</f>
        <v>1.33</v>
      </c>
      <c r="G9" s="8">
        <f>'Defensive Workspace'!F49</f>
        <v>0.13</v>
      </c>
      <c r="H9" s="8">
        <f>'Defensive Workspace'!G49</f>
        <v>1.26</v>
      </c>
      <c r="I9" s="11">
        <f>'Defensive Workspace'!H49</f>
        <v>4.1100000000000003</v>
      </c>
      <c r="K9" s="8">
        <f t="shared" si="1"/>
        <v>6</v>
      </c>
      <c r="L9" s="8" t="str">
        <f>'Defensive Workspace'!A23</f>
        <v>E. Barco</v>
      </c>
      <c r="M9" s="8">
        <f>'Defensive Workspace'!K23</f>
        <v>3.78</v>
      </c>
      <c r="N9" s="8">
        <f>'Defensive Workspace'!L23</f>
        <v>0.18</v>
      </c>
      <c r="O9" s="8">
        <f>'Defensive Workspace'!M23</f>
        <v>0.46</v>
      </c>
      <c r="P9" s="8">
        <f>'Defensive Workspace'!N23</f>
        <v>5.63</v>
      </c>
      <c r="Q9" s="8">
        <f>'Defensive Workspace'!O23</f>
        <v>10.34</v>
      </c>
      <c r="R9" s="11">
        <f>'Defensive Workspace'!P23</f>
        <v>65.290000000000006</v>
      </c>
      <c r="T9" s="8">
        <f t="shared" si="2"/>
        <v>6</v>
      </c>
      <c r="U9" s="8" t="str">
        <f>'Defensive Workspace'!A23</f>
        <v>E. Barco</v>
      </c>
      <c r="V9" s="8">
        <f>'Defensive Workspace'!S23</f>
        <v>0.65</v>
      </c>
      <c r="W9" s="8">
        <f>'Defensive Workspace'!T23</f>
        <v>4.04</v>
      </c>
      <c r="X9" s="8">
        <f>'Defensive Workspace'!U23</f>
        <v>1.22</v>
      </c>
      <c r="Y9" s="8">
        <f>'Defensive Workspace'!V23</f>
        <v>2.61</v>
      </c>
      <c r="Z9" s="11">
        <f>'Defensive Workspace'!W23</f>
        <v>1.63</v>
      </c>
    </row>
    <row r="10" spans="1:26" x14ac:dyDescent="0.3">
      <c r="A10" s="8">
        <f t="shared" si="0"/>
        <v>7</v>
      </c>
      <c r="B10" s="8" t="str">
        <f>'Defensive Workspace'!A33</f>
        <v>J. Agudelo</v>
      </c>
      <c r="C10" s="8">
        <f>'Defensive Workspace'!B33</f>
        <v>2.5299999999999998</v>
      </c>
      <c r="D10" s="8">
        <f>'Defensive Workspace'!C33</f>
        <v>0.99</v>
      </c>
      <c r="E10" s="8">
        <f>'Defensive Workspace'!D33</f>
        <v>0.09</v>
      </c>
      <c r="F10" s="8">
        <f>'Defensive Workspace'!E33</f>
        <v>1.8</v>
      </c>
      <c r="G10" s="8">
        <f>'Defensive Workspace'!F33</f>
        <v>0.18</v>
      </c>
      <c r="H10" s="8">
        <f>'Defensive Workspace'!G33</f>
        <v>1.62</v>
      </c>
      <c r="I10" s="11">
        <f>'Defensive Workspace'!H33</f>
        <v>4.0599999999999996</v>
      </c>
      <c r="K10" s="8">
        <f t="shared" si="1"/>
        <v>7</v>
      </c>
      <c r="L10" s="8" t="str">
        <f>'Defensive Workspace'!A34</f>
        <v>J. Gressel</v>
      </c>
      <c r="M10" s="8">
        <f>'Defensive Workspace'!K34</f>
        <v>6.08</v>
      </c>
      <c r="N10" s="8">
        <f>'Defensive Workspace'!L34</f>
        <v>1.01</v>
      </c>
      <c r="O10" s="8">
        <f>'Defensive Workspace'!M34</f>
        <v>2.0299999999999998</v>
      </c>
      <c r="P10" s="8">
        <f>'Defensive Workspace'!N34</f>
        <v>4.29</v>
      </c>
      <c r="Q10" s="8">
        <f>'Defensive Workspace'!O34</f>
        <v>9.6999999999999993</v>
      </c>
      <c r="R10" s="11">
        <f>'Defensive Workspace'!P34</f>
        <v>63.95</v>
      </c>
      <c r="T10" s="8">
        <f t="shared" si="2"/>
        <v>7</v>
      </c>
      <c r="U10" s="8" t="str">
        <f>'Defensive Workspace'!A37</f>
        <v>J. Russell</v>
      </c>
      <c r="V10" s="8">
        <f>'Defensive Workspace'!S37</f>
        <v>0.76</v>
      </c>
      <c r="W10" s="8">
        <f>'Defensive Workspace'!T37</f>
        <v>3.97</v>
      </c>
      <c r="X10" s="8">
        <f>'Defensive Workspace'!U37</f>
        <v>1.24</v>
      </c>
      <c r="Y10" s="8">
        <f>'Defensive Workspace'!V37</f>
        <v>2.4500000000000002</v>
      </c>
      <c r="Z10" s="11">
        <f>'Defensive Workspace'!W37</f>
        <v>1.64</v>
      </c>
    </row>
    <row r="11" spans="1:26" x14ac:dyDescent="0.3">
      <c r="A11" s="8">
        <f t="shared" si="0"/>
        <v>8</v>
      </c>
      <c r="B11" s="8" t="str">
        <f>'Defensive Workspace'!A47</f>
        <v>Pedro Santos</v>
      </c>
      <c r="C11" s="8">
        <f>'Defensive Workspace'!B47</f>
        <v>2.52</v>
      </c>
      <c r="D11" s="8">
        <f>'Defensive Workspace'!C47</f>
        <v>1.2</v>
      </c>
      <c r="E11" s="8">
        <f>'Defensive Workspace'!D47</f>
        <v>0.09</v>
      </c>
      <c r="F11" s="8">
        <f>'Defensive Workspace'!E47</f>
        <v>1.2</v>
      </c>
      <c r="G11" s="8">
        <f>'Defensive Workspace'!F47</f>
        <v>0.04</v>
      </c>
      <c r="H11" s="8">
        <f>'Defensive Workspace'!G47</f>
        <v>0.89</v>
      </c>
      <c r="I11" s="11">
        <f>'Defensive Workspace'!H47</f>
        <v>4.03</v>
      </c>
      <c r="K11" s="8">
        <f t="shared" si="1"/>
        <v>8</v>
      </c>
      <c r="L11" s="8" t="str">
        <f>'Defensive Workspace'!A31</f>
        <v>Ilsinho</v>
      </c>
      <c r="M11" s="8">
        <f>'Defensive Workspace'!K31</f>
        <v>5.96</v>
      </c>
      <c r="N11" s="8">
        <f>'Defensive Workspace'!L31</f>
        <v>0.51</v>
      </c>
      <c r="O11" s="8">
        <f>'Defensive Workspace'!M31</f>
        <v>0.89</v>
      </c>
      <c r="P11" s="8">
        <f>'Defensive Workspace'!N31</f>
        <v>8.75</v>
      </c>
      <c r="Q11" s="8">
        <f>'Defensive Workspace'!O31</f>
        <v>16.350000000000001</v>
      </c>
      <c r="R11" s="11">
        <f>'Defensive Workspace'!P31</f>
        <v>63.55</v>
      </c>
      <c r="T11" s="8">
        <f t="shared" si="2"/>
        <v>8</v>
      </c>
      <c r="U11" s="8" t="str">
        <f>'Defensive Workspace'!A27</f>
        <v>H. Mosquera</v>
      </c>
      <c r="V11" s="8">
        <f>'Defensive Workspace'!S27</f>
        <v>0.38</v>
      </c>
      <c r="W11" s="8">
        <f>'Defensive Workspace'!T27</f>
        <v>3.77</v>
      </c>
      <c r="X11" s="8">
        <f>'Defensive Workspace'!U27</f>
        <v>1.27</v>
      </c>
      <c r="Y11" s="8">
        <f>'Defensive Workspace'!V27</f>
        <v>1.1200000000000001</v>
      </c>
      <c r="Z11" s="11">
        <f>'Defensive Workspace'!W27</f>
        <v>1.69</v>
      </c>
    </row>
    <row r="12" spans="1:26" x14ac:dyDescent="0.3">
      <c r="A12" s="8">
        <f t="shared" si="0"/>
        <v>9</v>
      </c>
      <c r="B12" s="8" t="str">
        <f>'Defensive Workspace'!A19</f>
        <v>D. Accam</v>
      </c>
      <c r="C12" s="8">
        <f>'Defensive Workspace'!B19</f>
        <v>1.59</v>
      </c>
      <c r="D12" s="8">
        <f>'Defensive Workspace'!C19</f>
        <v>0.98</v>
      </c>
      <c r="E12" s="8">
        <f>'Defensive Workspace'!D19</f>
        <v>0</v>
      </c>
      <c r="F12" s="8">
        <f>'Defensive Workspace'!E19</f>
        <v>1.1399999999999999</v>
      </c>
      <c r="G12" s="8">
        <f>'Defensive Workspace'!F19</f>
        <v>0.08</v>
      </c>
      <c r="H12" s="8">
        <f>'Defensive Workspace'!G19</f>
        <v>0.83</v>
      </c>
      <c r="I12" s="11">
        <f>'Defensive Workspace'!H19</f>
        <v>4.0199999999999996</v>
      </c>
      <c r="K12" s="8">
        <f t="shared" si="1"/>
        <v>9</v>
      </c>
      <c r="L12" s="8" t="str">
        <f>'Defensive Workspace'!A15</f>
        <v>C. Roldan</v>
      </c>
      <c r="M12" s="8">
        <f>'Defensive Workspace'!K15</f>
        <v>5.73</v>
      </c>
      <c r="N12" s="8">
        <f>'Defensive Workspace'!L15</f>
        <v>2.4500000000000002</v>
      </c>
      <c r="O12" s="8">
        <f>'Defensive Workspace'!M15</f>
        <v>5</v>
      </c>
      <c r="P12" s="8">
        <f>'Defensive Workspace'!N15</f>
        <v>6.45</v>
      </c>
      <c r="Q12" s="8">
        <f>'Defensive Workspace'!O15</f>
        <v>12.55</v>
      </c>
      <c r="R12" s="11">
        <f>'Defensive Workspace'!P15</f>
        <v>63.48</v>
      </c>
      <c r="T12" s="8">
        <f t="shared" si="2"/>
        <v>9</v>
      </c>
      <c r="U12" s="8" t="str">
        <f>'Defensive Workspace'!A8</f>
        <v>A. Muyl</v>
      </c>
      <c r="V12" s="8">
        <f>'Defensive Workspace'!S8</f>
        <v>0.8</v>
      </c>
      <c r="W12" s="8">
        <f>'Defensive Workspace'!T8</f>
        <v>4.6399999999999997</v>
      </c>
      <c r="X12" s="8">
        <f>'Defensive Workspace'!U8</f>
        <v>1.1200000000000001</v>
      </c>
      <c r="Y12" s="8">
        <f>'Defensive Workspace'!V8</f>
        <v>3.32</v>
      </c>
      <c r="Z12" s="11">
        <f>'Defensive Workspace'!W8</f>
        <v>1.7</v>
      </c>
    </row>
    <row r="13" spans="1:26" x14ac:dyDescent="0.3">
      <c r="A13" s="8">
        <f t="shared" si="0"/>
        <v>10</v>
      </c>
      <c r="B13" s="8" t="str">
        <f>'Defensive Workspace'!A25</f>
        <v>F. Picault</v>
      </c>
      <c r="C13" s="8">
        <f>'Defensive Workspace'!B25</f>
        <v>1.61</v>
      </c>
      <c r="D13" s="8">
        <f>'Defensive Workspace'!C25</f>
        <v>1.71</v>
      </c>
      <c r="E13" s="8">
        <f>'Defensive Workspace'!D25</f>
        <v>0</v>
      </c>
      <c r="F13" s="8">
        <f>'Defensive Workspace'!E25</f>
        <v>0.95</v>
      </c>
      <c r="G13" s="8">
        <f>'Defensive Workspace'!F25</f>
        <v>0.14000000000000001</v>
      </c>
      <c r="H13" s="8">
        <f>'Defensive Workspace'!G25</f>
        <v>0.9</v>
      </c>
      <c r="I13" s="11">
        <f>'Defensive Workspace'!H25</f>
        <v>3.98</v>
      </c>
      <c r="K13" s="8">
        <f t="shared" si="1"/>
        <v>10</v>
      </c>
      <c r="L13" s="8" t="str">
        <f>'Defensive Workspace'!A29</f>
        <v>H. Villalba</v>
      </c>
      <c r="M13" s="8">
        <f>'Defensive Workspace'!K29</f>
        <v>4.83</v>
      </c>
      <c r="N13" s="8">
        <f>'Defensive Workspace'!L29</f>
        <v>0.16</v>
      </c>
      <c r="O13" s="8">
        <f>'Defensive Workspace'!M29</f>
        <v>0.4</v>
      </c>
      <c r="P13" s="8">
        <f>'Defensive Workspace'!N29</f>
        <v>4.59</v>
      </c>
      <c r="Q13" s="8">
        <f>'Defensive Workspace'!O29</f>
        <v>9.9</v>
      </c>
      <c r="R13" s="11">
        <f>'Defensive Workspace'!P29</f>
        <v>63.13</v>
      </c>
      <c r="T13" s="8">
        <f t="shared" si="2"/>
        <v>10</v>
      </c>
      <c r="U13" s="8" t="str">
        <f>'Defensive Workspace'!A32</f>
        <v>Ismael Tajouri</v>
      </c>
      <c r="V13" s="8">
        <f>'Defensive Workspace'!S32</f>
        <v>0.42</v>
      </c>
      <c r="W13" s="8">
        <f>'Defensive Workspace'!T32</f>
        <v>4.2300000000000004</v>
      </c>
      <c r="X13" s="8">
        <f>'Defensive Workspace'!U32</f>
        <v>1.31</v>
      </c>
      <c r="Y13" s="8">
        <f>'Defensive Workspace'!V32</f>
        <v>2.62</v>
      </c>
      <c r="Z13" s="11">
        <f>'Defensive Workspace'!W32</f>
        <v>1.7</v>
      </c>
    </row>
    <row r="14" spans="1:26" x14ac:dyDescent="0.3">
      <c r="A14" s="8">
        <f t="shared" si="0"/>
        <v>11</v>
      </c>
      <c r="B14" s="8" t="str">
        <f>'Defensive Workspace'!A8</f>
        <v>A. Muyl</v>
      </c>
      <c r="C14" s="8">
        <f>'Defensive Workspace'!B8</f>
        <v>2.08</v>
      </c>
      <c r="D14" s="8">
        <f>'Defensive Workspace'!C8</f>
        <v>1.17</v>
      </c>
      <c r="E14" s="8">
        <f>'Defensive Workspace'!D8</f>
        <v>0</v>
      </c>
      <c r="F14" s="8">
        <f>'Defensive Workspace'!E8</f>
        <v>1.99</v>
      </c>
      <c r="G14" s="8">
        <f>'Defensive Workspace'!F8</f>
        <v>0.18</v>
      </c>
      <c r="H14" s="8">
        <f>'Defensive Workspace'!G8</f>
        <v>1.62</v>
      </c>
      <c r="I14" s="11">
        <f>'Defensive Workspace'!H8</f>
        <v>3.79</v>
      </c>
      <c r="K14" s="8">
        <f t="shared" si="1"/>
        <v>11</v>
      </c>
      <c r="L14" s="8" t="str">
        <f>'Defensive Workspace'!A30</f>
        <v>I. Piatti</v>
      </c>
      <c r="M14" s="8">
        <f>'Defensive Workspace'!K30</f>
        <v>5.53</v>
      </c>
      <c r="N14" s="8">
        <f>'Defensive Workspace'!L30</f>
        <v>0.05</v>
      </c>
      <c r="O14" s="8">
        <f>'Defensive Workspace'!M30</f>
        <v>0.42</v>
      </c>
      <c r="P14" s="8">
        <f>'Defensive Workspace'!N30</f>
        <v>7.3</v>
      </c>
      <c r="Q14" s="8">
        <f>'Defensive Workspace'!O30</f>
        <v>14.88</v>
      </c>
      <c r="R14" s="11">
        <f>'Defensive Workspace'!P30</f>
        <v>63.06</v>
      </c>
      <c r="T14" s="8">
        <f t="shared" si="2"/>
        <v>11</v>
      </c>
      <c r="U14" s="8" t="str">
        <f>'Defensive Workspace'!A26</f>
        <v>Gerso Fernandes</v>
      </c>
      <c r="V14" s="8">
        <f>'Defensive Workspace'!S26</f>
        <v>0.82</v>
      </c>
      <c r="W14" s="8">
        <f>'Defensive Workspace'!T26</f>
        <v>4.3899999999999997</v>
      </c>
      <c r="X14" s="8">
        <f>'Defensive Workspace'!U26</f>
        <v>1.25</v>
      </c>
      <c r="Y14" s="8">
        <f>'Defensive Workspace'!V26</f>
        <v>2.3199999999999998</v>
      </c>
      <c r="Z14" s="11">
        <f>'Defensive Workspace'!W26</f>
        <v>1.79</v>
      </c>
    </row>
    <row r="15" spans="1:26" x14ac:dyDescent="0.3">
      <c r="A15" s="8">
        <f t="shared" si="0"/>
        <v>12</v>
      </c>
      <c r="B15" s="8" t="str">
        <f>'Defensive Workspace'!A29</f>
        <v>H. Villalba</v>
      </c>
      <c r="C15" s="8">
        <f>'Defensive Workspace'!B29</f>
        <v>1.77</v>
      </c>
      <c r="D15" s="8">
        <f>'Defensive Workspace'!C29</f>
        <v>0.56000000000000005</v>
      </c>
      <c r="E15" s="8">
        <f>'Defensive Workspace'!D29</f>
        <v>0</v>
      </c>
      <c r="F15" s="8">
        <f>'Defensive Workspace'!E29</f>
        <v>1.21</v>
      </c>
      <c r="G15" s="8">
        <f>'Defensive Workspace'!F29</f>
        <v>0</v>
      </c>
      <c r="H15" s="8">
        <f>'Defensive Workspace'!G29</f>
        <v>0.64</v>
      </c>
      <c r="I15" s="11">
        <f>'Defensive Workspace'!H29</f>
        <v>3.78</v>
      </c>
      <c r="K15" s="8">
        <f t="shared" si="1"/>
        <v>12</v>
      </c>
      <c r="L15" s="8" t="str">
        <f>'Defensive Workspace'!A36</f>
        <v>J. Plata</v>
      </c>
      <c r="M15" s="8">
        <f>'Defensive Workspace'!K36</f>
        <v>3.9</v>
      </c>
      <c r="N15" s="8">
        <f>'Defensive Workspace'!L36</f>
        <v>0.27</v>
      </c>
      <c r="O15" s="8">
        <f>'Defensive Workspace'!M36</f>
        <v>0.67</v>
      </c>
      <c r="P15" s="8">
        <f>'Defensive Workspace'!N36</f>
        <v>4.24</v>
      </c>
      <c r="Q15" s="8">
        <f>'Defensive Workspace'!O36</f>
        <v>8.8800000000000008</v>
      </c>
      <c r="R15" s="11">
        <f>'Defensive Workspace'!P36</f>
        <v>62.86</v>
      </c>
      <c r="T15" s="8">
        <f t="shared" si="2"/>
        <v>12</v>
      </c>
      <c r="U15" s="8" t="str">
        <f>'Defensive Workspace'!A28</f>
        <v>H. Shipp</v>
      </c>
      <c r="V15" s="8">
        <f>'Defensive Workspace'!S28</f>
        <v>0.46</v>
      </c>
      <c r="W15" s="8">
        <f>'Defensive Workspace'!T28</f>
        <v>4.5</v>
      </c>
      <c r="X15" s="8">
        <f>'Defensive Workspace'!U28</f>
        <v>1.04</v>
      </c>
      <c r="Y15" s="8">
        <f>'Defensive Workspace'!V28</f>
        <v>1.08</v>
      </c>
      <c r="Z15" s="11">
        <f>'Defensive Workspace'!W28</f>
        <v>1.81</v>
      </c>
    </row>
    <row r="16" spans="1:26" x14ac:dyDescent="0.3">
      <c r="A16" s="8">
        <f t="shared" si="0"/>
        <v>13</v>
      </c>
      <c r="B16" s="8" t="str">
        <f>'Defensive Workspace'!A13</f>
        <v>C. Penilla</v>
      </c>
      <c r="C16" s="8">
        <f>'Defensive Workspace'!B13</f>
        <v>1.56</v>
      </c>
      <c r="D16" s="8">
        <f>'Defensive Workspace'!C13</f>
        <v>0.4</v>
      </c>
      <c r="E16" s="8">
        <f>'Defensive Workspace'!D13</f>
        <v>0.08</v>
      </c>
      <c r="F16" s="8">
        <f>'Defensive Workspace'!E13</f>
        <v>0.56000000000000005</v>
      </c>
      <c r="G16" s="8">
        <f>'Defensive Workspace'!F13</f>
        <v>0.08</v>
      </c>
      <c r="H16" s="8">
        <f>'Defensive Workspace'!G13</f>
        <v>0.44</v>
      </c>
      <c r="I16" s="11">
        <f>'Defensive Workspace'!H13</f>
        <v>3.59</v>
      </c>
      <c r="K16" s="8">
        <f t="shared" si="1"/>
        <v>13</v>
      </c>
      <c r="L16" s="8" t="str">
        <f>'Defensive Workspace'!A50</f>
        <v>R. Lamah</v>
      </c>
      <c r="M16" s="8">
        <f>'Defensive Workspace'!K50</f>
        <v>5.58</v>
      </c>
      <c r="N16" s="8">
        <f>'Defensive Workspace'!L50</f>
        <v>2.72</v>
      </c>
      <c r="O16" s="8">
        <f>'Defensive Workspace'!M50</f>
        <v>4.79</v>
      </c>
      <c r="P16" s="8">
        <f>'Defensive Workspace'!N50</f>
        <v>6.08</v>
      </c>
      <c r="Q16" s="8">
        <f>'Defensive Workspace'!O50</f>
        <v>12.31</v>
      </c>
      <c r="R16" s="11">
        <f>'Defensive Workspace'!P50</f>
        <v>62.46</v>
      </c>
      <c r="T16" s="8">
        <f t="shared" si="2"/>
        <v>13</v>
      </c>
      <c r="U16" s="8" t="str">
        <f>'Defensive Workspace'!A31</f>
        <v>Ilsinho</v>
      </c>
      <c r="V16" s="8">
        <f>'Defensive Workspace'!S31</f>
        <v>0.67</v>
      </c>
      <c r="W16" s="8">
        <f>'Defensive Workspace'!T31</f>
        <v>4.07</v>
      </c>
      <c r="X16" s="8">
        <f>'Defensive Workspace'!U31</f>
        <v>1.44</v>
      </c>
      <c r="Y16" s="8">
        <f>'Defensive Workspace'!V31</f>
        <v>1.93</v>
      </c>
      <c r="Z16" s="11">
        <f>'Defensive Workspace'!W31</f>
        <v>1.82</v>
      </c>
    </row>
    <row r="17" spans="1:26" x14ac:dyDescent="0.3">
      <c r="A17" s="8">
        <f t="shared" si="0"/>
        <v>14</v>
      </c>
      <c r="B17" s="8" t="str">
        <f>'Defensive Workspace'!A50</f>
        <v>R. Lamah</v>
      </c>
      <c r="C17" s="8">
        <f>'Defensive Workspace'!B50</f>
        <v>0.72</v>
      </c>
      <c r="D17" s="8">
        <f>'Defensive Workspace'!C50</f>
        <v>1</v>
      </c>
      <c r="E17" s="8">
        <f>'Defensive Workspace'!D50</f>
        <v>0</v>
      </c>
      <c r="F17" s="8">
        <f>'Defensive Workspace'!E50</f>
        <v>0.43</v>
      </c>
      <c r="G17" s="8">
        <f>'Defensive Workspace'!F50</f>
        <v>0</v>
      </c>
      <c r="H17" s="8">
        <f>'Defensive Workspace'!G50</f>
        <v>0.36</v>
      </c>
      <c r="I17" s="11">
        <f>'Defensive Workspace'!H50</f>
        <v>3.58</v>
      </c>
      <c r="K17" s="8">
        <f t="shared" si="1"/>
        <v>14</v>
      </c>
      <c r="L17" s="8" t="str">
        <f>'Defensive Workspace'!A14</f>
        <v>C. Pontius</v>
      </c>
      <c r="M17" s="8">
        <f>'Defensive Workspace'!K14</f>
        <v>5.09</v>
      </c>
      <c r="N17" s="8">
        <f>'Defensive Workspace'!L14</f>
        <v>4.68</v>
      </c>
      <c r="O17" s="8">
        <f>'Defensive Workspace'!M14</f>
        <v>8.61</v>
      </c>
      <c r="P17" s="8">
        <f>'Defensive Workspace'!N14</f>
        <v>8.41</v>
      </c>
      <c r="Q17" s="8">
        <f>'Defensive Workspace'!O14</f>
        <v>15.8</v>
      </c>
      <c r="R17" s="11">
        <f>'Defensive Workspace'!P14</f>
        <v>62.37</v>
      </c>
      <c r="T17" s="8">
        <f t="shared" si="2"/>
        <v>14</v>
      </c>
      <c r="U17" s="8" t="str">
        <f>'Defensive Workspace'!A42</f>
        <v>M. Barrios</v>
      </c>
      <c r="V17" s="8">
        <f>'Defensive Workspace'!S42</f>
        <v>0.43</v>
      </c>
      <c r="W17" s="8">
        <f>'Defensive Workspace'!T42</f>
        <v>4.3899999999999997</v>
      </c>
      <c r="X17" s="8">
        <f>'Defensive Workspace'!U42</f>
        <v>1.18</v>
      </c>
      <c r="Y17" s="8">
        <f>'Defensive Workspace'!V42</f>
        <v>1.21</v>
      </c>
      <c r="Z17" s="11">
        <f>'Defensive Workspace'!W42</f>
        <v>1.83</v>
      </c>
    </row>
    <row r="18" spans="1:26" x14ac:dyDescent="0.3">
      <c r="A18" s="8">
        <f t="shared" si="0"/>
        <v>15</v>
      </c>
      <c r="B18" s="8" t="str">
        <f>'Defensive Workspace'!A44</f>
        <v>N. Hansen</v>
      </c>
      <c r="C18" s="8">
        <f>'Defensive Workspace'!B44</f>
        <v>0.93</v>
      </c>
      <c r="D18" s="8">
        <f>'Defensive Workspace'!C44</f>
        <v>1.03</v>
      </c>
      <c r="E18" s="8">
        <f>'Defensive Workspace'!D44</f>
        <v>0.1</v>
      </c>
      <c r="F18" s="8">
        <f>'Defensive Workspace'!E44</f>
        <v>1.44</v>
      </c>
      <c r="G18" s="8">
        <f>'Defensive Workspace'!F44</f>
        <v>0</v>
      </c>
      <c r="H18" s="8">
        <f>'Defensive Workspace'!G44</f>
        <v>0.51</v>
      </c>
      <c r="I18" s="11">
        <f>'Defensive Workspace'!H44</f>
        <v>3.4</v>
      </c>
      <c r="K18" s="8">
        <f t="shared" si="1"/>
        <v>15</v>
      </c>
      <c r="L18" s="8" t="str">
        <f>'Defensive Workspace'!A32</f>
        <v>Ismael Tajouri</v>
      </c>
      <c r="M18" s="8">
        <f>'Defensive Workspace'!K32</f>
        <v>5.17</v>
      </c>
      <c r="N18" s="8">
        <f>'Defensive Workspace'!L32</f>
        <v>0.14000000000000001</v>
      </c>
      <c r="O18" s="8">
        <f>'Defensive Workspace'!M32</f>
        <v>1.1499999999999999</v>
      </c>
      <c r="P18" s="8">
        <f>'Defensive Workspace'!N32</f>
        <v>3.95</v>
      </c>
      <c r="Q18" s="8">
        <f>'Defensive Workspace'!O32</f>
        <v>8.61</v>
      </c>
      <c r="R18" s="11">
        <f>'Defensive Workspace'!P32</f>
        <v>62.07</v>
      </c>
      <c r="T18" s="8">
        <f t="shared" si="2"/>
        <v>15</v>
      </c>
      <c r="U18" s="8" t="str">
        <f>'Defensive Workspace'!A35</f>
        <v>J. Medina</v>
      </c>
      <c r="V18" s="8">
        <f>'Defensive Workspace'!S35</f>
        <v>0.52</v>
      </c>
      <c r="W18" s="8">
        <f>'Defensive Workspace'!T35</f>
        <v>4.5599999999999996</v>
      </c>
      <c r="X18" s="8">
        <f>'Defensive Workspace'!U35</f>
        <v>1.4</v>
      </c>
      <c r="Y18" s="8">
        <f>'Defensive Workspace'!V35</f>
        <v>2.76</v>
      </c>
      <c r="Z18" s="11">
        <f>'Defensive Workspace'!W35</f>
        <v>1.84</v>
      </c>
    </row>
    <row r="19" spans="1:26" x14ac:dyDescent="0.3">
      <c r="A19" s="8">
        <f t="shared" si="0"/>
        <v>16</v>
      </c>
      <c r="B19" s="8" t="str">
        <f>'Defensive Workspace'!A16</f>
        <v>C. Sapong</v>
      </c>
      <c r="C19" s="8">
        <f>'Defensive Workspace'!B16</f>
        <v>1.36</v>
      </c>
      <c r="D19" s="8">
        <f>'Defensive Workspace'!C16</f>
        <v>0.54</v>
      </c>
      <c r="E19" s="8">
        <f>'Defensive Workspace'!D16</f>
        <v>0</v>
      </c>
      <c r="F19" s="8">
        <f>'Defensive Workspace'!E16</f>
        <v>0.68</v>
      </c>
      <c r="G19" s="8">
        <f>'Defensive Workspace'!F16</f>
        <v>0</v>
      </c>
      <c r="H19" s="8">
        <f>'Defensive Workspace'!G16</f>
        <v>0.27</v>
      </c>
      <c r="I19" s="11">
        <f>'Defensive Workspace'!H16</f>
        <v>3.13</v>
      </c>
      <c r="K19" s="8">
        <f t="shared" si="1"/>
        <v>16</v>
      </c>
      <c r="L19" s="8" t="str">
        <f>'Defensive Workspace'!A10</f>
        <v>B. Shea</v>
      </c>
      <c r="M19" s="8">
        <f>'Defensive Workspace'!K10</f>
        <v>6.2</v>
      </c>
      <c r="N19" s="8">
        <f>'Defensive Workspace'!L10</f>
        <v>0.74</v>
      </c>
      <c r="O19" s="8">
        <f>'Defensive Workspace'!M10</f>
        <v>1.89</v>
      </c>
      <c r="P19" s="8">
        <f>'Defensive Workspace'!N10</f>
        <v>3.15</v>
      </c>
      <c r="Q19" s="8">
        <f>'Defensive Workspace'!O10</f>
        <v>7.99</v>
      </c>
      <c r="R19" s="11">
        <f>'Defensive Workspace'!P10</f>
        <v>61.4</v>
      </c>
      <c r="T19" s="8">
        <f t="shared" si="2"/>
        <v>16</v>
      </c>
      <c r="U19" s="8" t="str">
        <f>'Defensive Workspace'!A29</f>
        <v>H. Villalba</v>
      </c>
      <c r="V19" s="8">
        <f>'Defensive Workspace'!S29</f>
        <v>0.91</v>
      </c>
      <c r="W19" s="8">
        <f>'Defensive Workspace'!T29</f>
        <v>4.5</v>
      </c>
      <c r="X19" s="8">
        <f>'Defensive Workspace'!U29</f>
        <v>1.41</v>
      </c>
      <c r="Y19" s="8">
        <f>'Defensive Workspace'!V29</f>
        <v>2.82</v>
      </c>
      <c r="Z19" s="11">
        <f>'Defensive Workspace'!W29</f>
        <v>1.86</v>
      </c>
    </row>
    <row r="20" spans="1:26" x14ac:dyDescent="0.3">
      <c r="A20" s="8">
        <f t="shared" si="0"/>
        <v>17</v>
      </c>
      <c r="B20" s="8" t="str">
        <f>'Defensive Workspace'!A14</f>
        <v>C. Pontius</v>
      </c>
      <c r="C20" s="8">
        <f>'Defensive Workspace'!B14</f>
        <v>2.1</v>
      </c>
      <c r="D20" s="8">
        <f>'Defensive Workspace'!C14</f>
        <v>0.47</v>
      </c>
      <c r="E20" s="8">
        <f>'Defensive Workspace'!D14</f>
        <v>7.0000000000000007E-2</v>
      </c>
      <c r="F20" s="8">
        <f>'Defensive Workspace'!E14</f>
        <v>0.54</v>
      </c>
      <c r="G20" s="8">
        <f>'Defensive Workspace'!F14</f>
        <v>7.0000000000000007E-2</v>
      </c>
      <c r="H20" s="8">
        <f>'Defensive Workspace'!G14</f>
        <v>0.54</v>
      </c>
      <c r="I20" s="11">
        <f>'Defensive Workspace'!H14</f>
        <v>3.12</v>
      </c>
      <c r="K20" s="8">
        <f t="shared" si="1"/>
        <v>17</v>
      </c>
      <c r="L20" s="8" t="str">
        <f>'Defensive Workspace'!A9</f>
        <v>A. Silva</v>
      </c>
      <c r="M20" s="8">
        <f>'Defensive Workspace'!K9</f>
        <v>6</v>
      </c>
      <c r="N20" s="8">
        <f>'Defensive Workspace'!L9</f>
        <v>1</v>
      </c>
      <c r="O20" s="8">
        <f>'Defensive Workspace'!M9</f>
        <v>1.94</v>
      </c>
      <c r="P20" s="8">
        <f>'Defensive Workspace'!N9</f>
        <v>5.59</v>
      </c>
      <c r="Q20" s="8">
        <f>'Defensive Workspace'!O9</f>
        <v>12.71</v>
      </c>
      <c r="R20" s="11">
        <f>'Defensive Workspace'!P9</f>
        <v>60.95</v>
      </c>
      <c r="T20" s="8">
        <f t="shared" si="2"/>
        <v>17</v>
      </c>
      <c r="U20" s="8" t="str">
        <f>'Defensive Workspace'!A5</f>
        <v>A. Elis</v>
      </c>
      <c r="V20" s="8">
        <f>'Defensive Workspace'!S5</f>
        <v>0.65</v>
      </c>
      <c r="W20" s="8">
        <f>'Defensive Workspace'!T5</f>
        <v>4.62</v>
      </c>
      <c r="X20" s="8">
        <f>'Defensive Workspace'!U5</f>
        <v>1.58</v>
      </c>
      <c r="Y20" s="8">
        <f>'Defensive Workspace'!V5</f>
        <v>2.77</v>
      </c>
      <c r="Z20" s="11">
        <f>'Defensive Workspace'!W5</f>
        <v>1.96</v>
      </c>
    </row>
    <row r="21" spans="1:26" x14ac:dyDescent="0.3">
      <c r="A21" s="8">
        <f t="shared" si="0"/>
        <v>18</v>
      </c>
      <c r="B21" s="8" t="str">
        <f>'Defensive Workspace'!A28</f>
        <v>H. Shipp</v>
      </c>
      <c r="C21" s="8">
        <f>'Defensive Workspace'!B28</f>
        <v>1.33</v>
      </c>
      <c r="D21" s="8">
        <f>'Defensive Workspace'!C28</f>
        <v>0.86</v>
      </c>
      <c r="E21" s="8">
        <f>'Defensive Workspace'!D28</f>
        <v>0</v>
      </c>
      <c r="F21" s="8">
        <f>'Defensive Workspace'!E28</f>
        <v>0.47</v>
      </c>
      <c r="G21" s="8">
        <f>'Defensive Workspace'!F28</f>
        <v>0.08</v>
      </c>
      <c r="H21" s="8">
        <f>'Defensive Workspace'!G28</f>
        <v>0.39</v>
      </c>
      <c r="I21" s="11">
        <f>'Defensive Workspace'!H28</f>
        <v>3.12</v>
      </c>
      <c r="K21" s="8">
        <f t="shared" si="1"/>
        <v>18</v>
      </c>
      <c r="L21" s="8" t="str">
        <f>'Defensive Workspace'!A6</f>
        <v>A. GÃ³mez</v>
      </c>
      <c r="M21" s="8">
        <f>'Defensive Workspace'!K6</f>
        <v>7.23</v>
      </c>
      <c r="N21" s="8">
        <f>'Defensive Workspace'!L6</f>
        <v>0.76</v>
      </c>
      <c r="O21" s="8">
        <f>'Defensive Workspace'!M6</f>
        <v>2.1800000000000002</v>
      </c>
      <c r="P21" s="8">
        <f>'Defensive Workspace'!N6</f>
        <v>6.05</v>
      </c>
      <c r="Q21" s="8">
        <f>'Defensive Workspace'!O6</f>
        <v>13.78</v>
      </c>
      <c r="R21" s="11">
        <f>'Defensive Workspace'!P6</f>
        <v>60.31</v>
      </c>
      <c r="T21" s="8">
        <f t="shared" si="2"/>
        <v>18</v>
      </c>
      <c r="U21" s="8" t="str">
        <f>'Defensive Workspace'!A51</f>
        <v>R. Quioto</v>
      </c>
      <c r="V21" s="8">
        <f>'Defensive Workspace'!S51</f>
        <v>0.76</v>
      </c>
      <c r="W21" s="8">
        <f>'Defensive Workspace'!T51</f>
        <v>4.66</v>
      </c>
      <c r="X21" s="8">
        <f>'Defensive Workspace'!U51</f>
        <v>1.55</v>
      </c>
      <c r="Y21" s="8">
        <f>'Defensive Workspace'!V51</f>
        <v>2.9</v>
      </c>
      <c r="Z21" s="11">
        <f>'Defensive Workspace'!W51</f>
        <v>1.96</v>
      </c>
    </row>
    <row r="22" spans="1:26" x14ac:dyDescent="0.3">
      <c r="A22" s="8">
        <f t="shared" si="0"/>
        <v>19</v>
      </c>
      <c r="B22" s="8" t="str">
        <f>'Defensive Workspace'!A10</f>
        <v>B. Shea</v>
      </c>
      <c r="C22" s="8">
        <f>'Defensive Workspace'!B10</f>
        <v>1.05</v>
      </c>
      <c r="D22" s="8">
        <f>'Defensive Workspace'!C10</f>
        <v>0.84</v>
      </c>
      <c r="E22" s="8">
        <f>'Defensive Workspace'!D10</f>
        <v>0</v>
      </c>
      <c r="F22" s="8">
        <f>'Defensive Workspace'!E10</f>
        <v>1.37</v>
      </c>
      <c r="G22" s="8">
        <f>'Defensive Workspace'!F10</f>
        <v>0.11</v>
      </c>
      <c r="H22" s="8">
        <f>'Defensive Workspace'!G10</f>
        <v>1.1599999999999999</v>
      </c>
      <c r="I22" s="11">
        <f>'Defensive Workspace'!H10</f>
        <v>3.05</v>
      </c>
      <c r="K22" s="8">
        <f t="shared" si="1"/>
        <v>19</v>
      </c>
      <c r="L22" s="8" t="str">
        <f>'Defensive Workspace'!A44</f>
        <v>N. Hansen</v>
      </c>
      <c r="M22" s="8">
        <f>'Defensive Workspace'!K44</f>
        <v>4.74</v>
      </c>
      <c r="N22" s="8">
        <f>'Defensive Workspace'!L44</f>
        <v>0.82</v>
      </c>
      <c r="O22" s="8">
        <f>'Defensive Workspace'!M44</f>
        <v>1.85</v>
      </c>
      <c r="P22" s="8">
        <f>'Defensive Workspace'!N44</f>
        <v>4.32</v>
      </c>
      <c r="Q22" s="8">
        <f>'Defensive Workspace'!O44</f>
        <v>9.58</v>
      </c>
      <c r="R22" s="11">
        <f>'Defensive Workspace'!P44</f>
        <v>60.23</v>
      </c>
      <c r="T22" s="8">
        <f t="shared" si="2"/>
        <v>19</v>
      </c>
      <c r="U22" s="8" t="str">
        <f>'Defensive Workspace'!A25</f>
        <v>F. Picault</v>
      </c>
      <c r="V22" s="8">
        <f>'Defensive Workspace'!S25</f>
        <v>0.73</v>
      </c>
      <c r="W22" s="8">
        <f>'Defensive Workspace'!T25</f>
        <v>4.5999999999999996</v>
      </c>
      <c r="X22" s="8">
        <f>'Defensive Workspace'!U25</f>
        <v>1.47</v>
      </c>
      <c r="Y22" s="8">
        <f>'Defensive Workspace'!V25</f>
        <v>1.93</v>
      </c>
      <c r="Z22" s="11">
        <f>'Defensive Workspace'!W25</f>
        <v>1.99</v>
      </c>
    </row>
    <row r="23" spans="1:26" x14ac:dyDescent="0.3">
      <c r="A23" s="8">
        <f t="shared" si="0"/>
        <v>20</v>
      </c>
      <c r="B23" s="8" t="str">
        <f>'Defensive Workspace'!A40</f>
        <v>L. Blessing</v>
      </c>
      <c r="C23" s="8">
        <f>'Defensive Workspace'!B40</f>
        <v>1.72</v>
      </c>
      <c r="D23" s="8">
        <f>'Defensive Workspace'!C40</f>
        <v>0.8</v>
      </c>
      <c r="E23" s="8">
        <f>'Defensive Workspace'!D40</f>
        <v>0.06</v>
      </c>
      <c r="F23" s="8">
        <f>'Defensive Workspace'!E40</f>
        <v>0.74</v>
      </c>
      <c r="G23" s="8">
        <f>'Defensive Workspace'!F40</f>
        <v>0.06</v>
      </c>
      <c r="H23" s="8">
        <f>'Defensive Workspace'!G40</f>
        <v>0.63</v>
      </c>
      <c r="I23" s="11">
        <f>'Defensive Workspace'!H40</f>
        <v>2.92</v>
      </c>
      <c r="K23" s="8">
        <f t="shared" si="1"/>
        <v>20</v>
      </c>
      <c r="L23" s="8" t="str">
        <f>'Defensive Workspace'!A52</f>
        <v>S. Blanco</v>
      </c>
      <c r="M23" s="8">
        <f>'Defensive Workspace'!K52</f>
        <v>4.63</v>
      </c>
      <c r="N23" s="8">
        <f>'Defensive Workspace'!L52</f>
        <v>0.76</v>
      </c>
      <c r="O23" s="8">
        <f>'Defensive Workspace'!M52</f>
        <v>1.51</v>
      </c>
      <c r="P23" s="8">
        <f>'Defensive Workspace'!N52</f>
        <v>4.78</v>
      </c>
      <c r="Q23" s="8">
        <f>'Defensive Workspace'!O52</f>
        <v>10.42</v>
      </c>
      <c r="R23" s="11">
        <f>'Defensive Workspace'!P52</f>
        <v>60.06</v>
      </c>
      <c r="T23" s="8">
        <f t="shared" si="2"/>
        <v>20</v>
      </c>
      <c r="U23" s="8" t="str">
        <f>'Defensive Workspace'!A50</f>
        <v>R. Lamah</v>
      </c>
      <c r="V23" s="8">
        <f>'Defensive Workspace'!S50</f>
        <v>0.5</v>
      </c>
      <c r="W23" s="8">
        <f>'Defensive Workspace'!T50</f>
        <v>4.63</v>
      </c>
      <c r="X23" s="8">
        <f>'Defensive Workspace'!U50</f>
        <v>1.33</v>
      </c>
      <c r="Y23" s="8">
        <f>'Defensive Workspace'!V50</f>
        <v>1.17</v>
      </c>
      <c r="Z23" s="11">
        <f>'Defensive Workspace'!W50</f>
        <v>1.99</v>
      </c>
    </row>
    <row r="24" spans="1:26" x14ac:dyDescent="0.3">
      <c r="A24" s="8">
        <f t="shared" si="0"/>
        <v>21</v>
      </c>
      <c r="B24" s="8" t="str">
        <f>'Defensive Workspace'!A54</f>
        <v>V. Qazaishvili</v>
      </c>
      <c r="C24" s="8">
        <f>'Defensive Workspace'!B54</f>
        <v>1.25</v>
      </c>
      <c r="D24" s="8">
        <f>'Defensive Workspace'!C54</f>
        <v>0.68</v>
      </c>
      <c r="E24" s="8">
        <f>'Defensive Workspace'!D54</f>
        <v>0</v>
      </c>
      <c r="F24" s="8">
        <f>'Defensive Workspace'!E54</f>
        <v>0.85</v>
      </c>
      <c r="G24" s="8">
        <f>'Defensive Workspace'!F54</f>
        <v>0.11</v>
      </c>
      <c r="H24" s="8">
        <f>'Defensive Workspace'!G54</f>
        <v>0.62</v>
      </c>
      <c r="I24" s="11">
        <f>'Defensive Workspace'!H54</f>
        <v>2.9</v>
      </c>
      <c r="K24" s="8">
        <f t="shared" si="1"/>
        <v>21</v>
      </c>
      <c r="L24" s="8" t="str">
        <f>'Defensive Workspace'!A16</f>
        <v>C. Sapong</v>
      </c>
      <c r="M24" s="8">
        <f>'Defensive Workspace'!K16</f>
        <v>4.22</v>
      </c>
      <c r="N24" s="8">
        <f>'Defensive Workspace'!L16</f>
        <v>4.9000000000000004</v>
      </c>
      <c r="O24" s="8">
        <f>'Defensive Workspace'!M16</f>
        <v>8.7100000000000009</v>
      </c>
      <c r="P24" s="8">
        <f>'Defensive Workspace'!N16</f>
        <v>9.8000000000000007</v>
      </c>
      <c r="Q24" s="8">
        <f>'Defensive Workspace'!O16</f>
        <v>18.52</v>
      </c>
      <c r="R24" s="11">
        <f>'Defensive Workspace'!P16</f>
        <v>59.59</v>
      </c>
      <c r="T24" s="8">
        <f t="shared" si="2"/>
        <v>21</v>
      </c>
      <c r="U24" s="8" t="str">
        <f>'Defensive Workspace'!A34</f>
        <v>J. Gressel</v>
      </c>
      <c r="V24" s="8">
        <f>'Defensive Workspace'!S34</f>
        <v>1.05</v>
      </c>
      <c r="W24" s="8">
        <f>'Defensive Workspace'!T34</f>
        <v>5.76</v>
      </c>
      <c r="X24" s="8">
        <f>'Defensive Workspace'!U34</f>
        <v>0.95</v>
      </c>
      <c r="Y24" s="8">
        <f>'Defensive Workspace'!V34</f>
        <v>3.14</v>
      </c>
      <c r="Z24" s="11">
        <f>'Defensive Workspace'!W34</f>
        <v>2</v>
      </c>
    </row>
    <row r="25" spans="1:26" x14ac:dyDescent="0.3">
      <c r="A25" s="8">
        <f t="shared" si="0"/>
        <v>22</v>
      </c>
      <c r="B25" s="8" t="str">
        <f>'Defensive Workspace'!A43</f>
        <v>M. Ibarra</v>
      </c>
      <c r="C25" s="8">
        <f>'Defensive Workspace'!B43</f>
        <v>1.27</v>
      </c>
      <c r="D25" s="8">
        <f>'Defensive Workspace'!C43</f>
        <v>1.18</v>
      </c>
      <c r="E25" s="8">
        <f>'Defensive Workspace'!D43</f>
        <v>0.13</v>
      </c>
      <c r="F25" s="8">
        <f>'Defensive Workspace'!E43</f>
        <v>0.53</v>
      </c>
      <c r="G25" s="8">
        <f>'Defensive Workspace'!F43</f>
        <v>0.09</v>
      </c>
      <c r="H25" s="8">
        <f>'Defensive Workspace'!G43</f>
        <v>0.7</v>
      </c>
      <c r="I25" s="11">
        <f>'Defensive Workspace'!H43</f>
        <v>2.8</v>
      </c>
      <c r="K25" s="8">
        <f t="shared" si="1"/>
        <v>22</v>
      </c>
      <c r="L25" s="8" t="str">
        <f>'Defensive Workspace'!A40</f>
        <v>L. Blessing</v>
      </c>
      <c r="M25" s="8">
        <f>'Defensive Workspace'!K40</f>
        <v>5.95</v>
      </c>
      <c r="N25" s="8">
        <f>'Defensive Workspace'!L40</f>
        <v>0.69</v>
      </c>
      <c r="O25" s="8">
        <f>'Defensive Workspace'!M40</f>
        <v>2.46</v>
      </c>
      <c r="P25" s="8">
        <f>'Defensive Workspace'!N40</f>
        <v>6.75</v>
      </c>
      <c r="Q25" s="8">
        <f>'Defensive Workspace'!O40</f>
        <v>14.24</v>
      </c>
      <c r="R25" s="11">
        <f>'Defensive Workspace'!P40</f>
        <v>59.55</v>
      </c>
      <c r="T25" s="8">
        <f t="shared" si="2"/>
        <v>22</v>
      </c>
      <c r="U25" s="8" t="str">
        <f>'Defensive Workspace'!A56</f>
        <v>Y. Asad</v>
      </c>
      <c r="V25" s="8">
        <f>'Defensive Workspace'!S56</f>
        <v>0.56999999999999995</v>
      </c>
      <c r="W25" s="8">
        <f>'Defensive Workspace'!T56</f>
        <v>4.29</v>
      </c>
      <c r="X25" s="8">
        <f>'Defensive Workspace'!U56</f>
        <v>1.64</v>
      </c>
      <c r="Y25" s="8">
        <f>'Defensive Workspace'!V56</f>
        <v>1.68</v>
      </c>
      <c r="Z25" s="11">
        <f>'Defensive Workspace'!W56</f>
        <v>2</v>
      </c>
    </row>
    <row r="26" spans="1:26" x14ac:dyDescent="0.3">
      <c r="A26" s="8">
        <f t="shared" si="0"/>
        <v>23</v>
      </c>
      <c r="B26" s="8" t="str">
        <f>'Defensive Workspace'!A31</f>
        <v>Ilsinho</v>
      </c>
      <c r="C26" s="8">
        <f>'Defensive Workspace'!B31</f>
        <v>2.0299999999999998</v>
      </c>
      <c r="D26" s="8">
        <f>'Defensive Workspace'!C31</f>
        <v>0.51</v>
      </c>
      <c r="E26" s="8">
        <f>'Defensive Workspace'!D31</f>
        <v>0.13</v>
      </c>
      <c r="F26" s="8">
        <f>'Defensive Workspace'!E31</f>
        <v>1.1399999999999999</v>
      </c>
      <c r="G26" s="8">
        <f>'Defensive Workspace'!F31</f>
        <v>0.13</v>
      </c>
      <c r="H26" s="8">
        <f>'Defensive Workspace'!G31</f>
        <v>1.1399999999999999</v>
      </c>
      <c r="I26" s="11">
        <f>'Defensive Workspace'!H31</f>
        <v>2.79</v>
      </c>
      <c r="K26" s="8">
        <f t="shared" si="1"/>
        <v>23</v>
      </c>
      <c r="L26" s="8" t="str">
        <f>'Defensive Workspace'!A39</f>
        <v>Justin Meram</v>
      </c>
      <c r="M26" s="8">
        <f>'Defensive Workspace'!K39</f>
        <v>4.38</v>
      </c>
      <c r="N26" s="8">
        <f>'Defensive Workspace'!L39</f>
        <v>0.78</v>
      </c>
      <c r="O26" s="8">
        <f>'Defensive Workspace'!M39</f>
        <v>2.09</v>
      </c>
      <c r="P26" s="8">
        <f>'Defensive Workspace'!N39</f>
        <v>6.27</v>
      </c>
      <c r="Q26" s="8">
        <f>'Defensive Workspace'!O39</f>
        <v>13.06</v>
      </c>
      <c r="R26" s="11">
        <f>'Defensive Workspace'!P39</f>
        <v>59.52</v>
      </c>
      <c r="T26" s="8">
        <f t="shared" si="2"/>
        <v>23</v>
      </c>
      <c r="U26" s="8" t="str">
        <f>'Defensive Workspace'!A36</f>
        <v>J. Plata</v>
      </c>
      <c r="V26" s="8">
        <f>'Defensive Workspace'!S36</f>
        <v>1</v>
      </c>
      <c r="W26" s="8">
        <f>'Defensive Workspace'!T36</f>
        <v>4.5199999999999996</v>
      </c>
      <c r="X26" s="8">
        <f>'Defensive Workspace'!U36</f>
        <v>1.68</v>
      </c>
      <c r="Y26" s="8">
        <f>'Defensive Workspace'!V36</f>
        <v>2.72</v>
      </c>
      <c r="Z26" s="11">
        <f>'Defensive Workspace'!W36</f>
        <v>2.02</v>
      </c>
    </row>
    <row r="27" spans="1:26" x14ac:dyDescent="0.3">
      <c r="A27" s="8">
        <f t="shared" si="0"/>
        <v>24</v>
      </c>
      <c r="B27" s="8" t="str">
        <f>'Defensive Workspace'!A32</f>
        <v>Ismael Tajouri</v>
      </c>
      <c r="C27" s="8">
        <f>'Defensive Workspace'!B32</f>
        <v>1.22</v>
      </c>
      <c r="D27" s="8">
        <f>'Defensive Workspace'!C32</f>
        <v>0.5</v>
      </c>
      <c r="E27" s="8">
        <f>'Defensive Workspace'!D32</f>
        <v>7.0000000000000007E-2</v>
      </c>
      <c r="F27" s="8">
        <f>'Defensive Workspace'!E32</f>
        <v>0.5</v>
      </c>
      <c r="G27" s="8">
        <f>'Defensive Workspace'!F32</f>
        <v>7.0000000000000007E-2</v>
      </c>
      <c r="H27" s="8">
        <f>'Defensive Workspace'!G32</f>
        <v>0.65</v>
      </c>
      <c r="I27" s="11">
        <f>'Defensive Workspace'!H32</f>
        <v>2.73</v>
      </c>
      <c r="K27" s="8">
        <f t="shared" si="1"/>
        <v>24</v>
      </c>
      <c r="L27" s="8" t="str">
        <f>'Defensive Workspace'!A18</f>
        <v>C. Vela</v>
      </c>
      <c r="M27" s="8">
        <f>'Defensive Workspace'!K18</f>
        <v>3.85</v>
      </c>
      <c r="N27" s="8">
        <f>'Defensive Workspace'!L18</f>
        <v>0.68</v>
      </c>
      <c r="O27" s="8">
        <f>'Defensive Workspace'!M18</f>
        <v>1.74</v>
      </c>
      <c r="P27" s="8">
        <f>'Defensive Workspace'!N18</f>
        <v>7.25</v>
      </c>
      <c r="Q27" s="8">
        <f>'Defensive Workspace'!O18</f>
        <v>14.28</v>
      </c>
      <c r="R27" s="11">
        <f>'Defensive Workspace'!P18</f>
        <v>59.43</v>
      </c>
      <c r="T27" s="8">
        <f t="shared" si="2"/>
        <v>24</v>
      </c>
      <c r="U27" s="8" t="str">
        <f>'Defensive Workspace'!A38</f>
        <v>J. Savarino</v>
      </c>
      <c r="V27" s="8">
        <f>'Defensive Workspace'!S38</f>
        <v>1.03</v>
      </c>
      <c r="W27" s="8">
        <f>'Defensive Workspace'!T38</f>
        <v>4.97</v>
      </c>
      <c r="X27" s="8">
        <f>'Defensive Workspace'!U38</f>
        <v>1.62</v>
      </c>
      <c r="Y27" s="8">
        <f>'Defensive Workspace'!V38</f>
        <v>2.59</v>
      </c>
      <c r="Z27" s="11">
        <f>'Defensive Workspace'!W38</f>
        <v>2.14</v>
      </c>
    </row>
    <row r="28" spans="1:26" x14ac:dyDescent="0.3">
      <c r="A28" s="8">
        <f t="shared" si="0"/>
        <v>25</v>
      </c>
      <c r="B28" s="8" t="str">
        <f>'Defensive Workspace'!A9</f>
        <v>A. Silva</v>
      </c>
      <c r="C28" s="8">
        <f>'Defensive Workspace'!B9</f>
        <v>2.06</v>
      </c>
      <c r="D28" s="8">
        <f>'Defensive Workspace'!C9</f>
        <v>0.94</v>
      </c>
      <c r="E28" s="8">
        <f>'Defensive Workspace'!D9</f>
        <v>0.06</v>
      </c>
      <c r="F28" s="8">
        <f>'Defensive Workspace'!E9</f>
        <v>0.82</v>
      </c>
      <c r="G28" s="8">
        <f>'Defensive Workspace'!F9</f>
        <v>0</v>
      </c>
      <c r="H28" s="8">
        <f>'Defensive Workspace'!G9</f>
        <v>1.18</v>
      </c>
      <c r="I28" s="11">
        <f>'Defensive Workspace'!H9</f>
        <v>2.59</v>
      </c>
      <c r="K28" s="8">
        <f t="shared" si="1"/>
        <v>25</v>
      </c>
      <c r="L28" s="8" t="str">
        <f>'Defensive Workspace'!A53</f>
        <v>S. Nicholson</v>
      </c>
      <c r="M28" s="8">
        <f>'Defensive Workspace'!K53</f>
        <v>4.8099999999999996</v>
      </c>
      <c r="N28" s="8">
        <f>'Defensive Workspace'!L53</f>
        <v>0.76</v>
      </c>
      <c r="O28" s="8">
        <f>'Defensive Workspace'!M53</f>
        <v>2.36</v>
      </c>
      <c r="P28" s="8">
        <f>'Defensive Workspace'!N53</f>
        <v>6.59</v>
      </c>
      <c r="Q28" s="8">
        <f>'Defensive Workspace'!O53</f>
        <v>13.85</v>
      </c>
      <c r="R28" s="11">
        <f>'Defensive Workspace'!P53</f>
        <v>59.22</v>
      </c>
      <c r="T28" s="8">
        <f t="shared" si="2"/>
        <v>25</v>
      </c>
      <c r="U28" s="8" t="str">
        <f>'Defensive Workspace'!A22</f>
        <v>D. Salloi</v>
      </c>
      <c r="V28" s="8">
        <f>'Defensive Workspace'!S22</f>
        <v>0.95</v>
      </c>
      <c r="W28" s="8">
        <f>'Defensive Workspace'!T22</f>
        <v>5.86</v>
      </c>
      <c r="X28" s="8">
        <f>'Defensive Workspace'!U22</f>
        <v>1.19</v>
      </c>
      <c r="Y28" s="8">
        <f>'Defensive Workspace'!V22</f>
        <v>2.52</v>
      </c>
      <c r="Z28" s="11">
        <f>'Defensive Workspace'!W22</f>
        <v>2.2000000000000002</v>
      </c>
    </row>
    <row r="29" spans="1:26" x14ac:dyDescent="0.3">
      <c r="A29" s="8">
        <f t="shared" si="0"/>
        <v>26</v>
      </c>
      <c r="B29" s="8" t="str">
        <f>'Defensive Workspace'!A37</f>
        <v>J. Russell</v>
      </c>
      <c r="C29" s="8">
        <f>'Defensive Workspace'!B37</f>
        <v>1.1299999999999999</v>
      </c>
      <c r="D29" s="8">
        <f>'Defensive Workspace'!C37</f>
        <v>0.74</v>
      </c>
      <c r="E29" s="8">
        <f>'Defensive Workspace'!D37</f>
        <v>0.2</v>
      </c>
      <c r="F29" s="8">
        <f>'Defensive Workspace'!E37</f>
        <v>0.83</v>
      </c>
      <c r="G29" s="8">
        <f>'Defensive Workspace'!F37</f>
        <v>0.1</v>
      </c>
      <c r="H29" s="8">
        <f>'Defensive Workspace'!G37</f>
        <v>0.69</v>
      </c>
      <c r="I29" s="11">
        <f>'Defensive Workspace'!H37</f>
        <v>2.5499999999999998</v>
      </c>
      <c r="K29" s="8">
        <f t="shared" si="1"/>
        <v>26</v>
      </c>
      <c r="L29" s="8" t="str">
        <f>'Defensive Workspace'!A13</f>
        <v>C. Penilla</v>
      </c>
      <c r="M29" s="8">
        <f>'Defensive Workspace'!K13</f>
        <v>5.27</v>
      </c>
      <c r="N29" s="8">
        <f>'Defensive Workspace'!L13</f>
        <v>0.2</v>
      </c>
      <c r="O29" s="8">
        <f>'Defensive Workspace'!M13</f>
        <v>1.1200000000000001</v>
      </c>
      <c r="P29" s="8">
        <f>'Defensive Workspace'!N13</f>
        <v>5.43</v>
      </c>
      <c r="Q29" s="8">
        <f>'Defensive Workspace'!O13</f>
        <v>12.18</v>
      </c>
      <c r="R29" s="11">
        <f>'Defensive Workspace'!P13</f>
        <v>58.95</v>
      </c>
      <c r="T29" s="8">
        <f t="shared" si="2"/>
        <v>26</v>
      </c>
      <c r="U29" s="8" t="str">
        <f>'Defensive Workspace'!A4</f>
        <v>A. Davies</v>
      </c>
      <c r="V29" s="8">
        <f>'Defensive Workspace'!S4</f>
        <v>0.17</v>
      </c>
      <c r="W29" s="8">
        <f>'Defensive Workspace'!T4</f>
        <v>4.34</v>
      </c>
      <c r="X29" s="8">
        <f>'Defensive Workspace'!U4</f>
        <v>1.97</v>
      </c>
      <c r="Y29" s="8">
        <f>'Defensive Workspace'!V4</f>
        <v>0.93</v>
      </c>
      <c r="Z29" s="11">
        <f>'Defensive Workspace'!W4</f>
        <v>2.21</v>
      </c>
    </row>
    <row r="30" spans="1:26" x14ac:dyDescent="0.3">
      <c r="A30" s="8">
        <f t="shared" si="0"/>
        <v>27</v>
      </c>
      <c r="B30" s="8" t="str">
        <f>'Defensive Workspace'!A55</f>
        <v>VÃ­ctor RodrÃ­guez</v>
      </c>
      <c r="C30" s="8">
        <f>'Defensive Workspace'!B55</f>
        <v>2.5</v>
      </c>
      <c r="D30" s="8">
        <f>'Defensive Workspace'!C55</f>
        <v>0.73</v>
      </c>
      <c r="E30" s="8">
        <f>'Defensive Workspace'!D55</f>
        <v>0.21</v>
      </c>
      <c r="F30" s="8">
        <f>'Defensive Workspace'!E55</f>
        <v>1.77</v>
      </c>
      <c r="G30" s="8">
        <f>'Defensive Workspace'!F55</f>
        <v>0</v>
      </c>
      <c r="H30" s="8">
        <f>'Defensive Workspace'!G55</f>
        <v>2.4</v>
      </c>
      <c r="I30" s="11">
        <f>'Defensive Workspace'!H55</f>
        <v>2.5</v>
      </c>
      <c r="K30" s="8">
        <f t="shared" si="1"/>
        <v>27</v>
      </c>
      <c r="L30" s="8" t="str">
        <f>'Defensive Workspace'!A38</f>
        <v>J. Savarino</v>
      </c>
      <c r="M30" s="8">
        <f>'Defensive Workspace'!K38</f>
        <v>4.5999999999999996</v>
      </c>
      <c r="N30" s="8">
        <f>'Defensive Workspace'!L38</f>
        <v>0.14000000000000001</v>
      </c>
      <c r="O30" s="8">
        <f>'Defensive Workspace'!M38</f>
        <v>0.8</v>
      </c>
      <c r="P30" s="8">
        <f>'Defensive Workspace'!N38</f>
        <v>5.92</v>
      </c>
      <c r="Q30" s="8">
        <f>'Defensive Workspace'!O38</f>
        <v>12.72</v>
      </c>
      <c r="R30" s="11">
        <f>'Defensive Workspace'!P38</f>
        <v>58.79</v>
      </c>
      <c r="T30" s="8">
        <f t="shared" si="2"/>
        <v>27</v>
      </c>
      <c r="U30" s="8" t="str">
        <f>'Defensive Workspace'!A39</f>
        <v>Justin Meram</v>
      </c>
      <c r="V30" s="8">
        <f>'Defensive Workspace'!S39</f>
        <v>0.54</v>
      </c>
      <c r="W30" s="8">
        <f>'Defensive Workspace'!T39</f>
        <v>4.79</v>
      </c>
      <c r="X30" s="8">
        <f>'Defensive Workspace'!U39</f>
        <v>1.88</v>
      </c>
      <c r="Y30" s="8">
        <f>'Defensive Workspace'!V39</f>
        <v>1.92</v>
      </c>
      <c r="Z30" s="11">
        <f>'Defensive Workspace'!W39</f>
        <v>2.2400000000000002</v>
      </c>
    </row>
    <row r="31" spans="1:26" x14ac:dyDescent="0.3">
      <c r="A31" s="8">
        <f t="shared" si="0"/>
        <v>28</v>
      </c>
      <c r="B31" s="8" t="str">
        <f>'Defensive Workspace'!A21</f>
        <v>D. Royer</v>
      </c>
      <c r="C31" s="8">
        <f>'Defensive Workspace'!B21</f>
        <v>0.84</v>
      </c>
      <c r="D31" s="8">
        <f>'Defensive Workspace'!C21</f>
        <v>0.46</v>
      </c>
      <c r="E31" s="8">
        <f>'Defensive Workspace'!D21</f>
        <v>0</v>
      </c>
      <c r="F31" s="8">
        <f>'Defensive Workspace'!E21</f>
        <v>0.7</v>
      </c>
      <c r="G31" s="8">
        <f>'Defensive Workspace'!F21</f>
        <v>0.05</v>
      </c>
      <c r="H31" s="8">
        <f>'Defensive Workspace'!G21</f>
        <v>0.74</v>
      </c>
      <c r="I31" s="11">
        <f>'Defensive Workspace'!H21</f>
        <v>2.46</v>
      </c>
      <c r="K31" s="8">
        <f t="shared" si="1"/>
        <v>28</v>
      </c>
      <c r="L31" s="8" t="str">
        <f>'Defensive Workspace'!A41</f>
        <v>M.  Eriksson</v>
      </c>
      <c r="M31" s="8">
        <f>'Defensive Workspace'!K41</f>
        <v>4.54</v>
      </c>
      <c r="N31" s="8">
        <f>'Defensive Workspace'!L41</f>
        <v>1.1399999999999999</v>
      </c>
      <c r="O31" s="8">
        <f>'Defensive Workspace'!M41</f>
        <v>2.86</v>
      </c>
      <c r="P31" s="8">
        <f>'Defensive Workspace'!N41</f>
        <v>5.64</v>
      </c>
      <c r="Q31" s="8">
        <f>'Defensive Workspace'!O41</f>
        <v>11.98</v>
      </c>
      <c r="R31" s="11">
        <f>'Defensive Workspace'!P41</f>
        <v>58.57</v>
      </c>
      <c r="T31" s="8">
        <f t="shared" si="2"/>
        <v>28</v>
      </c>
      <c r="U31" s="8" t="str">
        <f>'Defensive Workspace'!A20</f>
        <v>D. Rossi</v>
      </c>
      <c r="V31" s="8">
        <f>'Defensive Workspace'!S20</f>
        <v>0.69</v>
      </c>
      <c r="W31" s="8">
        <f>'Defensive Workspace'!T20</f>
        <v>5.65</v>
      </c>
      <c r="X31" s="8">
        <f>'Defensive Workspace'!U20</f>
        <v>1.46</v>
      </c>
      <c r="Y31" s="8">
        <f>'Defensive Workspace'!V20</f>
        <v>2.35</v>
      </c>
      <c r="Z31" s="11">
        <f>'Defensive Workspace'!W20</f>
        <v>2.2599999999999998</v>
      </c>
    </row>
    <row r="32" spans="1:26" x14ac:dyDescent="0.3">
      <c r="A32" s="8">
        <f t="shared" si="0"/>
        <v>29</v>
      </c>
      <c r="B32" s="8" t="str">
        <f>'Defensive Workspace'!A18</f>
        <v>C. Vela</v>
      </c>
      <c r="C32" s="8">
        <f>'Defensive Workspace'!B18</f>
        <v>1.1299999999999999</v>
      </c>
      <c r="D32" s="8">
        <f>'Defensive Workspace'!C18</f>
        <v>0.23</v>
      </c>
      <c r="E32" s="8">
        <f>'Defensive Workspace'!D18</f>
        <v>0</v>
      </c>
      <c r="F32" s="8">
        <f>'Defensive Workspace'!E18</f>
        <v>0.6</v>
      </c>
      <c r="G32" s="8">
        <f>'Defensive Workspace'!F18</f>
        <v>0</v>
      </c>
      <c r="H32" s="8">
        <f>'Defensive Workspace'!G18</f>
        <v>0.3</v>
      </c>
      <c r="I32" s="11">
        <f>'Defensive Workspace'!H18</f>
        <v>2.42</v>
      </c>
      <c r="K32" s="8">
        <f t="shared" si="1"/>
        <v>29</v>
      </c>
      <c r="L32" s="8" t="str">
        <f>'Defensive Workspace'!A56</f>
        <v>Y. Asad</v>
      </c>
      <c r="M32" s="8">
        <f>'Defensive Workspace'!K56</f>
        <v>6.31</v>
      </c>
      <c r="N32" s="8">
        <f>'Defensive Workspace'!L56</f>
        <v>1.08</v>
      </c>
      <c r="O32" s="8">
        <f>'Defensive Workspace'!M56</f>
        <v>3.11</v>
      </c>
      <c r="P32" s="8">
        <f>'Defensive Workspace'!N56</f>
        <v>5.93</v>
      </c>
      <c r="Q32" s="8">
        <f>'Defensive Workspace'!O56</f>
        <v>13.37</v>
      </c>
      <c r="R32" s="11">
        <f>'Defensive Workspace'!P56</f>
        <v>57.8</v>
      </c>
      <c r="T32" s="8">
        <f t="shared" si="2"/>
        <v>29</v>
      </c>
      <c r="U32" s="8" t="str">
        <f>'Defensive Workspace'!A13</f>
        <v>C. Penilla</v>
      </c>
      <c r="V32" s="8">
        <f>'Defensive Workspace'!S13</f>
        <v>1.04</v>
      </c>
      <c r="W32" s="8">
        <f>'Defensive Workspace'!T13</f>
        <v>5.3</v>
      </c>
      <c r="X32" s="8">
        <f>'Defensive Workspace'!U13</f>
        <v>1.59</v>
      </c>
      <c r="Y32" s="8">
        <f>'Defensive Workspace'!V13</f>
        <v>1.93</v>
      </c>
      <c r="Z32" s="11">
        <f>'Defensive Workspace'!W13</f>
        <v>2.2999999999999998</v>
      </c>
    </row>
    <row r="33" spans="1:26" x14ac:dyDescent="0.3">
      <c r="A33" s="8">
        <f t="shared" si="0"/>
        <v>30</v>
      </c>
      <c r="B33" s="8" t="str">
        <f>'Defensive Workspace'!A30</f>
        <v>I. Piatti</v>
      </c>
      <c r="C33" s="8">
        <f>'Defensive Workspace'!B30</f>
        <v>1.21</v>
      </c>
      <c r="D33" s="8">
        <f>'Defensive Workspace'!C30</f>
        <v>0.74</v>
      </c>
      <c r="E33" s="8">
        <f>'Defensive Workspace'!D30</f>
        <v>0</v>
      </c>
      <c r="F33" s="8">
        <f>'Defensive Workspace'!E30</f>
        <v>0.84</v>
      </c>
      <c r="G33" s="8">
        <f>'Defensive Workspace'!F30</f>
        <v>0.05</v>
      </c>
      <c r="H33" s="8">
        <f>'Defensive Workspace'!G30</f>
        <v>0.7</v>
      </c>
      <c r="I33" s="11">
        <f>'Defensive Workspace'!H30</f>
        <v>2.37</v>
      </c>
      <c r="K33" s="8">
        <f t="shared" si="1"/>
        <v>30</v>
      </c>
      <c r="L33" s="8" t="str">
        <f>'Defensive Workspace'!A33</f>
        <v>J. Agudelo</v>
      </c>
      <c r="M33" s="8">
        <f>'Defensive Workspace'!K33</f>
        <v>7.12</v>
      </c>
      <c r="N33" s="8">
        <f>'Defensive Workspace'!L33</f>
        <v>2.16</v>
      </c>
      <c r="O33" s="8">
        <f>'Defensive Workspace'!M33</f>
        <v>4.24</v>
      </c>
      <c r="P33" s="8">
        <f>'Defensive Workspace'!N33</f>
        <v>8.75</v>
      </c>
      <c r="Q33" s="8">
        <f>'Defensive Workspace'!O33</f>
        <v>19.75</v>
      </c>
      <c r="R33" s="11">
        <f>'Defensive Workspace'!P33</f>
        <v>57.55</v>
      </c>
      <c r="T33" s="8">
        <f t="shared" si="2"/>
        <v>30</v>
      </c>
      <c r="U33" s="8" t="str">
        <f>'Defensive Workspace'!A17</f>
        <v>C. Techera</v>
      </c>
      <c r="V33" s="8">
        <f>'Defensive Workspace'!S17</f>
        <v>0.21</v>
      </c>
      <c r="W33" s="8">
        <f>'Defensive Workspace'!T17</f>
        <v>5.04</v>
      </c>
      <c r="X33" s="8">
        <f>'Defensive Workspace'!U17</f>
        <v>1.75</v>
      </c>
      <c r="Y33" s="8">
        <f>'Defensive Workspace'!V17</f>
        <v>0.75</v>
      </c>
      <c r="Z33" s="11">
        <f>'Defensive Workspace'!W17</f>
        <v>2.33</v>
      </c>
    </row>
    <row r="34" spans="1:26" x14ac:dyDescent="0.3">
      <c r="A34" s="8">
        <f t="shared" si="0"/>
        <v>31</v>
      </c>
      <c r="B34" s="8" t="str">
        <f>'Defensive Workspace'!A26</f>
        <v>Gerso Fernandes</v>
      </c>
      <c r="C34" s="8">
        <f>'Defensive Workspace'!B26</f>
        <v>1.1499999999999999</v>
      </c>
      <c r="D34" s="8">
        <f>'Defensive Workspace'!C26</f>
        <v>0.83</v>
      </c>
      <c r="E34" s="8">
        <f>'Defensive Workspace'!D26</f>
        <v>0.13</v>
      </c>
      <c r="F34" s="8">
        <f>'Defensive Workspace'!E26</f>
        <v>0.64</v>
      </c>
      <c r="G34" s="8">
        <f>'Defensive Workspace'!F26</f>
        <v>0.13</v>
      </c>
      <c r="H34" s="8">
        <f>'Defensive Workspace'!G26</f>
        <v>0.83</v>
      </c>
      <c r="I34" s="11">
        <f>'Defensive Workspace'!H26</f>
        <v>2.36</v>
      </c>
      <c r="K34" s="8">
        <f t="shared" si="1"/>
        <v>31</v>
      </c>
      <c r="L34" s="8" t="str">
        <f>'Defensive Workspace'!A28</f>
        <v>H. Shipp</v>
      </c>
      <c r="M34" s="8">
        <f>'Defensive Workspace'!K28</f>
        <v>5.07</v>
      </c>
      <c r="N34" s="8">
        <f>'Defensive Workspace'!L28</f>
        <v>0.94</v>
      </c>
      <c r="O34" s="8">
        <f>'Defensive Workspace'!M28</f>
        <v>2.73</v>
      </c>
      <c r="P34" s="8">
        <f>'Defensive Workspace'!N28</f>
        <v>3.74</v>
      </c>
      <c r="Q34" s="8">
        <f>'Defensive Workspace'!O28</f>
        <v>8.34</v>
      </c>
      <c r="R34" s="11">
        <f>'Defensive Workspace'!P28</f>
        <v>57.45</v>
      </c>
      <c r="T34" s="8">
        <f t="shared" si="2"/>
        <v>31</v>
      </c>
      <c r="U34" s="8" t="str">
        <f>'Defensive Workspace'!A52</f>
        <v>S. Blanco</v>
      </c>
      <c r="V34" s="8">
        <f>'Defensive Workspace'!S52</f>
        <v>1.26</v>
      </c>
      <c r="W34" s="8">
        <f>'Defensive Workspace'!T52</f>
        <v>5.87</v>
      </c>
      <c r="X34" s="8">
        <f>'Defensive Workspace'!U52</f>
        <v>1.35</v>
      </c>
      <c r="Y34" s="8">
        <f>'Defensive Workspace'!V52</f>
        <v>2.09</v>
      </c>
      <c r="Z34" s="11">
        <f>'Defensive Workspace'!W52</f>
        <v>2.35</v>
      </c>
    </row>
    <row r="35" spans="1:26" x14ac:dyDescent="0.3">
      <c r="A35" s="8">
        <f t="shared" si="0"/>
        <v>32</v>
      </c>
      <c r="B35" s="8" t="str">
        <f>'Defensive Workspace'!A41</f>
        <v>M.  Eriksson</v>
      </c>
      <c r="C35" s="8">
        <f>'Defensive Workspace'!B41</f>
        <v>1.02</v>
      </c>
      <c r="D35" s="8">
        <f>'Defensive Workspace'!C41</f>
        <v>0.82</v>
      </c>
      <c r="E35" s="8">
        <f>'Defensive Workspace'!D41</f>
        <v>0.04</v>
      </c>
      <c r="F35" s="8">
        <f>'Defensive Workspace'!E41</f>
        <v>0.78</v>
      </c>
      <c r="G35" s="8">
        <f>'Defensive Workspace'!F41</f>
        <v>0</v>
      </c>
      <c r="H35" s="8">
        <f>'Defensive Workspace'!G41</f>
        <v>0.82</v>
      </c>
      <c r="I35" s="11">
        <f>'Defensive Workspace'!H41</f>
        <v>2.21</v>
      </c>
      <c r="K35" s="8">
        <f t="shared" si="1"/>
        <v>32</v>
      </c>
      <c r="L35" s="8" t="str">
        <f>'Defensive Workspace'!A46</f>
        <v>P. Arriola</v>
      </c>
      <c r="M35" s="8">
        <f>'Defensive Workspace'!K46</f>
        <v>4.25</v>
      </c>
      <c r="N35" s="8">
        <f>'Defensive Workspace'!L46</f>
        <v>1.18</v>
      </c>
      <c r="O35" s="8">
        <f>'Defensive Workspace'!M46</f>
        <v>2.98</v>
      </c>
      <c r="P35" s="8">
        <f>'Defensive Workspace'!N46</f>
        <v>5.79</v>
      </c>
      <c r="Q35" s="8">
        <f>'Defensive Workspace'!O46</f>
        <v>12.21</v>
      </c>
      <c r="R35" s="11">
        <f>'Defensive Workspace'!P46</f>
        <v>56.81</v>
      </c>
      <c r="T35" s="8">
        <f t="shared" si="2"/>
        <v>32</v>
      </c>
      <c r="U35" s="8" t="str">
        <f>'Defensive Workspace'!A18</f>
        <v>C. Vela</v>
      </c>
      <c r="V35" s="8">
        <f>'Defensive Workspace'!S18</f>
        <v>0.7</v>
      </c>
      <c r="W35" s="8">
        <f>'Defensive Workspace'!T18</f>
        <v>6.1</v>
      </c>
      <c r="X35" s="8">
        <f>'Defensive Workspace'!U18</f>
        <v>1.5</v>
      </c>
      <c r="Y35" s="8">
        <f>'Defensive Workspace'!V18</f>
        <v>2.75</v>
      </c>
      <c r="Z35" s="11">
        <f>'Defensive Workspace'!W18</f>
        <v>2.38</v>
      </c>
    </row>
    <row r="36" spans="1:26" x14ac:dyDescent="0.3">
      <c r="A36" s="8">
        <f t="shared" si="0"/>
        <v>33</v>
      </c>
      <c r="B36" s="8" t="str">
        <f>'Defensive Workspace'!A51</f>
        <v>R. Quioto</v>
      </c>
      <c r="C36" s="8">
        <f>'Defensive Workspace'!B51</f>
        <v>0.57999999999999996</v>
      </c>
      <c r="D36" s="8">
        <f>'Defensive Workspace'!C51</f>
        <v>0.35</v>
      </c>
      <c r="E36" s="8">
        <f>'Defensive Workspace'!D51</f>
        <v>0</v>
      </c>
      <c r="F36" s="8">
        <f>'Defensive Workspace'!E51</f>
        <v>0.4</v>
      </c>
      <c r="G36" s="8">
        <f>'Defensive Workspace'!F51</f>
        <v>0</v>
      </c>
      <c r="H36" s="8">
        <f>'Defensive Workspace'!G51</f>
        <v>0.22</v>
      </c>
      <c r="I36" s="11">
        <f>'Defensive Workspace'!H51</f>
        <v>2.08</v>
      </c>
      <c r="K36" s="8">
        <f t="shared" si="1"/>
        <v>33</v>
      </c>
      <c r="L36" s="8" t="str">
        <f>'Defensive Workspace'!A55</f>
        <v>VÃ­ctor RodrÃ­guez</v>
      </c>
      <c r="M36" s="8">
        <f>'Defensive Workspace'!K55</f>
        <v>6.04</v>
      </c>
      <c r="N36" s="8">
        <f>'Defensive Workspace'!L55</f>
        <v>0.31</v>
      </c>
      <c r="O36" s="8">
        <f>'Defensive Workspace'!M55</f>
        <v>1.88</v>
      </c>
      <c r="P36" s="8">
        <f>'Defensive Workspace'!N55</f>
        <v>6.56</v>
      </c>
      <c r="Q36" s="8">
        <f>'Defensive Workspace'!O55</f>
        <v>14.9</v>
      </c>
      <c r="R36" s="11">
        <f>'Defensive Workspace'!P55</f>
        <v>56.4</v>
      </c>
      <c r="T36" s="8">
        <f t="shared" si="2"/>
        <v>33</v>
      </c>
      <c r="U36" s="8" t="str">
        <f>'Defensive Workspace'!A6</f>
        <v>A. GÃ³mez</v>
      </c>
      <c r="V36" s="8">
        <f>'Defensive Workspace'!S6</f>
        <v>0.67</v>
      </c>
      <c r="W36" s="8">
        <f>'Defensive Workspace'!T6</f>
        <v>5.08</v>
      </c>
      <c r="X36" s="8">
        <f>'Defensive Workspace'!U6</f>
        <v>1.88</v>
      </c>
      <c r="Y36" s="8">
        <f>'Defensive Workspace'!V6</f>
        <v>1.25</v>
      </c>
      <c r="Z36" s="11">
        <f>'Defensive Workspace'!W6</f>
        <v>2.4</v>
      </c>
    </row>
    <row r="37" spans="1:26" x14ac:dyDescent="0.3">
      <c r="A37" s="8">
        <f t="shared" si="0"/>
        <v>34</v>
      </c>
      <c r="B37" s="8" t="str">
        <f>'Defensive Workspace'!A48</f>
        <v>R. Alessandrini</v>
      </c>
      <c r="C37" s="8">
        <f>'Defensive Workspace'!B48</f>
        <v>1.1399999999999999</v>
      </c>
      <c r="D37" s="8">
        <f>'Defensive Workspace'!C48</f>
        <v>0.69</v>
      </c>
      <c r="E37" s="8">
        <f>'Defensive Workspace'!D48</f>
        <v>0.08</v>
      </c>
      <c r="F37" s="8">
        <f>'Defensive Workspace'!E48</f>
        <v>0.76</v>
      </c>
      <c r="G37" s="8">
        <f>'Defensive Workspace'!F48</f>
        <v>0.08</v>
      </c>
      <c r="H37" s="8">
        <f>'Defensive Workspace'!G48</f>
        <v>0.99</v>
      </c>
      <c r="I37" s="11">
        <f>'Defensive Workspace'!H48</f>
        <v>2.06</v>
      </c>
      <c r="K37" s="8">
        <f t="shared" si="1"/>
        <v>34</v>
      </c>
      <c r="L37" s="8" t="str">
        <f>'Defensive Workspace'!A20</f>
        <v>D. Rossi</v>
      </c>
      <c r="M37" s="8">
        <f>'Defensive Workspace'!K20</f>
        <v>4.75</v>
      </c>
      <c r="N37" s="8">
        <f>'Defensive Workspace'!L20</f>
        <v>0.28000000000000003</v>
      </c>
      <c r="O37" s="8">
        <f>'Defensive Workspace'!M20</f>
        <v>1.06</v>
      </c>
      <c r="P37" s="8">
        <f>'Defensive Workspace'!N20</f>
        <v>4.84</v>
      </c>
      <c r="Q37" s="8">
        <f>'Defensive Workspace'!O20</f>
        <v>11.95</v>
      </c>
      <c r="R37" s="11">
        <f>'Defensive Workspace'!P20</f>
        <v>56.22</v>
      </c>
      <c r="T37" s="8">
        <f t="shared" si="2"/>
        <v>34</v>
      </c>
      <c r="U37" s="8" t="str">
        <f>'Defensive Workspace'!A9</f>
        <v>A. Silva</v>
      </c>
      <c r="V37" s="8">
        <f>'Defensive Workspace'!S9</f>
        <v>0.42</v>
      </c>
      <c r="W37" s="8">
        <f>'Defensive Workspace'!T9</f>
        <v>6.38</v>
      </c>
      <c r="X37" s="8">
        <f>'Defensive Workspace'!U9</f>
        <v>1.38</v>
      </c>
      <c r="Y37" s="8">
        <f>'Defensive Workspace'!V9</f>
        <v>2.17</v>
      </c>
      <c r="Z37" s="11">
        <f>'Defensive Workspace'!W9</f>
        <v>2.4300000000000002</v>
      </c>
    </row>
    <row r="38" spans="1:26" x14ac:dyDescent="0.3">
      <c r="A38" s="8">
        <f t="shared" si="0"/>
        <v>35</v>
      </c>
      <c r="B38" s="8" t="str">
        <f>'Defensive Workspace'!A7</f>
        <v>A. Katai</v>
      </c>
      <c r="C38" s="8">
        <f>'Defensive Workspace'!B7</f>
        <v>1.1100000000000001</v>
      </c>
      <c r="D38" s="8">
        <f>'Defensive Workspace'!C7</f>
        <v>0.48</v>
      </c>
      <c r="E38" s="8">
        <f>'Defensive Workspace'!D7</f>
        <v>0.05</v>
      </c>
      <c r="F38" s="8">
        <f>'Defensive Workspace'!E7</f>
        <v>0.48</v>
      </c>
      <c r="G38" s="8">
        <f>'Defensive Workspace'!F7</f>
        <v>0.11</v>
      </c>
      <c r="H38" s="8">
        <f>'Defensive Workspace'!G7</f>
        <v>0.69</v>
      </c>
      <c r="I38" s="11">
        <f>'Defensive Workspace'!H7</f>
        <v>1.96</v>
      </c>
      <c r="K38" s="8">
        <f t="shared" si="1"/>
        <v>35</v>
      </c>
      <c r="L38" s="8" t="str">
        <f>'Defensive Workspace'!A19</f>
        <v>D. Accam</v>
      </c>
      <c r="M38" s="8">
        <f>'Defensive Workspace'!K19</f>
        <v>3.79</v>
      </c>
      <c r="N38" s="8">
        <f>'Defensive Workspace'!L19</f>
        <v>0.45</v>
      </c>
      <c r="O38" s="8">
        <f>'Defensive Workspace'!M19</f>
        <v>1.97</v>
      </c>
      <c r="P38" s="8">
        <f>'Defensive Workspace'!N19</f>
        <v>6.14</v>
      </c>
      <c r="Q38" s="8">
        <f>'Defensive Workspace'!O19</f>
        <v>13.41</v>
      </c>
      <c r="R38" s="11">
        <f>'Defensive Workspace'!P19</f>
        <v>56.1</v>
      </c>
      <c r="T38" s="8">
        <f t="shared" si="2"/>
        <v>35</v>
      </c>
      <c r="U38" s="8" t="str">
        <f>'Defensive Workspace'!A33</f>
        <v>J. Agudelo</v>
      </c>
      <c r="V38" s="8">
        <f>'Defensive Workspace'!S33</f>
        <v>1.22</v>
      </c>
      <c r="W38" s="8">
        <f>'Defensive Workspace'!T33</f>
        <v>5.43</v>
      </c>
      <c r="X38" s="8">
        <f>'Defensive Workspace'!U33</f>
        <v>1.74</v>
      </c>
      <c r="Y38" s="8">
        <f>'Defensive Workspace'!V33</f>
        <v>1.87</v>
      </c>
      <c r="Z38" s="11">
        <f>'Defensive Workspace'!W33</f>
        <v>2.4300000000000002</v>
      </c>
    </row>
    <row r="39" spans="1:26" x14ac:dyDescent="0.3">
      <c r="A39" s="8">
        <f t="shared" si="0"/>
        <v>36</v>
      </c>
      <c r="B39" s="8" t="str">
        <f>'Defensive Workspace'!A35</f>
        <v>J. Medina</v>
      </c>
      <c r="C39" s="8">
        <f>'Defensive Workspace'!B35</f>
        <v>1.68</v>
      </c>
      <c r="D39" s="8">
        <f>'Defensive Workspace'!C35</f>
        <v>0.84</v>
      </c>
      <c r="E39" s="8">
        <f>'Defensive Workspace'!D35</f>
        <v>7.0000000000000007E-2</v>
      </c>
      <c r="F39" s="8">
        <f>'Defensive Workspace'!E35</f>
        <v>0.98</v>
      </c>
      <c r="G39" s="8">
        <f>'Defensive Workspace'!F35</f>
        <v>0</v>
      </c>
      <c r="H39" s="8">
        <f>'Defensive Workspace'!G35</f>
        <v>1.4</v>
      </c>
      <c r="I39" s="11">
        <f>'Defensive Workspace'!H35</f>
        <v>1.96</v>
      </c>
      <c r="K39" s="8">
        <f t="shared" si="1"/>
        <v>36</v>
      </c>
      <c r="L39" s="8" t="str">
        <f>'Defensive Workspace'!A22</f>
        <v>D. Salloi</v>
      </c>
      <c r="M39" s="8">
        <f>'Defensive Workspace'!K22</f>
        <v>2.89</v>
      </c>
      <c r="N39" s="8">
        <f>'Defensive Workspace'!L22</f>
        <v>0.25</v>
      </c>
      <c r="O39" s="8">
        <f>'Defensive Workspace'!M22</f>
        <v>1.29</v>
      </c>
      <c r="P39" s="8">
        <f>'Defensive Workspace'!N22</f>
        <v>3.32</v>
      </c>
      <c r="Q39" s="8">
        <f>'Defensive Workspace'!O22</f>
        <v>7.31</v>
      </c>
      <c r="R39" s="11">
        <f>'Defensive Workspace'!P22</f>
        <v>55.77</v>
      </c>
      <c r="T39" s="8">
        <f t="shared" si="2"/>
        <v>36</v>
      </c>
      <c r="U39" s="8" t="str">
        <f>'Defensive Workspace'!A57</f>
        <v>Z. Stieber</v>
      </c>
      <c r="V39" s="8">
        <f>'Defensive Workspace'!S57</f>
        <v>0.83</v>
      </c>
      <c r="W39" s="8">
        <f>'Defensive Workspace'!T57</f>
        <v>5.52</v>
      </c>
      <c r="X39" s="8">
        <f>'Defensive Workspace'!U57</f>
        <v>1.74</v>
      </c>
      <c r="Y39" s="8">
        <f>'Defensive Workspace'!V57</f>
        <v>1.83</v>
      </c>
      <c r="Z39" s="11">
        <f>'Defensive Workspace'!W57</f>
        <v>2.4300000000000002</v>
      </c>
    </row>
    <row r="40" spans="1:26" x14ac:dyDescent="0.3">
      <c r="A40" s="8">
        <f t="shared" si="0"/>
        <v>37</v>
      </c>
      <c r="B40" s="8" t="str">
        <f>'Defensive Workspace'!A34</f>
        <v>J. Gressel</v>
      </c>
      <c r="C40" s="8">
        <f>'Defensive Workspace'!B34</f>
        <v>2.12</v>
      </c>
      <c r="D40" s="8">
        <f>'Defensive Workspace'!C34</f>
        <v>1.35</v>
      </c>
      <c r="E40" s="8">
        <f>'Defensive Workspace'!D34</f>
        <v>0.1</v>
      </c>
      <c r="F40" s="8">
        <f>'Defensive Workspace'!E34</f>
        <v>0.57999999999999996</v>
      </c>
      <c r="G40" s="8">
        <f>'Defensive Workspace'!F34</f>
        <v>0.24</v>
      </c>
      <c r="H40" s="8">
        <f>'Defensive Workspace'!G34</f>
        <v>1.79</v>
      </c>
      <c r="I40" s="11">
        <f>'Defensive Workspace'!H34</f>
        <v>1.93</v>
      </c>
      <c r="K40" s="8">
        <f t="shared" si="1"/>
        <v>37</v>
      </c>
      <c r="L40" s="8" t="str">
        <f>'Defensive Workspace'!A37</f>
        <v>J. Russell</v>
      </c>
      <c r="M40" s="8">
        <f>'Defensive Workspace'!K37</f>
        <v>3.29</v>
      </c>
      <c r="N40" s="8">
        <f>'Defensive Workspace'!L37</f>
        <v>1.37</v>
      </c>
      <c r="O40" s="8">
        <f>'Defensive Workspace'!M37</f>
        <v>2.6</v>
      </c>
      <c r="P40" s="8">
        <f>'Defensive Workspace'!N37</f>
        <v>6.18</v>
      </c>
      <c r="Q40" s="8">
        <f>'Defensive Workspace'!O37</f>
        <v>13.24</v>
      </c>
      <c r="R40" s="11">
        <f>'Defensive Workspace'!P37</f>
        <v>55.37</v>
      </c>
      <c r="T40" s="8">
        <f t="shared" si="2"/>
        <v>37</v>
      </c>
      <c r="U40" s="8" t="str">
        <f>'Defensive Workspace'!A40</f>
        <v>L. Blessing</v>
      </c>
      <c r="V40" s="8">
        <f>'Defensive Workspace'!S40</f>
        <v>0.76</v>
      </c>
      <c r="W40" s="8">
        <f>'Defensive Workspace'!T40</f>
        <v>6.12</v>
      </c>
      <c r="X40" s="8">
        <f>'Defensive Workspace'!U40</f>
        <v>1.6</v>
      </c>
      <c r="Y40" s="8">
        <f>'Defensive Workspace'!V40</f>
        <v>2.56</v>
      </c>
      <c r="Z40" s="11">
        <f>'Defensive Workspace'!W40</f>
        <v>2.46</v>
      </c>
    </row>
    <row r="41" spans="1:26" x14ac:dyDescent="0.3">
      <c r="A41" s="8">
        <f t="shared" si="0"/>
        <v>38</v>
      </c>
      <c r="B41" s="8" t="str">
        <f>'Defensive Workspace'!A39</f>
        <v>Justin Meram</v>
      </c>
      <c r="C41" s="8">
        <f>'Defensive Workspace'!B39</f>
        <v>1.37</v>
      </c>
      <c r="D41" s="8">
        <f>'Defensive Workspace'!C39</f>
        <v>0.72</v>
      </c>
      <c r="E41" s="8">
        <f>'Defensive Workspace'!D39</f>
        <v>0</v>
      </c>
      <c r="F41" s="8">
        <f>'Defensive Workspace'!E39</f>
        <v>0.78</v>
      </c>
      <c r="G41" s="8">
        <f>'Defensive Workspace'!F39</f>
        <v>0</v>
      </c>
      <c r="H41" s="8">
        <f>'Defensive Workspace'!G39</f>
        <v>0.91</v>
      </c>
      <c r="I41" s="11">
        <f>'Defensive Workspace'!H39</f>
        <v>1.89</v>
      </c>
      <c r="K41" s="8">
        <f t="shared" si="1"/>
        <v>38</v>
      </c>
      <c r="L41" s="8" t="str">
        <f>'Defensive Workspace'!A27</f>
        <v>H. Mosquera</v>
      </c>
      <c r="M41" s="8">
        <f>'Defensive Workspace'!K27</f>
        <v>5.72</v>
      </c>
      <c r="N41" s="8">
        <f>'Defensive Workspace'!L27</f>
        <v>0.48</v>
      </c>
      <c r="O41" s="8">
        <f>'Defensive Workspace'!M27</f>
        <v>2.74</v>
      </c>
      <c r="P41" s="8">
        <f>'Defensive Workspace'!N27</f>
        <v>7</v>
      </c>
      <c r="Q41" s="8">
        <f>'Defensive Workspace'!O27</f>
        <v>16.18</v>
      </c>
      <c r="R41" s="11">
        <f>'Defensive Workspace'!P27</f>
        <v>55.14</v>
      </c>
      <c r="T41" s="8">
        <f t="shared" si="2"/>
        <v>38</v>
      </c>
      <c r="U41" s="8" t="str">
        <f>'Defensive Workspace'!A48</f>
        <v>R. Alessandrini</v>
      </c>
      <c r="V41" s="8">
        <f>'Defensive Workspace'!S48</f>
        <v>0.75</v>
      </c>
      <c r="W41" s="8">
        <f>'Defensive Workspace'!T48</f>
        <v>5.46</v>
      </c>
      <c r="X41" s="8">
        <f>'Defensive Workspace'!U48</f>
        <v>1.92</v>
      </c>
      <c r="Y41" s="8">
        <f>'Defensive Workspace'!V48</f>
        <v>1.88</v>
      </c>
      <c r="Z41" s="11">
        <f>'Defensive Workspace'!W48</f>
        <v>2.48</v>
      </c>
    </row>
    <row r="42" spans="1:26" x14ac:dyDescent="0.3">
      <c r="A42" s="8">
        <f t="shared" si="0"/>
        <v>39</v>
      </c>
      <c r="B42" s="8" t="str">
        <f>'Defensive Workspace'!A53</f>
        <v>S. Nicholson</v>
      </c>
      <c r="C42" s="8">
        <f>'Defensive Workspace'!B53</f>
        <v>2.36</v>
      </c>
      <c r="D42" s="8">
        <f>'Defensive Workspace'!C53</f>
        <v>0.42</v>
      </c>
      <c r="E42" s="8">
        <f>'Defensive Workspace'!D53</f>
        <v>0.08</v>
      </c>
      <c r="F42" s="8">
        <f>'Defensive Workspace'!E53</f>
        <v>1.01</v>
      </c>
      <c r="G42" s="8">
        <f>'Defensive Workspace'!F53</f>
        <v>0</v>
      </c>
      <c r="H42" s="8">
        <f>'Defensive Workspace'!G53</f>
        <v>1.69</v>
      </c>
      <c r="I42" s="11">
        <f>'Defensive Workspace'!H53</f>
        <v>1.86</v>
      </c>
      <c r="K42" s="8">
        <f t="shared" si="1"/>
        <v>39</v>
      </c>
      <c r="L42" s="8" t="str">
        <f>'Defensive Workspace'!A7</f>
        <v>A. Katai</v>
      </c>
      <c r="M42" s="8">
        <f>'Defensive Workspace'!K7</f>
        <v>4.51</v>
      </c>
      <c r="N42" s="8">
        <f>'Defensive Workspace'!L7</f>
        <v>0.53</v>
      </c>
      <c r="O42" s="8">
        <f>'Defensive Workspace'!M7</f>
        <v>1.86</v>
      </c>
      <c r="P42" s="8">
        <f>'Defensive Workspace'!N7</f>
        <v>4.83</v>
      </c>
      <c r="Q42" s="8">
        <f>'Defensive Workspace'!O7</f>
        <v>11.73</v>
      </c>
      <c r="R42" s="11">
        <f>'Defensive Workspace'!P7</f>
        <v>54.99</v>
      </c>
      <c r="T42" s="8">
        <f t="shared" si="2"/>
        <v>39</v>
      </c>
      <c r="U42" s="8" t="str">
        <f>'Defensive Workspace'!A49</f>
        <v>R. Edwards</v>
      </c>
      <c r="V42" s="8">
        <f>'Defensive Workspace'!S49</f>
        <v>0.38</v>
      </c>
      <c r="W42" s="8">
        <f>'Defensive Workspace'!T49</f>
        <v>6.42</v>
      </c>
      <c r="X42" s="8">
        <f>'Defensive Workspace'!U49</f>
        <v>1.58</v>
      </c>
      <c r="Y42" s="8">
        <f>'Defensive Workspace'!V49</f>
        <v>2.25</v>
      </c>
      <c r="Z42" s="11">
        <f>'Defensive Workspace'!W49</f>
        <v>2.5299999999999998</v>
      </c>
    </row>
    <row r="43" spans="1:26" x14ac:dyDescent="0.3">
      <c r="A43" s="8">
        <f t="shared" si="0"/>
        <v>40</v>
      </c>
      <c r="B43" s="8" t="str">
        <f>'Defensive Workspace'!A22</f>
        <v>D. Salloi</v>
      </c>
      <c r="C43" s="8">
        <f>'Defensive Workspace'!B22</f>
        <v>0.86</v>
      </c>
      <c r="D43" s="8">
        <f>'Defensive Workspace'!C22</f>
        <v>0.43</v>
      </c>
      <c r="E43" s="8">
        <f>'Defensive Workspace'!D22</f>
        <v>0.06</v>
      </c>
      <c r="F43" s="8">
        <f>'Defensive Workspace'!E22</f>
        <v>0.43</v>
      </c>
      <c r="G43" s="8">
        <f>'Defensive Workspace'!F22</f>
        <v>0</v>
      </c>
      <c r="H43" s="8">
        <f>'Defensive Workspace'!G22</f>
        <v>0.43</v>
      </c>
      <c r="I43" s="11">
        <f>'Defensive Workspace'!H22</f>
        <v>1.84</v>
      </c>
      <c r="K43" s="8">
        <f t="shared" si="1"/>
        <v>40</v>
      </c>
      <c r="L43" s="8" t="str">
        <f>'Defensive Workspace'!A51</f>
        <v>R. Quioto</v>
      </c>
      <c r="M43" s="8">
        <f>'Defensive Workspace'!K51</f>
        <v>3.28</v>
      </c>
      <c r="N43" s="8">
        <f>'Defensive Workspace'!L51</f>
        <v>2.08</v>
      </c>
      <c r="O43" s="8">
        <f>'Defensive Workspace'!M51</f>
        <v>4.6100000000000003</v>
      </c>
      <c r="P43" s="8">
        <f>'Defensive Workspace'!N51</f>
        <v>5.63</v>
      </c>
      <c r="Q43" s="8">
        <f>'Defensive Workspace'!O51</f>
        <v>12.14</v>
      </c>
      <c r="R43" s="11">
        <f>'Defensive Workspace'!P51</f>
        <v>54.97</v>
      </c>
      <c r="T43" s="8">
        <f t="shared" si="2"/>
        <v>40</v>
      </c>
      <c r="U43" s="8" t="str">
        <f>'Defensive Workspace'!A41</f>
        <v>M.  Eriksson</v>
      </c>
      <c r="V43" s="8">
        <f>'Defensive Workspace'!S41</f>
        <v>0.69</v>
      </c>
      <c r="W43" s="8">
        <f>'Defensive Workspace'!T41</f>
        <v>5.48</v>
      </c>
      <c r="X43" s="8">
        <f>'Defensive Workspace'!U41</f>
        <v>2.0699999999999998</v>
      </c>
      <c r="Y43" s="8">
        <f>'Defensive Workspace'!V41</f>
        <v>1.48</v>
      </c>
      <c r="Z43" s="11">
        <f>'Defensive Workspace'!W41</f>
        <v>2.6</v>
      </c>
    </row>
    <row r="44" spans="1:26" x14ac:dyDescent="0.3">
      <c r="A44" s="8">
        <f t="shared" si="0"/>
        <v>41</v>
      </c>
      <c r="B44" s="8" t="str">
        <f>'Defensive Workspace'!A57</f>
        <v>Z. Stieber</v>
      </c>
      <c r="C44" s="8">
        <f>'Defensive Workspace'!B57</f>
        <v>0.9</v>
      </c>
      <c r="D44" s="8">
        <f>'Defensive Workspace'!C57</f>
        <v>0.96</v>
      </c>
      <c r="E44" s="8">
        <f>'Defensive Workspace'!D57</f>
        <v>0.24</v>
      </c>
      <c r="F44" s="8">
        <f>'Defensive Workspace'!E57</f>
        <v>0.48</v>
      </c>
      <c r="G44" s="8">
        <f>'Defensive Workspace'!F57</f>
        <v>0.12</v>
      </c>
      <c r="H44" s="8">
        <f>'Defensive Workspace'!G57</f>
        <v>0.78</v>
      </c>
      <c r="I44" s="11">
        <f>'Defensive Workspace'!H57</f>
        <v>1.8</v>
      </c>
      <c r="K44" s="8">
        <f t="shared" si="1"/>
        <v>41</v>
      </c>
      <c r="L44" s="8" t="str">
        <f>'Defensive Workspace'!A43</f>
        <v>M. Ibarra</v>
      </c>
      <c r="M44" s="8">
        <f>'Defensive Workspace'!K43</f>
        <v>5.12</v>
      </c>
      <c r="N44" s="8">
        <f>'Defensive Workspace'!L43</f>
        <v>0.61</v>
      </c>
      <c r="O44" s="8">
        <f>'Defensive Workspace'!M43</f>
        <v>2.71</v>
      </c>
      <c r="P44" s="8">
        <f>'Defensive Workspace'!N43</f>
        <v>2.67</v>
      </c>
      <c r="Q44" s="8">
        <f>'Defensive Workspace'!O43</f>
        <v>8.01</v>
      </c>
      <c r="R44" s="11">
        <f>'Defensive Workspace'!P43</f>
        <v>54.78</v>
      </c>
      <c r="T44" s="8">
        <f t="shared" si="2"/>
        <v>41</v>
      </c>
      <c r="U44" s="8" t="str">
        <f>'Defensive Workspace'!A10</f>
        <v>B. Shea</v>
      </c>
      <c r="V44" s="8">
        <f>'Defensive Workspace'!S10</f>
        <v>0.3</v>
      </c>
      <c r="W44" s="8">
        <f>'Defensive Workspace'!T10</f>
        <v>6.45</v>
      </c>
      <c r="X44" s="8">
        <f>'Defensive Workspace'!U10</f>
        <v>1.65</v>
      </c>
      <c r="Y44" s="8">
        <f>'Defensive Workspace'!V10</f>
        <v>1.05</v>
      </c>
      <c r="Z44" s="11">
        <f>'Defensive Workspace'!W10</f>
        <v>2.69</v>
      </c>
    </row>
    <row r="45" spans="1:26" x14ac:dyDescent="0.3">
      <c r="A45" s="8">
        <f t="shared" si="0"/>
        <v>42</v>
      </c>
      <c r="B45" s="8" t="str">
        <f>'Defensive Workspace'!A11</f>
        <v>C. Martinez</v>
      </c>
      <c r="C45" s="8">
        <f>'Defensive Workspace'!B11</f>
        <v>2.0299999999999998</v>
      </c>
      <c r="D45" s="8">
        <f>'Defensive Workspace'!C11</f>
        <v>1.07</v>
      </c>
      <c r="E45" s="8">
        <f>'Defensive Workspace'!D11</f>
        <v>0</v>
      </c>
      <c r="F45" s="8">
        <f>'Defensive Workspace'!E11</f>
        <v>1.07</v>
      </c>
      <c r="G45" s="8">
        <f>'Defensive Workspace'!F11</f>
        <v>0</v>
      </c>
      <c r="H45" s="8">
        <f>'Defensive Workspace'!G11</f>
        <v>1.82</v>
      </c>
      <c r="I45" s="11">
        <f>'Defensive Workspace'!H11</f>
        <v>1.71</v>
      </c>
      <c r="K45" s="8">
        <f t="shared" si="1"/>
        <v>42</v>
      </c>
      <c r="L45" s="8" t="str">
        <f>'Defensive Workspace'!A45</f>
        <v>N. Hasler</v>
      </c>
      <c r="M45" s="8">
        <f>'Defensive Workspace'!K45</f>
        <v>3.57</v>
      </c>
      <c r="N45" s="8">
        <f>'Defensive Workspace'!L45</f>
        <v>1.02</v>
      </c>
      <c r="O45" s="8">
        <f>'Defensive Workspace'!M45</f>
        <v>2.14</v>
      </c>
      <c r="P45" s="8">
        <f>'Defensive Workspace'!N45</f>
        <v>3.47</v>
      </c>
      <c r="Q45" s="8">
        <f>'Defensive Workspace'!O45</f>
        <v>9.07</v>
      </c>
      <c r="R45" s="11">
        <f>'Defensive Workspace'!P45</f>
        <v>54.72</v>
      </c>
      <c r="T45" s="8">
        <f t="shared" si="2"/>
        <v>42</v>
      </c>
      <c r="U45" s="8" t="str">
        <f>'Defensive Workspace'!A30</f>
        <v>I. Piatti</v>
      </c>
      <c r="V45" s="8">
        <f>'Defensive Workspace'!S30</f>
        <v>0.43</v>
      </c>
      <c r="W45" s="8">
        <f>'Defensive Workspace'!T30</f>
        <v>6.96</v>
      </c>
      <c r="X45" s="8">
        <f>'Defensive Workspace'!U30</f>
        <v>1.48</v>
      </c>
      <c r="Y45" s="8">
        <f>'Defensive Workspace'!V30</f>
        <v>1.74</v>
      </c>
      <c r="Z45" s="11">
        <f>'Defensive Workspace'!W30</f>
        <v>2.7</v>
      </c>
    </row>
    <row r="46" spans="1:26" x14ac:dyDescent="0.3">
      <c r="A46" s="8">
        <f t="shared" si="0"/>
        <v>43</v>
      </c>
      <c r="B46" s="8" t="str">
        <f>'Defensive Workspace'!A42</f>
        <v>M. Barrios</v>
      </c>
      <c r="C46" s="8">
        <f>'Defensive Workspace'!B42</f>
        <v>0.94</v>
      </c>
      <c r="D46" s="8">
        <f>'Defensive Workspace'!C42</f>
        <v>0.49</v>
      </c>
      <c r="E46" s="8">
        <f>'Defensive Workspace'!D42</f>
        <v>0</v>
      </c>
      <c r="F46" s="8">
        <f>'Defensive Workspace'!E42</f>
        <v>0.57999999999999996</v>
      </c>
      <c r="G46" s="8">
        <f>'Defensive Workspace'!F42</f>
        <v>0.18</v>
      </c>
      <c r="H46" s="8">
        <f>'Defensive Workspace'!G42</f>
        <v>1.03</v>
      </c>
      <c r="I46" s="11">
        <f>'Defensive Workspace'!H42</f>
        <v>1.69</v>
      </c>
      <c r="K46" s="8">
        <f t="shared" si="1"/>
        <v>43</v>
      </c>
      <c r="L46" s="8" t="str">
        <f>'Defensive Workspace'!A12</f>
        <v>C. Mueller</v>
      </c>
      <c r="M46" s="8">
        <f>'Defensive Workspace'!K12</f>
        <v>3.17</v>
      </c>
      <c r="N46" s="8">
        <f>'Defensive Workspace'!L12</f>
        <v>0.93</v>
      </c>
      <c r="O46" s="8">
        <f>'Defensive Workspace'!M12</f>
        <v>2.0499999999999998</v>
      </c>
      <c r="P46" s="8">
        <f>'Defensive Workspace'!N12</f>
        <v>4.63</v>
      </c>
      <c r="Q46" s="8">
        <f>'Defensive Workspace'!O12</f>
        <v>10.9</v>
      </c>
      <c r="R46" s="11">
        <f>'Defensive Workspace'!P12</f>
        <v>54.65</v>
      </c>
      <c r="T46" s="8">
        <f t="shared" si="2"/>
        <v>43</v>
      </c>
      <c r="U46" s="8" t="str">
        <f>'Defensive Workspace'!A14</f>
        <v>C. Pontius</v>
      </c>
      <c r="V46" s="8">
        <f>'Defensive Workspace'!S14</f>
        <v>0.87</v>
      </c>
      <c r="W46" s="8">
        <f>'Defensive Workspace'!T14</f>
        <v>6.39</v>
      </c>
      <c r="X46" s="8">
        <f>'Defensive Workspace'!U14</f>
        <v>1.83</v>
      </c>
      <c r="Y46" s="8">
        <f>'Defensive Workspace'!V14</f>
        <v>1.83</v>
      </c>
      <c r="Z46" s="11">
        <f>'Defensive Workspace'!W14</f>
        <v>2.73</v>
      </c>
    </row>
    <row r="47" spans="1:26" x14ac:dyDescent="0.3">
      <c r="A47" s="8">
        <f t="shared" si="0"/>
        <v>44</v>
      </c>
      <c r="B47" s="8" t="str">
        <f>'Defensive Workspace'!A12</f>
        <v>C. Mueller</v>
      </c>
      <c r="C47" s="8">
        <f>'Defensive Workspace'!B12</f>
        <v>1.32</v>
      </c>
      <c r="D47" s="8">
        <f>'Defensive Workspace'!C12</f>
        <v>0.33</v>
      </c>
      <c r="E47" s="8">
        <f>'Defensive Workspace'!D12</f>
        <v>0.2</v>
      </c>
      <c r="F47" s="8">
        <f>'Defensive Workspace'!E12</f>
        <v>0.53</v>
      </c>
      <c r="G47" s="8">
        <f>'Defensive Workspace'!F12</f>
        <v>0.2</v>
      </c>
      <c r="H47" s="8">
        <f>'Defensive Workspace'!G12</f>
        <v>0.79</v>
      </c>
      <c r="I47" s="11">
        <f>'Defensive Workspace'!H12</f>
        <v>1.65</v>
      </c>
      <c r="K47" s="8">
        <f t="shared" si="1"/>
        <v>44</v>
      </c>
      <c r="L47" s="8" t="str">
        <f>'Defensive Workspace'!A35</f>
        <v>J. Medina</v>
      </c>
      <c r="M47" s="8">
        <f>'Defensive Workspace'!K35</f>
        <v>3.78</v>
      </c>
      <c r="N47" s="8">
        <f>'Defensive Workspace'!L35</f>
        <v>0.63</v>
      </c>
      <c r="O47" s="8">
        <f>'Defensive Workspace'!M35</f>
        <v>1.54</v>
      </c>
      <c r="P47" s="8">
        <f>'Defensive Workspace'!N35</f>
        <v>4.62</v>
      </c>
      <c r="Q47" s="8">
        <f>'Defensive Workspace'!O35</f>
        <v>11.47</v>
      </c>
      <c r="R47" s="11">
        <f>'Defensive Workspace'!P35</f>
        <v>54.35</v>
      </c>
      <c r="T47" s="8">
        <f t="shared" si="2"/>
        <v>44</v>
      </c>
      <c r="U47" s="8" t="str">
        <f>'Defensive Workspace'!A46</f>
        <v>P. Arriola</v>
      </c>
      <c r="V47" s="8">
        <f>'Defensive Workspace'!S46</f>
        <v>1</v>
      </c>
      <c r="W47" s="8">
        <f>'Defensive Workspace'!T46</f>
        <v>6.83</v>
      </c>
      <c r="X47" s="8">
        <f>'Defensive Workspace'!U46</f>
        <v>1.5</v>
      </c>
      <c r="Y47" s="8">
        <f>'Defensive Workspace'!V46</f>
        <v>1.44</v>
      </c>
      <c r="Z47" s="11">
        <f>'Defensive Workspace'!W46</f>
        <v>2.76</v>
      </c>
    </row>
    <row r="48" spans="1:26" x14ac:dyDescent="0.3">
      <c r="A48" s="8">
        <f t="shared" si="0"/>
        <v>45</v>
      </c>
      <c r="B48" s="8" t="str">
        <f>'Defensive Workspace'!A36</f>
        <v>J. Plata</v>
      </c>
      <c r="C48" s="8">
        <f>'Defensive Workspace'!B36</f>
        <v>0.61</v>
      </c>
      <c r="D48" s="8">
        <f>'Defensive Workspace'!C36</f>
        <v>7.0000000000000007E-2</v>
      </c>
      <c r="E48" s="8">
        <f>'Defensive Workspace'!D36</f>
        <v>0</v>
      </c>
      <c r="F48" s="8">
        <f>'Defensive Workspace'!E36</f>
        <v>0.54</v>
      </c>
      <c r="G48" s="8">
        <f>'Defensive Workspace'!F36</f>
        <v>7.0000000000000007E-2</v>
      </c>
      <c r="H48" s="8">
        <f>'Defensive Workspace'!G36</f>
        <v>0.47</v>
      </c>
      <c r="I48" s="11">
        <f>'Defensive Workspace'!H36</f>
        <v>1.55</v>
      </c>
      <c r="K48" s="8">
        <f t="shared" si="1"/>
        <v>45</v>
      </c>
      <c r="L48" s="8" t="str">
        <f>'Defensive Workspace'!A42</f>
        <v>M. Barrios</v>
      </c>
      <c r="M48" s="8">
        <f>'Defensive Workspace'!K42</f>
        <v>4.1500000000000004</v>
      </c>
      <c r="N48" s="8">
        <f>'Defensive Workspace'!L42</f>
        <v>0.67</v>
      </c>
      <c r="O48" s="8">
        <f>'Defensive Workspace'!M42</f>
        <v>1.83</v>
      </c>
      <c r="P48" s="8">
        <f>'Defensive Workspace'!N42</f>
        <v>3.79</v>
      </c>
      <c r="Q48" s="8">
        <f>'Defensive Workspace'!O42</f>
        <v>10.39</v>
      </c>
      <c r="R48" s="11">
        <f>'Defensive Workspace'!P42</f>
        <v>53.88</v>
      </c>
      <c r="T48" s="8">
        <f t="shared" si="2"/>
        <v>45</v>
      </c>
      <c r="U48" s="8" t="str">
        <f>'Defensive Workspace'!A19</f>
        <v>D. Accam</v>
      </c>
      <c r="V48" s="8">
        <f>'Defensive Workspace'!S19</f>
        <v>1.33</v>
      </c>
      <c r="W48" s="8">
        <f>'Defensive Workspace'!T19</f>
        <v>7.62</v>
      </c>
      <c r="X48" s="8">
        <f>'Defensive Workspace'!U19</f>
        <v>1.57</v>
      </c>
      <c r="Y48" s="8">
        <f>'Defensive Workspace'!V19</f>
        <v>2.29</v>
      </c>
      <c r="Z48" s="11">
        <f>'Defensive Workspace'!W19</f>
        <v>2.98</v>
      </c>
    </row>
    <row r="49" spans="1:26" x14ac:dyDescent="0.3">
      <c r="A49" s="8">
        <f t="shared" si="0"/>
        <v>46</v>
      </c>
      <c r="B49" s="8" t="str">
        <f>'Defensive Workspace'!A56</f>
        <v>Y. Asad</v>
      </c>
      <c r="C49" s="8">
        <f>'Defensive Workspace'!B56</f>
        <v>1.79</v>
      </c>
      <c r="D49" s="8">
        <f>'Defensive Workspace'!C56</f>
        <v>1.08</v>
      </c>
      <c r="E49" s="8">
        <f>'Defensive Workspace'!D56</f>
        <v>0.14000000000000001</v>
      </c>
      <c r="F49" s="8">
        <f>'Defensive Workspace'!E56</f>
        <v>1.1299999999999999</v>
      </c>
      <c r="G49" s="8">
        <f>'Defensive Workspace'!F56</f>
        <v>0.19</v>
      </c>
      <c r="H49" s="8">
        <f>'Defensive Workspace'!G56</f>
        <v>1.79</v>
      </c>
      <c r="I49" s="11">
        <f>'Defensive Workspace'!H56</f>
        <v>1.55</v>
      </c>
      <c r="K49" s="8">
        <f t="shared" si="1"/>
        <v>46</v>
      </c>
      <c r="L49" s="8" t="str">
        <f>'Defensive Workspace'!A25</f>
        <v>F. Picault</v>
      </c>
      <c r="M49" s="8">
        <f>'Defensive Workspace'!K25</f>
        <v>4.93</v>
      </c>
      <c r="N49" s="8">
        <f>'Defensive Workspace'!L25</f>
        <v>2.09</v>
      </c>
      <c r="O49" s="8">
        <f>'Defensive Workspace'!M25</f>
        <v>5.22</v>
      </c>
      <c r="P49" s="8">
        <f>'Defensive Workspace'!N25</f>
        <v>6.59</v>
      </c>
      <c r="Q49" s="8">
        <f>'Defensive Workspace'!O25</f>
        <v>15.08</v>
      </c>
      <c r="R49" s="11">
        <f>'Defensive Workspace'!P25</f>
        <v>53.82</v>
      </c>
      <c r="T49" s="8">
        <f t="shared" si="2"/>
        <v>46</v>
      </c>
      <c r="U49" s="8" t="str">
        <f>'Defensive Workspace'!A45</f>
        <v>N. Hasler</v>
      </c>
      <c r="V49" s="8">
        <f>'Defensive Workspace'!S45</f>
        <v>1</v>
      </c>
      <c r="W49" s="8">
        <f>'Defensive Workspace'!T45</f>
        <v>8</v>
      </c>
      <c r="X49" s="8">
        <f>'Defensive Workspace'!U45</f>
        <v>1.53</v>
      </c>
      <c r="Y49" s="8">
        <f>'Defensive Workspace'!V45</f>
        <v>2.65</v>
      </c>
      <c r="Z49" s="11">
        <f>'Defensive Workspace'!W45</f>
        <v>3</v>
      </c>
    </row>
    <row r="50" spans="1:26" x14ac:dyDescent="0.3">
      <c r="A50" s="8">
        <f t="shared" si="0"/>
        <v>47</v>
      </c>
      <c r="B50" s="8" t="str">
        <f>'Defensive Workspace'!A45</f>
        <v>N. Hasler</v>
      </c>
      <c r="C50" s="8">
        <f>'Defensive Workspace'!B45</f>
        <v>1.02</v>
      </c>
      <c r="D50" s="8">
        <f>'Defensive Workspace'!C45</f>
        <v>0.41</v>
      </c>
      <c r="E50" s="8">
        <f>'Defensive Workspace'!D45</f>
        <v>0</v>
      </c>
      <c r="F50" s="8">
        <f>'Defensive Workspace'!E45</f>
        <v>0.61</v>
      </c>
      <c r="G50" s="8">
        <f>'Defensive Workspace'!F45</f>
        <v>0</v>
      </c>
      <c r="H50" s="8">
        <f>'Defensive Workspace'!G45</f>
        <v>1.02</v>
      </c>
      <c r="I50" s="11">
        <f>'Defensive Workspace'!H45</f>
        <v>1.43</v>
      </c>
      <c r="K50" s="8">
        <f t="shared" si="1"/>
        <v>47</v>
      </c>
      <c r="L50" s="8" t="str">
        <f>'Defensive Workspace'!A11</f>
        <v>C. Martinez</v>
      </c>
      <c r="M50" s="8">
        <f>'Defensive Workspace'!K11</f>
        <v>5.24</v>
      </c>
      <c r="N50" s="8">
        <f>'Defensive Workspace'!L11</f>
        <v>0.54</v>
      </c>
      <c r="O50" s="8">
        <f>'Defensive Workspace'!M11</f>
        <v>1.82</v>
      </c>
      <c r="P50" s="8">
        <f>'Defensive Workspace'!N11</f>
        <v>5.78</v>
      </c>
      <c r="Q50" s="8">
        <f>'Defensive Workspace'!O11</f>
        <v>14.66</v>
      </c>
      <c r="R50" s="11">
        <f>'Defensive Workspace'!P11</f>
        <v>53.45</v>
      </c>
      <c r="T50" s="8">
        <f t="shared" si="2"/>
        <v>47</v>
      </c>
      <c r="U50" s="8" t="str">
        <f>'Defensive Workspace'!A43</f>
        <v>M. Ibarra</v>
      </c>
      <c r="V50" s="8">
        <f>'Defensive Workspace'!S43</f>
        <v>0.77</v>
      </c>
      <c r="W50" s="8">
        <f>'Defensive Workspace'!T43</f>
        <v>6.85</v>
      </c>
      <c r="X50" s="8">
        <f>'Defensive Workspace'!U43</f>
        <v>2</v>
      </c>
      <c r="Y50" s="8">
        <f>'Defensive Workspace'!V43</f>
        <v>1.23</v>
      </c>
      <c r="Z50" s="11">
        <f>'Defensive Workspace'!W43</f>
        <v>3.01</v>
      </c>
    </row>
    <row r="51" spans="1:26" x14ac:dyDescent="0.3">
      <c r="A51" s="8">
        <f t="shared" si="0"/>
        <v>48</v>
      </c>
      <c r="B51" s="8" t="str">
        <f>'Defensive Workspace'!A52</f>
        <v>S. Blanco</v>
      </c>
      <c r="C51" s="8">
        <f>'Defensive Workspace'!B52</f>
        <v>0.96</v>
      </c>
      <c r="D51" s="8">
        <f>'Defensive Workspace'!C52</f>
        <v>0.5</v>
      </c>
      <c r="E51" s="8">
        <f>'Defensive Workspace'!D52</f>
        <v>0.1</v>
      </c>
      <c r="F51" s="8">
        <f>'Defensive Workspace'!E52</f>
        <v>0.76</v>
      </c>
      <c r="G51" s="8">
        <f>'Defensive Workspace'!F52</f>
        <v>0.05</v>
      </c>
      <c r="H51" s="8">
        <f>'Defensive Workspace'!G52</f>
        <v>0.91</v>
      </c>
      <c r="I51" s="11">
        <f>'Defensive Workspace'!H52</f>
        <v>1.41</v>
      </c>
      <c r="K51" s="8">
        <f t="shared" si="1"/>
        <v>48</v>
      </c>
      <c r="L51" s="8" t="str">
        <f>'Defensive Workspace'!A49</f>
        <v>R. Edwards</v>
      </c>
      <c r="M51" s="8">
        <f>'Defensive Workspace'!K49</f>
        <v>5.95</v>
      </c>
      <c r="N51" s="8">
        <f>'Defensive Workspace'!L49</f>
        <v>1.26</v>
      </c>
      <c r="O51" s="8">
        <f>'Defensive Workspace'!M49</f>
        <v>3.92</v>
      </c>
      <c r="P51" s="8">
        <f>'Defensive Workspace'!N49</f>
        <v>7.4</v>
      </c>
      <c r="Q51" s="8">
        <f>'Defensive Workspace'!O49</f>
        <v>17.96</v>
      </c>
      <c r="R51" s="11">
        <f>'Defensive Workspace'!P49</f>
        <v>52.94</v>
      </c>
      <c r="T51" s="8">
        <f t="shared" si="2"/>
        <v>48</v>
      </c>
      <c r="U51" s="8" t="str">
        <f>'Defensive Workspace'!A7</f>
        <v>A. Katai</v>
      </c>
      <c r="V51" s="8">
        <f>'Defensive Workspace'!S7</f>
        <v>1</v>
      </c>
      <c r="W51" s="8">
        <f>'Defensive Workspace'!T7</f>
        <v>7.08</v>
      </c>
      <c r="X51" s="8">
        <f>'Defensive Workspace'!U7</f>
        <v>1.96</v>
      </c>
      <c r="Y51" s="8">
        <f>'Defensive Workspace'!V7</f>
        <v>1.75</v>
      </c>
      <c r="Z51" s="11">
        <f>'Defensive Workspace'!W7</f>
        <v>3.03</v>
      </c>
    </row>
    <row r="52" spans="1:26" x14ac:dyDescent="0.3">
      <c r="A52" s="8">
        <f t="shared" si="0"/>
        <v>49</v>
      </c>
      <c r="B52" s="8" t="str">
        <f>'Defensive Workspace'!A6</f>
        <v>A. GÃ³mez</v>
      </c>
      <c r="C52" s="8">
        <f>'Defensive Workspace'!B6</f>
        <v>3.03</v>
      </c>
      <c r="D52" s="8">
        <f>'Defensive Workspace'!C6</f>
        <v>0.67</v>
      </c>
      <c r="E52" s="8">
        <f>'Defensive Workspace'!D6</f>
        <v>0.08</v>
      </c>
      <c r="F52" s="8">
        <f>'Defensive Workspace'!E6</f>
        <v>0.76</v>
      </c>
      <c r="G52" s="8">
        <f>'Defensive Workspace'!F6</f>
        <v>0.17</v>
      </c>
      <c r="H52" s="8">
        <f>'Defensive Workspace'!G6</f>
        <v>2.1</v>
      </c>
      <c r="I52" s="11">
        <f>'Defensive Workspace'!H6</f>
        <v>1.34</v>
      </c>
      <c r="K52" s="8">
        <f t="shared" si="1"/>
        <v>49</v>
      </c>
      <c r="L52" s="8" t="str">
        <f>'Defensive Workspace'!A26</f>
        <v>Gerso Fernandes</v>
      </c>
      <c r="M52" s="8">
        <f>'Defensive Workspace'!K26</f>
        <v>4.1399999999999997</v>
      </c>
      <c r="N52" s="8">
        <f>'Defensive Workspace'!L26</f>
        <v>0.19</v>
      </c>
      <c r="O52" s="8">
        <f>'Defensive Workspace'!M26</f>
        <v>1.21</v>
      </c>
      <c r="P52" s="8">
        <f>'Defensive Workspace'!N26</f>
        <v>4.2699999999999996</v>
      </c>
      <c r="Q52" s="8">
        <f>'Defensive Workspace'!O26</f>
        <v>11.35</v>
      </c>
      <c r="R52" s="11">
        <f>'Defensive Workspace'!P26</f>
        <v>52.56</v>
      </c>
      <c r="T52" s="8">
        <f t="shared" si="2"/>
        <v>49</v>
      </c>
      <c r="U52" s="8" t="str">
        <f>'Defensive Workspace'!A24</f>
        <v>E. Castillo</v>
      </c>
      <c r="V52" s="8">
        <f>'Defensive Workspace'!S24</f>
        <v>0.56999999999999995</v>
      </c>
      <c r="W52" s="8">
        <f>'Defensive Workspace'!T24</f>
        <v>7.1</v>
      </c>
      <c r="X52" s="8">
        <f>'Defensive Workspace'!U24</f>
        <v>1.9</v>
      </c>
      <c r="Y52" s="8">
        <f>'Defensive Workspace'!V24</f>
        <v>1</v>
      </c>
      <c r="Z52" s="11">
        <f>'Defensive Workspace'!W24</f>
        <v>3.04</v>
      </c>
    </row>
    <row r="53" spans="1:26" x14ac:dyDescent="0.3">
      <c r="A53" s="8">
        <f t="shared" si="0"/>
        <v>50</v>
      </c>
      <c r="B53" s="8" t="str">
        <f>'Defensive Workspace'!A5</f>
        <v>A. Elis</v>
      </c>
      <c r="C53" s="8">
        <f>'Defensive Workspace'!B5</f>
        <v>0.79</v>
      </c>
      <c r="D53" s="8">
        <f>'Defensive Workspace'!C5</f>
        <v>0.6</v>
      </c>
      <c r="E53" s="8">
        <f>'Defensive Workspace'!D5</f>
        <v>0</v>
      </c>
      <c r="F53" s="8">
        <f>'Defensive Workspace'!E5</f>
        <v>0.42</v>
      </c>
      <c r="G53" s="8">
        <f>'Defensive Workspace'!F5</f>
        <v>0</v>
      </c>
      <c r="H53" s="8">
        <f>'Defensive Workspace'!G5</f>
        <v>0.93</v>
      </c>
      <c r="I53" s="11">
        <f>'Defensive Workspace'!H5</f>
        <v>1.25</v>
      </c>
      <c r="K53" s="8">
        <f t="shared" si="1"/>
        <v>50</v>
      </c>
      <c r="L53" s="8" t="str">
        <f>'Defensive Workspace'!A21</f>
        <v>D. Royer</v>
      </c>
      <c r="M53" s="8">
        <f>'Defensive Workspace'!K21</f>
        <v>4.04</v>
      </c>
      <c r="N53" s="8">
        <f>'Defensive Workspace'!L21</f>
        <v>1.39</v>
      </c>
      <c r="O53" s="8">
        <f>'Defensive Workspace'!M21</f>
        <v>3.63</v>
      </c>
      <c r="P53" s="8">
        <f>'Defensive Workspace'!N21</f>
        <v>4.37</v>
      </c>
      <c r="Q53" s="8">
        <f>'Defensive Workspace'!O21</f>
        <v>11.34</v>
      </c>
      <c r="R53" s="11">
        <f>'Defensive Workspace'!P21</f>
        <v>52.4</v>
      </c>
      <c r="T53" s="8">
        <f t="shared" si="2"/>
        <v>50</v>
      </c>
      <c r="U53" s="8" t="str">
        <f>'Defensive Workspace'!A53</f>
        <v>S. Nicholson</v>
      </c>
      <c r="V53" s="8">
        <f>'Defensive Workspace'!S53</f>
        <v>0.78</v>
      </c>
      <c r="W53" s="8">
        <f>'Defensive Workspace'!T53</f>
        <v>8.2799999999999994</v>
      </c>
      <c r="X53" s="8">
        <f>'Defensive Workspace'!U53</f>
        <v>2.11</v>
      </c>
      <c r="Y53" s="8">
        <f>'Defensive Workspace'!V53</f>
        <v>1.94</v>
      </c>
      <c r="Z53" s="11">
        <f>'Defensive Workspace'!W53</f>
        <v>3.42</v>
      </c>
    </row>
    <row r="54" spans="1:26" x14ac:dyDescent="0.3">
      <c r="A54" s="8">
        <f t="shared" si="0"/>
        <v>51</v>
      </c>
      <c r="B54" s="8" t="str">
        <f>'Defensive Workspace'!A20</f>
        <v>D. Rossi</v>
      </c>
      <c r="C54" s="8">
        <f>'Defensive Workspace'!B20</f>
        <v>0.88</v>
      </c>
      <c r="D54" s="8">
        <f>'Defensive Workspace'!C20</f>
        <v>0.65</v>
      </c>
      <c r="E54" s="8">
        <f>'Defensive Workspace'!D20</f>
        <v>0</v>
      </c>
      <c r="F54" s="8">
        <f>'Defensive Workspace'!E20</f>
        <v>1.06</v>
      </c>
      <c r="G54" s="8">
        <f>'Defensive Workspace'!F20</f>
        <v>0.09</v>
      </c>
      <c r="H54" s="8">
        <f>'Defensive Workspace'!G20</f>
        <v>1.1499999999999999</v>
      </c>
      <c r="I54" s="11">
        <f>'Defensive Workspace'!H20</f>
        <v>1.1499999999999999</v>
      </c>
      <c r="K54" s="8">
        <f t="shared" si="1"/>
        <v>51</v>
      </c>
      <c r="L54" s="8" t="str">
        <f>'Defensive Workspace'!A8</f>
        <v>A. Muyl</v>
      </c>
      <c r="M54" s="8">
        <f>'Defensive Workspace'!K8</f>
        <v>5.69</v>
      </c>
      <c r="N54" s="8">
        <f>'Defensive Workspace'!L8</f>
        <v>1.62</v>
      </c>
      <c r="O54" s="8">
        <f>'Defensive Workspace'!M8</f>
        <v>4.24</v>
      </c>
      <c r="P54" s="8">
        <f>'Defensive Workspace'!N8</f>
        <v>6.77</v>
      </c>
      <c r="Q54" s="8">
        <f>'Defensive Workspace'!O8</f>
        <v>18.420000000000002</v>
      </c>
      <c r="R54" s="11">
        <f>'Defensive Workspace'!P8</f>
        <v>52</v>
      </c>
      <c r="T54" s="8">
        <f t="shared" si="2"/>
        <v>51</v>
      </c>
      <c r="U54" s="8" t="str">
        <f>'Defensive Workspace'!A12</f>
        <v>C. Mueller</v>
      </c>
      <c r="V54" s="8">
        <f>'Defensive Workspace'!S12</f>
        <v>1.32</v>
      </c>
      <c r="W54" s="8">
        <f>'Defensive Workspace'!T12</f>
        <v>8.74</v>
      </c>
      <c r="X54" s="8">
        <f>'Defensive Workspace'!U12</f>
        <v>2.3199999999999998</v>
      </c>
      <c r="Y54" s="8">
        <f>'Defensive Workspace'!V12</f>
        <v>1.95</v>
      </c>
      <c r="Z54" s="11">
        <f>'Defensive Workspace'!W12</f>
        <v>3.72</v>
      </c>
    </row>
    <row r="55" spans="1:26" x14ac:dyDescent="0.3">
      <c r="A55" s="8">
        <f t="shared" si="0"/>
        <v>52</v>
      </c>
      <c r="B55" s="8" t="str">
        <f>'Defensive Workspace'!A23</f>
        <v>E. Barco</v>
      </c>
      <c r="C55" s="8">
        <f>'Defensive Workspace'!B23</f>
        <v>0.83</v>
      </c>
      <c r="D55" s="8">
        <f>'Defensive Workspace'!C23</f>
        <v>0.28000000000000003</v>
      </c>
      <c r="E55" s="8">
        <f>'Defensive Workspace'!D23</f>
        <v>0</v>
      </c>
      <c r="F55" s="8">
        <f>'Defensive Workspace'!E23</f>
        <v>0.65</v>
      </c>
      <c r="G55" s="8">
        <f>'Defensive Workspace'!F23</f>
        <v>0.09</v>
      </c>
      <c r="H55" s="8">
        <f>'Defensive Workspace'!G23</f>
        <v>1.2</v>
      </c>
      <c r="I55" s="11">
        <f>'Defensive Workspace'!H23</f>
        <v>1.1100000000000001</v>
      </c>
      <c r="K55" s="8">
        <f t="shared" si="1"/>
        <v>52</v>
      </c>
      <c r="L55" s="8" t="str">
        <f>'Defensive Workspace'!A48</f>
        <v>R. Alessandrini</v>
      </c>
      <c r="M55" s="8">
        <f>'Defensive Workspace'!K48</f>
        <v>4.72</v>
      </c>
      <c r="N55" s="8">
        <f>'Defensive Workspace'!L48</f>
        <v>0.15</v>
      </c>
      <c r="O55" s="8">
        <f>'Defensive Workspace'!M48</f>
        <v>1.45</v>
      </c>
      <c r="P55" s="8">
        <f>'Defensive Workspace'!N48</f>
        <v>3.58</v>
      </c>
      <c r="Q55" s="8">
        <f>'Defensive Workspace'!O48</f>
        <v>11.12</v>
      </c>
      <c r="R55" s="11">
        <f>'Defensive Workspace'!P48</f>
        <v>49</v>
      </c>
      <c r="T55" s="8">
        <f t="shared" si="2"/>
        <v>52</v>
      </c>
      <c r="U55" s="8" t="str">
        <f>'Defensive Workspace'!A54</f>
        <v>V. Qazaishvili</v>
      </c>
      <c r="V55" s="8">
        <f>'Defensive Workspace'!S54</f>
        <v>1.05</v>
      </c>
      <c r="W55" s="8">
        <f>'Defensive Workspace'!T54</f>
        <v>8.89</v>
      </c>
      <c r="X55" s="8">
        <f>'Defensive Workspace'!U54</f>
        <v>2.16</v>
      </c>
      <c r="Y55" s="8">
        <f>'Defensive Workspace'!V54</f>
        <v>1.32</v>
      </c>
      <c r="Z55" s="11">
        <f>'Defensive Workspace'!W54</f>
        <v>3.72</v>
      </c>
    </row>
    <row r="56" spans="1:26" x14ac:dyDescent="0.3">
      <c r="A56" s="8">
        <f t="shared" si="0"/>
        <v>53</v>
      </c>
      <c r="B56" s="8" t="str">
        <f>'Defensive Workspace'!A17</f>
        <v>C. Techera</v>
      </c>
      <c r="C56" s="8">
        <f>'Defensive Workspace'!B17</f>
        <v>0.54</v>
      </c>
      <c r="D56" s="8">
        <f>'Defensive Workspace'!C17</f>
        <v>0.2</v>
      </c>
      <c r="E56" s="8">
        <f>'Defensive Workspace'!D17</f>
        <v>0.14000000000000001</v>
      </c>
      <c r="F56" s="8">
        <f>'Defensive Workspace'!E17</f>
        <v>0.68</v>
      </c>
      <c r="G56" s="8">
        <f>'Defensive Workspace'!F17</f>
        <v>0.27</v>
      </c>
      <c r="H56" s="8">
        <f>'Defensive Workspace'!G17</f>
        <v>0.88</v>
      </c>
      <c r="I56" s="11">
        <f>'Defensive Workspace'!H17</f>
        <v>0.68</v>
      </c>
      <c r="K56" s="8">
        <f t="shared" si="1"/>
        <v>53</v>
      </c>
      <c r="L56" s="8" t="str">
        <f>'Defensive Workspace'!A5</f>
        <v>A. Elis</v>
      </c>
      <c r="M56" s="8">
        <f>'Defensive Workspace'!K5</f>
        <v>2.74</v>
      </c>
      <c r="N56" s="8">
        <f>'Defensive Workspace'!L5</f>
        <v>2.46</v>
      </c>
      <c r="O56" s="8">
        <f>'Defensive Workspace'!M5</f>
        <v>5.9</v>
      </c>
      <c r="P56" s="8">
        <f>'Defensive Workspace'!N5</f>
        <v>7.66</v>
      </c>
      <c r="Q56" s="8">
        <f>'Defensive Workspace'!O5</f>
        <v>18.07</v>
      </c>
      <c r="R56" s="11">
        <f>'Defensive Workspace'!P5</f>
        <v>48.93</v>
      </c>
      <c r="T56" s="8">
        <f t="shared" si="2"/>
        <v>53</v>
      </c>
      <c r="U56" s="8" t="str">
        <f>'Defensive Workspace'!A15</f>
        <v>C. Roldan</v>
      </c>
      <c r="V56" s="8">
        <f>'Defensive Workspace'!S15</f>
        <v>1.55</v>
      </c>
      <c r="W56" s="8">
        <f>'Defensive Workspace'!T15</f>
        <v>12.45</v>
      </c>
      <c r="X56" s="8">
        <f>'Defensive Workspace'!U15</f>
        <v>0.82</v>
      </c>
      <c r="Y56" s="8">
        <f>'Defensive Workspace'!V15</f>
        <v>0.82</v>
      </c>
      <c r="Z56" s="11">
        <f>'Defensive Workspace'!W15</f>
        <v>4.22</v>
      </c>
    </row>
    <row r="57" spans="1:26" x14ac:dyDescent="0.3">
      <c r="A57" s="8">
        <f t="shared" si="0"/>
        <v>54</v>
      </c>
      <c r="B57" s="8" t="str">
        <f>'Defensive Workspace'!A38</f>
        <v>J. Savarino</v>
      </c>
      <c r="C57" s="8">
        <f>'Defensive Workspace'!B38</f>
        <v>0.94</v>
      </c>
      <c r="D57" s="8">
        <f>'Defensive Workspace'!C38</f>
        <v>0.56000000000000005</v>
      </c>
      <c r="E57" s="8">
        <f>'Defensive Workspace'!D38</f>
        <v>0.03</v>
      </c>
      <c r="F57" s="8">
        <f>'Defensive Workspace'!E38</f>
        <v>0.45</v>
      </c>
      <c r="G57" s="8">
        <f>'Defensive Workspace'!F38</f>
        <v>0.03</v>
      </c>
      <c r="H57" s="8">
        <f>'Defensive Workspace'!G38</f>
        <v>1.22</v>
      </c>
      <c r="I57" s="11">
        <f>'Defensive Workspace'!H38</f>
        <v>0.38</v>
      </c>
      <c r="K57" s="8">
        <f t="shared" si="1"/>
        <v>54</v>
      </c>
      <c r="L57" s="8" t="str">
        <f>'Defensive Workspace'!A17</f>
        <v>C. Techera</v>
      </c>
      <c r="M57" s="8">
        <f>'Defensive Workspace'!K17</f>
        <v>3.46</v>
      </c>
      <c r="N57" s="8">
        <f>'Defensive Workspace'!L17</f>
        <v>7.0000000000000007E-2</v>
      </c>
      <c r="O57" s="8">
        <f>'Defensive Workspace'!M17</f>
        <v>2.31</v>
      </c>
      <c r="P57" s="8">
        <f>'Defensive Workspace'!N17</f>
        <v>2.99</v>
      </c>
      <c r="Q57" s="8">
        <f>'Defensive Workspace'!O17</f>
        <v>9.7100000000000009</v>
      </c>
      <c r="R57" s="11">
        <f>'Defensive Workspace'!P17</f>
        <v>41.42</v>
      </c>
      <c r="T57" s="8">
        <f t="shared" si="2"/>
        <v>54</v>
      </c>
      <c r="U57" s="8" t="str">
        <f>'Defensive Workspace'!A16</f>
        <v>C. Sapong</v>
      </c>
      <c r="V57" s="8">
        <f>'Defensive Workspace'!S16</f>
        <v>2.5499999999999998</v>
      </c>
      <c r="W57" s="8">
        <f>'Defensive Workspace'!T16</f>
        <v>13.64</v>
      </c>
      <c r="X57" s="8">
        <f>'Defensive Workspace'!U16</f>
        <v>0.82</v>
      </c>
      <c r="Y57" s="8">
        <f>'Defensive Workspace'!V16</f>
        <v>1.27</v>
      </c>
      <c r="Z57" s="11">
        <f>'Defensive Workspace'!W16</f>
        <v>4.63</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57"/>
  <sheetViews>
    <sheetView workbookViewId="0"/>
  </sheetViews>
  <sheetFormatPr defaultRowHeight="14.4" x14ac:dyDescent="0.3"/>
  <cols>
    <col min="1" max="1" width="14.33203125" customWidth="1"/>
    <col min="12" max="12" width="14.33203125" customWidth="1"/>
    <col min="19" max="19" width="18.33203125" customWidth="1"/>
    <col min="27" max="27" width="18.6640625" customWidth="1"/>
    <col min="34" max="34" width="13.88671875" customWidth="1"/>
  </cols>
  <sheetData>
    <row r="1" spans="1:35" x14ac:dyDescent="0.3">
      <c r="A1" t="s">
        <v>178</v>
      </c>
    </row>
    <row r="2" spans="1:35" x14ac:dyDescent="0.3">
      <c r="B2" t="s">
        <v>15</v>
      </c>
      <c r="H2" t="s">
        <v>179</v>
      </c>
      <c r="O2" t="s">
        <v>180</v>
      </c>
      <c r="V2" t="s">
        <v>241</v>
      </c>
      <c r="AD2" t="s">
        <v>207</v>
      </c>
    </row>
    <row r="3" spans="1:35" x14ac:dyDescent="0.3">
      <c r="A3" t="str">
        <f>'Opta Data'!J1</f>
        <v>player</v>
      </c>
      <c r="B3" t="str">
        <f>'Opta Data'!P1</f>
        <v>Touches</v>
      </c>
      <c r="C3" t="str">
        <f>'Opta Data'!Q1</f>
        <v>TchsA3</v>
      </c>
      <c r="D3" t="str">
        <f>'Opta Data'!R1</f>
        <v>AvePositionAttHalf</v>
      </c>
      <c r="E3" t="str">
        <f>'Opta Data'!S1</f>
        <v>TouchIndexWing</v>
      </c>
      <c r="F3" t="s">
        <v>0</v>
      </c>
      <c r="H3" t="str">
        <f>'Opta Data'!T1</f>
        <v>PsAtt</v>
      </c>
      <c r="I3" t="str">
        <f>'Opta Data'!U1</f>
        <v>Pass%</v>
      </c>
      <c r="J3" t="str">
        <f>'Opta Data'!V1</f>
        <v>%PassWithinA3</v>
      </c>
      <c r="K3" t="str">
        <f>'Opta Data'!W1</f>
        <v>%PassFwdM3D3</v>
      </c>
      <c r="L3" t="str">
        <f>'Opta Data'!X1</f>
        <v>PassIndexWing</v>
      </c>
      <c r="M3" t="s">
        <v>0</v>
      </c>
      <c r="O3" t="str">
        <f>'Opta Data'!AA1</f>
        <v>1v1</v>
      </c>
      <c r="P3" t="str">
        <f>'Opta Data'!AB1</f>
        <v>1v1%</v>
      </c>
      <c r="Q3" t="str">
        <f>'Opta Data'!AC1</f>
        <v>Suc1v1</v>
      </c>
      <c r="R3" t="str">
        <f>'Opta Data'!AD1</f>
        <v>Disposs</v>
      </c>
      <c r="S3" t="str">
        <f>'Opta Data'!AE1</f>
        <v>TakeOnIndexWing</v>
      </c>
      <c r="T3" t="s">
        <v>0</v>
      </c>
      <c r="V3" t="str">
        <f>'Opta Data'!AF1</f>
        <v>PsCmpInBoxNotChance</v>
      </c>
      <c r="W3" t="str">
        <f>'Opta Data'!AG1</f>
        <v>SOG</v>
      </c>
      <c r="X3" t="str">
        <f>'Opta Data'!AH1</f>
        <v>Goal</v>
      </c>
      <c r="Y3" t="str">
        <f>'Opta Data'!AI1</f>
        <v>BgChncCrtd</v>
      </c>
      <c r="Z3" t="str">
        <f>'Opta Data'!AJ1</f>
        <v>Ast</v>
      </c>
      <c r="AA3" t="str">
        <f>'Opta Data'!AK1</f>
        <v>CreationIndexWing</v>
      </c>
      <c r="AB3" t="s">
        <v>0</v>
      </c>
      <c r="AD3" s="3" t="str">
        <f>'Opta Data'!AL1</f>
        <v>teamSOG</v>
      </c>
      <c r="AE3" s="3" t="str">
        <f>'Opta Data'!AM1</f>
        <v>TeamGoals</v>
      </c>
      <c r="AF3" s="3" t="str">
        <f>'Opta Data'!AN1</f>
        <v>TeamBgChncCrtd</v>
      </c>
      <c r="AG3" s="10" t="str">
        <f>'Opta Data'!AO1</f>
        <v>TeamAssist</v>
      </c>
      <c r="AH3" s="3" t="str">
        <f>'Opta Data'!AP1</f>
        <v>TeamAttIndex</v>
      </c>
      <c r="AI3" s="3" t="s">
        <v>0</v>
      </c>
    </row>
    <row r="4" spans="1:35" x14ac:dyDescent="0.3">
      <c r="A4" t="str">
        <f>'Opta Data'!J2</f>
        <v>A. Davies</v>
      </c>
      <c r="B4">
        <f>'Opta Data'!P2</f>
        <v>59.59</v>
      </c>
      <c r="C4">
        <f>'Opta Data'!Q2</f>
        <v>23.7</v>
      </c>
      <c r="D4">
        <f>'Opta Data'!R2</f>
        <v>73.62</v>
      </c>
      <c r="E4">
        <f>'Opta Data'!S2</f>
        <v>43.87</v>
      </c>
      <c r="F4">
        <f t="shared" ref="F4:F35" si="0">_xlfn.RANK.EQ(E4,E$4:E$57)</f>
        <v>18</v>
      </c>
      <c r="H4">
        <f>'Opta Data'!T2</f>
        <v>29.65</v>
      </c>
      <c r="I4" s="1">
        <f>'Opta Data'!U2</f>
        <v>0.80200000000000005</v>
      </c>
      <c r="J4" s="1">
        <f>'Opta Data'!V2</f>
        <v>0.29399999999999998</v>
      </c>
      <c r="K4" s="1">
        <f>'Opta Data'!W2</f>
        <v>0.29599999999999999</v>
      </c>
      <c r="L4">
        <f>'Opta Data'!X2</f>
        <v>1.66</v>
      </c>
      <c r="M4">
        <f t="shared" ref="M4:M35" si="1">_xlfn.RANK.EQ(L4,L$4:L$57)</f>
        <v>39</v>
      </c>
      <c r="O4">
        <f>'Opta Data'!AA2</f>
        <v>8.18</v>
      </c>
      <c r="P4" s="1">
        <f>'Opta Data'!AB2</f>
        <v>0.58499999999999996</v>
      </c>
      <c r="Q4">
        <f>'Opta Data'!AC2</f>
        <v>4.78</v>
      </c>
      <c r="R4">
        <f>'Opta Data'!AD2</f>
        <v>1.72</v>
      </c>
      <c r="S4">
        <f>'Opta Data'!AE2</f>
        <v>3.06</v>
      </c>
      <c r="T4">
        <f t="shared" ref="T4:T35" si="2">_xlfn.RANK.EQ(S4,S$4:S$57)</f>
        <v>2</v>
      </c>
      <c r="V4">
        <f>'Opta Data'!AF2</f>
        <v>0.42</v>
      </c>
      <c r="W4">
        <f>'Opta Data'!AG2</f>
        <v>0.55000000000000004</v>
      </c>
      <c r="X4">
        <f>'Opta Data'!AH2</f>
        <v>0.25</v>
      </c>
      <c r="Y4" s="2">
        <f>'Opta Data'!AI2</f>
        <v>0.34</v>
      </c>
      <c r="Z4">
        <f>'Opta Data'!AJ2</f>
        <v>0.46</v>
      </c>
      <c r="AA4" s="2">
        <f>'Opta Data'!AK2</f>
        <v>1.1299999999999999</v>
      </c>
      <c r="AB4">
        <f t="shared" ref="AB4:AB35" si="3">_xlfn.RANK.EQ(AA4,AA$4:AA$57,0)</f>
        <v>41</v>
      </c>
      <c r="AD4" s="3">
        <f>'Opta Data'!AL2</f>
        <v>5.16</v>
      </c>
      <c r="AE4" s="3">
        <f>'Opta Data'!AM2</f>
        <v>1.55</v>
      </c>
      <c r="AF4" s="3">
        <f>'Opta Data'!AN2</f>
        <v>2.4300000000000002</v>
      </c>
      <c r="AG4" s="10">
        <f>'Opta Data'!AO2</f>
        <v>1.62</v>
      </c>
      <c r="AH4" s="3">
        <f>'Opta Data'!AP2</f>
        <v>10.029999999999999</v>
      </c>
      <c r="AI4" s="3">
        <f t="shared" ref="AI4:AI35" si="4">_xlfn.RANK.EQ(AH4,AH$4:AH$57,0)</f>
        <v>23</v>
      </c>
    </row>
    <row r="5" spans="1:35" x14ac:dyDescent="0.3">
      <c r="A5" t="str">
        <f>'Opta Data'!J3</f>
        <v>A. Elis</v>
      </c>
      <c r="B5">
        <f>'Opta Data'!P3</f>
        <v>49.32</v>
      </c>
      <c r="C5">
        <f>'Opta Data'!Q3</f>
        <v>29.49</v>
      </c>
      <c r="D5">
        <f>'Opta Data'!R3</f>
        <v>76.040000000000006</v>
      </c>
      <c r="E5">
        <f>'Opta Data'!S3</f>
        <v>37.5</v>
      </c>
      <c r="F5" s="8">
        <f t="shared" si="0"/>
        <v>39</v>
      </c>
      <c r="H5">
        <f>'Opta Data'!T3</f>
        <v>23.92</v>
      </c>
      <c r="I5" s="1">
        <f>'Opta Data'!U3</f>
        <v>0.72799999999999998</v>
      </c>
      <c r="J5" s="1">
        <f>'Opta Data'!V3</f>
        <v>0.41</v>
      </c>
      <c r="K5" s="1">
        <f>'Opta Data'!W3</f>
        <v>0.24199999999999999</v>
      </c>
      <c r="L5">
        <f>'Opta Data'!X3</f>
        <v>1.26</v>
      </c>
      <c r="M5" s="8">
        <f t="shared" si="1"/>
        <v>50</v>
      </c>
      <c r="O5">
        <f>'Opta Data'!AA3</f>
        <v>6.69</v>
      </c>
      <c r="P5" s="1">
        <f>'Opta Data'!AB3</f>
        <v>0.39600000000000002</v>
      </c>
      <c r="Q5">
        <f>'Opta Data'!AC3</f>
        <v>2.65</v>
      </c>
      <c r="R5">
        <f>'Opta Data'!AD3</f>
        <v>2.5499999999999998</v>
      </c>
      <c r="S5">
        <f>'Opta Data'!AE3</f>
        <v>0.09</v>
      </c>
      <c r="T5" s="8">
        <f t="shared" si="2"/>
        <v>16</v>
      </c>
      <c r="V5">
        <f>'Opta Data'!AF3</f>
        <v>0.84</v>
      </c>
      <c r="W5">
        <f>'Opta Data'!AG3</f>
        <v>1.76</v>
      </c>
      <c r="X5">
        <f>'Opta Data'!AH3</f>
        <v>0.51</v>
      </c>
      <c r="Y5" s="2">
        <f>'Opta Data'!AI3</f>
        <v>0.42</v>
      </c>
      <c r="Z5">
        <f>'Opta Data'!AJ3</f>
        <v>0.37</v>
      </c>
      <c r="AA5" s="2">
        <f>'Opta Data'!AK3</f>
        <v>2.69</v>
      </c>
      <c r="AB5" s="8">
        <f t="shared" si="3"/>
        <v>3</v>
      </c>
      <c r="AD5" s="3">
        <f>'Opta Data'!AL3</f>
        <v>6.41</v>
      </c>
      <c r="AE5" s="3">
        <f>'Opta Data'!AM3</f>
        <v>1.88</v>
      </c>
      <c r="AF5" s="3">
        <f>'Opta Data'!AN3</f>
        <v>2.37</v>
      </c>
      <c r="AG5" s="10">
        <f>'Opta Data'!AO3</f>
        <v>1.58</v>
      </c>
      <c r="AH5" s="3">
        <f>'Opta Data'!AP3</f>
        <v>12.24</v>
      </c>
      <c r="AI5" s="3">
        <f t="shared" si="4"/>
        <v>5</v>
      </c>
    </row>
    <row r="6" spans="1:35" x14ac:dyDescent="0.3">
      <c r="A6" t="str">
        <f>'Opta Data'!J4</f>
        <v>A. GÃ³mez</v>
      </c>
      <c r="B6">
        <f>'Opta Data'!P4</f>
        <v>56.22</v>
      </c>
      <c r="C6">
        <f>'Opta Data'!Q4</f>
        <v>15.63</v>
      </c>
      <c r="D6">
        <f>'Opta Data'!R4</f>
        <v>70.67</v>
      </c>
      <c r="E6">
        <f>'Opta Data'!S4</f>
        <v>39.729999999999997</v>
      </c>
      <c r="F6" s="8">
        <f t="shared" si="0"/>
        <v>29</v>
      </c>
      <c r="H6">
        <f>'Opta Data'!T4</f>
        <v>31.93</v>
      </c>
      <c r="I6" s="1">
        <f>'Opta Data'!U4</f>
        <v>0.745</v>
      </c>
      <c r="J6" s="1">
        <f>'Opta Data'!V4</f>
        <v>0.161</v>
      </c>
      <c r="K6" s="1">
        <f>'Opta Data'!W4</f>
        <v>0.33800000000000002</v>
      </c>
      <c r="L6">
        <f>'Opta Data'!X4</f>
        <v>0.96</v>
      </c>
      <c r="M6" s="8">
        <f t="shared" si="1"/>
        <v>54</v>
      </c>
      <c r="O6">
        <f>'Opta Data'!AA4</f>
        <v>2.1800000000000002</v>
      </c>
      <c r="P6" s="1">
        <f>'Opta Data'!AB4</f>
        <v>0.46200000000000002</v>
      </c>
      <c r="Q6">
        <f>'Opta Data'!AC4</f>
        <v>1.01</v>
      </c>
      <c r="R6">
        <f>'Opta Data'!AD4</f>
        <v>2.1</v>
      </c>
      <c r="S6">
        <f>'Opta Data'!AE4</f>
        <v>-1.0900000000000001</v>
      </c>
      <c r="T6" s="8">
        <f t="shared" si="2"/>
        <v>51</v>
      </c>
      <c r="V6">
        <f>'Opta Data'!AF4</f>
        <v>0.42</v>
      </c>
      <c r="W6">
        <f>'Opta Data'!AG4</f>
        <v>0.59</v>
      </c>
      <c r="X6">
        <f>'Opta Data'!AH4</f>
        <v>0</v>
      </c>
      <c r="Y6" s="2">
        <f>'Opta Data'!AI4</f>
        <v>0.17</v>
      </c>
      <c r="Z6">
        <f>'Opta Data'!AJ4</f>
        <v>0</v>
      </c>
      <c r="AA6" s="2">
        <f>'Opta Data'!AK4</f>
        <v>0.76</v>
      </c>
      <c r="AB6" s="8">
        <f t="shared" si="3"/>
        <v>51</v>
      </c>
      <c r="AD6" s="3">
        <f>'Opta Data'!AL4</f>
        <v>4.2</v>
      </c>
      <c r="AE6" s="3">
        <f>'Opta Data'!AM4</f>
        <v>1.33</v>
      </c>
      <c r="AF6" s="3">
        <f>'Opta Data'!AN4</f>
        <v>1.51</v>
      </c>
      <c r="AG6" s="10">
        <f>'Opta Data'!AO4</f>
        <v>0.46</v>
      </c>
      <c r="AH6" s="3">
        <f>'Opta Data'!AP4</f>
        <v>7.05</v>
      </c>
      <c r="AI6" s="3">
        <f t="shared" si="4"/>
        <v>50</v>
      </c>
    </row>
    <row r="7" spans="1:35" x14ac:dyDescent="0.3">
      <c r="A7" t="str">
        <f>'Opta Data'!J5</f>
        <v>A. Katai</v>
      </c>
      <c r="B7">
        <f>'Opta Data'!P5</f>
        <v>51.37</v>
      </c>
      <c r="C7">
        <f>'Opta Data'!Q5</f>
        <v>26.27</v>
      </c>
      <c r="D7">
        <f>'Opta Data'!R5</f>
        <v>75.150000000000006</v>
      </c>
      <c r="E7">
        <f>'Opta Data'!S5</f>
        <v>38.6</v>
      </c>
      <c r="F7" s="8">
        <f t="shared" si="0"/>
        <v>34</v>
      </c>
      <c r="H7">
        <f>'Opta Data'!T5</f>
        <v>30.3</v>
      </c>
      <c r="I7" s="1">
        <f>'Opta Data'!U5</f>
        <v>0.75700000000000001</v>
      </c>
      <c r="J7" s="1">
        <f>'Opta Data'!V5</f>
        <v>0.33500000000000002</v>
      </c>
      <c r="K7" s="1">
        <f>'Opta Data'!W5</f>
        <v>0.26100000000000001</v>
      </c>
      <c r="L7">
        <f>'Opta Data'!X5</f>
        <v>1.52</v>
      </c>
      <c r="M7" s="8">
        <f t="shared" si="1"/>
        <v>43</v>
      </c>
      <c r="O7">
        <f>'Opta Data'!AA5</f>
        <v>3.77</v>
      </c>
      <c r="P7" s="1">
        <f>'Opta Data'!AB5</f>
        <v>0.50700000000000001</v>
      </c>
      <c r="Q7">
        <f>'Opta Data'!AC5</f>
        <v>1.91</v>
      </c>
      <c r="R7">
        <f>'Opta Data'!AD5</f>
        <v>2.02</v>
      </c>
      <c r="S7">
        <f>'Opta Data'!AE5</f>
        <v>-0.11</v>
      </c>
      <c r="T7" s="8">
        <f t="shared" si="2"/>
        <v>22</v>
      </c>
      <c r="V7">
        <f>'Opta Data'!AF5</f>
        <v>0.9</v>
      </c>
      <c r="W7">
        <f>'Opta Data'!AG5</f>
        <v>1.65</v>
      </c>
      <c r="X7">
        <f>'Opta Data'!AH5</f>
        <v>0.64</v>
      </c>
      <c r="Y7" s="2">
        <f>'Opta Data'!AI5</f>
        <v>0.27</v>
      </c>
      <c r="Z7">
        <f>'Opta Data'!AJ5</f>
        <v>0.16</v>
      </c>
      <c r="AA7" s="2">
        <f>'Opta Data'!AK5</f>
        <v>2.5499999999999998</v>
      </c>
      <c r="AB7" s="8">
        <f t="shared" si="3"/>
        <v>5</v>
      </c>
      <c r="AD7" s="3">
        <f>'Opta Data'!AL5</f>
        <v>4.09</v>
      </c>
      <c r="AE7" s="3">
        <f>'Opta Data'!AM5</f>
        <v>1.63</v>
      </c>
      <c r="AF7" s="3">
        <f>'Opta Data'!AN5</f>
        <v>1.65</v>
      </c>
      <c r="AG7" s="10">
        <f>'Opta Data'!AO5</f>
        <v>1.58</v>
      </c>
      <c r="AH7" s="3">
        <f>'Opta Data'!AP5</f>
        <v>9.36</v>
      </c>
      <c r="AI7" s="3">
        <f t="shared" si="4"/>
        <v>30</v>
      </c>
    </row>
    <row r="8" spans="1:35" x14ac:dyDescent="0.3">
      <c r="A8" t="str">
        <f>'Opta Data'!J6</f>
        <v>A. Muyl</v>
      </c>
      <c r="B8">
        <f>'Opta Data'!P6</f>
        <v>66.08</v>
      </c>
      <c r="C8">
        <f>'Opta Data'!Q6</f>
        <v>32.770000000000003</v>
      </c>
      <c r="D8">
        <f>'Opta Data'!R6</f>
        <v>74.260000000000005</v>
      </c>
      <c r="E8">
        <f>'Opta Data'!S6</f>
        <v>49.07</v>
      </c>
      <c r="F8" s="8">
        <f t="shared" si="0"/>
        <v>6</v>
      </c>
      <c r="H8">
        <f>'Opta Data'!T6</f>
        <v>39</v>
      </c>
      <c r="I8" s="1">
        <f>'Opta Data'!U6</f>
        <v>0.71499999999999997</v>
      </c>
      <c r="J8" s="1">
        <f>'Opta Data'!V6</f>
        <v>0.39600000000000002</v>
      </c>
      <c r="K8" s="1">
        <f>'Opta Data'!W6</f>
        <v>0.34899999999999998</v>
      </c>
      <c r="L8">
        <f>'Opta Data'!X6</f>
        <v>2.76</v>
      </c>
      <c r="M8" s="8">
        <f t="shared" si="1"/>
        <v>10</v>
      </c>
      <c r="O8">
        <f>'Opta Data'!AA6</f>
        <v>3.43</v>
      </c>
      <c r="P8" s="1">
        <f>'Opta Data'!AB6</f>
        <v>0.34200000000000003</v>
      </c>
      <c r="Q8">
        <f>'Opta Data'!AC6</f>
        <v>1.17</v>
      </c>
      <c r="R8">
        <f>'Opta Data'!AD6</f>
        <v>3.61</v>
      </c>
      <c r="S8">
        <f>'Opta Data'!AE6</f>
        <v>-2.44</v>
      </c>
      <c r="T8" s="8">
        <f t="shared" si="2"/>
        <v>54</v>
      </c>
      <c r="V8">
        <f>'Opta Data'!AF6</f>
        <v>1.08</v>
      </c>
      <c r="W8">
        <f>'Opta Data'!AG6</f>
        <v>1.26</v>
      </c>
      <c r="X8">
        <f>'Opta Data'!AH6</f>
        <v>0.18</v>
      </c>
      <c r="Y8" s="2">
        <f>'Opta Data'!AI6</f>
        <v>0.54</v>
      </c>
      <c r="Z8">
        <f>'Opta Data'!AJ6</f>
        <v>0.45</v>
      </c>
      <c r="AA8" s="2">
        <f>'Opta Data'!AK6</f>
        <v>1.99</v>
      </c>
      <c r="AB8" s="8">
        <f t="shared" si="3"/>
        <v>13</v>
      </c>
      <c r="AD8" s="3">
        <f>'Opta Data'!AL6</f>
        <v>5.69</v>
      </c>
      <c r="AE8" s="3">
        <f>'Opta Data'!AM6</f>
        <v>1.92</v>
      </c>
      <c r="AF8" s="3">
        <f>'Opta Data'!AN6</f>
        <v>2.89</v>
      </c>
      <c r="AG8" s="10">
        <f>'Opta Data'!AO6</f>
        <v>1.92</v>
      </c>
      <c r="AH8" s="3">
        <f>'Opta Data'!AP6</f>
        <v>12.39</v>
      </c>
      <c r="AI8" s="3">
        <f t="shared" si="4"/>
        <v>4</v>
      </c>
    </row>
    <row r="9" spans="1:35" x14ac:dyDescent="0.3">
      <c r="A9" t="str">
        <f>'Opta Data'!J7</f>
        <v>A. Silva</v>
      </c>
      <c r="B9">
        <f>'Opta Data'!P7</f>
        <v>62.28</v>
      </c>
      <c r="C9">
        <f>'Opta Data'!Q7</f>
        <v>29.55</v>
      </c>
      <c r="D9">
        <f>'Opta Data'!R7</f>
        <v>72.290000000000006</v>
      </c>
      <c r="E9">
        <f>'Opta Data'!S7</f>
        <v>45.02</v>
      </c>
      <c r="F9" s="8">
        <f t="shared" si="0"/>
        <v>16</v>
      </c>
      <c r="H9">
        <f>'Opta Data'!T7</f>
        <v>40.85</v>
      </c>
      <c r="I9" s="1">
        <f>'Opta Data'!U7</f>
        <v>0.78200000000000003</v>
      </c>
      <c r="J9" s="1">
        <f>'Opta Data'!V7</f>
        <v>0.36699999999999999</v>
      </c>
      <c r="K9" s="1">
        <f>'Opta Data'!W7</f>
        <v>0.27600000000000002</v>
      </c>
      <c r="L9">
        <f>'Opta Data'!X7</f>
        <v>2.54</v>
      </c>
      <c r="M9" s="8">
        <f t="shared" si="1"/>
        <v>13</v>
      </c>
      <c r="O9">
        <f>'Opta Data'!AA7</f>
        <v>4.12</v>
      </c>
      <c r="P9" s="1">
        <f>'Opta Data'!AB7</f>
        <v>0.4</v>
      </c>
      <c r="Q9">
        <f>'Opta Data'!AC7</f>
        <v>1.65</v>
      </c>
      <c r="R9">
        <f>'Opta Data'!AD7</f>
        <v>1.71</v>
      </c>
      <c r="S9">
        <f>'Opta Data'!AE7</f>
        <v>-0.06</v>
      </c>
      <c r="T9" s="8">
        <f t="shared" si="2"/>
        <v>20</v>
      </c>
      <c r="V9">
        <f>'Opta Data'!AF7</f>
        <v>1</v>
      </c>
      <c r="W9">
        <f>'Opta Data'!AG7</f>
        <v>0.88</v>
      </c>
      <c r="X9">
        <f>'Opta Data'!AH7</f>
        <v>0.24</v>
      </c>
      <c r="Y9" s="2">
        <f>'Opta Data'!AI7</f>
        <v>0.47</v>
      </c>
      <c r="Z9">
        <f>'Opta Data'!AJ7</f>
        <v>0.53</v>
      </c>
      <c r="AA9" s="2">
        <f>'Opta Data'!AK7</f>
        <v>1.59</v>
      </c>
      <c r="AB9" s="8">
        <f t="shared" si="3"/>
        <v>23</v>
      </c>
      <c r="AD9" s="3">
        <f>'Opta Data'!AL7</f>
        <v>4.3</v>
      </c>
      <c r="AE9" s="3">
        <f>'Opta Data'!AM7</f>
        <v>1.42</v>
      </c>
      <c r="AF9" s="3">
        <f>'Opta Data'!AN7</f>
        <v>1.53</v>
      </c>
      <c r="AG9" s="10">
        <f>'Opta Data'!AO7</f>
        <v>1.21</v>
      </c>
      <c r="AH9" s="3">
        <f>'Opta Data'!AP7</f>
        <v>8.4499999999999993</v>
      </c>
      <c r="AI9" s="3">
        <f t="shared" si="4"/>
        <v>41</v>
      </c>
    </row>
    <row r="10" spans="1:35" x14ac:dyDescent="0.3">
      <c r="A10" t="str">
        <f>'Opta Data'!J8</f>
        <v>B. Shea</v>
      </c>
      <c r="B10">
        <f>'Opta Data'!P8</f>
        <v>46.79</v>
      </c>
      <c r="C10">
        <f>'Opta Data'!Q8</f>
        <v>18.71</v>
      </c>
      <c r="D10">
        <f>'Opta Data'!R8</f>
        <v>73.87</v>
      </c>
      <c r="E10">
        <f>'Opta Data'!S8</f>
        <v>34.56</v>
      </c>
      <c r="F10" s="8">
        <f t="shared" si="0"/>
        <v>46</v>
      </c>
      <c r="H10">
        <f>'Opta Data'!T8</f>
        <v>29.54</v>
      </c>
      <c r="I10" s="1">
        <f>'Opta Data'!U8</f>
        <v>0.72199999999999998</v>
      </c>
      <c r="J10" s="1">
        <f>'Opta Data'!V8</f>
        <v>0.29899999999999999</v>
      </c>
      <c r="K10" s="1">
        <f>'Opta Data'!W8</f>
        <v>0.41399999999999998</v>
      </c>
      <c r="L10">
        <f>'Opta Data'!X8</f>
        <v>1.91</v>
      </c>
      <c r="M10" s="8">
        <f t="shared" si="1"/>
        <v>29</v>
      </c>
      <c r="O10">
        <f>'Opta Data'!AA8</f>
        <v>1.37</v>
      </c>
      <c r="P10" s="1">
        <f>'Opta Data'!AB8</f>
        <v>0.308</v>
      </c>
      <c r="Q10">
        <f>'Opta Data'!AC8</f>
        <v>0.42</v>
      </c>
      <c r="R10">
        <f>'Opta Data'!AD8</f>
        <v>0.95</v>
      </c>
      <c r="S10">
        <f>'Opta Data'!AE8</f>
        <v>-0.53</v>
      </c>
      <c r="T10" s="8">
        <f t="shared" si="2"/>
        <v>36</v>
      </c>
      <c r="V10">
        <f>'Opta Data'!AF8</f>
        <v>0.95</v>
      </c>
      <c r="W10">
        <f>'Opta Data'!AG8</f>
        <v>0.74</v>
      </c>
      <c r="X10">
        <f>'Opta Data'!AH8</f>
        <v>0.32</v>
      </c>
      <c r="Y10" s="2">
        <f>'Opta Data'!AI8</f>
        <v>0.21</v>
      </c>
      <c r="Z10">
        <f>'Opta Data'!AJ8</f>
        <v>0.21</v>
      </c>
      <c r="AA10" s="2">
        <f>'Opta Data'!AK8</f>
        <v>1.26</v>
      </c>
      <c r="AB10" s="8">
        <f t="shared" si="3"/>
        <v>36</v>
      </c>
      <c r="AD10" s="3">
        <f>'Opta Data'!AL8</f>
        <v>4.9400000000000004</v>
      </c>
      <c r="AE10" s="3">
        <f>'Opta Data'!AM8</f>
        <v>1.5</v>
      </c>
      <c r="AF10" s="3">
        <f>'Opta Data'!AN8</f>
        <v>1.79</v>
      </c>
      <c r="AG10" s="10">
        <f>'Opta Data'!AO8</f>
        <v>1.5</v>
      </c>
      <c r="AH10" s="3">
        <f>'Opta Data'!AP8</f>
        <v>9.23</v>
      </c>
      <c r="AI10" s="3">
        <f t="shared" si="4"/>
        <v>31</v>
      </c>
    </row>
    <row r="11" spans="1:35" x14ac:dyDescent="0.3">
      <c r="A11" t="str">
        <f>'Opta Data'!J9</f>
        <v>C. Martinez</v>
      </c>
      <c r="B11">
        <f>'Opta Data'!P9</f>
        <v>50.4</v>
      </c>
      <c r="C11">
        <f>'Opta Data'!Q9</f>
        <v>23.33</v>
      </c>
      <c r="D11">
        <f>'Opta Data'!R9</f>
        <v>74.77</v>
      </c>
      <c r="E11">
        <f>'Opta Data'!S9</f>
        <v>37.69</v>
      </c>
      <c r="F11" s="8">
        <f t="shared" si="0"/>
        <v>38</v>
      </c>
      <c r="H11">
        <f>'Opta Data'!T9</f>
        <v>28.47</v>
      </c>
      <c r="I11" s="1">
        <f>'Opta Data'!U9</f>
        <v>0.77400000000000002</v>
      </c>
      <c r="J11" s="1">
        <f>'Opta Data'!V9</f>
        <v>0.36099999999999999</v>
      </c>
      <c r="K11" s="1">
        <f>'Opta Data'!W9</f>
        <v>0.24199999999999999</v>
      </c>
      <c r="L11">
        <f>'Opta Data'!X9</f>
        <v>1.49</v>
      </c>
      <c r="M11" s="8">
        <f t="shared" si="1"/>
        <v>44</v>
      </c>
      <c r="O11">
        <f>'Opta Data'!AA9</f>
        <v>3.85</v>
      </c>
      <c r="P11" s="1">
        <f>'Opta Data'!AB9</f>
        <v>0.5</v>
      </c>
      <c r="Q11">
        <f>'Opta Data'!AC9</f>
        <v>1.93</v>
      </c>
      <c r="R11">
        <f>'Opta Data'!AD9</f>
        <v>3</v>
      </c>
      <c r="S11">
        <f>'Opta Data'!AE9</f>
        <v>-1.07</v>
      </c>
      <c r="T11" s="8">
        <f t="shared" si="2"/>
        <v>50</v>
      </c>
      <c r="V11">
        <f>'Opta Data'!AF9</f>
        <v>1.18</v>
      </c>
      <c r="W11">
        <f>'Opta Data'!AG9</f>
        <v>0.54</v>
      </c>
      <c r="X11">
        <f>'Opta Data'!AH9</f>
        <v>0</v>
      </c>
      <c r="Y11" s="2">
        <f>'Opta Data'!AI9</f>
        <v>0.21</v>
      </c>
      <c r="Z11">
        <f>'Opta Data'!AJ9</f>
        <v>0.21</v>
      </c>
      <c r="AA11" s="2">
        <f>'Opta Data'!AK9</f>
        <v>0.75</v>
      </c>
      <c r="AB11" s="8">
        <f t="shared" si="3"/>
        <v>52</v>
      </c>
      <c r="AD11" s="3">
        <f>'Opta Data'!AL9</f>
        <v>3.85</v>
      </c>
      <c r="AE11" s="3">
        <f>'Opta Data'!AM9</f>
        <v>1.23</v>
      </c>
      <c r="AF11" s="3">
        <f>'Opta Data'!AN9</f>
        <v>1.5</v>
      </c>
      <c r="AG11" s="10">
        <f>'Opta Data'!AO9</f>
        <v>0.47</v>
      </c>
      <c r="AH11" s="3">
        <f>'Opta Data'!AP9</f>
        <v>6.81</v>
      </c>
      <c r="AI11" s="3">
        <f t="shared" si="4"/>
        <v>52</v>
      </c>
    </row>
    <row r="12" spans="1:35" x14ac:dyDescent="0.3">
      <c r="A12" t="str">
        <f>'Opta Data'!J10</f>
        <v>C. Mueller</v>
      </c>
      <c r="B12">
        <f>'Opta Data'!P10</f>
        <v>42.89</v>
      </c>
      <c r="C12">
        <f>'Opta Data'!Q10</f>
        <v>21.94</v>
      </c>
      <c r="D12">
        <f>'Opta Data'!R10</f>
        <v>75.650000000000006</v>
      </c>
      <c r="E12">
        <f>'Opta Data'!S10</f>
        <v>32.44</v>
      </c>
      <c r="F12" s="8">
        <f t="shared" si="0"/>
        <v>50</v>
      </c>
      <c r="H12">
        <f>'Opta Data'!T10</f>
        <v>26.7</v>
      </c>
      <c r="I12" s="1">
        <f>'Opta Data'!U10</f>
        <v>0.77200000000000002</v>
      </c>
      <c r="J12" s="1">
        <f>'Opta Data'!V10</f>
        <v>0.36899999999999999</v>
      </c>
      <c r="K12" s="1">
        <f>'Opta Data'!W10</f>
        <v>0.32100000000000001</v>
      </c>
      <c r="L12">
        <f>'Opta Data'!X10</f>
        <v>1.89</v>
      </c>
      <c r="M12" s="8">
        <f t="shared" si="1"/>
        <v>31</v>
      </c>
      <c r="O12">
        <f>'Opta Data'!AA10</f>
        <v>3.37</v>
      </c>
      <c r="P12" s="1">
        <f>'Opta Data'!AB10</f>
        <v>0.373</v>
      </c>
      <c r="Q12">
        <f>'Opta Data'!AC10</f>
        <v>1.26</v>
      </c>
      <c r="R12">
        <f>'Opta Data'!AD10</f>
        <v>1.92</v>
      </c>
      <c r="S12">
        <f>'Opta Data'!AE10</f>
        <v>-0.66</v>
      </c>
      <c r="T12" s="8">
        <f t="shared" si="2"/>
        <v>40</v>
      </c>
      <c r="V12">
        <f>'Opta Data'!AF10</f>
        <v>0.93</v>
      </c>
      <c r="W12">
        <f>'Opta Data'!AG10</f>
        <v>0.53</v>
      </c>
      <c r="X12">
        <f>'Opta Data'!AH10</f>
        <v>0.2</v>
      </c>
      <c r="Y12" s="2">
        <f>'Opta Data'!AI10</f>
        <v>0.4</v>
      </c>
      <c r="Z12">
        <f>'Opta Data'!AJ10</f>
        <v>0.4</v>
      </c>
      <c r="AA12" s="2">
        <f>'Opta Data'!AK10</f>
        <v>1.1200000000000001</v>
      </c>
      <c r="AB12" s="8">
        <f t="shared" si="3"/>
        <v>43</v>
      </c>
      <c r="AD12" s="3">
        <f>'Opta Data'!AL10</f>
        <v>4.96</v>
      </c>
      <c r="AE12" s="3">
        <f>'Opta Data'!AM10</f>
        <v>1.26</v>
      </c>
      <c r="AF12" s="3">
        <f>'Opta Data'!AN10</f>
        <v>2.25</v>
      </c>
      <c r="AG12" s="10">
        <f>'Opta Data'!AO10</f>
        <v>1.32</v>
      </c>
      <c r="AH12" s="3">
        <f>'Opta Data'!AP10</f>
        <v>9.9</v>
      </c>
      <c r="AI12" s="3">
        <f t="shared" si="4"/>
        <v>24</v>
      </c>
    </row>
    <row r="13" spans="1:35" x14ac:dyDescent="0.3">
      <c r="A13" t="str">
        <f>'Opta Data'!J11</f>
        <v>C. Penilla</v>
      </c>
      <c r="B13">
        <f>'Opta Data'!P11</f>
        <v>51.95</v>
      </c>
      <c r="C13">
        <f>'Opta Data'!Q11</f>
        <v>28.83</v>
      </c>
      <c r="D13">
        <f>'Opta Data'!R11</f>
        <v>75.02</v>
      </c>
      <c r="E13">
        <f>'Opta Data'!S11</f>
        <v>38.97</v>
      </c>
      <c r="F13" s="8">
        <f t="shared" si="0"/>
        <v>33</v>
      </c>
      <c r="H13">
        <f>'Opta Data'!T11</f>
        <v>28.75</v>
      </c>
      <c r="I13" s="1">
        <f>'Opta Data'!U11</f>
        <v>0.68799999999999994</v>
      </c>
      <c r="J13" s="1">
        <f>'Opta Data'!V11</f>
        <v>0.376</v>
      </c>
      <c r="K13" s="1">
        <f>'Opta Data'!W11</f>
        <v>0.32100000000000001</v>
      </c>
      <c r="L13">
        <f>'Opta Data'!X11</f>
        <v>1.64</v>
      </c>
      <c r="M13" s="8">
        <f t="shared" si="1"/>
        <v>40</v>
      </c>
      <c r="O13">
        <f>'Opta Data'!AA11</f>
        <v>4.63</v>
      </c>
      <c r="P13" s="1">
        <f>'Opta Data'!AB11</f>
        <v>0.41399999999999998</v>
      </c>
      <c r="Q13">
        <f>'Opta Data'!AC11</f>
        <v>1.92</v>
      </c>
      <c r="R13">
        <f>'Opta Data'!AD11</f>
        <v>2.16</v>
      </c>
      <c r="S13">
        <f>'Opta Data'!AE11</f>
        <v>-0.24</v>
      </c>
      <c r="T13" s="8">
        <f t="shared" si="2"/>
        <v>26</v>
      </c>
      <c r="V13">
        <f>'Opta Data'!AF11</f>
        <v>1.4</v>
      </c>
      <c r="W13">
        <f>'Opta Data'!AG11</f>
        <v>1.32</v>
      </c>
      <c r="X13">
        <f>'Opta Data'!AH11</f>
        <v>0.4</v>
      </c>
      <c r="Y13" s="2">
        <f>'Opta Data'!AI11</f>
        <v>0.28000000000000003</v>
      </c>
      <c r="Z13">
        <f>'Opta Data'!AJ11</f>
        <v>0.24</v>
      </c>
      <c r="AA13" s="2">
        <f>'Opta Data'!AK11</f>
        <v>2</v>
      </c>
      <c r="AB13" s="8">
        <f t="shared" si="3"/>
        <v>12</v>
      </c>
      <c r="AD13" s="3">
        <f>'Opta Data'!AL11</f>
        <v>5.35</v>
      </c>
      <c r="AE13" s="3">
        <f>'Opta Data'!AM11</f>
        <v>1.52</v>
      </c>
      <c r="AF13" s="3">
        <f>'Opta Data'!AN11</f>
        <v>1.44</v>
      </c>
      <c r="AG13" s="10">
        <f>'Opta Data'!AO11</f>
        <v>1.44</v>
      </c>
      <c r="AH13" s="3">
        <f>'Opta Data'!AP11</f>
        <v>9.8800000000000008</v>
      </c>
      <c r="AI13" s="3">
        <f t="shared" si="4"/>
        <v>25</v>
      </c>
    </row>
    <row r="14" spans="1:35" x14ac:dyDescent="0.3">
      <c r="A14" t="str">
        <f>'Opta Data'!J12</f>
        <v>C. Pontius</v>
      </c>
      <c r="B14">
        <f>'Opta Data'!P12</f>
        <v>56.97</v>
      </c>
      <c r="C14">
        <f>'Opta Data'!Q12</f>
        <v>21.64</v>
      </c>
      <c r="D14">
        <f>'Opta Data'!R12</f>
        <v>70.23</v>
      </c>
      <c r="E14">
        <f>'Opta Data'!S12</f>
        <v>40.01</v>
      </c>
      <c r="F14" s="8">
        <f t="shared" si="0"/>
        <v>28</v>
      </c>
      <c r="H14">
        <f>'Opta Data'!T12</f>
        <v>37.78</v>
      </c>
      <c r="I14" s="1">
        <f>'Opta Data'!U12</f>
        <v>0.78800000000000003</v>
      </c>
      <c r="J14" s="1">
        <f>'Opta Data'!V12</f>
        <v>0.23499999999999999</v>
      </c>
      <c r="K14" s="1">
        <f>'Opta Data'!W12</f>
        <v>0.28199999999999997</v>
      </c>
      <c r="L14">
        <f>'Opta Data'!X12</f>
        <v>1.56</v>
      </c>
      <c r="M14" s="8">
        <f t="shared" si="1"/>
        <v>41</v>
      </c>
      <c r="O14">
        <f>'Opta Data'!AA12</f>
        <v>1.63</v>
      </c>
      <c r="P14" s="1">
        <f>'Opta Data'!AB12</f>
        <v>0.20799999999999999</v>
      </c>
      <c r="Q14">
        <f>'Opta Data'!AC12</f>
        <v>0.34</v>
      </c>
      <c r="R14">
        <f>'Opta Data'!AD12</f>
        <v>0.81</v>
      </c>
      <c r="S14">
        <f>'Opta Data'!AE12</f>
        <v>-0.47</v>
      </c>
      <c r="T14" s="8">
        <f t="shared" si="2"/>
        <v>34</v>
      </c>
      <c r="V14">
        <f>'Opta Data'!AF12</f>
        <v>0.95</v>
      </c>
      <c r="W14">
        <f>'Opta Data'!AG12</f>
        <v>0.47</v>
      </c>
      <c r="X14">
        <f>'Opta Data'!AH12</f>
        <v>0.27</v>
      </c>
      <c r="Y14" s="2">
        <f>'Opta Data'!AI12</f>
        <v>7.0000000000000007E-2</v>
      </c>
      <c r="Z14">
        <f>'Opta Data'!AJ12</f>
        <v>0.34</v>
      </c>
      <c r="AA14" s="2">
        <f>'Opta Data'!AK12</f>
        <v>0.81</v>
      </c>
      <c r="AB14" s="8">
        <f t="shared" si="3"/>
        <v>50</v>
      </c>
      <c r="AD14" s="3">
        <f>'Opta Data'!AL12</f>
        <v>5.7</v>
      </c>
      <c r="AE14" s="3">
        <f>'Opta Data'!AM12</f>
        <v>2.13</v>
      </c>
      <c r="AF14" s="3">
        <f>'Opta Data'!AN12</f>
        <v>1.83</v>
      </c>
      <c r="AG14" s="10">
        <f>'Opta Data'!AO12</f>
        <v>1.7</v>
      </c>
      <c r="AH14" s="3">
        <f>'Opta Data'!AP12</f>
        <v>11.42</v>
      </c>
      <c r="AI14" s="3">
        <f t="shared" si="4"/>
        <v>10</v>
      </c>
    </row>
    <row r="15" spans="1:35" x14ac:dyDescent="0.3">
      <c r="A15" t="str">
        <f>'Opta Data'!J13</f>
        <v>C. Roldan</v>
      </c>
      <c r="B15">
        <f>'Opta Data'!P13</f>
        <v>67.64</v>
      </c>
      <c r="C15">
        <f>'Opta Data'!Q13</f>
        <v>28.27</v>
      </c>
      <c r="D15">
        <f>'Opta Data'!R13</f>
        <v>71.89</v>
      </c>
      <c r="E15">
        <f>'Opta Data'!S13</f>
        <v>48.62</v>
      </c>
      <c r="F15" s="8">
        <f t="shared" si="0"/>
        <v>7</v>
      </c>
      <c r="H15">
        <f>'Opta Data'!T13</f>
        <v>49.18</v>
      </c>
      <c r="I15" s="1">
        <f>'Opta Data'!U13</f>
        <v>0.84499999999999997</v>
      </c>
      <c r="J15" s="1">
        <f>'Opta Data'!V13</f>
        <v>0.316</v>
      </c>
      <c r="K15" s="1">
        <f>'Opta Data'!W13</f>
        <v>0.311</v>
      </c>
      <c r="L15">
        <f>'Opta Data'!X13</f>
        <v>3.45</v>
      </c>
      <c r="M15" s="8">
        <f t="shared" si="1"/>
        <v>3</v>
      </c>
      <c r="O15">
        <f>'Opta Data'!AA13</f>
        <v>1.55</v>
      </c>
      <c r="P15" s="1">
        <f>'Opta Data'!AB13</f>
        <v>0.41199999999999998</v>
      </c>
      <c r="Q15">
        <f>'Opta Data'!AC13</f>
        <v>0.64</v>
      </c>
      <c r="R15">
        <f>'Opta Data'!AD13</f>
        <v>1.18</v>
      </c>
      <c r="S15">
        <f>'Opta Data'!AE13</f>
        <v>-0.55000000000000004</v>
      </c>
      <c r="T15" s="8">
        <f t="shared" si="2"/>
        <v>38</v>
      </c>
      <c r="V15">
        <f>'Opta Data'!AF13</f>
        <v>1.82</v>
      </c>
      <c r="W15">
        <f>'Opta Data'!AG13</f>
        <v>0.45</v>
      </c>
      <c r="X15">
        <f>'Opta Data'!AH13</f>
        <v>0.18</v>
      </c>
      <c r="Y15" s="2">
        <f>'Opta Data'!AI13</f>
        <v>0.36</v>
      </c>
      <c r="Z15">
        <f>'Opta Data'!AJ13</f>
        <v>0.18</v>
      </c>
      <c r="AA15" s="2">
        <f>'Opta Data'!AK13</f>
        <v>1</v>
      </c>
      <c r="AB15" s="8">
        <f t="shared" si="3"/>
        <v>45</v>
      </c>
      <c r="AD15" s="3">
        <f>'Opta Data'!AL13</f>
        <v>3.91</v>
      </c>
      <c r="AE15" s="3">
        <f>'Opta Data'!AM13</f>
        <v>2</v>
      </c>
      <c r="AF15" s="3">
        <f>'Opta Data'!AN13</f>
        <v>2</v>
      </c>
      <c r="AG15" s="10">
        <f>'Opta Data'!AO13</f>
        <v>1.73</v>
      </c>
      <c r="AH15" s="3">
        <f>'Opta Data'!AP13</f>
        <v>9.64</v>
      </c>
      <c r="AI15" s="3">
        <f t="shared" si="4"/>
        <v>27</v>
      </c>
    </row>
    <row r="16" spans="1:35" x14ac:dyDescent="0.3">
      <c r="A16" t="str">
        <f>'Opta Data'!J14</f>
        <v>C. Sapong</v>
      </c>
      <c r="B16">
        <f>'Opta Data'!P14</f>
        <v>46.29</v>
      </c>
      <c r="C16">
        <f>'Opta Data'!Q14</f>
        <v>18.93</v>
      </c>
      <c r="D16">
        <f>'Opta Data'!R14</f>
        <v>69.66</v>
      </c>
      <c r="E16">
        <f>'Opta Data'!S14</f>
        <v>32.25</v>
      </c>
      <c r="F16" s="8">
        <f t="shared" si="0"/>
        <v>52</v>
      </c>
      <c r="H16">
        <f>'Opta Data'!T14</f>
        <v>29.95</v>
      </c>
      <c r="I16" s="1">
        <f>'Opta Data'!U14</f>
        <v>0.7</v>
      </c>
      <c r="J16" s="1">
        <f>'Opta Data'!V14</f>
        <v>0.27300000000000002</v>
      </c>
      <c r="K16" s="1">
        <f>'Opta Data'!W14</f>
        <v>0.45300000000000001</v>
      </c>
      <c r="L16">
        <f>'Opta Data'!X14</f>
        <v>1.81</v>
      </c>
      <c r="M16" s="8">
        <f t="shared" si="1"/>
        <v>34</v>
      </c>
      <c r="O16">
        <f>'Opta Data'!AA14</f>
        <v>2.1800000000000002</v>
      </c>
      <c r="P16" s="1">
        <f>'Opta Data'!AB14</f>
        <v>0.313</v>
      </c>
      <c r="Q16">
        <f>'Opta Data'!AC14</f>
        <v>0.68</v>
      </c>
      <c r="R16">
        <f>'Opta Data'!AD14</f>
        <v>1.5</v>
      </c>
      <c r="S16">
        <f>'Opta Data'!AE14</f>
        <v>-0.82</v>
      </c>
      <c r="T16" s="8">
        <f t="shared" si="2"/>
        <v>46</v>
      </c>
      <c r="V16">
        <f>'Opta Data'!AF14</f>
        <v>0.41</v>
      </c>
      <c r="W16">
        <f>'Opta Data'!AG14</f>
        <v>0.54</v>
      </c>
      <c r="X16">
        <f>'Opta Data'!AH14</f>
        <v>0.14000000000000001</v>
      </c>
      <c r="Y16" s="2">
        <f>'Opta Data'!AI14</f>
        <v>0.27</v>
      </c>
      <c r="Z16">
        <f>'Opta Data'!AJ14</f>
        <v>0.14000000000000001</v>
      </c>
      <c r="AA16" s="2">
        <f>'Opta Data'!AK14</f>
        <v>0.95</v>
      </c>
      <c r="AB16" s="8">
        <f t="shared" si="3"/>
        <v>47</v>
      </c>
      <c r="AD16" s="3">
        <f>'Opta Data'!AL14</f>
        <v>4.9000000000000004</v>
      </c>
      <c r="AE16" s="3">
        <f>'Opta Data'!AM14</f>
        <v>1.73</v>
      </c>
      <c r="AF16" s="3">
        <f>'Opta Data'!AN14</f>
        <v>2.04</v>
      </c>
      <c r="AG16" s="10">
        <f>'Opta Data'!AO14</f>
        <v>1.0900000000000001</v>
      </c>
      <c r="AH16" s="3">
        <f>'Opta Data'!AP14</f>
        <v>9.76</v>
      </c>
      <c r="AI16" s="3">
        <f t="shared" si="4"/>
        <v>26</v>
      </c>
    </row>
    <row r="17" spans="1:35" x14ac:dyDescent="0.3">
      <c r="A17" t="str">
        <f>'Opta Data'!J15</f>
        <v>C. Techera</v>
      </c>
      <c r="B17">
        <f>'Opta Data'!P15</f>
        <v>41.91</v>
      </c>
      <c r="C17">
        <f>'Opta Data'!Q15</f>
        <v>21.06</v>
      </c>
      <c r="D17">
        <f>'Opta Data'!R15</f>
        <v>77</v>
      </c>
      <c r="E17">
        <f>'Opta Data'!S15</f>
        <v>32.270000000000003</v>
      </c>
      <c r="F17" s="8">
        <f t="shared" si="0"/>
        <v>51</v>
      </c>
      <c r="H17">
        <f>'Opta Data'!T15</f>
        <v>21.53</v>
      </c>
      <c r="I17" s="1">
        <f>'Opta Data'!U15</f>
        <v>0.76</v>
      </c>
      <c r="J17" s="1">
        <f>'Opta Data'!V15</f>
        <v>0.246</v>
      </c>
      <c r="K17" s="1">
        <f>'Opta Data'!W15</f>
        <v>0.33900000000000002</v>
      </c>
      <c r="L17">
        <f>'Opta Data'!X15</f>
        <v>1.04</v>
      </c>
      <c r="M17" s="8">
        <f t="shared" si="1"/>
        <v>53</v>
      </c>
      <c r="O17">
        <f>'Opta Data'!AA15</f>
        <v>2.17</v>
      </c>
      <c r="P17" s="1">
        <f>'Opta Data'!AB15</f>
        <v>0.34399999999999997</v>
      </c>
      <c r="Q17">
        <f>'Opta Data'!AC15</f>
        <v>0.75</v>
      </c>
      <c r="R17">
        <f>'Opta Data'!AD15</f>
        <v>1.49</v>
      </c>
      <c r="S17">
        <f>'Opta Data'!AE15</f>
        <v>-0.75</v>
      </c>
      <c r="T17" s="8">
        <f t="shared" si="2"/>
        <v>43</v>
      </c>
      <c r="V17">
        <f>'Opta Data'!AF15</f>
        <v>0.82</v>
      </c>
      <c r="W17">
        <f>'Opta Data'!AG15</f>
        <v>1.43</v>
      </c>
      <c r="X17">
        <f>'Opta Data'!AH15</f>
        <v>0.54</v>
      </c>
      <c r="Y17" s="2">
        <f>'Opta Data'!AI15</f>
        <v>0.14000000000000001</v>
      </c>
      <c r="Z17">
        <f>'Opta Data'!AJ15</f>
        <v>7.0000000000000007E-2</v>
      </c>
      <c r="AA17" s="2">
        <f>'Opta Data'!AK15</f>
        <v>2.11</v>
      </c>
      <c r="AB17" s="8">
        <f t="shared" si="3"/>
        <v>8</v>
      </c>
      <c r="AD17" s="3">
        <f>'Opta Data'!AL15</f>
        <v>4.6900000000000004</v>
      </c>
      <c r="AE17" s="3">
        <f>'Opta Data'!AM15</f>
        <v>1.58</v>
      </c>
      <c r="AF17" s="3">
        <f>'Opta Data'!AN15</f>
        <v>2.38</v>
      </c>
      <c r="AG17" s="10">
        <f>'Opta Data'!AO15</f>
        <v>1.46</v>
      </c>
      <c r="AH17" s="3">
        <f>'Opta Data'!AP15</f>
        <v>10.25</v>
      </c>
      <c r="AI17" s="3">
        <f t="shared" si="4"/>
        <v>19</v>
      </c>
    </row>
    <row r="18" spans="1:35" x14ac:dyDescent="0.3">
      <c r="A18" t="str">
        <f>'Opta Data'!J16</f>
        <v>C. Vela</v>
      </c>
      <c r="B18">
        <f>'Opta Data'!P16</f>
        <v>69.22</v>
      </c>
      <c r="C18">
        <f>'Opta Data'!Q16</f>
        <v>39.75</v>
      </c>
      <c r="D18">
        <f>'Opta Data'!R16</f>
        <v>75.150000000000006</v>
      </c>
      <c r="E18">
        <f>'Opta Data'!S16</f>
        <v>52.02</v>
      </c>
      <c r="F18" s="8">
        <f t="shared" si="0"/>
        <v>2</v>
      </c>
      <c r="H18">
        <f>'Opta Data'!T16</f>
        <v>39.369999999999997</v>
      </c>
      <c r="I18" s="1">
        <f>'Opta Data'!U16</f>
        <v>0.82299999999999995</v>
      </c>
      <c r="J18" s="1">
        <f>'Opta Data'!V16</f>
        <v>0.42399999999999999</v>
      </c>
      <c r="K18" s="1">
        <f>'Opta Data'!W16</f>
        <v>0.26300000000000001</v>
      </c>
      <c r="L18">
        <f>'Opta Data'!X16</f>
        <v>2.98</v>
      </c>
      <c r="M18" s="8">
        <f t="shared" si="1"/>
        <v>4</v>
      </c>
      <c r="O18">
        <f>'Opta Data'!AA16</f>
        <v>5.67</v>
      </c>
      <c r="P18" s="1">
        <f>'Opta Data'!AB16</f>
        <v>0.4</v>
      </c>
      <c r="Q18">
        <f>'Opta Data'!AC16</f>
        <v>2.27</v>
      </c>
      <c r="R18">
        <f>'Opta Data'!AD16</f>
        <v>2.04</v>
      </c>
      <c r="S18">
        <f>'Opta Data'!AE16</f>
        <v>0.23</v>
      </c>
      <c r="T18" s="8">
        <f t="shared" si="2"/>
        <v>14</v>
      </c>
      <c r="V18">
        <f>'Opta Data'!AF16</f>
        <v>2.42</v>
      </c>
      <c r="W18">
        <f>'Opta Data'!AG16</f>
        <v>1.89</v>
      </c>
      <c r="X18">
        <f>'Opta Data'!AH16</f>
        <v>0.53</v>
      </c>
      <c r="Y18" s="2">
        <f>'Opta Data'!AI16</f>
        <v>0.45</v>
      </c>
      <c r="Z18">
        <f>'Opta Data'!AJ16</f>
        <v>0.23</v>
      </c>
      <c r="AA18" s="2">
        <f>'Opta Data'!AK16</f>
        <v>2.87</v>
      </c>
      <c r="AB18" s="8">
        <f t="shared" si="3"/>
        <v>2</v>
      </c>
      <c r="AD18" s="3">
        <f>'Opta Data'!AL16</f>
        <v>7.03</v>
      </c>
      <c r="AE18" s="3">
        <f>'Opta Data'!AM16</f>
        <v>1.85</v>
      </c>
      <c r="AF18" s="3">
        <f>'Opta Data'!AN16</f>
        <v>2.19</v>
      </c>
      <c r="AG18" s="10">
        <f>'Opta Data'!AO16</f>
        <v>0.75</v>
      </c>
      <c r="AH18" s="3">
        <f>'Opta Data'!AP16</f>
        <v>11.67</v>
      </c>
      <c r="AI18" s="3">
        <f t="shared" si="4"/>
        <v>6</v>
      </c>
    </row>
    <row r="19" spans="1:35" x14ac:dyDescent="0.3">
      <c r="A19" t="str">
        <f>'Opta Data'!J17</f>
        <v>D. Accam</v>
      </c>
      <c r="B19">
        <f>'Opta Data'!P17</f>
        <v>43.11</v>
      </c>
      <c r="C19">
        <f>'Opta Data'!Q17</f>
        <v>23.48</v>
      </c>
      <c r="D19">
        <f>'Opta Data'!R17</f>
        <v>75.650000000000006</v>
      </c>
      <c r="E19">
        <f>'Opta Data'!S17</f>
        <v>32.61</v>
      </c>
      <c r="F19" s="8">
        <f t="shared" si="0"/>
        <v>49</v>
      </c>
      <c r="H19">
        <f>'Opta Data'!T17</f>
        <v>22.58</v>
      </c>
      <c r="I19" s="1">
        <f>'Opta Data'!U17</f>
        <v>0.745</v>
      </c>
      <c r="J19" s="1">
        <f>'Opta Data'!V17</f>
        <v>0.42299999999999999</v>
      </c>
      <c r="K19" s="1">
        <f>'Opta Data'!W17</f>
        <v>0.318</v>
      </c>
      <c r="L19">
        <f>'Opta Data'!X17</f>
        <v>1.68</v>
      </c>
      <c r="M19" s="8">
        <f t="shared" si="1"/>
        <v>38</v>
      </c>
      <c r="O19">
        <f>'Opta Data'!AA17</f>
        <v>5.53</v>
      </c>
      <c r="P19" s="1">
        <f>'Opta Data'!AB17</f>
        <v>0.438</v>
      </c>
      <c r="Q19">
        <f>'Opta Data'!AC17</f>
        <v>2.42</v>
      </c>
      <c r="R19">
        <f>'Opta Data'!AD17</f>
        <v>1.36</v>
      </c>
      <c r="S19">
        <f>'Opta Data'!AE17</f>
        <v>1.06</v>
      </c>
      <c r="T19" s="8">
        <f t="shared" si="2"/>
        <v>5</v>
      </c>
      <c r="V19">
        <f>'Opta Data'!AF17</f>
        <v>0.76</v>
      </c>
      <c r="W19">
        <f>'Opta Data'!AG17</f>
        <v>0.98</v>
      </c>
      <c r="X19">
        <f>'Opta Data'!AH17</f>
        <v>0.08</v>
      </c>
      <c r="Y19" s="2">
        <f>'Opta Data'!AI17</f>
        <v>0.23</v>
      </c>
      <c r="Z19">
        <f>'Opta Data'!AJ17</f>
        <v>0</v>
      </c>
      <c r="AA19" s="2">
        <f>'Opta Data'!AK17</f>
        <v>1.29</v>
      </c>
      <c r="AB19" s="8">
        <f t="shared" si="3"/>
        <v>34</v>
      </c>
      <c r="AD19" s="3">
        <f>'Opta Data'!AL17</f>
        <v>4.8499999999999996</v>
      </c>
      <c r="AE19" s="3">
        <f>'Opta Data'!AM17</f>
        <v>1.33</v>
      </c>
      <c r="AF19" s="3">
        <f>'Opta Data'!AN17</f>
        <v>1.82</v>
      </c>
      <c r="AG19" s="10">
        <f>'Opta Data'!AO17</f>
        <v>1.43</v>
      </c>
      <c r="AH19" s="3">
        <f>'Opta Data'!AP17</f>
        <v>9.1999999999999993</v>
      </c>
      <c r="AI19" s="3">
        <f t="shared" si="4"/>
        <v>32</v>
      </c>
    </row>
    <row r="20" spans="1:35" x14ac:dyDescent="0.3">
      <c r="A20" t="str">
        <f>'Opta Data'!J18</f>
        <v>D. Rossi</v>
      </c>
      <c r="B20">
        <f>'Opta Data'!P18</f>
        <v>51.8</v>
      </c>
      <c r="C20">
        <f>'Opta Data'!Q18</f>
        <v>29.48</v>
      </c>
      <c r="D20">
        <f>'Opta Data'!R18</f>
        <v>76.260000000000005</v>
      </c>
      <c r="E20">
        <f>'Opta Data'!S18</f>
        <v>39.51</v>
      </c>
      <c r="F20" s="8">
        <f t="shared" si="0"/>
        <v>31</v>
      </c>
      <c r="H20">
        <f>'Opta Data'!T18</f>
        <v>31.14</v>
      </c>
      <c r="I20" s="1">
        <f>'Opta Data'!U18</f>
        <v>0.82399999999999995</v>
      </c>
      <c r="J20" s="1">
        <f>'Opta Data'!V18</f>
        <v>0.45900000000000002</v>
      </c>
      <c r="K20" s="1">
        <f>'Opta Data'!W18</f>
        <v>0.19800000000000001</v>
      </c>
      <c r="L20">
        <f>'Opta Data'!X18</f>
        <v>1.92</v>
      </c>
      <c r="M20" s="8">
        <f t="shared" si="1"/>
        <v>28</v>
      </c>
      <c r="O20">
        <f>'Opta Data'!AA18</f>
        <v>5.07</v>
      </c>
      <c r="P20" s="1">
        <f>'Opta Data'!AB18</f>
        <v>0.309</v>
      </c>
      <c r="Q20">
        <f>'Opta Data'!AC18</f>
        <v>1.57</v>
      </c>
      <c r="R20">
        <f>'Opta Data'!AD18</f>
        <v>1.52</v>
      </c>
      <c r="S20">
        <f>'Opta Data'!AE18</f>
        <v>0.05</v>
      </c>
      <c r="T20" s="8">
        <f t="shared" si="2"/>
        <v>18</v>
      </c>
      <c r="V20">
        <f>'Opta Data'!AF18</f>
        <v>1.1499999999999999</v>
      </c>
      <c r="W20">
        <f>'Opta Data'!AG18</f>
        <v>1.38</v>
      </c>
      <c r="X20">
        <f>'Opta Data'!AH18</f>
        <v>0.42</v>
      </c>
      <c r="Y20" s="2">
        <f>'Opta Data'!AI18</f>
        <v>0.37</v>
      </c>
      <c r="Z20">
        <f>'Opta Data'!AJ18</f>
        <v>0.37</v>
      </c>
      <c r="AA20" s="2">
        <f>'Opta Data'!AK18</f>
        <v>2.17</v>
      </c>
      <c r="AB20" s="8">
        <f t="shared" si="3"/>
        <v>6</v>
      </c>
      <c r="AD20" s="3">
        <f>'Opta Data'!AL18</f>
        <v>5.81</v>
      </c>
      <c r="AE20" s="3">
        <f>'Opta Data'!AM18</f>
        <v>1.96</v>
      </c>
      <c r="AF20" s="3">
        <f>'Opta Data'!AN18</f>
        <v>2.54</v>
      </c>
      <c r="AG20" s="10">
        <f>'Opta Data'!AO18</f>
        <v>1.65</v>
      </c>
      <c r="AH20" s="3">
        <f>'Opta Data'!AP18</f>
        <v>11.31</v>
      </c>
      <c r="AI20" s="3">
        <f t="shared" si="4"/>
        <v>12</v>
      </c>
    </row>
    <row r="21" spans="1:35" x14ac:dyDescent="0.3">
      <c r="A21" t="str">
        <f>'Opta Data'!J19</f>
        <v>D. Royer</v>
      </c>
      <c r="B21">
        <f>'Opta Data'!P19</f>
        <v>42.49</v>
      </c>
      <c r="C21">
        <f>'Opta Data'!Q19</f>
        <v>22.41</v>
      </c>
      <c r="D21">
        <f>'Opta Data'!R19</f>
        <v>74.27</v>
      </c>
      <c r="E21">
        <f>'Opta Data'!S19</f>
        <v>31.56</v>
      </c>
      <c r="F21" s="8">
        <f t="shared" si="0"/>
        <v>53</v>
      </c>
      <c r="H21">
        <f>'Opta Data'!T19</f>
        <v>26.4</v>
      </c>
      <c r="I21" s="1">
        <f>'Opta Data'!U19</f>
        <v>0.67600000000000005</v>
      </c>
      <c r="J21" s="1">
        <f>'Opta Data'!V19</f>
        <v>0.44</v>
      </c>
      <c r="K21" s="1">
        <f>'Opta Data'!W19</f>
        <v>0.39900000000000002</v>
      </c>
      <c r="L21">
        <f>'Opta Data'!X19</f>
        <v>2.12</v>
      </c>
      <c r="M21" s="8">
        <f t="shared" si="1"/>
        <v>20</v>
      </c>
      <c r="O21">
        <f>'Opta Data'!AA19</f>
        <v>2.56</v>
      </c>
      <c r="P21" s="1">
        <f>'Opta Data'!AB19</f>
        <v>0.38200000000000001</v>
      </c>
      <c r="Q21">
        <f>'Opta Data'!AC19</f>
        <v>0.98</v>
      </c>
      <c r="R21">
        <f>'Opta Data'!AD19</f>
        <v>1.86</v>
      </c>
      <c r="S21">
        <f>'Opta Data'!AE19</f>
        <v>-0.88</v>
      </c>
      <c r="T21" s="8">
        <f t="shared" si="2"/>
        <v>48</v>
      </c>
      <c r="V21">
        <f>'Opta Data'!AF19</f>
        <v>0.93</v>
      </c>
      <c r="W21">
        <f>'Opta Data'!AG19</f>
        <v>1.35</v>
      </c>
      <c r="X21">
        <f>'Opta Data'!AH19</f>
        <v>0.46</v>
      </c>
      <c r="Y21" s="2">
        <f>'Opta Data'!AI19</f>
        <v>0.23</v>
      </c>
      <c r="Z21">
        <f>'Opta Data'!AJ19</f>
        <v>0.09</v>
      </c>
      <c r="AA21" s="2">
        <f>'Opta Data'!AK19</f>
        <v>2.0499999999999998</v>
      </c>
      <c r="AB21" s="8">
        <f t="shared" si="3"/>
        <v>10</v>
      </c>
      <c r="AD21" s="3">
        <f>'Opta Data'!AL19</f>
        <v>5.35</v>
      </c>
      <c r="AE21" s="3">
        <f>'Opta Data'!AM19</f>
        <v>1.7</v>
      </c>
      <c r="AF21" s="3">
        <f>'Opta Data'!AN19</f>
        <v>2.42</v>
      </c>
      <c r="AG21" s="10">
        <f>'Opta Data'!AO19</f>
        <v>1.93</v>
      </c>
      <c r="AH21" s="3">
        <f>'Opta Data'!AP19</f>
        <v>10.8</v>
      </c>
      <c r="AI21" s="3">
        <f t="shared" si="4"/>
        <v>13</v>
      </c>
    </row>
    <row r="22" spans="1:35" x14ac:dyDescent="0.3">
      <c r="A22" t="str">
        <f>'Opta Data'!J20</f>
        <v>D. Salloi</v>
      </c>
      <c r="B22">
        <f>'Opta Data'!P20</f>
        <v>44.57</v>
      </c>
      <c r="C22">
        <f>'Opta Data'!Q20</f>
        <v>29.28</v>
      </c>
      <c r="D22">
        <f>'Opta Data'!R20</f>
        <v>76.83</v>
      </c>
      <c r="E22">
        <f>'Opta Data'!S20</f>
        <v>34.24</v>
      </c>
      <c r="F22" s="8">
        <f t="shared" si="0"/>
        <v>48</v>
      </c>
      <c r="H22">
        <f>'Opta Data'!T20</f>
        <v>29.47</v>
      </c>
      <c r="I22" s="1">
        <f>'Opta Data'!U20</f>
        <v>0.80400000000000005</v>
      </c>
      <c r="J22" s="1">
        <f>'Opta Data'!V20</f>
        <v>0.47299999999999998</v>
      </c>
      <c r="K22" s="1">
        <f>'Opta Data'!W20</f>
        <v>0.14199999999999999</v>
      </c>
      <c r="L22">
        <f>'Opta Data'!X20</f>
        <v>1.28</v>
      </c>
      <c r="M22" s="8">
        <f t="shared" si="1"/>
        <v>49</v>
      </c>
      <c r="O22">
        <f>'Opta Data'!AA20</f>
        <v>2.33</v>
      </c>
      <c r="P22" s="1">
        <f>'Opta Data'!AB20</f>
        <v>0.42099999999999999</v>
      </c>
      <c r="Q22">
        <f>'Opta Data'!AC20</f>
        <v>0.98</v>
      </c>
      <c r="R22">
        <f>'Opta Data'!AD20</f>
        <v>1.17</v>
      </c>
      <c r="S22">
        <f>'Opta Data'!AE20</f>
        <v>-0.18</v>
      </c>
      <c r="T22" s="8">
        <f t="shared" si="2"/>
        <v>24</v>
      </c>
      <c r="V22">
        <f>'Opta Data'!AF20</f>
        <v>1.1100000000000001</v>
      </c>
      <c r="W22">
        <f>'Opta Data'!AG20</f>
        <v>1.04</v>
      </c>
      <c r="X22">
        <f>'Opta Data'!AH20</f>
        <v>0.31</v>
      </c>
      <c r="Y22" s="2">
        <f>'Opta Data'!AI20</f>
        <v>0.37</v>
      </c>
      <c r="Z22">
        <f>'Opta Data'!AJ20</f>
        <v>0.31</v>
      </c>
      <c r="AA22" s="2">
        <f>'Opta Data'!AK20</f>
        <v>1.72</v>
      </c>
      <c r="AB22" s="8">
        <f t="shared" si="3"/>
        <v>18</v>
      </c>
      <c r="AD22" s="3">
        <f>'Opta Data'!AL20</f>
        <v>5.95</v>
      </c>
      <c r="AE22" s="3">
        <f>'Opta Data'!AM20</f>
        <v>1.81</v>
      </c>
      <c r="AF22" s="3">
        <f>'Opta Data'!AN20</f>
        <v>2.46</v>
      </c>
      <c r="AG22" s="10">
        <f>'Opta Data'!AO20</f>
        <v>1.62</v>
      </c>
      <c r="AH22" s="3">
        <f>'Opta Data'!AP20</f>
        <v>10.220000000000001</v>
      </c>
      <c r="AI22" s="3">
        <f t="shared" si="4"/>
        <v>20</v>
      </c>
    </row>
    <row r="23" spans="1:35" x14ac:dyDescent="0.3">
      <c r="A23" t="str">
        <f>'Opta Data'!J21</f>
        <v>E. Barco</v>
      </c>
      <c r="B23">
        <f>'Opta Data'!P21</f>
        <v>68.12</v>
      </c>
      <c r="C23">
        <f>'Opta Data'!Q21</f>
        <v>34.979999999999997</v>
      </c>
      <c r="D23">
        <f>'Opta Data'!R21</f>
        <v>72.11</v>
      </c>
      <c r="E23">
        <f>'Opta Data'!S21</f>
        <v>49.13</v>
      </c>
      <c r="F23" s="8">
        <f t="shared" si="0"/>
        <v>5</v>
      </c>
      <c r="H23">
        <f>'Opta Data'!T21</f>
        <v>50.31</v>
      </c>
      <c r="I23" s="1">
        <f>'Opta Data'!U21</f>
        <v>0.86799999999999999</v>
      </c>
      <c r="J23" s="1">
        <f>'Opta Data'!V21</f>
        <v>0.41299999999999998</v>
      </c>
      <c r="K23" s="1">
        <f>'Opta Data'!W21</f>
        <v>0.16700000000000001</v>
      </c>
      <c r="L23">
        <f>'Opta Data'!X21</f>
        <v>2.61</v>
      </c>
      <c r="M23" s="8">
        <f t="shared" si="1"/>
        <v>11</v>
      </c>
      <c r="O23">
        <f>'Opta Data'!AA21</f>
        <v>3.51</v>
      </c>
      <c r="P23" s="1">
        <f>'Opta Data'!AB21</f>
        <v>0.44700000000000001</v>
      </c>
      <c r="Q23">
        <f>'Opta Data'!AC21</f>
        <v>1.57</v>
      </c>
      <c r="R23">
        <f>'Opta Data'!AD21</f>
        <v>1.29</v>
      </c>
      <c r="S23">
        <f>'Opta Data'!AE21</f>
        <v>0.28000000000000003</v>
      </c>
      <c r="T23" s="8">
        <f t="shared" si="2"/>
        <v>12</v>
      </c>
      <c r="V23">
        <f>'Opta Data'!AF21</f>
        <v>1.29</v>
      </c>
      <c r="W23">
        <f>'Opta Data'!AG21</f>
        <v>0.46</v>
      </c>
      <c r="X23">
        <f>'Opta Data'!AH21</f>
        <v>0.18</v>
      </c>
      <c r="Y23" s="2">
        <f>'Opta Data'!AI21</f>
        <v>0.55000000000000004</v>
      </c>
      <c r="Z23">
        <f>'Opta Data'!AJ21</f>
        <v>0.18</v>
      </c>
      <c r="AA23" s="2">
        <f>'Opta Data'!AK21</f>
        <v>1.2</v>
      </c>
      <c r="AB23" s="8">
        <f t="shared" si="3"/>
        <v>38</v>
      </c>
      <c r="AD23" s="3">
        <f>'Opta Data'!AL21</f>
        <v>6.18</v>
      </c>
      <c r="AE23" s="3">
        <f>'Opta Data'!AM21</f>
        <v>2</v>
      </c>
      <c r="AF23" s="3">
        <f>'Opta Data'!AN21</f>
        <v>2.77</v>
      </c>
      <c r="AG23" s="10">
        <f>'Opta Data'!AO21</f>
        <v>1.17</v>
      </c>
      <c r="AH23" s="3">
        <f>'Opta Data'!AP21</f>
        <v>11.45</v>
      </c>
      <c r="AI23" s="3">
        <f t="shared" si="4"/>
        <v>9</v>
      </c>
    </row>
    <row r="24" spans="1:35" x14ac:dyDescent="0.3">
      <c r="A24" s="8" t="str">
        <f>'Opta Data'!J22</f>
        <v>E. Castillo</v>
      </c>
      <c r="B24" s="8">
        <f>'Opta Data'!P22</f>
        <v>62.01</v>
      </c>
      <c r="C24" s="8">
        <f>'Opta Data'!Q22</f>
        <v>19.510000000000002</v>
      </c>
      <c r="D24" s="8">
        <f>'Opta Data'!R22</f>
        <v>70.400000000000006</v>
      </c>
      <c r="E24" s="8">
        <f>'Opta Data'!S22</f>
        <v>43.66</v>
      </c>
      <c r="F24" s="8">
        <f t="shared" si="0"/>
        <v>19</v>
      </c>
      <c r="G24" s="8"/>
      <c r="H24" s="8">
        <f>'Opta Data'!T22</f>
        <v>34.43</v>
      </c>
      <c r="I24" s="1">
        <f>'Opta Data'!U22</f>
        <v>0.74099999999999999</v>
      </c>
      <c r="J24" s="1">
        <f>'Opta Data'!V22</f>
        <v>0.22900000000000001</v>
      </c>
      <c r="K24" s="1">
        <f>'Opta Data'!W22</f>
        <v>0.39500000000000002</v>
      </c>
      <c r="L24" s="8">
        <f>'Opta Data'!X22</f>
        <v>1.71</v>
      </c>
      <c r="M24" s="8">
        <f t="shared" si="1"/>
        <v>36</v>
      </c>
      <c r="N24" s="8"/>
      <c r="O24" s="8">
        <f>'Opta Data'!AA22</f>
        <v>3.73</v>
      </c>
      <c r="P24" s="1">
        <f>'Opta Data'!AB22</f>
        <v>0.66100000000000003</v>
      </c>
      <c r="Q24" s="8">
        <f>'Opta Data'!AC22</f>
        <v>2.4700000000000002</v>
      </c>
      <c r="R24" s="8">
        <f>'Opta Data'!AD22</f>
        <v>0.66</v>
      </c>
      <c r="S24" s="8">
        <f>'Opta Data'!AE22</f>
        <v>1.81</v>
      </c>
      <c r="T24" s="8">
        <f t="shared" si="2"/>
        <v>3</v>
      </c>
      <c r="U24" s="8"/>
      <c r="V24" s="8">
        <f>'Opta Data'!AF22</f>
        <v>1.44</v>
      </c>
      <c r="W24" s="8">
        <f>'Opta Data'!AG22</f>
        <v>0.3</v>
      </c>
      <c r="X24" s="8">
        <f>'Opta Data'!AH22</f>
        <v>0.12</v>
      </c>
      <c r="Y24" s="2">
        <f>'Opta Data'!AI22</f>
        <v>0.18</v>
      </c>
      <c r="Z24" s="8">
        <f>'Opta Data'!AJ22</f>
        <v>0.12</v>
      </c>
      <c r="AA24" s="2">
        <f>'Opta Data'!AK22</f>
        <v>0.6</v>
      </c>
      <c r="AB24" s="8">
        <f t="shared" si="3"/>
        <v>53</v>
      </c>
      <c r="AC24" s="8"/>
      <c r="AD24" s="3">
        <f>'Opta Data'!AL22</f>
        <v>4.45</v>
      </c>
      <c r="AE24" s="3">
        <f>'Opta Data'!AM22</f>
        <v>1.1399999999999999</v>
      </c>
      <c r="AF24" s="3">
        <f>'Opta Data'!AN22</f>
        <v>1.38</v>
      </c>
      <c r="AG24" s="10">
        <f>'Opta Data'!AO22</f>
        <v>0.9</v>
      </c>
      <c r="AH24" s="3">
        <f>'Opta Data'!AP22</f>
        <v>6.98</v>
      </c>
      <c r="AI24" s="3">
        <f t="shared" si="4"/>
        <v>51</v>
      </c>
    </row>
    <row r="25" spans="1:35" x14ac:dyDescent="0.3">
      <c r="A25" s="8" t="str">
        <f>'Opta Data'!J23</f>
        <v>F. Picault</v>
      </c>
      <c r="B25" s="8">
        <f>'Opta Data'!P23</f>
        <v>49.13</v>
      </c>
      <c r="C25" s="8">
        <f>'Opta Data'!Q23</f>
        <v>26.22</v>
      </c>
      <c r="D25" s="8">
        <f>'Opta Data'!R23</f>
        <v>75.87</v>
      </c>
      <c r="E25" s="8">
        <f>'Opta Data'!S23</f>
        <v>37.270000000000003</v>
      </c>
      <c r="F25" s="8">
        <f t="shared" si="0"/>
        <v>40</v>
      </c>
      <c r="G25" s="8"/>
      <c r="H25" s="8">
        <f>'Opta Data'!T23</f>
        <v>25.46</v>
      </c>
      <c r="I25" s="1">
        <f>'Opta Data'!U23</f>
        <v>0.73699999999999999</v>
      </c>
      <c r="J25" s="1">
        <f>'Opta Data'!V23</f>
        <v>0.35399999999999998</v>
      </c>
      <c r="K25" s="1">
        <f>'Opta Data'!W23</f>
        <v>0.27600000000000002</v>
      </c>
      <c r="L25" s="8">
        <f>'Opta Data'!X23</f>
        <v>1.35</v>
      </c>
      <c r="M25" s="8">
        <f t="shared" si="1"/>
        <v>48</v>
      </c>
      <c r="N25" s="8"/>
      <c r="O25" s="8">
        <f>'Opta Data'!AA23</f>
        <v>4.17</v>
      </c>
      <c r="P25" s="1">
        <f>'Opta Data'!AB23</f>
        <v>0.318</v>
      </c>
      <c r="Q25" s="8">
        <f>'Opta Data'!AC23</f>
        <v>1.33</v>
      </c>
      <c r="R25" s="8">
        <f>'Opta Data'!AD23</f>
        <v>1.66</v>
      </c>
      <c r="S25" s="8">
        <f>'Opta Data'!AE23</f>
        <v>-0.33</v>
      </c>
      <c r="T25" s="8">
        <f t="shared" si="2"/>
        <v>29</v>
      </c>
      <c r="U25" s="8"/>
      <c r="V25" s="8">
        <f>'Opta Data'!AF23</f>
        <v>0.52</v>
      </c>
      <c r="W25" s="8">
        <f>'Opta Data'!AG23</f>
        <v>1.33</v>
      </c>
      <c r="X25" s="8">
        <f>'Opta Data'!AH23</f>
        <v>0.38</v>
      </c>
      <c r="Y25" s="2">
        <f>'Opta Data'!AI23</f>
        <v>0.24</v>
      </c>
      <c r="Z25" s="8">
        <f>'Opta Data'!AJ23</f>
        <v>0.19</v>
      </c>
      <c r="AA25" s="2">
        <f>'Opta Data'!AK23</f>
        <v>1.94</v>
      </c>
      <c r="AB25" s="8">
        <f t="shared" si="3"/>
        <v>14</v>
      </c>
      <c r="AC25" s="8"/>
      <c r="AD25" s="3">
        <f>'Opta Data'!AL23</f>
        <v>5.17</v>
      </c>
      <c r="AE25" s="3">
        <f>'Opta Data'!AM23</f>
        <v>1.43</v>
      </c>
      <c r="AF25" s="3">
        <f>'Opta Data'!AN23</f>
        <v>2.04</v>
      </c>
      <c r="AG25" s="10">
        <f>'Opta Data'!AO23</f>
        <v>1.1299999999999999</v>
      </c>
      <c r="AH25" s="3">
        <f>'Opta Data'!AP23</f>
        <v>8.89</v>
      </c>
      <c r="AI25" s="3">
        <f t="shared" si="4"/>
        <v>36</v>
      </c>
    </row>
    <row r="26" spans="1:35" x14ac:dyDescent="0.3">
      <c r="A26" s="8" t="str">
        <f>'Opta Data'!J24</f>
        <v>Gerso Fernandes</v>
      </c>
      <c r="B26" s="8">
        <f>'Opta Data'!P24</f>
        <v>45.51</v>
      </c>
      <c r="C26" s="8">
        <f>'Opta Data'!Q24</f>
        <v>29.13</v>
      </c>
      <c r="D26" s="8">
        <f>'Opta Data'!R24</f>
        <v>78.290000000000006</v>
      </c>
      <c r="E26" s="8">
        <f>'Opta Data'!S24</f>
        <v>35.630000000000003</v>
      </c>
      <c r="F26" s="8">
        <f t="shared" si="0"/>
        <v>43</v>
      </c>
      <c r="G26" s="8"/>
      <c r="H26" s="8">
        <f>'Opta Data'!T24</f>
        <v>25.3</v>
      </c>
      <c r="I26" s="1">
        <f>'Opta Data'!U24</f>
        <v>0.79800000000000004</v>
      </c>
      <c r="J26" s="1">
        <f>'Opta Data'!V24</f>
        <v>0.504</v>
      </c>
      <c r="K26" s="1">
        <f>'Opta Data'!W24</f>
        <v>0.22800000000000001</v>
      </c>
      <c r="L26" s="8">
        <f>'Opta Data'!X24</f>
        <v>1.85</v>
      </c>
      <c r="M26" s="8">
        <f t="shared" si="1"/>
        <v>32</v>
      </c>
      <c r="N26" s="8"/>
      <c r="O26" s="8">
        <f>'Opta Data'!AA24</f>
        <v>3.63</v>
      </c>
      <c r="P26" s="1">
        <f>'Opta Data'!AB24</f>
        <v>0.36799999999999999</v>
      </c>
      <c r="Q26" s="8">
        <f>'Opta Data'!AC24</f>
        <v>1.34</v>
      </c>
      <c r="R26" s="8">
        <f>'Opta Data'!AD24</f>
        <v>1.91</v>
      </c>
      <c r="S26" s="8">
        <f>'Opta Data'!AE24</f>
        <v>-0.56999999999999995</v>
      </c>
      <c r="T26" s="8">
        <f t="shared" si="2"/>
        <v>39</v>
      </c>
      <c r="U26" s="8"/>
      <c r="V26" s="8">
        <f>'Opta Data'!AF24</f>
        <v>0.96</v>
      </c>
      <c r="W26" s="8">
        <f>'Opta Data'!AG24</f>
        <v>1.02</v>
      </c>
      <c r="X26" s="8">
        <f>'Opta Data'!AH24</f>
        <v>0.32</v>
      </c>
      <c r="Y26" s="2">
        <f>'Opta Data'!AI24</f>
        <v>0.32</v>
      </c>
      <c r="Z26" s="8">
        <f>'Opta Data'!AJ24</f>
        <v>0.32</v>
      </c>
      <c r="AA26" s="2">
        <f>'Opta Data'!AK24</f>
        <v>1.66</v>
      </c>
      <c r="AB26" s="8">
        <f t="shared" si="3"/>
        <v>19</v>
      </c>
      <c r="AC26" s="8"/>
      <c r="AD26" s="3">
        <f>'Opta Data'!AL24</f>
        <v>5.99</v>
      </c>
      <c r="AE26" s="3">
        <f>'Opta Data'!AM24</f>
        <v>1.89</v>
      </c>
      <c r="AF26" s="3">
        <f>'Opta Data'!AN24</f>
        <v>2.29</v>
      </c>
      <c r="AG26" s="10">
        <f>'Opta Data'!AO24</f>
        <v>1.79</v>
      </c>
      <c r="AH26" s="3">
        <f>'Opta Data'!AP24</f>
        <v>11.33</v>
      </c>
      <c r="AI26" s="3">
        <f t="shared" si="4"/>
        <v>11</v>
      </c>
    </row>
    <row r="27" spans="1:35" x14ac:dyDescent="0.3">
      <c r="A27" s="8" t="str">
        <f>'Opta Data'!J25</f>
        <v>H. Mosquera</v>
      </c>
      <c r="B27" s="8">
        <f>'Opta Data'!P25</f>
        <v>62.07</v>
      </c>
      <c r="C27" s="8">
        <f>'Opta Data'!Q25</f>
        <v>28.18</v>
      </c>
      <c r="D27" s="8">
        <f>'Opta Data'!R25</f>
        <v>73.540000000000006</v>
      </c>
      <c r="E27" s="8">
        <f>'Opta Data'!S25</f>
        <v>45.64</v>
      </c>
      <c r="F27" s="8">
        <f t="shared" si="0"/>
        <v>13</v>
      </c>
      <c r="G27" s="8"/>
      <c r="H27" s="8">
        <f>'Opta Data'!T25</f>
        <v>36.229999999999997</v>
      </c>
      <c r="I27" s="1">
        <f>'Opta Data'!U25</f>
        <v>0.749</v>
      </c>
      <c r="J27" s="1">
        <f>'Opta Data'!V25</f>
        <v>0.33800000000000002</v>
      </c>
      <c r="K27" s="1">
        <f>'Opta Data'!W25</f>
        <v>0.31900000000000001</v>
      </c>
      <c r="L27" s="8">
        <f>'Opta Data'!X25</f>
        <v>2.19</v>
      </c>
      <c r="M27" s="8">
        <f t="shared" si="1"/>
        <v>18</v>
      </c>
      <c r="N27" s="8"/>
      <c r="O27" s="8">
        <f>'Opta Data'!AA25</f>
        <v>4.67</v>
      </c>
      <c r="P27" s="1">
        <f>'Opta Data'!AB25</f>
        <v>0.56899999999999995</v>
      </c>
      <c r="Q27" s="8">
        <f>'Opta Data'!AC25</f>
        <v>2.66</v>
      </c>
      <c r="R27" s="8">
        <f>'Opta Data'!AD25</f>
        <v>2.9</v>
      </c>
      <c r="S27" s="8">
        <f>'Opta Data'!AE25</f>
        <v>-0.24</v>
      </c>
      <c r="T27" s="8">
        <f t="shared" si="2"/>
        <v>26</v>
      </c>
      <c r="U27" s="8"/>
      <c r="V27" s="8">
        <f>'Opta Data'!AF25</f>
        <v>1.61</v>
      </c>
      <c r="W27" s="8">
        <f>'Opta Data'!AG25</f>
        <v>1.1299999999999999</v>
      </c>
      <c r="X27" s="8">
        <f>'Opta Data'!AH25</f>
        <v>0.4</v>
      </c>
      <c r="Y27" s="2">
        <f>'Opta Data'!AI25</f>
        <v>0.32</v>
      </c>
      <c r="Z27" s="8">
        <f>'Opta Data'!AJ25</f>
        <v>0.32</v>
      </c>
      <c r="AA27" s="2">
        <f>'Opta Data'!AK25</f>
        <v>1.85</v>
      </c>
      <c r="AB27" s="8">
        <f t="shared" si="3"/>
        <v>17</v>
      </c>
      <c r="AC27" s="8"/>
      <c r="AD27" s="3">
        <f>'Opta Data'!AL25</f>
        <v>5.31</v>
      </c>
      <c r="AE27" s="3">
        <f>'Opta Data'!AM25</f>
        <v>1.69</v>
      </c>
      <c r="AF27" s="3">
        <f>'Opta Data'!AN25</f>
        <v>2.25</v>
      </c>
      <c r="AG27" s="10">
        <f>'Opta Data'!AO25</f>
        <v>1.35</v>
      </c>
      <c r="AH27" s="3">
        <f>'Opta Data'!AP25</f>
        <v>10.44</v>
      </c>
      <c r="AI27" s="3">
        <f t="shared" si="4"/>
        <v>16</v>
      </c>
    </row>
    <row r="28" spans="1:35" x14ac:dyDescent="0.3">
      <c r="A28" s="8" t="str">
        <f>'Opta Data'!J26</f>
        <v>H. Shipp</v>
      </c>
      <c r="B28" s="8">
        <f>'Opta Data'!P26</f>
        <v>55.53</v>
      </c>
      <c r="C28" s="8">
        <f>'Opta Data'!Q26</f>
        <v>18.72</v>
      </c>
      <c r="D28" s="8">
        <f>'Opta Data'!R26</f>
        <v>70.66</v>
      </c>
      <c r="E28" s="8">
        <f>'Opta Data'!S26</f>
        <v>39.24</v>
      </c>
      <c r="F28" s="8">
        <f t="shared" si="0"/>
        <v>32</v>
      </c>
      <c r="G28" s="8"/>
      <c r="H28" s="8">
        <f>'Opta Data'!T26</f>
        <v>42.74</v>
      </c>
      <c r="I28" s="1">
        <f>'Opta Data'!U26</f>
        <v>0.81399999999999995</v>
      </c>
      <c r="J28" s="1">
        <f>'Opta Data'!V26</f>
        <v>0.255</v>
      </c>
      <c r="K28" s="1">
        <f>'Opta Data'!W26</f>
        <v>0.28599999999999998</v>
      </c>
      <c r="L28" s="8">
        <f>'Opta Data'!X26</f>
        <v>2.0699999999999998</v>
      </c>
      <c r="M28" s="8">
        <f t="shared" si="1"/>
        <v>24</v>
      </c>
      <c r="N28" s="8"/>
      <c r="O28" s="8">
        <f>'Opta Data'!AA26</f>
        <v>0.94</v>
      </c>
      <c r="P28" s="1">
        <f>'Opta Data'!AB26</f>
        <v>0.33300000000000002</v>
      </c>
      <c r="Q28" s="8">
        <f>'Opta Data'!AC26</f>
        <v>0.31</v>
      </c>
      <c r="R28" s="8">
        <f>'Opta Data'!AD26</f>
        <v>1.17</v>
      </c>
      <c r="S28" s="8">
        <f>'Opta Data'!AE26</f>
        <v>-0.86</v>
      </c>
      <c r="T28" s="8">
        <f t="shared" si="2"/>
        <v>47</v>
      </c>
      <c r="U28" s="8"/>
      <c r="V28" s="8">
        <f>'Opta Data'!AF26</f>
        <v>0.86</v>
      </c>
      <c r="W28" s="8">
        <f>'Opta Data'!AG26</f>
        <v>0.55000000000000004</v>
      </c>
      <c r="X28" s="8">
        <f>'Opta Data'!AH26</f>
        <v>0.16</v>
      </c>
      <c r="Y28" s="2">
        <f>'Opta Data'!AI26</f>
        <v>0.16</v>
      </c>
      <c r="Z28" s="8">
        <f>'Opta Data'!AJ26</f>
        <v>0.23</v>
      </c>
      <c r="AA28" s="2">
        <f>'Opta Data'!AK26</f>
        <v>0.86</v>
      </c>
      <c r="AB28" s="8">
        <f t="shared" si="3"/>
        <v>49</v>
      </c>
      <c r="AC28" s="8"/>
      <c r="AD28" s="3">
        <f>'Opta Data'!AL26</f>
        <v>4.0599999999999996</v>
      </c>
      <c r="AE28" s="3">
        <f>'Opta Data'!AM26</f>
        <v>1.67</v>
      </c>
      <c r="AF28" s="3">
        <f>'Opta Data'!AN26</f>
        <v>1.48</v>
      </c>
      <c r="AG28" s="10">
        <f>'Opta Data'!AO26</f>
        <v>1</v>
      </c>
      <c r="AH28" s="3">
        <f>'Opta Data'!AP26</f>
        <v>7.85</v>
      </c>
      <c r="AI28" s="3">
        <f t="shared" si="4"/>
        <v>44</v>
      </c>
    </row>
    <row r="29" spans="1:35" x14ac:dyDescent="0.3">
      <c r="A29" s="8" t="str">
        <f>'Opta Data'!J27</f>
        <v>H. Villalba</v>
      </c>
      <c r="B29" s="8">
        <f>'Opta Data'!P27</f>
        <v>51.52</v>
      </c>
      <c r="C29" s="8">
        <f>'Opta Data'!Q27</f>
        <v>30.11</v>
      </c>
      <c r="D29" s="8">
        <f>'Opta Data'!R27</f>
        <v>76.739999999999995</v>
      </c>
      <c r="E29" s="8">
        <f>'Opta Data'!S27</f>
        <v>39.53</v>
      </c>
      <c r="F29" s="8">
        <f t="shared" si="0"/>
        <v>30</v>
      </c>
      <c r="G29" s="8"/>
      <c r="H29" s="8">
        <f>'Opta Data'!T27</f>
        <v>28.82</v>
      </c>
      <c r="I29" s="1">
        <f>'Opta Data'!U27</f>
        <v>0.749</v>
      </c>
      <c r="J29" s="1">
        <f>'Opta Data'!V27</f>
        <v>0.39400000000000002</v>
      </c>
      <c r="K29" s="1">
        <f>'Opta Data'!W27</f>
        <v>0.22</v>
      </c>
      <c r="L29" s="8">
        <f>'Opta Data'!X27</f>
        <v>1.4</v>
      </c>
      <c r="M29" s="8">
        <f t="shared" si="1"/>
        <v>47</v>
      </c>
      <c r="N29" s="8"/>
      <c r="O29" s="8">
        <f>'Opta Data'!AA27</f>
        <v>5.07</v>
      </c>
      <c r="P29" s="1">
        <f>'Opta Data'!AB27</f>
        <v>0.41299999999999998</v>
      </c>
      <c r="Q29" s="8">
        <f>'Opta Data'!AC27</f>
        <v>2.09</v>
      </c>
      <c r="R29" s="8">
        <f>'Opta Data'!AD27</f>
        <v>1.53</v>
      </c>
      <c r="S29" s="8">
        <f>'Opta Data'!AE27</f>
        <v>0.56000000000000005</v>
      </c>
      <c r="T29" s="8">
        <f t="shared" si="2"/>
        <v>8</v>
      </c>
      <c r="U29" s="8"/>
      <c r="V29" s="8">
        <f>'Opta Data'!AF27</f>
        <v>0.81</v>
      </c>
      <c r="W29" s="8">
        <f>'Opta Data'!AG27</f>
        <v>1.61</v>
      </c>
      <c r="X29" s="8">
        <f>'Opta Data'!AH27</f>
        <v>0.32</v>
      </c>
      <c r="Y29" s="2">
        <f>'Opta Data'!AI27</f>
        <v>0.64</v>
      </c>
      <c r="Z29" s="8">
        <f>'Opta Data'!AJ27</f>
        <v>0.32</v>
      </c>
      <c r="AA29" s="2">
        <f>'Opta Data'!AK27</f>
        <v>2.58</v>
      </c>
      <c r="AB29" s="8">
        <f t="shared" si="3"/>
        <v>4</v>
      </c>
      <c r="AC29" s="8"/>
      <c r="AD29" s="3">
        <f>'Opta Data'!AL27</f>
        <v>7.08</v>
      </c>
      <c r="AE29" s="3">
        <f>'Opta Data'!AM27</f>
        <v>1.82</v>
      </c>
      <c r="AF29" s="3">
        <f>'Opta Data'!AN27</f>
        <v>3.22</v>
      </c>
      <c r="AG29" s="10">
        <f>'Opta Data'!AO27</f>
        <v>1.0900000000000001</v>
      </c>
      <c r="AH29" s="3">
        <f>'Opta Data'!AP27</f>
        <v>13.02</v>
      </c>
      <c r="AI29" s="3">
        <f t="shared" si="4"/>
        <v>2</v>
      </c>
    </row>
    <row r="30" spans="1:35" x14ac:dyDescent="0.3">
      <c r="A30" s="8" t="str">
        <f>'Opta Data'!J28</f>
        <v>I. Piatti</v>
      </c>
      <c r="B30" s="8">
        <f>'Opta Data'!P28</f>
        <v>54.07</v>
      </c>
      <c r="C30" s="8">
        <f>'Opta Data'!Q28</f>
        <v>26.59</v>
      </c>
      <c r="D30" s="8">
        <f>'Opta Data'!R28</f>
        <v>74.290000000000006</v>
      </c>
      <c r="E30" s="8">
        <f>'Opta Data'!S28</f>
        <v>40.159999999999997</v>
      </c>
      <c r="F30" s="8">
        <f t="shared" si="0"/>
        <v>25</v>
      </c>
      <c r="G30" s="8"/>
      <c r="H30" s="8">
        <f>'Opta Data'!T28</f>
        <v>28.87</v>
      </c>
      <c r="I30" s="1">
        <f>'Opta Data'!U28</f>
        <v>0.81299999999999994</v>
      </c>
      <c r="J30" s="1">
        <f>'Opta Data'!V28</f>
        <v>0.36099999999999999</v>
      </c>
      <c r="K30" s="1">
        <f>'Opta Data'!W28</f>
        <v>0.249</v>
      </c>
      <c r="L30" s="8">
        <f>'Opta Data'!X28</f>
        <v>1.71</v>
      </c>
      <c r="M30" s="8">
        <f t="shared" si="1"/>
        <v>36</v>
      </c>
      <c r="N30" s="8"/>
      <c r="O30" s="8">
        <f>'Opta Data'!AA28</f>
        <v>7.81</v>
      </c>
      <c r="P30" s="1">
        <f>'Opta Data'!AB28</f>
        <v>0.44600000000000001</v>
      </c>
      <c r="Q30" s="8">
        <f>'Opta Data'!AC28</f>
        <v>3.49</v>
      </c>
      <c r="R30" s="8">
        <f>'Opta Data'!AD28</f>
        <v>2.0499999999999998</v>
      </c>
      <c r="S30" s="8">
        <f>'Opta Data'!AE28</f>
        <v>1.44</v>
      </c>
      <c r="T30" s="8">
        <f t="shared" si="2"/>
        <v>4</v>
      </c>
      <c r="U30" s="8"/>
      <c r="V30" s="8">
        <f>'Opta Data'!AF28</f>
        <v>0.74</v>
      </c>
      <c r="W30" s="8">
        <f>'Opta Data'!AG28</f>
        <v>0.98</v>
      </c>
      <c r="X30" s="8">
        <f>'Opta Data'!AH28</f>
        <v>0.46</v>
      </c>
      <c r="Y30" s="2">
        <f>'Opta Data'!AI28</f>
        <v>0.6</v>
      </c>
      <c r="Z30" s="8">
        <f>'Opta Data'!AJ28</f>
        <v>0.51</v>
      </c>
      <c r="AA30" s="2">
        <f>'Opta Data'!AK28</f>
        <v>2.0499999999999998</v>
      </c>
      <c r="AB30" s="8">
        <f t="shared" si="3"/>
        <v>10</v>
      </c>
      <c r="AC30" s="8"/>
      <c r="AD30" s="3">
        <f>'Opta Data'!AL28</f>
        <v>4.04</v>
      </c>
      <c r="AE30" s="3">
        <f>'Opta Data'!AM28</f>
        <v>1.48</v>
      </c>
      <c r="AF30" s="3">
        <f>'Opta Data'!AN28</f>
        <v>1.72</v>
      </c>
      <c r="AG30" s="10">
        <f>'Opta Data'!AO28</f>
        <v>1.52</v>
      </c>
      <c r="AH30" s="3">
        <f>'Opta Data'!AP28</f>
        <v>7.24</v>
      </c>
      <c r="AI30" s="3">
        <f t="shared" si="4"/>
        <v>47</v>
      </c>
    </row>
    <row r="31" spans="1:35" x14ac:dyDescent="0.3">
      <c r="A31" s="8" t="str">
        <f>'Opta Data'!J29</f>
        <v>Ilsinho</v>
      </c>
      <c r="B31" s="8">
        <f>'Opta Data'!P29</f>
        <v>78.459999999999994</v>
      </c>
      <c r="C31" s="8">
        <f>'Opta Data'!Q29</f>
        <v>40.94</v>
      </c>
      <c r="D31" s="8">
        <f>'Opta Data'!R29</f>
        <v>74.08</v>
      </c>
      <c r="E31" s="8">
        <f>'Opta Data'!S29</f>
        <v>58.13</v>
      </c>
      <c r="F31" s="8">
        <f t="shared" si="0"/>
        <v>1</v>
      </c>
      <c r="G31" s="8"/>
      <c r="H31" s="8">
        <f>'Opta Data'!T29</f>
        <v>54</v>
      </c>
      <c r="I31" s="1">
        <f>'Opta Data'!U29</f>
        <v>0.82599999999999996</v>
      </c>
      <c r="J31" s="1">
        <f>'Opta Data'!V29</f>
        <v>0.45100000000000001</v>
      </c>
      <c r="K31" s="1">
        <f>'Opta Data'!W29</f>
        <v>0.311</v>
      </c>
      <c r="L31" s="8">
        <f>'Opta Data'!X29</f>
        <v>5.17</v>
      </c>
      <c r="M31" s="8">
        <f t="shared" si="1"/>
        <v>1</v>
      </c>
      <c r="N31" s="8"/>
      <c r="O31" s="8">
        <f>'Opta Data'!AA29</f>
        <v>9.25</v>
      </c>
      <c r="P31" s="1">
        <f>'Opta Data'!AB29</f>
        <v>0.53400000000000003</v>
      </c>
      <c r="Q31" s="8">
        <f>'Opta Data'!AC29</f>
        <v>4.9400000000000004</v>
      </c>
      <c r="R31" s="8">
        <f>'Opta Data'!AD29</f>
        <v>1.65</v>
      </c>
      <c r="S31" s="8">
        <f>'Opta Data'!AE29</f>
        <v>3.3</v>
      </c>
      <c r="T31" s="8">
        <f t="shared" si="2"/>
        <v>1</v>
      </c>
      <c r="U31" s="8"/>
      <c r="V31" s="8">
        <f>'Opta Data'!AF29</f>
        <v>3.04</v>
      </c>
      <c r="W31" s="8">
        <f>'Opta Data'!AG29</f>
        <v>0.76</v>
      </c>
      <c r="X31" s="8">
        <f>'Opta Data'!AH29</f>
        <v>0.63</v>
      </c>
      <c r="Y31" s="2">
        <f>'Opta Data'!AI29</f>
        <v>0</v>
      </c>
      <c r="Z31" s="8">
        <f>'Opta Data'!AJ29</f>
        <v>0.25</v>
      </c>
      <c r="AA31" s="2">
        <f>'Opta Data'!AK29</f>
        <v>1.39</v>
      </c>
      <c r="AB31" s="8">
        <f t="shared" si="3"/>
        <v>29</v>
      </c>
      <c r="AC31" s="8"/>
      <c r="AD31" s="3">
        <f>'Opta Data'!AL29</f>
        <v>4.82</v>
      </c>
      <c r="AE31" s="3">
        <f>'Opta Data'!AM29</f>
        <v>1.41</v>
      </c>
      <c r="AF31" s="3">
        <f>'Opta Data'!AN29</f>
        <v>2.44</v>
      </c>
      <c r="AG31" s="10">
        <f>'Opta Data'!AO29</f>
        <v>0.89</v>
      </c>
      <c r="AH31" s="3">
        <f>'Opta Data'!AP29</f>
        <v>7.15</v>
      </c>
      <c r="AI31" s="3">
        <f t="shared" si="4"/>
        <v>48</v>
      </c>
    </row>
    <row r="32" spans="1:35" x14ac:dyDescent="0.3">
      <c r="A32" s="8" t="str">
        <f>'Opta Data'!J30</f>
        <v>Ismael Tajouri</v>
      </c>
      <c r="B32" s="8">
        <f>'Opta Data'!P30</f>
        <v>62.15</v>
      </c>
      <c r="C32" s="8">
        <f>'Opta Data'!Q30</f>
        <v>31.58</v>
      </c>
      <c r="D32" s="8">
        <f>'Opta Data'!R30</f>
        <v>74.540000000000006</v>
      </c>
      <c r="E32" s="8">
        <f>'Opta Data'!S30</f>
        <v>46.33</v>
      </c>
      <c r="F32" s="8">
        <f t="shared" si="0"/>
        <v>12</v>
      </c>
      <c r="G32" s="8"/>
      <c r="H32" s="8">
        <f>'Opta Data'!T30</f>
        <v>42.06</v>
      </c>
      <c r="I32" s="1">
        <f>'Opta Data'!U30</f>
        <v>0.84599999999999997</v>
      </c>
      <c r="J32" s="1">
        <f>'Opta Data'!V30</f>
        <v>0.379</v>
      </c>
      <c r="K32" s="1">
        <f>'Opta Data'!W30</f>
        <v>0.17299999999999999</v>
      </c>
      <c r="L32" s="8">
        <f>'Opta Data'!X30</f>
        <v>1.97</v>
      </c>
      <c r="M32" s="8">
        <f t="shared" si="1"/>
        <v>26</v>
      </c>
      <c r="N32" s="8"/>
      <c r="O32" s="8">
        <f>'Opta Data'!AA30</f>
        <v>2.66</v>
      </c>
      <c r="P32" s="1">
        <f>'Opta Data'!AB30</f>
        <v>0.48599999999999999</v>
      </c>
      <c r="Q32" s="8">
        <f>'Opta Data'!AC30</f>
        <v>1.29</v>
      </c>
      <c r="R32" s="8">
        <f>'Opta Data'!AD30</f>
        <v>1.79</v>
      </c>
      <c r="S32" s="8">
        <f>'Opta Data'!AE30</f>
        <v>-0.5</v>
      </c>
      <c r="T32" s="8">
        <f t="shared" si="2"/>
        <v>35</v>
      </c>
      <c r="U32" s="8"/>
      <c r="V32" s="8">
        <f>'Opta Data'!AF30</f>
        <v>2.5099999999999998</v>
      </c>
      <c r="W32" s="8">
        <f>'Opta Data'!AG30</f>
        <v>1</v>
      </c>
      <c r="X32" s="8">
        <f>'Opta Data'!AH30</f>
        <v>0.65</v>
      </c>
      <c r="Y32" s="2">
        <f>'Opta Data'!AI30</f>
        <v>0.5</v>
      </c>
      <c r="Z32" s="8">
        <f>'Opta Data'!AJ30</f>
        <v>0.22</v>
      </c>
      <c r="AA32" s="2">
        <f>'Opta Data'!AK30</f>
        <v>2.15</v>
      </c>
      <c r="AB32" s="8">
        <f t="shared" si="3"/>
        <v>7</v>
      </c>
      <c r="AC32" s="8"/>
      <c r="AD32" s="3">
        <f>'Opta Data'!AL30</f>
        <v>5.0199999999999996</v>
      </c>
      <c r="AE32" s="3">
        <f>'Opta Data'!AM30</f>
        <v>1.77</v>
      </c>
      <c r="AF32" s="3">
        <f>'Opta Data'!AN30</f>
        <v>2.2200000000000002</v>
      </c>
      <c r="AG32" s="10">
        <f>'Opta Data'!AO30</f>
        <v>1.38</v>
      </c>
      <c r="AH32" s="3">
        <f>'Opta Data'!AP30</f>
        <v>10.37</v>
      </c>
      <c r="AI32" s="3">
        <f t="shared" si="4"/>
        <v>18</v>
      </c>
    </row>
    <row r="33" spans="1:35" x14ac:dyDescent="0.3">
      <c r="A33" s="8" t="str">
        <f>'Opta Data'!J31</f>
        <v>J. Agudelo</v>
      </c>
      <c r="B33" s="8">
        <f>'Opta Data'!P31</f>
        <v>63.49</v>
      </c>
      <c r="C33" s="8">
        <f>'Opta Data'!Q31</f>
        <v>30.57</v>
      </c>
      <c r="D33" s="8">
        <f>'Opta Data'!R31</f>
        <v>73.069999999999993</v>
      </c>
      <c r="E33" s="8">
        <f>'Opta Data'!S31</f>
        <v>46.39</v>
      </c>
      <c r="F33" s="8">
        <f t="shared" si="0"/>
        <v>11</v>
      </c>
      <c r="G33" s="8"/>
      <c r="H33" s="8">
        <f>'Opta Data'!T31</f>
        <v>38.6</v>
      </c>
      <c r="I33" s="1">
        <f>'Opta Data'!U31</f>
        <v>0.80400000000000005</v>
      </c>
      <c r="J33" s="1">
        <f>'Opta Data'!V31</f>
        <v>0.36199999999999999</v>
      </c>
      <c r="K33" s="1">
        <f>'Opta Data'!W31</f>
        <v>0.311</v>
      </c>
      <c r="L33" s="8">
        <f>'Opta Data'!X31</f>
        <v>2.8</v>
      </c>
      <c r="M33" s="8">
        <f t="shared" si="1"/>
        <v>9</v>
      </c>
      <c r="N33" s="8"/>
      <c r="O33" s="8">
        <f>'Opta Data'!AA31</f>
        <v>6.22</v>
      </c>
      <c r="P33" s="1">
        <f>'Opta Data'!AB31</f>
        <v>0.46400000000000002</v>
      </c>
      <c r="Q33" s="8">
        <f>'Opta Data'!AC31</f>
        <v>2.89</v>
      </c>
      <c r="R33" s="8">
        <f>'Opta Data'!AD31</f>
        <v>2.89</v>
      </c>
      <c r="S33" s="8">
        <f>'Opta Data'!AE31</f>
        <v>0</v>
      </c>
      <c r="T33" s="8">
        <f t="shared" si="2"/>
        <v>19</v>
      </c>
      <c r="U33" s="8"/>
      <c r="V33" s="8">
        <f>'Opta Data'!AF31</f>
        <v>0.9</v>
      </c>
      <c r="W33" s="8">
        <f>'Opta Data'!AG31</f>
        <v>0.63</v>
      </c>
      <c r="X33" s="8">
        <f>'Opta Data'!AH31</f>
        <v>0.18</v>
      </c>
      <c r="Y33" s="2">
        <f>'Opta Data'!AI31</f>
        <v>0.09</v>
      </c>
      <c r="Z33" s="8">
        <f>'Opta Data'!AJ31</f>
        <v>0.18</v>
      </c>
      <c r="AA33" s="2">
        <f>'Opta Data'!AK31</f>
        <v>0.9</v>
      </c>
      <c r="AB33" s="8">
        <f t="shared" si="3"/>
        <v>48</v>
      </c>
      <c r="AC33" s="8"/>
      <c r="AD33" s="3">
        <f>'Opta Data'!AL31</f>
        <v>6.04</v>
      </c>
      <c r="AE33" s="3">
        <f>'Opta Data'!AM31</f>
        <v>1.43</v>
      </c>
      <c r="AF33" s="3">
        <f>'Opta Data'!AN31</f>
        <v>1.62</v>
      </c>
      <c r="AG33" s="10">
        <f>'Opta Data'!AO31</f>
        <v>1.0900000000000001</v>
      </c>
      <c r="AH33" s="3">
        <f>'Opta Data'!AP31</f>
        <v>10.1</v>
      </c>
      <c r="AI33" s="3">
        <f t="shared" si="4"/>
        <v>22</v>
      </c>
    </row>
    <row r="34" spans="1:35" x14ac:dyDescent="0.3">
      <c r="A34" s="8" t="str">
        <f>'Opta Data'!J32</f>
        <v>J. Gressel</v>
      </c>
      <c r="B34" s="8">
        <f>'Opta Data'!P32</f>
        <v>67.319999999999993</v>
      </c>
      <c r="C34" s="8">
        <f>'Opta Data'!Q32</f>
        <v>26.2</v>
      </c>
      <c r="D34" s="8">
        <f>'Opta Data'!R32</f>
        <v>74.209999999999994</v>
      </c>
      <c r="E34" s="8">
        <f>'Opta Data'!S32</f>
        <v>49.96</v>
      </c>
      <c r="F34" s="8">
        <f t="shared" si="0"/>
        <v>4</v>
      </c>
      <c r="G34" s="8"/>
      <c r="H34" s="8">
        <f>'Opta Data'!T32</f>
        <v>41.94</v>
      </c>
      <c r="I34" s="1">
        <f>'Opta Data'!U32</f>
        <v>0.755</v>
      </c>
      <c r="J34" s="1">
        <f>'Opta Data'!V32</f>
        <v>0.253</v>
      </c>
      <c r="K34" s="1">
        <f>'Opta Data'!W32</f>
        <v>0.34899999999999998</v>
      </c>
      <c r="L34" s="8">
        <f>'Opta Data'!X32</f>
        <v>2.11</v>
      </c>
      <c r="M34" s="8">
        <f t="shared" si="1"/>
        <v>22</v>
      </c>
      <c r="N34" s="8"/>
      <c r="O34" s="8">
        <f>'Opta Data'!AA32</f>
        <v>1.59</v>
      </c>
      <c r="P34" s="1">
        <f>'Opta Data'!AB32</f>
        <v>0.54500000000000004</v>
      </c>
      <c r="Q34" s="8">
        <f>'Opta Data'!AC32</f>
        <v>0.87</v>
      </c>
      <c r="R34" s="8">
        <f>'Opta Data'!AD32</f>
        <v>0.97</v>
      </c>
      <c r="S34" s="8">
        <f>'Opta Data'!AE32</f>
        <v>-0.1</v>
      </c>
      <c r="T34" s="8">
        <f t="shared" si="2"/>
        <v>21</v>
      </c>
      <c r="U34" s="8"/>
      <c r="V34" s="8">
        <f>'Opta Data'!AF32</f>
        <v>0.97</v>
      </c>
      <c r="W34" s="8">
        <f>'Opta Data'!AG32</f>
        <v>0.63</v>
      </c>
      <c r="X34" s="8">
        <f>'Opta Data'!AH32</f>
        <v>0.14000000000000001</v>
      </c>
      <c r="Y34" s="2">
        <f>'Opta Data'!AI32</f>
        <v>0.53</v>
      </c>
      <c r="Z34" s="8">
        <f>'Opta Data'!AJ32</f>
        <v>0.43</v>
      </c>
      <c r="AA34" s="2">
        <f>'Opta Data'!AK32</f>
        <v>1.3</v>
      </c>
      <c r="AB34" s="8">
        <f t="shared" si="3"/>
        <v>33</v>
      </c>
      <c r="AC34" s="8"/>
      <c r="AD34" s="3">
        <f>'Opta Data'!AL32</f>
        <v>5.65</v>
      </c>
      <c r="AE34" s="3">
        <f>'Opta Data'!AM32</f>
        <v>2.19</v>
      </c>
      <c r="AF34" s="3">
        <f>'Opta Data'!AN32</f>
        <v>2.9</v>
      </c>
      <c r="AG34" s="10">
        <f>'Opta Data'!AO32</f>
        <v>2.0499999999999998</v>
      </c>
      <c r="AH34" s="3">
        <f>'Opta Data'!AP32</f>
        <v>12.78</v>
      </c>
      <c r="AI34" s="3">
        <f t="shared" si="4"/>
        <v>3</v>
      </c>
    </row>
    <row r="35" spans="1:35" x14ac:dyDescent="0.3">
      <c r="A35" s="8" t="str">
        <f>'Opta Data'!J33</f>
        <v>J. Medina</v>
      </c>
      <c r="B35" s="8">
        <f>'Opta Data'!P33</f>
        <v>56.99</v>
      </c>
      <c r="C35" s="8">
        <f>'Opta Data'!Q33</f>
        <v>26.99</v>
      </c>
      <c r="D35" s="8">
        <f>'Opta Data'!R33</f>
        <v>73.81</v>
      </c>
      <c r="E35" s="8">
        <f>'Opta Data'!S33</f>
        <v>42.07</v>
      </c>
      <c r="F35" s="8">
        <f t="shared" si="0"/>
        <v>22</v>
      </c>
      <c r="G35" s="8"/>
      <c r="H35" s="8">
        <f>'Opta Data'!T33</f>
        <v>36.85</v>
      </c>
      <c r="I35" s="1">
        <f>'Opta Data'!U33</f>
        <v>0.80500000000000005</v>
      </c>
      <c r="J35" s="1">
        <f>'Opta Data'!V33</f>
        <v>0.36199999999999999</v>
      </c>
      <c r="K35" s="1">
        <f>'Opta Data'!W33</f>
        <v>0.22500000000000001</v>
      </c>
      <c r="L35" s="8">
        <f>'Opta Data'!X33</f>
        <v>1.94</v>
      </c>
      <c r="M35" s="8">
        <f t="shared" si="1"/>
        <v>27</v>
      </c>
      <c r="N35" s="8"/>
      <c r="O35" s="8">
        <f>'Opta Data'!AA33</f>
        <v>3.71</v>
      </c>
      <c r="P35" s="1">
        <f>'Opta Data'!AB33</f>
        <v>0.34</v>
      </c>
      <c r="Q35" s="8">
        <f>'Opta Data'!AC33</f>
        <v>1.26</v>
      </c>
      <c r="R35" s="8">
        <f>'Opta Data'!AD33</f>
        <v>2.66</v>
      </c>
      <c r="S35" s="8">
        <f>'Opta Data'!AE33</f>
        <v>-1.4</v>
      </c>
      <c r="T35" s="8">
        <f t="shared" si="2"/>
        <v>53</v>
      </c>
      <c r="U35" s="8"/>
      <c r="V35" s="8">
        <f>'Opta Data'!AF33</f>
        <v>1.61</v>
      </c>
      <c r="W35" s="8">
        <f>'Opta Data'!AG33</f>
        <v>0.56000000000000005</v>
      </c>
      <c r="X35" s="8">
        <f>'Opta Data'!AH33</f>
        <v>0.28000000000000003</v>
      </c>
      <c r="Y35" s="2">
        <f>'Opta Data'!AI33</f>
        <v>0.28000000000000003</v>
      </c>
      <c r="Z35" s="8">
        <f>'Opta Data'!AJ33</f>
        <v>0.35</v>
      </c>
      <c r="AA35" s="2">
        <f>'Opta Data'!AK33</f>
        <v>1.1200000000000001</v>
      </c>
      <c r="AB35" s="8">
        <f t="shared" si="3"/>
        <v>43</v>
      </c>
      <c r="AC35" s="8"/>
      <c r="AD35" s="3">
        <f>'Opta Data'!AL33</f>
        <v>5.31</v>
      </c>
      <c r="AE35" s="3">
        <f>'Opta Data'!AM33</f>
        <v>1.6</v>
      </c>
      <c r="AF35" s="3">
        <f>'Opta Data'!AN33</f>
        <v>2.31</v>
      </c>
      <c r="AG35" s="10">
        <f>'Opta Data'!AO33</f>
        <v>1.24</v>
      </c>
      <c r="AH35" s="3">
        <f>'Opta Data'!AP33</f>
        <v>10.42</v>
      </c>
      <c r="AI35" s="3">
        <f t="shared" si="4"/>
        <v>17</v>
      </c>
    </row>
    <row r="36" spans="1:35" x14ac:dyDescent="0.3">
      <c r="A36" s="8" t="str">
        <f>'Opta Data'!J34</f>
        <v>J. Plata</v>
      </c>
      <c r="B36" s="8">
        <f>'Opta Data'!P34</f>
        <v>70.7</v>
      </c>
      <c r="C36" s="8">
        <f>'Opta Data'!Q34</f>
        <v>34.04</v>
      </c>
      <c r="D36" s="8">
        <f>'Opta Data'!R34</f>
        <v>71.97</v>
      </c>
      <c r="E36" s="8">
        <f>'Opta Data'!S34</f>
        <v>50.88</v>
      </c>
      <c r="F36" s="8">
        <f t="shared" ref="F36:F57" si="5">_xlfn.RANK.EQ(E36,E$4:E$57)</f>
        <v>3</v>
      </c>
      <c r="G36" s="8"/>
      <c r="H36" s="8">
        <f>'Opta Data'!T34</f>
        <v>51.52</v>
      </c>
      <c r="I36" s="1">
        <f>'Opta Data'!U34</f>
        <v>0.81200000000000006</v>
      </c>
      <c r="J36" s="1">
        <f>'Opta Data'!V34</f>
        <v>0.33800000000000002</v>
      </c>
      <c r="K36" s="1">
        <f>'Opta Data'!W34</f>
        <v>0.20599999999999999</v>
      </c>
      <c r="L36" s="8">
        <f>'Opta Data'!X34</f>
        <v>2.37</v>
      </c>
      <c r="M36" s="8">
        <f t="shared" ref="M36:M57" si="6">_xlfn.RANK.EQ(L36,L$4:L$57)</f>
        <v>16</v>
      </c>
      <c r="N36" s="8"/>
      <c r="O36" s="8">
        <f>'Opta Data'!AA34</f>
        <v>3.5</v>
      </c>
      <c r="P36" s="1">
        <f>'Opta Data'!AB34</f>
        <v>0.5</v>
      </c>
      <c r="Q36" s="8">
        <f>'Opta Data'!AC34</f>
        <v>1.75</v>
      </c>
      <c r="R36" s="8">
        <f>'Opta Data'!AD34</f>
        <v>2.15</v>
      </c>
      <c r="S36" s="8">
        <f>'Opta Data'!AE34</f>
        <v>-0.4</v>
      </c>
      <c r="T36" s="8">
        <f t="shared" ref="T36:T57" si="7">_xlfn.RANK.EQ(S36,S$4:S$57)</f>
        <v>30</v>
      </c>
      <c r="U36" s="8"/>
      <c r="V36" s="8">
        <f>'Opta Data'!AF34</f>
        <v>1.41</v>
      </c>
      <c r="W36" s="8">
        <f>'Opta Data'!AG34</f>
        <v>1.75</v>
      </c>
      <c r="X36" s="8">
        <f>'Opta Data'!AH34</f>
        <v>0.54</v>
      </c>
      <c r="Y36" s="2">
        <f>'Opta Data'!AI34</f>
        <v>0.61</v>
      </c>
      <c r="Z36" s="8">
        <f>'Opta Data'!AJ34</f>
        <v>0.34</v>
      </c>
      <c r="AA36" s="2">
        <f>'Opta Data'!AK34</f>
        <v>2.89</v>
      </c>
      <c r="AB36" s="8">
        <f t="shared" ref="AB36:AB57" si="8">_xlfn.RANK.EQ(AA36,AA$4:AA$57,0)</f>
        <v>1</v>
      </c>
      <c r="AC36" s="8"/>
      <c r="AD36" s="3">
        <f>'Opta Data'!AL34</f>
        <v>6.39</v>
      </c>
      <c r="AE36" s="3">
        <f>'Opta Data'!AM34</f>
        <v>1.4</v>
      </c>
      <c r="AF36" s="3">
        <f>'Opta Data'!AN34</f>
        <v>2.35</v>
      </c>
      <c r="AG36" s="10">
        <f>'Opta Data'!AO34</f>
        <v>1.32</v>
      </c>
      <c r="AH36" s="3">
        <f>'Opta Data'!AP34</f>
        <v>10.14</v>
      </c>
      <c r="AI36" s="3">
        <f t="shared" ref="AI36:AI57" si="9">_xlfn.RANK.EQ(AH36,AH$4:AH$57,0)</f>
        <v>21</v>
      </c>
    </row>
    <row r="37" spans="1:35" x14ac:dyDescent="0.3">
      <c r="A37" s="8" t="str">
        <f>'Opta Data'!J35</f>
        <v>J. Russell</v>
      </c>
      <c r="B37" s="8">
        <f>'Opta Data'!P35</f>
        <v>53.31</v>
      </c>
      <c r="C37" s="8">
        <f>'Opta Data'!Q35</f>
        <v>35.020000000000003</v>
      </c>
      <c r="D37" s="8">
        <f>'Opta Data'!R35</f>
        <v>77.63</v>
      </c>
      <c r="E37" s="8">
        <f>'Opta Data'!S35</f>
        <v>41.39</v>
      </c>
      <c r="F37" s="8">
        <f t="shared" si="5"/>
        <v>24</v>
      </c>
      <c r="G37" s="8"/>
      <c r="H37" s="8">
        <f>'Opta Data'!T35</f>
        <v>30.41</v>
      </c>
      <c r="I37" s="1">
        <f>'Opta Data'!U35</f>
        <v>0.76900000000000002</v>
      </c>
      <c r="J37" s="1">
        <f>'Opta Data'!V35</f>
        <v>0.53500000000000003</v>
      </c>
      <c r="K37" s="1">
        <f>'Opta Data'!W35</f>
        <v>0.29599999999999999</v>
      </c>
      <c r="L37" s="8">
        <f>'Opta Data'!X35</f>
        <v>2.85</v>
      </c>
      <c r="M37" s="8">
        <f t="shared" si="6"/>
        <v>6</v>
      </c>
      <c r="N37" s="8"/>
      <c r="O37" s="8">
        <f>'Opta Data'!AA35</f>
        <v>5.64</v>
      </c>
      <c r="P37" s="1">
        <f>'Opta Data'!AB35</f>
        <v>0.39100000000000001</v>
      </c>
      <c r="Q37" s="8">
        <f>'Opta Data'!AC35</f>
        <v>2.21</v>
      </c>
      <c r="R37" s="8">
        <f>'Opta Data'!AD35</f>
        <v>1.96</v>
      </c>
      <c r="S37" s="8">
        <f>'Opta Data'!AE35</f>
        <v>0.25</v>
      </c>
      <c r="T37" s="8">
        <f t="shared" si="7"/>
        <v>13</v>
      </c>
      <c r="U37" s="8"/>
      <c r="V37" s="8">
        <f>'Opta Data'!AF35</f>
        <v>1.72</v>
      </c>
      <c r="W37" s="8">
        <f>'Opta Data'!AG35</f>
        <v>1.1299999999999999</v>
      </c>
      <c r="X37" s="8">
        <f>'Opta Data'!AH35</f>
        <v>0.39</v>
      </c>
      <c r="Y37" s="2">
        <f>'Opta Data'!AI35</f>
        <v>0.34</v>
      </c>
      <c r="Z37" s="8">
        <f>'Opta Data'!AJ35</f>
        <v>0.39</v>
      </c>
      <c r="AA37" s="2">
        <f>'Opta Data'!AK35</f>
        <v>1.86</v>
      </c>
      <c r="AB37" s="8">
        <f t="shared" si="8"/>
        <v>16</v>
      </c>
      <c r="AC37" s="8"/>
      <c r="AD37" s="3">
        <f>'Opta Data'!AL35</f>
        <v>5.49</v>
      </c>
      <c r="AE37" s="3">
        <f>'Opta Data'!AM35</f>
        <v>1.86</v>
      </c>
      <c r="AF37" s="3">
        <f>'Opta Data'!AN35</f>
        <v>2.5</v>
      </c>
      <c r="AG37" s="10">
        <f>'Opta Data'!AO35</f>
        <v>1.72</v>
      </c>
      <c r="AH37" s="3">
        <f>'Opta Data'!AP35</f>
        <v>11.66</v>
      </c>
      <c r="AI37" s="3">
        <f t="shared" si="9"/>
        <v>7</v>
      </c>
    </row>
    <row r="38" spans="1:35" x14ac:dyDescent="0.3">
      <c r="A38" s="8" t="str">
        <f>'Opta Data'!J36</f>
        <v>J. Savarino</v>
      </c>
      <c r="B38" s="8">
        <f>'Opta Data'!P36</f>
        <v>52.61</v>
      </c>
      <c r="C38" s="8">
        <f>'Opta Data'!Q36</f>
        <v>24.25</v>
      </c>
      <c r="D38" s="8">
        <f>'Opta Data'!R36</f>
        <v>72.75</v>
      </c>
      <c r="E38" s="8">
        <f>'Opta Data'!S36</f>
        <v>38.28</v>
      </c>
      <c r="F38" s="8">
        <f t="shared" si="5"/>
        <v>36</v>
      </c>
      <c r="G38" s="8"/>
      <c r="H38" s="8">
        <f>'Opta Data'!T36</f>
        <v>32.72</v>
      </c>
      <c r="I38" s="1">
        <f>'Opta Data'!U36</f>
        <v>0.82099999999999995</v>
      </c>
      <c r="J38" s="1">
        <f>'Opta Data'!V36</f>
        <v>0.32600000000000001</v>
      </c>
      <c r="K38" s="1">
        <f>'Opta Data'!W36</f>
        <v>0.25600000000000001</v>
      </c>
      <c r="L38" s="8">
        <f>'Opta Data'!X36</f>
        <v>1.84</v>
      </c>
      <c r="M38" s="8">
        <f t="shared" si="6"/>
        <v>33</v>
      </c>
      <c r="N38" s="8"/>
      <c r="O38" s="8">
        <f>'Opta Data'!AA36</f>
        <v>4.63</v>
      </c>
      <c r="P38" s="1">
        <f>'Opta Data'!AB36</f>
        <v>0.54900000000000004</v>
      </c>
      <c r="Q38" s="8">
        <f>'Opta Data'!AC36</f>
        <v>2.54</v>
      </c>
      <c r="R38" s="8">
        <f>'Opta Data'!AD36</f>
        <v>2.4700000000000002</v>
      </c>
      <c r="S38" s="8">
        <f>'Opta Data'!AE36</f>
        <v>7.0000000000000007E-2</v>
      </c>
      <c r="T38" s="8">
        <f t="shared" si="7"/>
        <v>17</v>
      </c>
      <c r="U38" s="8"/>
      <c r="V38" s="8">
        <f>'Opta Data'!AF36</f>
        <v>0.84</v>
      </c>
      <c r="W38" s="8">
        <f>'Opta Data'!AG36</f>
        <v>0.94</v>
      </c>
      <c r="X38" s="8">
        <f>'Opta Data'!AH36</f>
        <v>0.21</v>
      </c>
      <c r="Y38" s="2">
        <f>'Opta Data'!AI36</f>
        <v>0.38</v>
      </c>
      <c r="Z38" s="8">
        <f>'Opta Data'!AJ36</f>
        <v>0.35</v>
      </c>
      <c r="AA38" s="2">
        <f>'Opta Data'!AK36</f>
        <v>1.53</v>
      </c>
      <c r="AB38" s="8">
        <f t="shared" si="8"/>
        <v>26</v>
      </c>
      <c r="AC38" s="8"/>
      <c r="AD38" s="3">
        <f>'Opta Data'!AL36</f>
        <v>5.92</v>
      </c>
      <c r="AE38" s="3">
        <f>'Opta Data'!AM36</f>
        <v>1.69</v>
      </c>
      <c r="AF38" s="3">
        <f>'Opta Data'!AN36</f>
        <v>2.23</v>
      </c>
      <c r="AG38" s="10">
        <f>'Opta Data'!AO36</f>
        <v>1.62</v>
      </c>
      <c r="AH38" s="3">
        <f>'Opta Data'!AP36</f>
        <v>11.46</v>
      </c>
      <c r="AI38" s="3">
        <f t="shared" si="9"/>
        <v>8</v>
      </c>
    </row>
    <row r="39" spans="1:35" x14ac:dyDescent="0.3">
      <c r="A39" s="8" t="str">
        <f>'Opta Data'!J37</f>
        <v>Justin Meram</v>
      </c>
      <c r="B39" s="8">
        <f>'Opta Data'!P37</f>
        <v>61.33</v>
      </c>
      <c r="C39" s="8">
        <f>'Opta Data'!Q37</f>
        <v>31.74</v>
      </c>
      <c r="D39" s="8">
        <f>'Opta Data'!R37</f>
        <v>73.7</v>
      </c>
      <c r="E39" s="8">
        <f>'Opta Data'!S37</f>
        <v>45.2</v>
      </c>
      <c r="F39" s="8">
        <f t="shared" si="5"/>
        <v>14</v>
      </c>
      <c r="G39" s="8"/>
      <c r="H39" s="8">
        <f>'Opta Data'!T37</f>
        <v>38.99</v>
      </c>
      <c r="I39" s="1">
        <f>'Opta Data'!U37</f>
        <v>0.81899999999999995</v>
      </c>
      <c r="J39" s="1">
        <f>'Opta Data'!V37</f>
        <v>0.38400000000000001</v>
      </c>
      <c r="K39" s="1">
        <f>'Opta Data'!W37</f>
        <v>0.29299999999999998</v>
      </c>
      <c r="L39" s="8">
        <f>'Opta Data'!X37</f>
        <v>2.94</v>
      </c>
      <c r="M39" s="8">
        <f t="shared" si="6"/>
        <v>5</v>
      </c>
      <c r="N39" s="8"/>
      <c r="O39" s="8">
        <f>'Opta Data'!AA37</f>
        <v>4.96</v>
      </c>
      <c r="P39" s="1">
        <f>'Opta Data'!AB37</f>
        <v>0.59199999999999997</v>
      </c>
      <c r="Q39" s="8">
        <f>'Opta Data'!AC37</f>
        <v>2.94</v>
      </c>
      <c r="R39" s="8">
        <f>'Opta Data'!AD37</f>
        <v>2.16</v>
      </c>
      <c r="S39" s="8">
        <f>'Opta Data'!AE37</f>
        <v>0.78</v>
      </c>
      <c r="T39" s="8">
        <f t="shared" si="7"/>
        <v>7</v>
      </c>
      <c r="U39" s="8"/>
      <c r="V39" s="8">
        <f>'Opta Data'!AF37</f>
        <v>1.04</v>
      </c>
      <c r="W39" s="8">
        <f>'Opta Data'!AG37</f>
        <v>0.85</v>
      </c>
      <c r="X39" s="8">
        <f>'Opta Data'!AH37</f>
        <v>0.13</v>
      </c>
      <c r="Y39" s="2">
        <f>'Opta Data'!AI37</f>
        <v>0.2</v>
      </c>
      <c r="Z39" s="8">
        <f>'Opta Data'!AJ37</f>
        <v>0.13</v>
      </c>
      <c r="AA39" s="2">
        <f>'Opta Data'!AK37</f>
        <v>1.18</v>
      </c>
      <c r="AB39" s="8">
        <f t="shared" si="8"/>
        <v>39</v>
      </c>
      <c r="AC39" s="8"/>
      <c r="AD39" s="3">
        <f>'Opta Data'!AL37</f>
        <v>4.6399999999999997</v>
      </c>
      <c r="AE39" s="3">
        <f>'Opta Data'!AM37</f>
        <v>1.25</v>
      </c>
      <c r="AF39" s="3">
        <f>'Opta Data'!AN37</f>
        <v>2.16</v>
      </c>
      <c r="AG39" s="10">
        <f>'Opta Data'!AO37</f>
        <v>1.04</v>
      </c>
      <c r="AH39" s="3">
        <f>'Opta Data'!AP37</f>
        <v>8.3800000000000008</v>
      </c>
      <c r="AI39" s="3">
        <f t="shared" si="9"/>
        <v>42</v>
      </c>
    </row>
    <row r="40" spans="1:35" x14ac:dyDescent="0.3">
      <c r="A40" s="8" t="str">
        <f>'Opta Data'!J38</f>
        <v>L. Blessing</v>
      </c>
      <c r="B40" s="8">
        <f>'Opta Data'!P38</f>
        <v>45.46</v>
      </c>
      <c r="C40" s="8">
        <f>'Opta Data'!Q38</f>
        <v>25.1</v>
      </c>
      <c r="D40" s="8">
        <f>'Opta Data'!R38</f>
        <v>75.98</v>
      </c>
      <c r="E40" s="8">
        <f>'Opta Data'!S38</f>
        <v>34.54</v>
      </c>
      <c r="F40" s="8">
        <f t="shared" si="5"/>
        <v>47</v>
      </c>
      <c r="G40" s="8"/>
      <c r="H40" s="8">
        <f>'Opta Data'!T38</f>
        <v>25.84</v>
      </c>
      <c r="I40" s="1">
        <f>'Opta Data'!U38</f>
        <v>0.81399999999999995</v>
      </c>
      <c r="J40" s="1">
        <f>'Opta Data'!V38</f>
        <v>0.48</v>
      </c>
      <c r="K40" s="1">
        <f>'Opta Data'!W38</f>
        <v>0.29099999999999998</v>
      </c>
      <c r="L40" s="8">
        <f>'Opta Data'!X38</f>
        <v>2.4</v>
      </c>
      <c r="M40" s="8">
        <f t="shared" si="6"/>
        <v>15</v>
      </c>
      <c r="N40" s="8"/>
      <c r="O40" s="8">
        <f>'Opta Data'!AA38</f>
        <v>4.3499999999999996</v>
      </c>
      <c r="P40" s="1">
        <f>'Opta Data'!AB38</f>
        <v>0.35499999999999998</v>
      </c>
      <c r="Q40" s="8">
        <f>'Opta Data'!AC38</f>
        <v>1.54</v>
      </c>
      <c r="R40" s="8">
        <f>'Opta Data'!AD38</f>
        <v>2</v>
      </c>
      <c r="S40" s="8">
        <f>'Opta Data'!AE38</f>
        <v>-0.46</v>
      </c>
      <c r="T40" s="8">
        <f t="shared" si="7"/>
        <v>33</v>
      </c>
      <c r="U40" s="8"/>
      <c r="V40" s="8">
        <f>'Opta Data'!AF38</f>
        <v>0.8</v>
      </c>
      <c r="W40" s="8">
        <f>'Opta Data'!AG38</f>
        <v>0.97</v>
      </c>
      <c r="X40" s="8">
        <f>'Opta Data'!AH38</f>
        <v>0.28999999999999998</v>
      </c>
      <c r="Y40" s="2">
        <f>'Opta Data'!AI38</f>
        <v>0.34</v>
      </c>
      <c r="Z40" s="8">
        <f>'Opta Data'!AJ38</f>
        <v>0.34</v>
      </c>
      <c r="AA40" s="2">
        <f>'Opta Data'!AK38</f>
        <v>1.6</v>
      </c>
      <c r="AB40" s="8">
        <f t="shared" si="8"/>
        <v>22</v>
      </c>
      <c r="AC40" s="8"/>
      <c r="AD40" s="3">
        <f>'Opta Data'!AL38</f>
        <v>6.46</v>
      </c>
      <c r="AE40" s="3">
        <f>'Opta Data'!AM38</f>
        <v>1.96</v>
      </c>
      <c r="AF40" s="3">
        <f>'Opta Data'!AN38</f>
        <v>2.97</v>
      </c>
      <c r="AG40" s="10">
        <f>'Opta Data'!AO38</f>
        <v>1.92</v>
      </c>
      <c r="AH40" s="3">
        <f>'Opta Data'!AP38</f>
        <v>13.78</v>
      </c>
      <c r="AI40" s="3">
        <f t="shared" si="9"/>
        <v>1</v>
      </c>
    </row>
    <row r="41" spans="1:35" x14ac:dyDescent="0.3">
      <c r="A41" s="8" t="str">
        <f>'Opta Data'!J39</f>
        <v>M.  Eriksson</v>
      </c>
      <c r="B41" s="8">
        <f>'Opta Data'!P39</f>
        <v>58.49</v>
      </c>
      <c r="C41" s="8">
        <f>'Opta Data'!Q39</f>
        <v>25.91</v>
      </c>
      <c r="D41" s="8">
        <f>'Opta Data'!R39</f>
        <v>73.14</v>
      </c>
      <c r="E41" s="8">
        <f>'Opta Data'!S39</f>
        <v>42.78</v>
      </c>
      <c r="F41" s="8">
        <f t="shared" si="5"/>
        <v>20</v>
      </c>
      <c r="G41" s="8"/>
      <c r="H41" s="8">
        <f>'Opta Data'!T39</f>
        <v>37.72</v>
      </c>
      <c r="I41" s="1">
        <f>'Opta Data'!U39</f>
        <v>0.73499999999999999</v>
      </c>
      <c r="J41" s="1">
        <f>'Opta Data'!V39</f>
        <v>0.32500000000000001</v>
      </c>
      <c r="K41" s="1">
        <f>'Opta Data'!W39</f>
        <v>0.374</v>
      </c>
      <c r="L41" s="8">
        <f>'Opta Data'!X39</f>
        <v>2.4700000000000002</v>
      </c>
      <c r="M41" s="8">
        <f t="shared" si="6"/>
        <v>14</v>
      </c>
      <c r="N41" s="8"/>
      <c r="O41" s="8">
        <f>'Opta Data'!AA39</f>
        <v>2.04</v>
      </c>
      <c r="P41" s="1">
        <f>'Opta Data'!AB39</f>
        <v>0.38</v>
      </c>
      <c r="Q41" s="8">
        <f>'Opta Data'!AC39</f>
        <v>0.78</v>
      </c>
      <c r="R41" s="8">
        <f>'Opta Data'!AD39</f>
        <v>1.51</v>
      </c>
      <c r="S41" s="8">
        <f>'Opta Data'!AE39</f>
        <v>-0.74</v>
      </c>
      <c r="T41" s="8">
        <f t="shared" si="7"/>
        <v>41</v>
      </c>
      <c r="U41" s="8"/>
      <c r="V41" s="8">
        <f>'Opta Data'!AF39</f>
        <v>1.63</v>
      </c>
      <c r="W41" s="8">
        <f>'Opta Data'!AG39</f>
        <v>0.78</v>
      </c>
      <c r="X41" s="8">
        <f>'Opta Data'!AH39</f>
        <v>0.25</v>
      </c>
      <c r="Y41" s="2">
        <f>'Opta Data'!AI39</f>
        <v>0.2</v>
      </c>
      <c r="Z41" s="8">
        <f>'Opta Data'!AJ39</f>
        <v>0.12</v>
      </c>
      <c r="AA41" s="2">
        <f>'Opta Data'!AK39</f>
        <v>1.23</v>
      </c>
      <c r="AB41" s="8">
        <f t="shared" si="8"/>
        <v>37</v>
      </c>
      <c r="AC41" s="8"/>
      <c r="AD41" s="3">
        <f>'Opta Data'!AL39</f>
        <v>4.54</v>
      </c>
      <c r="AE41" s="3">
        <f>'Opta Data'!AM39</f>
        <v>1.48</v>
      </c>
      <c r="AF41" s="3">
        <f>'Opta Data'!AN39</f>
        <v>0.78</v>
      </c>
      <c r="AG41" s="10">
        <f>'Opta Data'!AO39</f>
        <v>0.97</v>
      </c>
      <c r="AH41" s="3">
        <f>'Opta Data'!AP39</f>
        <v>7.76</v>
      </c>
      <c r="AI41" s="3">
        <f t="shared" si="9"/>
        <v>45</v>
      </c>
    </row>
    <row r="42" spans="1:35" x14ac:dyDescent="0.3">
      <c r="A42" s="8" t="str">
        <f>'Opta Data'!J40</f>
        <v>M. Barrios</v>
      </c>
      <c r="B42" s="8">
        <f>'Opta Data'!P40</f>
        <v>45.36</v>
      </c>
      <c r="C42" s="8">
        <f>'Opta Data'!Q40</f>
        <v>28.72</v>
      </c>
      <c r="D42" s="8">
        <f>'Opta Data'!R40</f>
        <v>78.14</v>
      </c>
      <c r="E42" s="8">
        <f>'Opta Data'!S40</f>
        <v>35.44</v>
      </c>
      <c r="F42" s="8">
        <f t="shared" si="5"/>
        <v>45</v>
      </c>
      <c r="G42" s="8"/>
      <c r="H42" s="8">
        <f>'Opta Data'!T40</f>
        <v>27.16</v>
      </c>
      <c r="I42" s="1">
        <f>'Opta Data'!U40</f>
        <v>0.76800000000000002</v>
      </c>
      <c r="J42" s="1">
        <f>'Opta Data'!V40</f>
        <v>0.52700000000000002</v>
      </c>
      <c r="K42" s="1">
        <f>'Opta Data'!W40</f>
        <v>0.308</v>
      </c>
      <c r="L42" s="8">
        <f>'Opta Data'!X40</f>
        <v>2.6</v>
      </c>
      <c r="M42" s="8">
        <f t="shared" si="6"/>
        <v>12</v>
      </c>
      <c r="N42" s="8"/>
      <c r="O42" s="8">
        <f>'Opta Data'!AA40</f>
        <v>3.66</v>
      </c>
      <c r="P42" s="1">
        <f>'Opta Data'!AB40</f>
        <v>0.378</v>
      </c>
      <c r="Q42" s="8">
        <f>'Opta Data'!AC40</f>
        <v>1.38</v>
      </c>
      <c r="R42" s="8">
        <f>'Opta Data'!AD40</f>
        <v>1.56</v>
      </c>
      <c r="S42" s="8">
        <f>'Opta Data'!AE40</f>
        <v>-0.18</v>
      </c>
      <c r="T42" s="8">
        <f t="shared" si="7"/>
        <v>24</v>
      </c>
      <c r="U42" s="8"/>
      <c r="V42" s="8">
        <f>'Opta Data'!AF40</f>
        <v>1.61</v>
      </c>
      <c r="W42" s="8">
        <f>'Opta Data'!AG40</f>
        <v>0.8</v>
      </c>
      <c r="X42" s="8">
        <f>'Opta Data'!AH40</f>
        <v>0.13</v>
      </c>
      <c r="Y42" s="2">
        <f>'Opta Data'!AI40</f>
        <v>0.45</v>
      </c>
      <c r="Z42" s="8">
        <f>'Opta Data'!AJ40</f>
        <v>0.18</v>
      </c>
      <c r="AA42" s="2">
        <f>'Opta Data'!AK40</f>
        <v>1.38</v>
      </c>
      <c r="AB42" s="8">
        <f t="shared" si="8"/>
        <v>30</v>
      </c>
      <c r="AC42" s="8"/>
      <c r="AD42" s="3">
        <f>'Opta Data'!AL40</f>
        <v>5.26</v>
      </c>
      <c r="AE42" s="3">
        <f>'Opta Data'!AM40</f>
        <v>1.61</v>
      </c>
      <c r="AF42" s="3">
        <f>'Opta Data'!AN40</f>
        <v>2.23</v>
      </c>
      <c r="AG42" s="10">
        <f>'Opta Data'!AO40</f>
        <v>1.46</v>
      </c>
      <c r="AH42" s="3">
        <f>'Opta Data'!AP40</f>
        <v>10.62</v>
      </c>
      <c r="AI42" s="3">
        <f t="shared" si="9"/>
        <v>14</v>
      </c>
    </row>
    <row r="43" spans="1:35" x14ac:dyDescent="0.3">
      <c r="A43" s="8" t="str">
        <f>'Opta Data'!J41</f>
        <v>M. Ibarra</v>
      </c>
      <c r="B43" s="8">
        <f>'Opta Data'!P41</f>
        <v>48.59</v>
      </c>
      <c r="C43" s="8">
        <f>'Opta Data'!Q41</f>
        <v>18.95</v>
      </c>
      <c r="D43" s="8">
        <f>'Opta Data'!R41</f>
        <v>73.09</v>
      </c>
      <c r="E43" s="8">
        <f>'Opta Data'!S41</f>
        <v>35.520000000000003</v>
      </c>
      <c r="F43" s="8">
        <f t="shared" si="5"/>
        <v>44</v>
      </c>
      <c r="G43" s="8"/>
      <c r="H43" s="8">
        <f>'Opta Data'!T41</f>
        <v>33.75</v>
      </c>
      <c r="I43" s="1">
        <f>'Opta Data'!U41</f>
        <v>0.80500000000000005</v>
      </c>
      <c r="J43" s="1">
        <f>'Opta Data'!V41</f>
        <v>0.28799999999999998</v>
      </c>
      <c r="K43" s="1">
        <f>'Opta Data'!W41</f>
        <v>0.32800000000000001</v>
      </c>
      <c r="L43" s="8">
        <f>'Opta Data'!X41</f>
        <v>2.0699999999999998</v>
      </c>
      <c r="M43" s="8">
        <f t="shared" si="6"/>
        <v>24</v>
      </c>
      <c r="N43" s="8"/>
      <c r="O43" s="8">
        <f>'Opta Data'!AA41</f>
        <v>1.01</v>
      </c>
      <c r="P43" s="1">
        <f>'Opta Data'!AB41</f>
        <v>0.34799999999999998</v>
      </c>
      <c r="Q43" s="8">
        <f>'Opta Data'!AC41</f>
        <v>0.35</v>
      </c>
      <c r="R43" s="8">
        <f>'Opta Data'!AD41</f>
        <v>1.0900000000000001</v>
      </c>
      <c r="S43" s="8">
        <f>'Opta Data'!AE41</f>
        <v>-0.74</v>
      </c>
      <c r="T43" s="8">
        <f t="shared" si="7"/>
        <v>41</v>
      </c>
      <c r="U43" s="8"/>
      <c r="V43" s="8">
        <f>'Opta Data'!AF41</f>
        <v>1.01</v>
      </c>
      <c r="W43" s="8">
        <f>'Opta Data'!AG41</f>
        <v>0.74</v>
      </c>
      <c r="X43" s="8">
        <f>'Opta Data'!AH41</f>
        <v>0.26</v>
      </c>
      <c r="Y43" s="2">
        <f>'Opta Data'!AI41</f>
        <v>0.35</v>
      </c>
      <c r="Z43" s="8">
        <f>'Opta Data'!AJ41</f>
        <v>0.26</v>
      </c>
      <c r="AA43" s="2">
        <f>'Opta Data'!AK41</f>
        <v>1.36</v>
      </c>
      <c r="AB43" s="8">
        <f t="shared" si="8"/>
        <v>31</v>
      </c>
      <c r="AC43" s="8"/>
      <c r="AD43" s="3">
        <f>'Opta Data'!AL41</f>
        <v>4.2</v>
      </c>
      <c r="AE43" s="3">
        <f>'Opta Data'!AM41</f>
        <v>1.46</v>
      </c>
      <c r="AF43" s="3">
        <f>'Opta Data'!AN41</f>
        <v>2.14</v>
      </c>
      <c r="AG43" s="10">
        <f>'Opta Data'!AO41</f>
        <v>1.31</v>
      </c>
      <c r="AH43" s="3">
        <f>'Opta Data'!AP41</f>
        <v>9.0500000000000007</v>
      </c>
      <c r="AI43" s="3">
        <f t="shared" si="9"/>
        <v>34</v>
      </c>
    </row>
    <row r="44" spans="1:35" x14ac:dyDescent="0.3">
      <c r="A44" s="8" t="str">
        <f>'Opta Data'!J42</f>
        <v>N. Hansen</v>
      </c>
      <c r="B44" s="8">
        <f>'Opta Data'!P42</f>
        <v>39.950000000000003</v>
      </c>
      <c r="C44" s="8">
        <f>'Opta Data'!Q42</f>
        <v>19.57</v>
      </c>
      <c r="D44" s="8">
        <f>'Opta Data'!R42</f>
        <v>75.98</v>
      </c>
      <c r="E44" s="8">
        <f>'Opta Data'!S42</f>
        <v>30.36</v>
      </c>
      <c r="F44" s="8">
        <f t="shared" si="5"/>
        <v>54</v>
      </c>
      <c r="G44" s="8"/>
      <c r="H44" s="8">
        <f>'Opta Data'!T42</f>
        <v>22.24</v>
      </c>
      <c r="I44" s="1">
        <f>'Opta Data'!U42</f>
        <v>0.78200000000000003</v>
      </c>
      <c r="J44" s="1">
        <f>'Opta Data'!V42</f>
        <v>0.36599999999999999</v>
      </c>
      <c r="K44" s="1">
        <f>'Opta Data'!W42</f>
        <v>0.23599999999999999</v>
      </c>
      <c r="L44" s="8">
        <f>'Opta Data'!X42</f>
        <v>1.17</v>
      </c>
      <c r="M44" s="8">
        <f t="shared" si="6"/>
        <v>52</v>
      </c>
      <c r="N44" s="8"/>
      <c r="O44" s="8">
        <f>'Opta Data'!AA42</f>
        <v>3.91</v>
      </c>
      <c r="P44" s="1">
        <f>'Opta Data'!AB42</f>
        <v>0.42099999999999999</v>
      </c>
      <c r="Q44" s="8">
        <f>'Opta Data'!AC42</f>
        <v>1.65</v>
      </c>
      <c r="R44" s="8">
        <f>'Opta Data'!AD42</f>
        <v>1.44</v>
      </c>
      <c r="S44" s="8">
        <f>'Opta Data'!AE42</f>
        <v>0.21</v>
      </c>
      <c r="T44" s="8">
        <f t="shared" si="7"/>
        <v>15</v>
      </c>
      <c r="U44" s="8"/>
      <c r="V44" s="8">
        <f>'Opta Data'!AF42</f>
        <v>0.51</v>
      </c>
      <c r="W44" s="8">
        <f>'Opta Data'!AG42</f>
        <v>0.72</v>
      </c>
      <c r="X44" s="8">
        <f>'Opta Data'!AH42</f>
        <v>0.31</v>
      </c>
      <c r="Y44" s="2">
        <f>'Opta Data'!AI42</f>
        <v>0.1</v>
      </c>
      <c r="Z44" s="8">
        <f>'Opta Data'!AJ42</f>
        <v>0.21</v>
      </c>
      <c r="AA44" s="2">
        <f>'Opta Data'!AK42</f>
        <v>1.1299999999999999</v>
      </c>
      <c r="AB44" s="8">
        <f t="shared" si="8"/>
        <v>41</v>
      </c>
      <c r="AC44" s="8"/>
      <c r="AD44" s="3">
        <f>'Opta Data'!AL42</f>
        <v>4.74</v>
      </c>
      <c r="AE44" s="3">
        <f>'Opta Data'!AM42</f>
        <v>1.38</v>
      </c>
      <c r="AF44" s="3">
        <f>'Opta Data'!AN42</f>
        <v>1.65</v>
      </c>
      <c r="AG44" s="10">
        <f>'Opta Data'!AO42</f>
        <v>1.19</v>
      </c>
      <c r="AH44" s="3">
        <f>'Opta Data'!AP42</f>
        <v>8.98</v>
      </c>
      <c r="AI44" s="3">
        <f t="shared" si="9"/>
        <v>35</v>
      </c>
    </row>
    <row r="45" spans="1:35" x14ac:dyDescent="0.3">
      <c r="A45" s="8" t="str">
        <f>'Opta Data'!J43</f>
        <v>N. Hasler</v>
      </c>
      <c r="B45" s="8">
        <f>'Opta Data'!P43</f>
        <v>53.41</v>
      </c>
      <c r="C45" s="8">
        <f>'Opta Data'!Q43</f>
        <v>23.65</v>
      </c>
      <c r="D45" s="8">
        <f>'Opta Data'!R43</f>
        <v>72.16</v>
      </c>
      <c r="E45" s="8">
        <f>'Opta Data'!S43</f>
        <v>38.54</v>
      </c>
      <c r="F45" s="8">
        <f t="shared" si="5"/>
        <v>35</v>
      </c>
      <c r="G45" s="8"/>
      <c r="H45" s="8">
        <f>'Opta Data'!T43</f>
        <v>36.590000000000003</v>
      </c>
      <c r="I45" s="1">
        <f>'Opta Data'!U43</f>
        <v>0.82199999999999995</v>
      </c>
      <c r="J45" s="1">
        <f>'Opta Data'!V43</f>
        <v>0.29199999999999998</v>
      </c>
      <c r="K45" s="1">
        <f>'Opta Data'!W43</f>
        <v>0.29299999999999998</v>
      </c>
      <c r="L45" s="8">
        <f>'Opta Data'!X43</f>
        <v>2.12</v>
      </c>
      <c r="M45" s="8">
        <f t="shared" si="6"/>
        <v>20</v>
      </c>
      <c r="N45" s="8"/>
      <c r="O45" s="8">
        <f>'Opta Data'!AA43</f>
        <v>2.96</v>
      </c>
      <c r="P45" s="1">
        <f>'Opta Data'!AB43</f>
        <v>0.31</v>
      </c>
      <c r="Q45" s="8">
        <f>'Opta Data'!AC43</f>
        <v>0.92</v>
      </c>
      <c r="R45" s="8">
        <f>'Opta Data'!AD43</f>
        <v>1.33</v>
      </c>
      <c r="S45" s="8">
        <f>'Opta Data'!AE43</f>
        <v>-0.41</v>
      </c>
      <c r="T45" s="8">
        <f t="shared" si="7"/>
        <v>31</v>
      </c>
      <c r="U45" s="8"/>
      <c r="V45" s="8">
        <f>'Opta Data'!AF43</f>
        <v>0.71</v>
      </c>
      <c r="W45" s="8">
        <f>'Opta Data'!AG43</f>
        <v>0.2</v>
      </c>
      <c r="X45" s="8">
        <f>'Opta Data'!AH43</f>
        <v>0</v>
      </c>
      <c r="Y45" s="2">
        <f>'Opta Data'!AI43</f>
        <v>0.2</v>
      </c>
      <c r="Z45" s="8">
        <f>'Opta Data'!AJ43</f>
        <v>0.2</v>
      </c>
      <c r="AA45" s="2">
        <f>'Opta Data'!AK43</f>
        <v>0.41</v>
      </c>
      <c r="AB45" s="8">
        <f t="shared" si="8"/>
        <v>54</v>
      </c>
      <c r="AC45" s="8"/>
      <c r="AD45" s="3">
        <f>'Opta Data'!AL43</f>
        <v>4.38</v>
      </c>
      <c r="AE45" s="3">
        <f>'Opta Data'!AM43</f>
        <v>1.59</v>
      </c>
      <c r="AF45" s="3">
        <f>'Opta Data'!AN43</f>
        <v>2.14</v>
      </c>
      <c r="AG45" s="10">
        <f>'Opta Data'!AO43</f>
        <v>1.35</v>
      </c>
      <c r="AH45" s="3">
        <f>'Opta Data'!AP43</f>
        <v>9.44</v>
      </c>
      <c r="AI45" s="3">
        <f t="shared" si="9"/>
        <v>29</v>
      </c>
    </row>
    <row r="46" spans="1:35" x14ac:dyDescent="0.3">
      <c r="A46" s="8" t="str">
        <f>'Opta Data'!J44</f>
        <v>P. Arriola</v>
      </c>
      <c r="B46" s="8">
        <f>'Opta Data'!P44</f>
        <v>56.53</v>
      </c>
      <c r="C46" s="8">
        <f>'Opta Data'!Q44</f>
        <v>23.7</v>
      </c>
      <c r="D46" s="8">
        <f>'Opta Data'!R44</f>
        <v>73.27</v>
      </c>
      <c r="E46" s="8">
        <f>'Opta Data'!S44</f>
        <v>41.42</v>
      </c>
      <c r="F46" s="8">
        <f t="shared" si="5"/>
        <v>23</v>
      </c>
      <c r="G46" s="8"/>
      <c r="H46" s="8">
        <f>'Opta Data'!T44</f>
        <v>38.17</v>
      </c>
      <c r="I46" s="1">
        <f>'Opta Data'!U44</f>
        <v>0.76500000000000001</v>
      </c>
      <c r="J46" s="1">
        <f>'Opta Data'!V44</f>
        <v>0.318</v>
      </c>
      <c r="K46" s="1">
        <f>'Opta Data'!W44</f>
        <v>0.39600000000000002</v>
      </c>
      <c r="L46" s="8">
        <f>'Opta Data'!X44</f>
        <v>2.81</v>
      </c>
      <c r="M46" s="8">
        <f t="shared" si="6"/>
        <v>8</v>
      </c>
      <c r="N46" s="8"/>
      <c r="O46" s="8">
        <f>'Opta Data'!AA44</f>
        <v>2.71</v>
      </c>
      <c r="P46" s="1">
        <f>'Opta Data'!AB44</f>
        <v>0.3</v>
      </c>
      <c r="Q46" s="8">
        <f>'Opta Data'!AC44</f>
        <v>0.81</v>
      </c>
      <c r="R46" s="8">
        <f>'Opta Data'!AD44</f>
        <v>1.63</v>
      </c>
      <c r="S46" s="8">
        <f>'Opta Data'!AE44</f>
        <v>-0.81</v>
      </c>
      <c r="T46" s="8">
        <f t="shared" si="7"/>
        <v>45</v>
      </c>
      <c r="U46" s="8"/>
      <c r="V46" s="8">
        <f>'Opta Data'!AF44</f>
        <v>1.45</v>
      </c>
      <c r="W46" s="8">
        <f>'Opta Data'!AG44</f>
        <v>0.63</v>
      </c>
      <c r="X46" s="8">
        <f>'Opta Data'!AH44</f>
        <v>0.27</v>
      </c>
      <c r="Y46" s="2">
        <f>'Opta Data'!AI44</f>
        <v>0.09</v>
      </c>
      <c r="Z46" s="8">
        <f>'Opta Data'!AJ44</f>
        <v>0.27</v>
      </c>
      <c r="AA46" s="2">
        <f>'Opta Data'!AK44</f>
        <v>0.99</v>
      </c>
      <c r="AB46" s="8">
        <f t="shared" si="8"/>
        <v>46</v>
      </c>
      <c r="AC46" s="8"/>
      <c r="AD46" s="3">
        <f>'Opta Data'!AL44</f>
        <v>4.07</v>
      </c>
      <c r="AE46" s="3">
        <f>'Opta Data'!AM44</f>
        <v>1.67</v>
      </c>
      <c r="AF46" s="3">
        <f>'Opta Data'!AN44</f>
        <v>1.36</v>
      </c>
      <c r="AG46" s="10">
        <f>'Opta Data'!AO44</f>
        <v>1.39</v>
      </c>
      <c r="AH46" s="3">
        <f>'Opta Data'!AP44</f>
        <v>8.48</v>
      </c>
      <c r="AI46" s="3">
        <f t="shared" si="9"/>
        <v>40</v>
      </c>
    </row>
    <row r="47" spans="1:35" x14ac:dyDescent="0.3">
      <c r="A47" s="8" t="str">
        <f>'Opta Data'!J45</f>
        <v>Pedro Santos</v>
      </c>
      <c r="B47" s="8">
        <f>'Opta Data'!P45</f>
        <v>59.19</v>
      </c>
      <c r="C47" s="8">
        <f>'Opta Data'!Q45</f>
        <v>29.66</v>
      </c>
      <c r="D47" s="8">
        <f>'Opta Data'!R45</f>
        <v>76.150000000000006</v>
      </c>
      <c r="E47" s="8">
        <f>'Opta Data'!S45</f>
        <v>45.07</v>
      </c>
      <c r="F47" s="8">
        <f t="shared" si="5"/>
        <v>15</v>
      </c>
      <c r="G47" s="8"/>
      <c r="H47" s="8">
        <f>'Opta Data'!T45</f>
        <v>29.84</v>
      </c>
      <c r="I47" s="1">
        <f>'Opta Data'!U45</f>
        <v>0.72599999999999998</v>
      </c>
      <c r="J47" s="1">
        <f>'Opta Data'!V45</f>
        <v>0.34899999999999998</v>
      </c>
      <c r="K47" s="1">
        <f>'Opta Data'!W45</f>
        <v>0.33100000000000002</v>
      </c>
      <c r="L47" s="8">
        <f>'Opta Data'!X45</f>
        <v>1.81</v>
      </c>
      <c r="M47" s="8">
        <f t="shared" si="6"/>
        <v>34</v>
      </c>
      <c r="N47" s="8"/>
      <c r="O47" s="8">
        <f>'Opta Data'!AA45</f>
        <v>2.61</v>
      </c>
      <c r="P47" s="1">
        <f>'Opta Data'!AB45</f>
        <v>0.39</v>
      </c>
      <c r="Q47" s="8">
        <f>'Opta Data'!AC45</f>
        <v>1.02</v>
      </c>
      <c r="R47" s="8">
        <f>'Opta Data'!AD45</f>
        <v>1.82</v>
      </c>
      <c r="S47" s="8">
        <f>'Opta Data'!AE45</f>
        <v>-0.8</v>
      </c>
      <c r="T47" s="8">
        <f t="shared" si="7"/>
        <v>44</v>
      </c>
      <c r="U47" s="8"/>
      <c r="V47" s="8">
        <f>'Opta Data'!AF45</f>
        <v>1.9</v>
      </c>
      <c r="W47" s="8">
        <f>'Opta Data'!AG45</f>
        <v>0.8</v>
      </c>
      <c r="X47" s="8">
        <f>'Opta Data'!AH45</f>
        <v>0.04</v>
      </c>
      <c r="Y47" s="2">
        <f>'Opta Data'!AI45</f>
        <v>0.49</v>
      </c>
      <c r="Z47" s="8">
        <f>'Opta Data'!AJ45</f>
        <v>0.31</v>
      </c>
      <c r="AA47" s="2">
        <f>'Opta Data'!AK45</f>
        <v>1.33</v>
      </c>
      <c r="AB47" s="8">
        <f t="shared" si="8"/>
        <v>32</v>
      </c>
      <c r="AC47" s="8"/>
      <c r="AD47" s="3">
        <f>'Opta Data'!AL45</f>
        <v>4.34</v>
      </c>
      <c r="AE47" s="3">
        <f>'Opta Data'!AM45</f>
        <v>1.26</v>
      </c>
      <c r="AF47" s="3">
        <f>'Opta Data'!AN45</f>
        <v>2.08</v>
      </c>
      <c r="AG47" s="10">
        <f>'Opta Data'!AO45</f>
        <v>1.19</v>
      </c>
      <c r="AH47" s="3">
        <f>'Opta Data'!AP45</f>
        <v>8.58</v>
      </c>
      <c r="AI47" s="3">
        <f t="shared" si="9"/>
        <v>38</v>
      </c>
    </row>
    <row r="48" spans="1:35" x14ac:dyDescent="0.3">
      <c r="A48" s="8" t="str">
        <f>'Opta Data'!J46</f>
        <v>R. Alessandrini</v>
      </c>
      <c r="B48" s="8">
        <f>'Opta Data'!P46</f>
        <v>61.68</v>
      </c>
      <c r="C48" s="8">
        <f>'Opta Data'!Q46</f>
        <v>36.47</v>
      </c>
      <c r="D48" s="8">
        <f>'Opta Data'!R46</f>
        <v>76.94</v>
      </c>
      <c r="E48" s="8">
        <f>'Opta Data'!S46</f>
        <v>47.46</v>
      </c>
      <c r="F48" s="8">
        <f t="shared" si="5"/>
        <v>10</v>
      </c>
      <c r="G48" s="8"/>
      <c r="H48" s="8">
        <f>'Opta Data'!T46</f>
        <v>30.99</v>
      </c>
      <c r="I48" s="1">
        <f>'Opta Data'!U46</f>
        <v>0.749</v>
      </c>
      <c r="J48" s="1">
        <f>'Opta Data'!V46</f>
        <v>0.41299999999999998</v>
      </c>
      <c r="K48" s="1">
        <f>'Opta Data'!W46</f>
        <v>0.315</v>
      </c>
      <c r="L48" s="8">
        <f>'Opta Data'!X46</f>
        <v>2.27</v>
      </c>
      <c r="M48" s="8">
        <f t="shared" si="6"/>
        <v>17</v>
      </c>
      <c r="N48" s="8"/>
      <c r="O48" s="8">
        <f>'Opta Data'!AA46</f>
        <v>4.72</v>
      </c>
      <c r="P48" s="1">
        <f>'Opta Data'!AB46</f>
        <v>0.19400000000000001</v>
      </c>
      <c r="Q48" s="8">
        <f>'Opta Data'!AC46</f>
        <v>0.91</v>
      </c>
      <c r="R48" s="8">
        <f>'Opta Data'!AD46</f>
        <v>1.45</v>
      </c>
      <c r="S48" s="8">
        <f>'Opta Data'!AE46</f>
        <v>-0.53</v>
      </c>
      <c r="T48" s="8">
        <f t="shared" si="7"/>
        <v>36</v>
      </c>
      <c r="U48" s="8"/>
      <c r="V48" s="8">
        <f>'Opta Data'!AF46</f>
        <v>1.9</v>
      </c>
      <c r="W48" s="8">
        <f>'Opta Data'!AG46</f>
        <v>0.91</v>
      </c>
      <c r="X48" s="8">
        <f>'Opta Data'!AH46</f>
        <v>0.53</v>
      </c>
      <c r="Y48" s="2">
        <f>'Opta Data'!AI46</f>
        <v>0.46</v>
      </c>
      <c r="Z48" s="8">
        <f>'Opta Data'!AJ46</f>
        <v>0.15</v>
      </c>
      <c r="AA48" s="2">
        <f>'Opta Data'!AK46</f>
        <v>1.9</v>
      </c>
      <c r="AB48" s="8">
        <f t="shared" si="8"/>
        <v>15</v>
      </c>
      <c r="AC48" s="8"/>
      <c r="AD48" s="3">
        <f>'Opta Data'!AL46</f>
        <v>3.88</v>
      </c>
      <c r="AE48" s="3">
        <f>'Opta Data'!AM46</f>
        <v>1.79</v>
      </c>
      <c r="AF48" s="3">
        <f>'Opta Data'!AN46</f>
        <v>1.75</v>
      </c>
      <c r="AG48" s="10">
        <f>'Opta Data'!AO46</f>
        <v>1.17</v>
      </c>
      <c r="AH48" s="3">
        <f>'Opta Data'!AP46</f>
        <v>8.57</v>
      </c>
      <c r="AI48" s="3">
        <f t="shared" si="9"/>
        <v>39</v>
      </c>
    </row>
    <row r="49" spans="1:35" x14ac:dyDescent="0.3">
      <c r="A49" s="8" t="str">
        <f>'Opta Data'!J47</f>
        <v>R. Edwards</v>
      </c>
      <c r="B49" s="8">
        <f>'Opta Data'!P47</f>
        <v>54.52</v>
      </c>
      <c r="C49" s="8">
        <f>'Opta Data'!Q47</f>
        <v>23.21</v>
      </c>
      <c r="D49" s="8">
        <f>'Opta Data'!R47</f>
        <v>73.59</v>
      </c>
      <c r="E49" s="8">
        <f>'Opta Data'!S47</f>
        <v>40.119999999999997</v>
      </c>
      <c r="F49" s="8">
        <f t="shared" si="5"/>
        <v>27</v>
      </c>
      <c r="G49" s="8"/>
      <c r="H49" s="8">
        <f>'Opta Data'!T47</f>
        <v>28.52</v>
      </c>
      <c r="I49" s="1">
        <f>'Opta Data'!U47</f>
        <v>0.76500000000000001</v>
      </c>
      <c r="J49" s="1">
        <f>'Opta Data'!V47</f>
        <v>0.29899999999999999</v>
      </c>
      <c r="K49" s="1">
        <f>'Opta Data'!W47</f>
        <v>0.253</v>
      </c>
      <c r="L49" s="8">
        <f>'Opta Data'!X47</f>
        <v>1.26</v>
      </c>
      <c r="M49" s="8">
        <f t="shared" si="6"/>
        <v>50</v>
      </c>
      <c r="N49" s="8"/>
      <c r="O49" s="8">
        <f>'Opta Data'!AA47</f>
        <v>5.38</v>
      </c>
      <c r="P49" s="1">
        <f>'Opta Data'!AB47</f>
        <v>0.28199999999999997</v>
      </c>
      <c r="Q49" s="8">
        <f>'Opta Data'!AC47</f>
        <v>1.52</v>
      </c>
      <c r="R49" s="8">
        <f>'Opta Data'!AD47</f>
        <v>2.4700000000000002</v>
      </c>
      <c r="S49" s="8">
        <f>'Opta Data'!AE47</f>
        <v>-0.95</v>
      </c>
      <c r="T49" s="8">
        <f t="shared" si="7"/>
        <v>49</v>
      </c>
      <c r="U49" s="8"/>
      <c r="V49" s="8">
        <f>'Opta Data'!AF47</f>
        <v>1.39</v>
      </c>
      <c r="W49" s="8">
        <f>'Opta Data'!AG47</f>
        <v>0.76</v>
      </c>
      <c r="X49" s="8">
        <f>'Opta Data'!AH47</f>
        <v>0.13</v>
      </c>
      <c r="Y49" s="2">
        <f>'Opta Data'!AI47</f>
        <v>0.25</v>
      </c>
      <c r="Z49" s="8">
        <f>'Opta Data'!AJ47</f>
        <v>0.13</v>
      </c>
      <c r="AA49" s="2">
        <f>'Opta Data'!AK47</f>
        <v>1.1399999999999999</v>
      </c>
      <c r="AB49" s="8">
        <f t="shared" si="8"/>
        <v>40</v>
      </c>
      <c r="AC49" s="8"/>
      <c r="AD49" s="3">
        <f>'Opta Data'!AL47</f>
        <v>2.97</v>
      </c>
      <c r="AE49" s="3">
        <f>'Opta Data'!AM47</f>
        <v>1.25</v>
      </c>
      <c r="AF49" s="3">
        <f>'Opta Data'!AN47</f>
        <v>1.33</v>
      </c>
      <c r="AG49" s="10">
        <f>'Opta Data'!AO47</f>
        <v>1.17</v>
      </c>
      <c r="AH49" s="3">
        <f>'Opta Data'!AP47</f>
        <v>6.48</v>
      </c>
      <c r="AI49" s="3">
        <f t="shared" si="9"/>
        <v>54</v>
      </c>
    </row>
    <row r="50" spans="1:35" x14ac:dyDescent="0.3">
      <c r="A50" s="8" t="str">
        <f>'Opta Data'!J48</f>
        <v>R. Lamah</v>
      </c>
      <c r="B50" s="8">
        <f>'Opta Data'!P48</f>
        <v>48.93</v>
      </c>
      <c r="C50" s="8">
        <f>'Opta Data'!Q48</f>
        <v>20.6</v>
      </c>
      <c r="D50" s="8">
        <f>'Opta Data'!R48</f>
        <v>73.02</v>
      </c>
      <c r="E50" s="8">
        <f>'Opta Data'!S48</f>
        <v>35.729999999999997</v>
      </c>
      <c r="F50" s="8">
        <f t="shared" si="5"/>
        <v>42</v>
      </c>
      <c r="G50" s="8"/>
      <c r="H50" s="8">
        <f>'Opta Data'!T48</f>
        <v>30.76</v>
      </c>
      <c r="I50" s="1">
        <f>'Opta Data'!U48</f>
        <v>0.73499999999999999</v>
      </c>
      <c r="J50" s="1">
        <f>'Opta Data'!V48</f>
        <v>0.34399999999999997</v>
      </c>
      <c r="K50" s="1">
        <f>'Opta Data'!W48</f>
        <v>0.36499999999999999</v>
      </c>
      <c r="L50" s="8">
        <f>'Opta Data'!X48</f>
        <v>2.09</v>
      </c>
      <c r="M50" s="8">
        <f t="shared" si="6"/>
        <v>23</v>
      </c>
      <c r="N50" s="8"/>
      <c r="O50" s="8">
        <f>'Opta Data'!AA48</f>
        <v>3.15</v>
      </c>
      <c r="P50" s="1">
        <f>'Opta Data'!AB48</f>
        <v>0.5</v>
      </c>
      <c r="Q50" s="8">
        <f>'Opta Data'!AC48</f>
        <v>1.57</v>
      </c>
      <c r="R50" s="8">
        <f>'Opta Data'!AD48</f>
        <v>1.86</v>
      </c>
      <c r="S50" s="8">
        <f>'Opta Data'!AE48</f>
        <v>-0.28999999999999998</v>
      </c>
      <c r="T50" s="8">
        <f t="shared" si="7"/>
        <v>28</v>
      </c>
      <c r="U50" s="8"/>
      <c r="V50" s="8">
        <f>'Opta Data'!AF48</f>
        <v>1.1399999999999999</v>
      </c>
      <c r="W50" s="8">
        <f>'Opta Data'!AG48</f>
        <v>0.79</v>
      </c>
      <c r="X50" s="8">
        <f>'Opta Data'!AH48</f>
        <v>0.56999999999999995</v>
      </c>
      <c r="Y50" s="2">
        <f>'Opta Data'!AI48</f>
        <v>0.21</v>
      </c>
      <c r="Z50" s="8">
        <f>'Opta Data'!AJ48</f>
        <v>0.28999999999999998</v>
      </c>
      <c r="AA50" s="2">
        <f>'Opta Data'!AK48</f>
        <v>1.57</v>
      </c>
      <c r="AB50" s="8">
        <f t="shared" si="8"/>
        <v>24</v>
      </c>
      <c r="AC50" s="8"/>
      <c r="AD50" s="3">
        <f>'Opta Data'!AL48</f>
        <v>5.01</v>
      </c>
      <c r="AE50" s="3">
        <f>'Opta Data'!AM48</f>
        <v>1.63</v>
      </c>
      <c r="AF50" s="3">
        <f>'Opta Data'!AN48</f>
        <v>1.93</v>
      </c>
      <c r="AG50" s="10">
        <f>'Opta Data'!AO48</f>
        <v>1.29</v>
      </c>
      <c r="AH50" s="3">
        <f>'Opta Data'!AP48</f>
        <v>9.48</v>
      </c>
      <c r="AI50" s="3">
        <f t="shared" si="9"/>
        <v>28</v>
      </c>
    </row>
    <row r="51" spans="1:35" x14ac:dyDescent="0.3">
      <c r="A51" s="8" t="str">
        <f>'Opta Data'!J49</f>
        <v>R. Quioto</v>
      </c>
      <c r="B51" s="8">
        <f>'Opta Data'!P49</f>
        <v>50.61</v>
      </c>
      <c r="C51" s="8">
        <f>'Opta Data'!Q49</f>
        <v>27.7</v>
      </c>
      <c r="D51" s="8">
        <f>'Opta Data'!R49</f>
        <v>75.38</v>
      </c>
      <c r="E51" s="8">
        <f>'Opta Data'!S49</f>
        <v>38.15</v>
      </c>
      <c r="F51" s="8">
        <f t="shared" si="5"/>
        <v>37</v>
      </c>
      <c r="G51" s="8"/>
      <c r="H51" s="8">
        <f>'Opta Data'!T49</f>
        <v>28.76</v>
      </c>
      <c r="I51" s="1">
        <f>'Opta Data'!U49</f>
        <v>0.76100000000000001</v>
      </c>
      <c r="J51" s="1">
        <f>'Opta Data'!V49</f>
        <v>0.3</v>
      </c>
      <c r="K51" s="1">
        <f>'Opta Data'!W49</f>
        <v>0.28599999999999998</v>
      </c>
      <c r="L51" s="8">
        <f>'Opta Data'!X49</f>
        <v>1.43</v>
      </c>
      <c r="M51" s="8">
        <f t="shared" si="6"/>
        <v>46</v>
      </c>
      <c r="N51" s="8"/>
      <c r="O51" s="8">
        <f>'Opta Data'!AA49</f>
        <v>3.9</v>
      </c>
      <c r="P51" s="1">
        <f>'Opta Data'!AB49</f>
        <v>0.432</v>
      </c>
      <c r="Q51" s="8">
        <f>'Opta Data'!AC49</f>
        <v>1.68</v>
      </c>
      <c r="R51" s="8">
        <f>'Opta Data'!AD49</f>
        <v>1.1499999999999999</v>
      </c>
      <c r="S51" s="8">
        <f>'Opta Data'!AE49</f>
        <v>0.53</v>
      </c>
      <c r="T51" s="8">
        <f t="shared" si="7"/>
        <v>9</v>
      </c>
      <c r="U51" s="8"/>
      <c r="V51" s="8">
        <f>'Opta Data'!AF49</f>
        <v>1.1499999999999999</v>
      </c>
      <c r="W51" s="8">
        <f>'Opta Data'!AG49</f>
        <v>1.2</v>
      </c>
      <c r="X51" s="8">
        <f>'Opta Data'!AH49</f>
        <v>0.22</v>
      </c>
      <c r="Y51" s="2">
        <f>'Opta Data'!AI49</f>
        <v>0.66</v>
      </c>
      <c r="Z51" s="8">
        <f>'Opta Data'!AJ49</f>
        <v>0.49</v>
      </c>
      <c r="AA51" s="2">
        <f>'Opta Data'!AK49</f>
        <v>2.08</v>
      </c>
      <c r="AB51" s="8">
        <f t="shared" si="8"/>
        <v>9</v>
      </c>
      <c r="AC51" s="8"/>
      <c r="AD51" s="3">
        <f>'Opta Data'!AL49</f>
        <v>5.27</v>
      </c>
      <c r="AE51" s="3">
        <f>'Opta Data'!AM49</f>
        <v>1.72</v>
      </c>
      <c r="AF51" s="3">
        <f>'Opta Data'!AN49</f>
        <v>2.08</v>
      </c>
      <c r="AG51" s="10">
        <f>'Opta Data'!AO49</f>
        <v>1.45</v>
      </c>
      <c r="AH51" s="3">
        <f>'Opta Data'!AP49</f>
        <v>9.08</v>
      </c>
      <c r="AI51" s="3">
        <f t="shared" si="9"/>
        <v>33</v>
      </c>
    </row>
    <row r="52" spans="1:35" x14ac:dyDescent="0.3">
      <c r="A52" s="8" t="str">
        <f>'Opta Data'!J50</f>
        <v>S. Blanco</v>
      </c>
      <c r="B52" s="8">
        <f>'Opta Data'!P50</f>
        <v>65.790000000000006</v>
      </c>
      <c r="C52" s="8">
        <f>'Opta Data'!Q50</f>
        <v>31.31</v>
      </c>
      <c r="D52" s="8">
        <f>'Opta Data'!R50</f>
        <v>72.66</v>
      </c>
      <c r="E52" s="8">
        <f>'Opta Data'!S50</f>
        <v>47.8</v>
      </c>
      <c r="F52" s="8">
        <f t="shared" si="5"/>
        <v>9</v>
      </c>
      <c r="G52" s="8"/>
      <c r="H52" s="8">
        <f>'Opta Data'!T50</f>
        <v>46.71</v>
      </c>
      <c r="I52" s="1">
        <f>'Opta Data'!U50</f>
        <v>0.74199999999999999</v>
      </c>
      <c r="J52" s="1">
        <f>'Opta Data'!V50</f>
        <v>0.35199999999999998</v>
      </c>
      <c r="K52" s="1">
        <f>'Opta Data'!W50</f>
        <v>0.31</v>
      </c>
      <c r="L52" s="8">
        <f>'Opta Data'!X50</f>
        <v>2.82</v>
      </c>
      <c r="M52" s="8">
        <f t="shared" si="6"/>
        <v>7</v>
      </c>
      <c r="N52" s="8"/>
      <c r="O52" s="8">
        <f>'Opta Data'!AA50</f>
        <v>3.62</v>
      </c>
      <c r="P52" s="1">
        <f>'Opta Data'!AB50</f>
        <v>0.48599999999999999</v>
      </c>
      <c r="Q52" s="8">
        <f>'Opta Data'!AC50</f>
        <v>1.76</v>
      </c>
      <c r="R52" s="8">
        <f>'Opta Data'!AD50</f>
        <v>1.41</v>
      </c>
      <c r="S52" s="8">
        <f>'Opta Data'!AE50</f>
        <v>0.35</v>
      </c>
      <c r="T52" s="8">
        <f t="shared" si="7"/>
        <v>11</v>
      </c>
      <c r="U52" s="8"/>
      <c r="V52" s="8">
        <f>'Opta Data'!AF50</f>
        <v>2.3199999999999998</v>
      </c>
      <c r="W52" s="8">
        <f>'Opta Data'!AG50</f>
        <v>0.86</v>
      </c>
      <c r="X52" s="8">
        <f>'Opta Data'!AH50</f>
        <v>0.3</v>
      </c>
      <c r="Y52" s="2">
        <f>'Opta Data'!AI50</f>
        <v>0.5</v>
      </c>
      <c r="Z52" s="8">
        <f>'Opta Data'!AJ50</f>
        <v>0.35</v>
      </c>
      <c r="AA52" s="2">
        <f>'Opta Data'!AK50</f>
        <v>1.66</v>
      </c>
      <c r="AB52" s="8">
        <f t="shared" si="8"/>
        <v>19</v>
      </c>
      <c r="AC52" s="8"/>
      <c r="AD52" s="3">
        <f>'Opta Data'!AL50</f>
        <v>4.83</v>
      </c>
      <c r="AE52" s="3">
        <f>'Opta Data'!AM50</f>
        <v>1.48</v>
      </c>
      <c r="AF52" s="3">
        <f>'Opta Data'!AN50</f>
        <v>1.41</v>
      </c>
      <c r="AG52" s="10">
        <f>'Opta Data'!AO50</f>
        <v>1.0900000000000001</v>
      </c>
      <c r="AH52" s="3">
        <f>'Opta Data'!AP50</f>
        <v>8.0500000000000007</v>
      </c>
      <c r="AI52" s="3">
        <f t="shared" si="9"/>
        <v>43</v>
      </c>
    </row>
    <row r="53" spans="1:35" x14ac:dyDescent="0.3">
      <c r="A53" s="8" t="str">
        <f>'Opta Data'!J51</f>
        <v>S. Nicholson</v>
      </c>
      <c r="B53" s="8">
        <f>'Opta Data'!P51</f>
        <v>49.64</v>
      </c>
      <c r="C53" s="8">
        <f>'Opta Data'!Q51</f>
        <v>23.47</v>
      </c>
      <c r="D53" s="8">
        <f>'Opta Data'!R51</f>
        <v>73.400000000000006</v>
      </c>
      <c r="E53" s="8">
        <f>'Opta Data'!S51</f>
        <v>36.44</v>
      </c>
      <c r="F53" s="8">
        <f t="shared" si="5"/>
        <v>41</v>
      </c>
      <c r="G53" s="8"/>
      <c r="H53" s="8">
        <f>'Opta Data'!T51</f>
        <v>26.59</v>
      </c>
      <c r="I53" s="1">
        <f>'Opta Data'!U51</f>
        <v>0.78700000000000003</v>
      </c>
      <c r="J53" s="1">
        <f>'Opta Data'!V51</f>
        <v>0.34599999999999997</v>
      </c>
      <c r="K53" s="1">
        <f>'Opta Data'!W51</f>
        <v>0.25700000000000001</v>
      </c>
      <c r="L53" s="8">
        <f>'Opta Data'!X51</f>
        <v>1.47</v>
      </c>
      <c r="M53" s="8">
        <f t="shared" si="6"/>
        <v>45</v>
      </c>
      <c r="N53" s="8"/>
      <c r="O53" s="8">
        <f>'Opta Data'!AA51</f>
        <v>3.55</v>
      </c>
      <c r="P53" s="1">
        <f>'Opta Data'!AB51</f>
        <v>0.47599999999999998</v>
      </c>
      <c r="Q53" s="8">
        <f>'Opta Data'!AC51</f>
        <v>1.69</v>
      </c>
      <c r="R53" s="8">
        <f>'Opta Data'!AD51</f>
        <v>1.27</v>
      </c>
      <c r="S53" s="8">
        <f>'Opta Data'!AE51</f>
        <v>0.42</v>
      </c>
      <c r="T53" s="8">
        <f t="shared" si="7"/>
        <v>10</v>
      </c>
      <c r="U53" s="8"/>
      <c r="V53" s="8">
        <f>'Opta Data'!AF51</f>
        <v>0.76</v>
      </c>
      <c r="W53" s="8">
        <f>'Opta Data'!AG51</f>
        <v>0.84</v>
      </c>
      <c r="X53" s="8">
        <f>'Opta Data'!AH51</f>
        <v>0.17</v>
      </c>
      <c r="Y53" s="2">
        <f>'Opta Data'!AI51</f>
        <v>0.25</v>
      </c>
      <c r="Z53" s="8">
        <f>'Opta Data'!AJ51</f>
        <v>0.08</v>
      </c>
      <c r="AA53" s="2">
        <f>'Opta Data'!AK51</f>
        <v>1.27</v>
      </c>
      <c r="AB53" s="8">
        <f t="shared" si="8"/>
        <v>35</v>
      </c>
      <c r="AC53" s="8"/>
      <c r="AD53" s="3">
        <f>'Opta Data'!AL51</f>
        <v>3.55</v>
      </c>
      <c r="AE53" s="3">
        <f>'Opta Data'!AM51</f>
        <v>1</v>
      </c>
      <c r="AF53" s="3">
        <f>'Opta Data'!AN51</f>
        <v>1.77</v>
      </c>
      <c r="AG53" s="10">
        <f>'Opta Data'!AO51</f>
        <v>0.89</v>
      </c>
      <c r="AH53" s="3">
        <f>'Opta Data'!AP51</f>
        <v>6.52</v>
      </c>
      <c r="AI53" s="3">
        <f t="shared" si="9"/>
        <v>53</v>
      </c>
    </row>
    <row r="54" spans="1:35" x14ac:dyDescent="0.3">
      <c r="A54" s="8" t="str">
        <f>'Opta Data'!J52</f>
        <v>V. Qazaishvili</v>
      </c>
      <c r="B54" s="8">
        <f>'Opta Data'!P52</f>
        <v>55.82</v>
      </c>
      <c r="C54" s="8">
        <f>'Opta Data'!Q52</f>
        <v>24.13</v>
      </c>
      <c r="D54" s="8">
        <f>'Opta Data'!R52</f>
        <v>71.94</v>
      </c>
      <c r="E54" s="8">
        <f>'Opta Data'!S52</f>
        <v>40.159999999999997</v>
      </c>
      <c r="F54" s="8">
        <f t="shared" si="5"/>
        <v>25</v>
      </c>
      <c r="G54" s="8"/>
      <c r="H54" s="8">
        <f>'Opta Data'!T52</f>
        <v>35.03</v>
      </c>
      <c r="I54" s="1">
        <f>'Opta Data'!U52</f>
        <v>0.83299999999999996</v>
      </c>
      <c r="J54" s="1">
        <f>'Opta Data'!V52</f>
        <v>0.28999999999999998</v>
      </c>
      <c r="K54" s="1">
        <f>'Opta Data'!W52</f>
        <v>0.218</v>
      </c>
      <c r="L54" s="8">
        <f>'Opta Data'!X52</f>
        <v>1.53</v>
      </c>
      <c r="M54" s="8">
        <f t="shared" si="6"/>
        <v>42</v>
      </c>
      <c r="N54" s="8"/>
      <c r="O54" s="8">
        <f>'Opta Data'!AA52</f>
        <v>4.7699999999999996</v>
      </c>
      <c r="P54" s="1">
        <f>'Opta Data'!AB52</f>
        <v>0.65500000000000003</v>
      </c>
      <c r="Q54" s="8">
        <f>'Opta Data'!AC52</f>
        <v>3.12</v>
      </c>
      <c r="R54" s="8">
        <f>'Opta Data'!AD52</f>
        <v>2.27</v>
      </c>
      <c r="S54" s="8">
        <f>'Opta Data'!AE52</f>
        <v>0.85</v>
      </c>
      <c r="T54" s="8">
        <f t="shared" si="7"/>
        <v>6</v>
      </c>
      <c r="U54" s="8"/>
      <c r="V54" s="8">
        <f>'Opta Data'!AF52</f>
        <v>0.91</v>
      </c>
      <c r="W54" s="8">
        <f>'Opta Data'!AG52</f>
        <v>1.08</v>
      </c>
      <c r="X54" s="8">
        <f>'Opta Data'!AH52</f>
        <v>0.23</v>
      </c>
      <c r="Y54" s="2">
        <f>'Opta Data'!AI52</f>
        <v>0.23</v>
      </c>
      <c r="Z54" s="8">
        <f>'Opta Data'!AJ52</f>
        <v>0.23</v>
      </c>
      <c r="AA54" s="2">
        <f>'Opta Data'!AK52</f>
        <v>1.53</v>
      </c>
      <c r="AB54" s="8">
        <f t="shared" si="8"/>
        <v>26</v>
      </c>
      <c r="AC54" s="8"/>
      <c r="AD54" s="3">
        <f>'Opta Data'!AL52</f>
        <v>4.49</v>
      </c>
      <c r="AE54" s="3">
        <f>'Opta Data'!AM52</f>
        <v>1.37</v>
      </c>
      <c r="AF54" s="3">
        <f>'Opta Data'!AN52</f>
        <v>1.08</v>
      </c>
      <c r="AG54" s="10">
        <f>'Opta Data'!AO52</f>
        <v>1.21</v>
      </c>
      <c r="AH54" s="3">
        <f>'Opta Data'!AP52</f>
        <v>7.6</v>
      </c>
      <c r="AI54" s="3">
        <f t="shared" si="9"/>
        <v>46</v>
      </c>
    </row>
    <row r="55" spans="1:35" x14ac:dyDescent="0.3">
      <c r="A55" s="8" t="str">
        <f>'Opta Data'!J53</f>
        <v>VÃ­ctor RodrÃ­guez</v>
      </c>
      <c r="B55" s="8">
        <f>'Opta Data'!P53</f>
        <v>66.349999999999994</v>
      </c>
      <c r="C55" s="8">
        <f>'Opta Data'!Q53</f>
        <v>34.17</v>
      </c>
      <c r="D55" s="8">
        <f>'Opta Data'!R53</f>
        <v>73.09</v>
      </c>
      <c r="E55" s="8">
        <f>'Opta Data'!S53</f>
        <v>48.5</v>
      </c>
      <c r="F55" s="8">
        <f t="shared" si="5"/>
        <v>8</v>
      </c>
      <c r="G55" s="8"/>
      <c r="H55" s="8">
        <f>'Opta Data'!T53</f>
        <v>44.06</v>
      </c>
      <c r="I55" s="1">
        <f>'Opta Data'!U53</f>
        <v>0.77500000000000002</v>
      </c>
      <c r="J55" s="1">
        <f>'Opta Data'!V53</f>
        <v>0.46100000000000002</v>
      </c>
      <c r="K55" s="1">
        <f>'Opta Data'!W53</f>
        <v>0.33500000000000002</v>
      </c>
      <c r="L55" s="8">
        <f>'Opta Data'!X53</f>
        <v>4.09</v>
      </c>
      <c r="M55" s="8">
        <f t="shared" si="6"/>
        <v>2</v>
      </c>
      <c r="N55" s="8"/>
      <c r="O55" s="8">
        <f>'Opta Data'!AA53</f>
        <v>3.75</v>
      </c>
      <c r="P55" s="1">
        <f>'Opta Data'!AB53</f>
        <v>0.36099999999999999</v>
      </c>
      <c r="Q55" s="8">
        <f>'Opta Data'!AC53</f>
        <v>1.35</v>
      </c>
      <c r="R55" s="8">
        <f>'Opta Data'!AD53</f>
        <v>1.77</v>
      </c>
      <c r="S55" s="8">
        <f>'Opta Data'!AE53</f>
        <v>-0.42</v>
      </c>
      <c r="T55" s="8">
        <f t="shared" si="7"/>
        <v>32</v>
      </c>
      <c r="U55" s="8"/>
      <c r="V55" s="8">
        <f>'Opta Data'!AF53</f>
        <v>1.88</v>
      </c>
      <c r="W55" s="8">
        <f>'Opta Data'!AG53</f>
        <v>0.94</v>
      </c>
      <c r="X55" s="8">
        <f>'Opta Data'!AH53</f>
        <v>0.21</v>
      </c>
      <c r="Y55" s="2">
        <f>'Opta Data'!AI53</f>
        <v>0.42</v>
      </c>
      <c r="Z55" s="8">
        <f>'Opta Data'!AJ53</f>
        <v>0.31</v>
      </c>
      <c r="AA55" s="2">
        <f>'Opta Data'!AK53</f>
        <v>1.56</v>
      </c>
      <c r="AB55" s="8">
        <f t="shared" si="8"/>
        <v>25</v>
      </c>
      <c r="AC55" s="8"/>
      <c r="AD55" s="3">
        <f>'Opta Data'!AL53</f>
        <v>4.17</v>
      </c>
      <c r="AE55" s="3">
        <f>'Opta Data'!AM53</f>
        <v>1.36</v>
      </c>
      <c r="AF55" s="3">
        <f>'Opta Data'!AN53</f>
        <v>1.56</v>
      </c>
      <c r="AG55" s="10">
        <f>'Opta Data'!AO53</f>
        <v>0.82</v>
      </c>
      <c r="AH55" s="3">
        <f>'Opta Data'!AP53</f>
        <v>7.09</v>
      </c>
      <c r="AI55" s="3">
        <f t="shared" si="9"/>
        <v>49</v>
      </c>
    </row>
    <row r="56" spans="1:35" x14ac:dyDescent="0.3">
      <c r="A56" s="8" t="str">
        <f>'Opta Data'!J54</f>
        <v>Y. Asad</v>
      </c>
      <c r="B56" s="8">
        <f>'Opta Data'!P54</f>
        <v>62.7</v>
      </c>
      <c r="C56" s="8">
        <f>'Opta Data'!Q54</f>
        <v>19.86</v>
      </c>
      <c r="D56" s="8">
        <f>'Opta Data'!R54</f>
        <v>70.11</v>
      </c>
      <c r="E56" s="8">
        <f>'Opta Data'!S54</f>
        <v>43.96</v>
      </c>
      <c r="F56" s="8">
        <f t="shared" si="5"/>
        <v>17</v>
      </c>
      <c r="G56" s="8"/>
      <c r="H56" s="8">
        <f>'Opta Data'!T54</f>
        <v>42.32</v>
      </c>
      <c r="I56" s="1">
        <f>'Opta Data'!U54</f>
        <v>0.77300000000000002</v>
      </c>
      <c r="J56" s="1">
        <f>'Opta Data'!V54</f>
        <v>0.23699999999999999</v>
      </c>
      <c r="K56" s="1">
        <f>'Opta Data'!W54</f>
        <v>0.317</v>
      </c>
      <c r="L56" s="8">
        <f>'Opta Data'!X54</f>
        <v>1.9</v>
      </c>
      <c r="M56" s="8">
        <f t="shared" si="6"/>
        <v>30</v>
      </c>
      <c r="N56" s="8"/>
      <c r="O56" s="8">
        <f>'Opta Data'!AA54</f>
        <v>1.6</v>
      </c>
      <c r="P56" s="1">
        <f>'Opta Data'!AB54</f>
        <v>0.35299999999999998</v>
      </c>
      <c r="Q56" s="8">
        <f>'Opta Data'!AC54</f>
        <v>0.56000000000000005</v>
      </c>
      <c r="R56" s="8">
        <f>'Opta Data'!AD54</f>
        <v>1.84</v>
      </c>
      <c r="S56" s="8">
        <f>'Opta Data'!AE54</f>
        <v>-1.27</v>
      </c>
      <c r="T56" s="8">
        <f t="shared" si="7"/>
        <v>52</v>
      </c>
      <c r="U56" s="8"/>
      <c r="V56" s="8">
        <f>'Opta Data'!AF54</f>
        <v>1.37</v>
      </c>
      <c r="W56" s="8">
        <f>'Opta Data'!AG54</f>
        <v>0.85</v>
      </c>
      <c r="X56" s="8">
        <f>'Opta Data'!AH54</f>
        <v>0.42</v>
      </c>
      <c r="Y56" s="2">
        <f>'Opta Data'!AI54</f>
        <v>0.38</v>
      </c>
      <c r="Z56" s="8">
        <f>'Opta Data'!AJ54</f>
        <v>0.38</v>
      </c>
      <c r="AA56" s="2">
        <f>'Opta Data'!AK54</f>
        <v>1.65</v>
      </c>
      <c r="AB56" s="8">
        <f t="shared" si="8"/>
        <v>21</v>
      </c>
      <c r="AC56" s="8"/>
      <c r="AD56" s="3">
        <f>'Opta Data'!AL54</f>
        <v>4.42</v>
      </c>
      <c r="AE56" s="3">
        <f>'Opta Data'!AM54</f>
        <v>1.82</v>
      </c>
      <c r="AF56" s="3">
        <f>'Opta Data'!AN54</f>
        <v>1.98</v>
      </c>
      <c r="AG56" s="10">
        <f>'Opta Data'!AO54</f>
        <v>1.79</v>
      </c>
      <c r="AH56" s="3">
        <f>'Opta Data'!AP54</f>
        <v>8.82</v>
      </c>
      <c r="AI56" s="3">
        <f t="shared" si="9"/>
        <v>37</v>
      </c>
    </row>
    <row r="57" spans="1:35" x14ac:dyDescent="0.3">
      <c r="A57" s="8" t="str">
        <f>'Opta Data'!J55</f>
        <v>Z. Stieber</v>
      </c>
      <c r="B57" s="8">
        <f>'Opta Data'!P55</f>
        <v>58.32</v>
      </c>
      <c r="C57" s="8">
        <f>'Opta Data'!Q55</f>
        <v>23.93</v>
      </c>
      <c r="D57" s="8">
        <f>'Opta Data'!R55</f>
        <v>73</v>
      </c>
      <c r="E57" s="8">
        <f>'Opta Data'!S55</f>
        <v>42.57</v>
      </c>
      <c r="F57" s="8">
        <f t="shared" si="5"/>
        <v>21</v>
      </c>
      <c r="G57" s="8"/>
      <c r="H57" s="8">
        <f>'Opta Data'!T55</f>
        <v>42.14</v>
      </c>
      <c r="I57" s="1">
        <f>'Opta Data'!U55</f>
        <v>0.82599999999999996</v>
      </c>
      <c r="J57" s="1">
        <f>'Opta Data'!V55</f>
        <v>0.29099999999999998</v>
      </c>
      <c r="K57" s="1">
        <f>'Opta Data'!W55</f>
        <v>0.255</v>
      </c>
      <c r="L57" s="8">
        <f>'Opta Data'!X55</f>
        <v>2.14</v>
      </c>
      <c r="M57" s="8">
        <f t="shared" si="6"/>
        <v>19</v>
      </c>
      <c r="N57" s="8"/>
      <c r="O57" s="8">
        <f>'Opta Data'!AA55</f>
        <v>1.1399999999999999</v>
      </c>
      <c r="P57" s="1">
        <f>'Opta Data'!AB55</f>
        <v>0.42099999999999999</v>
      </c>
      <c r="Q57" s="8">
        <f>'Opta Data'!AC55</f>
        <v>0.48</v>
      </c>
      <c r="R57" s="8">
        <f>'Opta Data'!AD55</f>
        <v>0.6</v>
      </c>
      <c r="S57" s="8">
        <f>'Opta Data'!AE55</f>
        <v>-0.12</v>
      </c>
      <c r="T57" s="8">
        <f t="shared" si="7"/>
        <v>23</v>
      </c>
      <c r="U57" s="8"/>
      <c r="V57" s="8">
        <f>'Opta Data'!AF55</f>
        <v>2.1</v>
      </c>
      <c r="W57" s="8">
        <f>'Opta Data'!AG55</f>
        <v>0.72</v>
      </c>
      <c r="X57" s="8">
        <f>'Opta Data'!AH55</f>
        <v>0.3</v>
      </c>
      <c r="Y57" s="2">
        <f>'Opta Data'!AI55</f>
        <v>0.42</v>
      </c>
      <c r="Z57" s="8">
        <f>'Opta Data'!AJ55</f>
        <v>0.42</v>
      </c>
      <c r="AA57" s="2">
        <f>'Opta Data'!AK55</f>
        <v>1.44</v>
      </c>
      <c r="AB57" s="8">
        <f t="shared" si="8"/>
        <v>28</v>
      </c>
      <c r="AC57" s="8"/>
      <c r="AD57" s="3">
        <f>'Opta Data'!AL55</f>
        <v>4.6900000000000004</v>
      </c>
      <c r="AE57" s="3">
        <f>'Opta Data'!AM55</f>
        <v>1.83</v>
      </c>
      <c r="AF57" s="3">
        <f>'Opta Data'!AN55</f>
        <v>2.1</v>
      </c>
      <c r="AG57" s="10">
        <f>'Opta Data'!AO55</f>
        <v>1.91</v>
      </c>
      <c r="AH57" s="3">
        <f>'Opta Data'!AP55</f>
        <v>10.57</v>
      </c>
      <c r="AI57" s="3">
        <f t="shared" si="9"/>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527C-CE82-4FB6-BDB8-631FCA69ADFB}">
  <dimension ref="A1:X58"/>
  <sheetViews>
    <sheetView topLeftCell="A10" workbookViewId="0">
      <selection activeCell="I4" sqref="I4"/>
    </sheetView>
  </sheetViews>
  <sheetFormatPr defaultRowHeight="14.4" x14ac:dyDescent="0.3"/>
  <cols>
    <col min="1" max="1" width="13.6640625" customWidth="1"/>
    <col min="8" max="8" width="19.109375" customWidth="1"/>
    <col min="16" max="16" width="14" customWidth="1"/>
    <col min="23" max="23" width="19.88671875" customWidth="1"/>
  </cols>
  <sheetData>
    <row r="1" spans="1:24" x14ac:dyDescent="0.3">
      <c r="A1" t="s">
        <v>182</v>
      </c>
    </row>
    <row r="2" spans="1:24" x14ac:dyDescent="0.3">
      <c r="B2" t="s">
        <v>183</v>
      </c>
      <c r="K2" t="s">
        <v>195</v>
      </c>
      <c r="S2" t="s">
        <v>196</v>
      </c>
    </row>
    <row r="3" spans="1:24" x14ac:dyDescent="0.3">
      <c r="A3" t="str">
        <f>'Opta Data'!J1</f>
        <v>player</v>
      </c>
      <c r="B3" t="str">
        <f>'Opta Data'!AQ1</f>
        <v>Tckl</v>
      </c>
      <c r="C3" t="str">
        <f>'Opta Data'!AR1</f>
        <v>Int</v>
      </c>
      <c r="D3" t="str">
        <f>'Opta Data'!AS1</f>
        <v>ShtBlk</v>
      </c>
      <c r="E3" t="str">
        <f>'Opta Data'!AT1</f>
        <v>BlkdPs</v>
      </c>
      <c r="F3" t="str">
        <f>'Opta Data'!AU1</f>
        <v>CrossBlkd</v>
      </c>
      <c r="G3" t="str">
        <f>'Opta Data'!AV1</f>
        <v>ChlngeLost</v>
      </c>
      <c r="H3" t="str">
        <f>'Opta Data'!AW1</f>
        <v>TotDisruptionOB</v>
      </c>
      <c r="I3" t="s">
        <v>0</v>
      </c>
      <c r="K3" t="str">
        <f>'Opta Data'!AX1</f>
        <v>Recovery</v>
      </c>
      <c r="L3" t="str">
        <f>'Opta Data'!BA1</f>
        <v>AerialWon</v>
      </c>
      <c r="M3" t="str">
        <f>'Opta Data'!BB1</f>
        <v>Aerials</v>
      </c>
      <c r="N3" t="str">
        <f>'Opta Data'!BC1</f>
        <v>DuelsW</v>
      </c>
      <c r="O3" t="str">
        <f>'Opta Data'!BD1</f>
        <v>Duels</v>
      </c>
      <c r="P3" t="str">
        <f>'Opta Data'!BE1</f>
        <v>BallWinning</v>
      </c>
      <c r="Q3" t="s">
        <v>0</v>
      </c>
      <c r="S3" s="2" t="str">
        <f>'Opta Data'!BF1</f>
        <v>Opp Thru Ball Comp</v>
      </c>
      <c r="T3" s="2" t="str">
        <f>'Opta Data'!BG1</f>
        <v>OppSOG</v>
      </c>
      <c r="U3" t="str">
        <f>'Opta Data'!BH1</f>
        <v>OppGoals</v>
      </c>
      <c r="V3" s="3" t="str">
        <f>'Opta Data'!BI1</f>
        <v>teamOffDrawnRW</v>
      </c>
      <c r="W3" s="3" t="str">
        <f>'Opta Data'!BJ1</f>
        <v>TeamDefendingIndex</v>
      </c>
      <c r="X3" t="s">
        <v>0</v>
      </c>
    </row>
    <row r="4" spans="1:24" x14ac:dyDescent="0.3">
      <c r="A4" t="str">
        <f>'Opta Data'!J2</f>
        <v>A. Davies</v>
      </c>
      <c r="B4">
        <f>'Opta Data'!AQ2</f>
        <v>2.2200000000000002</v>
      </c>
      <c r="C4">
        <f>'Opta Data'!AR2</f>
        <v>1.22</v>
      </c>
      <c r="D4">
        <f>'Opta Data'!AS2</f>
        <v>0.25</v>
      </c>
      <c r="E4">
        <f>'Opta Data'!AT2</f>
        <v>1.01</v>
      </c>
      <c r="F4">
        <f>'Opta Data'!AU2</f>
        <v>0.55000000000000004</v>
      </c>
      <c r="G4">
        <f>'Opta Data'!AV2</f>
        <v>0.75</v>
      </c>
      <c r="H4">
        <f>'Opta Data'!AW2</f>
        <v>4.32</v>
      </c>
      <c r="I4">
        <f t="shared" ref="I4:I35" si="0">_xlfn.RANK.EQ(H4,H$4:H$57,)</f>
        <v>3</v>
      </c>
      <c r="K4">
        <f>'Opta Data'!AX2</f>
        <v>7.42</v>
      </c>
      <c r="L4">
        <f>'Opta Data'!BA2</f>
        <v>0.84</v>
      </c>
      <c r="M4">
        <f>'Opta Data'!BB2</f>
        <v>2.0099999999999998</v>
      </c>
      <c r="N4">
        <f>'Opta Data'!BC2</f>
        <v>10.02</v>
      </c>
      <c r="O4">
        <f>'Opta Data'!BD2</f>
        <v>17.36</v>
      </c>
      <c r="P4">
        <f>'Opta Data'!BE2</f>
        <v>68.239999999999995</v>
      </c>
      <c r="Q4">
        <f t="shared" ref="Q4:Q35" si="1">_xlfn.RANK.EQ(P4,P$4:P$57,0)</f>
        <v>3</v>
      </c>
      <c r="S4">
        <f>'Opta Data'!BF2</f>
        <v>0.17</v>
      </c>
      <c r="T4">
        <f>'Opta Data'!BG2</f>
        <v>4.34</v>
      </c>
      <c r="U4">
        <f>'Opta Data'!BH2</f>
        <v>1.97</v>
      </c>
      <c r="V4" s="3">
        <f>'Opta Data'!BI2</f>
        <v>0.93</v>
      </c>
      <c r="W4" s="3">
        <f>'Opta Data'!BJ2</f>
        <v>2.21</v>
      </c>
      <c r="X4">
        <f t="shared" ref="X4:X35" si="2">_xlfn.RANK.EQ(W4,W$4:W$57,1)</f>
        <v>26</v>
      </c>
    </row>
    <row r="5" spans="1:24" x14ac:dyDescent="0.3">
      <c r="A5" t="str">
        <f>'Opta Data'!J3</f>
        <v>A. Elis</v>
      </c>
      <c r="B5">
        <f>'Opta Data'!AQ3</f>
        <v>0.79</v>
      </c>
      <c r="C5">
        <f>'Opta Data'!AR3</f>
        <v>0.6</v>
      </c>
      <c r="D5">
        <f>'Opta Data'!AS3</f>
        <v>0</v>
      </c>
      <c r="E5">
        <f>'Opta Data'!AT3</f>
        <v>0.42</v>
      </c>
      <c r="F5">
        <f>'Opta Data'!AU3</f>
        <v>0</v>
      </c>
      <c r="G5">
        <f>'Opta Data'!AV3</f>
        <v>0.93</v>
      </c>
      <c r="H5">
        <f>'Opta Data'!AW3</f>
        <v>1.25</v>
      </c>
      <c r="I5" s="8">
        <f t="shared" si="0"/>
        <v>50</v>
      </c>
      <c r="K5">
        <f>'Opta Data'!AX3</f>
        <v>2.74</v>
      </c>
      <c r="L5">
        <f>'Opta Data'!BA3</f>
        <v>2.46</v>
      </c>
      <c r="M5">
        <f>'Opta Data'!BB3</f>
        <v>5.9</v>
      </c>
      <c r="N5">
        <f>'Opta Data'!BC3</f>
        <v>7.66</v>
      </c>
      <c r="O5">
        <f>'Opta Data'!BD3</f>
        <v>18.07</v>
      </c>
      <c r="P5">
        <f>'Opta Data'!BE3</f>
        <v>48.93</v>
      </c>
      <c r="Q5" s="8">
        <f t="shared" si="1"/>
        <v>53</v>
      </c>
      <c r="S5">
        <f>'Opta Data'!BF3</f>
        <v>0.65</v>
      </c>
      <c r="T5">
        <f>'Opta Data'!BG3</f>
        <v>4.62</v>
      </c>
      <c r="U5">
        <f>'Opta Data'!BH3</f>
        <v>1.58</v>
      </c>
      <c r="V5" s="3">
        <f>'Opta Data'!BI3</f>
        <v>2.77</v>
      </c>
      <c r="W5" s="3">
        <f>'Opta Data'!BJ3</f>
        <v>1.96</v>
      </c>
      <c r="X5" s="8">
        <f t="shared" si="2"/>
        <v>17</v>
      </c>
    </row>
    <row r="6" spans="1:24" x14ac:dyDescent="0.3">
      <c r="A6" t="str">
        <f>'Opta Data'!J4</f>
        <v>A. GÃ³mez</v>
      </c>
      <c r="B6">
        <f>'Opta Data'!AQ4</f>
        <v>3.03</v>
      </c>
      <c r="C6">
        <f>'Opta Data'!AR4</f>
        <v>0.67</v>
      </c>
      <c r="D6">
        <f>'Opta Data'!AS4</f>
        <v>0.08</v>
      </c>
      <c r="E6">
        <f>'Opta Data'!AT4</f>
        <v>0.76</v>
      </c>
      <c r="F6">
        <f>'Opta Data'!AU4</f>
        <v>0.17</v>
      </c>
      <c r="G6">
        <f>'Opta Data'!AV4</f>
        <v>2.1</v>
      </c>
      <c r="H6">
        <f>'Opta Data'!AW4</f>
        <v>1.34</v>
      </c>
      <c r="I6" s="8">
        <f t="shared" si="0"/>
        <v>49</v>
      </c>
      <c r="K6">
        <f>'Opta Data'!AX4</f>
        <v>7.23</v>
      </c>
      <c r="L6">
        <f>'Opta Data'!BA4</f>
        <v>0.76</v>
      </c>
      <c r="M6">
        <f>'Opta Data'!BB4</f>
        <v>2.1800000000000002</v>
      </c>
      <c r="N6">
        <f>'Opta Data'!BC4</f>
        <v>6.05</v>
      </c>
      <c r="O6">
        <f>'Opta Data'!BD4</f>
        <v>13.78</v>
      </c>
      <c r="P6">
        <f>'Opta Data'!BE4</f>
        <v>60.31</v>
      </c>
      <c r="Q6" s="8">
        <f t="shared" si="1"/>
        <v>18</v>
      </c>
      <c r="S6">
        <f>'Opta Data'!BF4</f>
        <v>0.67</v>
      </c>
      <c r="T6">
        <f>'Opta Data'!BG4</f>
        <v>5.08</v>
      </c>
      <c r="U6">
        <f>'Opta Data'!BH4</f>
        <v>1.88</v>
      </c>
      <c r="V6" s="3">
        <f>'Opta Data'!BI4</f>
        <v>1.25</v>
      </c>
      <c r="W6" s="3">
        <f>'Opta Data'!BJ4</f>
        <v>2.4</v>
      </c>
      <c r="X6" s="8">
        <f t="shared" si="2"/>
        <v>33</v>
      </c>
    </row>
    <row r="7" spans="1:24" x14ac:dyDescent="0.3">
      <c r="A7" t="str">
        <f>'Opta Data'!J5</f>
        <v>A. Katai</v>
      </c>
      <c r="B7">
        <f>'Opta Data'!AQ5</f>
        <v>1.1100000000000001</v>
      </c>
      <c r="C7">
        <f>'Opta Data'!AR5</f>
        <v>0.48</v>
      </c>
      <c r="D7">
        <f>'Opta Data'!AS5</f>
        <v>0.05</v>
      </c>
      <c r="E7">
        <f>'Opta Data'!AT5</f>
        <v>0.48</v>
      </c>
      <c r="F7">
        <f>'Opta Data'!AU5</f>
        <v>0.11</v>
      </c>
      <c r="G7">
        <f>'Opta Data'!AV5</f>
        <v>0.69</v>
      </c>
      <c r="H7">
        <f>'Opta Data'!AW5</f>
        <v>1.96</v>
      </c>
      <c r="I7" s="8">
        <f t="shared" si="0"/>
        <v>35</v>
      </c>
      <c r="K7">
        <f>'Opta Data'!AX5</f>
        <v>4.51</v>
      </c>
      <c r="L7">
        <f>'Opta Data'!BA5</f>
        <v>0.53</v>
      </c>
      <c r="M7">
        <f>'Opta Data'!BB5</f>
        <v>1.86</v>
      </c>
      <c r="N7">
        <f>'Opta Data'!BC5</f>
        <v>4.83</v>
      </c>
      <c r="O7">
        <f>'Opta Data'!BD5</f>
        <v>11.73</v>
      </c>
      <c r="P7">
        <f>'Opta Data'!BE5</f>
        <v>54.99</v>
      </c>
      <c r="Q7" s="8">
        <f t="shared" si="1"/>
        <v>39</v>
      </c>
      <c r="S7">
        <f>'Opta Data'!BF5</f>
        <v>1</v>
      </c>
      <c r="T7">
        <f>'Opta Data'!BG5</f>
        <v>7.08</v>
      </c>
      <c r="U7">
        <f>'Opta Data'!BH5</f>
        <v>1.96</v>
      </c>
      <c r="V7" s="3">
        <f>'Opta Data'!BI5</f>
        <v>1.75</v>
      </c>
      <c r="W7" s="3">
        <f>'Opta Data'!BJ5</f>
        <v>3.03</v>
      </c>
      <c r="X7" s="8">
        <f t="shared" si="2"/>
        <v>48</v>
      </c>
    </row>
    <row r="8" spans="1:24" x14ac:dyDescent="0.3">
      <c r="A8" t="str">
        <f>'Opta Data'!J6</f>
        <v>A. Muyl</v>
      </c>
      <c r="B8">
        <f>'Opta Data'!AQ6</f>
        <v>2.08</v>
      </c>
      <c r="C8">
        <f>'Opta Data'!AR6</f>
        <v>1.17</v>
      </c>
      <c r="D8">
        <f>'Opta Data'!AS6</f>
        <v>0</v>
      </c>
      <c r="E8">
        <f>'Opta Data'!AT6</f>
        <v>1.99</v>
      </c>
      <c r="F8">
        <f>'Opta Data'!AU6</f>
        <v>0.18</v>
      </c>
      <c r="G8">
        <f>'Opta Data'!AV6</f>
        <v>1.62</v>
      </c>
      <c r="H8">
        <f>'Opta Data'!AW6</f>
        <v>3.79</v>
      </c>
      <c r="I8" s="8">
        <f t="shared" si="0"/>
        <v>11</v>
      </c>
      <c r="K8">
        <f>'Opta Data'!AX6</f>
        <v>5.69</v>
      </c>
      <c r="L8">
        <f>'Opta Data'!BA6</f>
        <v>1.62</v>
      </c>
      <c r="M8">
        <f>'Opta Data'!BB6</f>
        <v>4.24</v>
      </c>
      <c r="N8">
        <f>'Opta Data'!BC6</f>
        <v>6.77</v>
      </c>
      <c r="O8">
        <f>'Opta Data'!BD6</f>
        <v>18.420000000000002</v>
      </c>
      <c r="P8">
        <f>'Opta Data'!BE6</f>
        <v>52</v>
      </c>
      <c r="Q8" s="8">
        <f t="shared" si="1"/>
        <v>51</v>
      </c>
      <c r="S8">
        <f>'Opta Data'!BF6</f>
        <v>0.8</v>
      </c>
      <c r="T8">
        <f>'Opta Data'!BG6</f>
        <v>4.6399999999999997</v>
      </c>
      <c r="U8">
        <f>'Opta Data'!BH6</f>
        <v>1.1200000000000001</v>
      </c>
      <c r="V8" s="3">
        <f>'Opta Data'!BI6</f>
        <v>3.32</v>
      </c>
      <c r="W8" s="3">
        <f>'Opta Data'!BJ6</f>
        <v>1.7</v>
      </c>
      <c r="X8" s="8">
        <f t="shared" si="2"/>
        <v>9</v>
      </c>
    </row>
    <row r="9" spans="1:24" x14ac:dyDescent="0.3">
      <c r="A9" t="str">
        <f>'Opta Data'!J7</f>
        <v>A. Silva</v>
      </c>
      <c r="B9">
        <f>'Opta Data'!AQ7</f>
        <v>2.06</v>
      </c>
      <c r="C9">
        <f>'Opta Data'!AR7</f>
        <v>0.94</v>
      </c>
      <c r="D9">
        <f>'Opta Data'!AS7</f>
        <v>0.06</v>
      </c>
      <c r="E9">
        <f>'Opta Data'!AT7</f>
        <v>0.82</v>
      </c>
      <c r="F9">
        <f>'Opta Data'!AU7</f>
        <v>0</v>
      </c>
      <c r="G9">
        <f>'Opta Data'!AV7</f>
        <v>1.18</v>
      </c>
      <c r="H9">
        <f>'Opta Data'!AW7</f>
        <v>2.59</v>
      </c>
      <c r="I9" s="8">
        <f t="shared" si="0"/>
        <v>25</v>
      </c>
      <c r="K9">
        <f>'Opta Data'!AX7</f>
        <v>6</v>
      </c>
      <c r="L9">
        <f>'Opta Data'!BA7</f>
        <v>1</v>
      </c>
      <c r="M9">
        <f>'Opta Data'!BB7</f>
        <v>1.94</v>
      </c>
      <c r="N9">
        <f>'Opta Data'!BC7</f>
        <v>5.59</v>
      </c>
      <c r="O9">
        <f>'Opta Data'!BD7</f>
        <v>12.71</v>
      </c>
      <c r="P9">
        <f>'Opta Data'!BE7</f>
        <v>60.95</v>
      </c>
      <c r="Q9" s="8">
        <f t="shared" si="1"/>
        <v>17</v>
      </c>
      <c r="S9">
        <f>'Opta Data'!BF7</f>
        <v>0.42</v>
      </c>
      <c r="T9">
        <f>'Opta Data'!BG7</f>
        <v>6.38</v>
      </c>
      <c r="U9">
        <f>'Opta Data'!BH7</f>
        <v>1.38</v>
      </c>
      <c r="V9" s="3">
        <f>'Opta Data'!BI7</f>
        <v>2.17</v>
      </c>
      <c r="W9" s="3">
        <f>'Opta Data'!BJ7</f>
        <v>2.4300000000000002</v>
      </c>
      <c r="X9" s="8">
        <f t="shared" si="2"/>
        <v>34</v>
      </c>
    </row>
    <row r="10" spans="1:24" x14ac:dyDescent="0.3">
      <c r="A10" t="str">
        <f>'Opta Data'!J8</f>
        <v>B. Shea</v>
      </c>
      <c r="B10">
        <f>'Opta Data'!AQ8</f>
        <v>1.05</v>
      </c>
      <c r="C10">
        <f>'Opta Data'!AR8</f>
        <v>0.84</v>
      </c>
      <c r="D10">
        <f>'Opta Data'!AS8</f>
        <v>0</v>
      </c>
      <c r="E10">
        <f>'Opta Data'!AT8</f>
        <v>1.37</v>
      </c>
      <c r="F10">
        <f>'Opta Data'!AU8</f>
        <v>0.11</v>
      </c>
      <c r="G10">
        <f>'Opta Data'!AV8</f>
        <v>1.1599999999999999</v>
      </c>
      <c r="H10">
        <f>'Opta Data'!AW8</f>
        <v>3.05</v>
      </c>
      <c r="I10" s="8">
        <f t="shared" si="0"/>
        <v>19</v>
      </c>
      <c r="K10">
        <f>'Opta Data'!AX8</f>
        <v>6.2</v>
      </c>
      <c r="L10">
        <f>'Opta Data'!BA8</f>
        <v>0.74</v>
      </c>
      <c r="M10">
        <f>'Opta Data'!BB8</f>
        <v>1.89</v>
      </c>
      <c r="N10">
        <f>'Opta Data'!BC8</f>
        <v>3.15</v>
      </c>
      <c r="O10">
        <f>'Opta Data'!BD8</f>
        <v>7.99</v>
      </c>
      <c r="P10">
        <f>'Opta Data'!BE8</f>
        <v>61.4</v>
      </c>
      <c r="Q10" s="8">
        <f t="shared" si="1"/>
        <v>16</v>
      </c>
      <c r="S10">
        <f>'Opta Data'!BF8</f>
        <v>0.3</v>
      </c>
      <c r="T10">
        <f>'Opta Data'!BG8</f>
        <v>6.45</v>
      </c>
      <c r="U10">
        <f>'Opta Data'!BH8</f>
        <v>1.65</v>
      </c>
      <c r="V10" s="3">
        <f>'Opta Data'!BI8</f>
        <v>1.05</v>
      </c>
      <c r="W10" s="3">
        <f>'Opta Data'!BJ8</f>
        <v>2.69</v>
      </c>
      <c r="X10" s="8">
        <f t="shared" si="2"/>
        <v>41</v>
      </c>
    </row>
    <row r="11" spans="1:24" x14ac:dyDescent="0.3">
      <c r="A11" t="str">
        <f>'Opta Data'!J9</f>
        <v>C. Martinez</v>
      </c>
      <c r="B11">
        <f>'Opta Data'!AQ9</f>
        <v>2.0299999999999998</v>
      </c>
      <c r="C11">
        <f>'Opta Data'!AR9</f>
        <v>1.07</v>
      </c>
      <c r="D11">
        <f>'Opta Data'!AS9</f>
        <v>0</v>
      </c>
      <c r="E11">
        <f>'Opta Data'!AT9</f>
        <v>1.07</v>
      </c>
      <c r="F11">
        <f>'Opta Data'!AU9</f>
        <v>0</v>
      </c>
      <c r="G11">
        <f>'Opta Data'!AV9</f>
        <v>1.82</v>
      </c>
      <c r="H11">
        <f>'Opta Data'!AW9</f>
        <v>1.71</v>
      </c>
      <c r="I11" s="8">
        <f t="shared" si="0"/>
        <v>42</v>
      </c>
      <c r="K11">
        <f>'Opta Data'!AX9</f>
        <v>5.24</v>
      </c>
      <c r="L11">
        <f>'Opta Data'!BA9</f>
        <v>0.54</v>
      </c>
      <c r="M11">
        <f>'Opta Data'!BB9</f>
        <v>1.82</v>
      </c>
      <c r="N11">
        <f>'Opta Data'!BC9</f>
        <v>5.78</v>
      </c>
      <c r="O11">
        <f>'Opta Data'!BD9</f>
        <v>14.66</v>
      </c>
      <c r="P11">
        <f>'Opta Data'!BE9</f>
        <v>53.45</v>
      </c>
      <c r="Q11" s="8">
        <f t="shared" si="1"/>
        <v>47</v>
      </c>
      <c r="S11">
        <f>'Opta Data'!BF9</f>
        <v>7.0000000000000007E-2</v>
      </c>
      <c r="T11">
        <f>'Opta Data'!BG9</f>
        <v>1.47</v>
      </c>
      <c r="U11">
        <f>'Opta Data'!BH9</f>
        <v>1.23</v>
      </c>
      <c r="V11" s="3">
        <f>'Opta Data'!BI9</f>
        <v>1.1299999999999999</v>
      </c>
      <c r="W11" s="3">
        <f>'Opta Data'!BJ9</f>
        <v>0.95</v>
      </c>
      <c r="X11" s="8">
        <f t="shared" si="2"/>
        <v>1</v>
      </c>
    </row>
    <row r="12" spans="1:24" x14ac:dyDescent="0.3">
      <c r="A12" t="str">
        <f>'Opta Data'!J10</f>
        <v>C. Mueller</v>
      </c>
      <c r="B12">
        <f>'Opta Data'!AQ10</f>
        <v>1.32</v>
      </c>
      <c r="C12">
        <f>'Opta Data'!AR10</f>
        <v>0.33</v>
      </c>
      <c r="D12">
        <f>'Opta Data'!AS10</f>
        <v>0.2</v>
      </c>
      <c r="E12">
        <f>'Opta Data'!AT10</f>
        <v>0.53</v>
      </c>
      <c r="F12">
        <f>'Opta Data'!AU10</f>
        <v>0.2</v>
      </c>
      <c r="G12">
        <f>'Opta Data'!AV10</f>
        <v>0.79</v>
      </c>
      <c r="H12">
        <f>'Opta Data'!AW10</f>
        <v>1.65</v>
      </c>
      <c r="I12" s="8">
        <f t="shared" si="0"/>
        <v>44</v>
      </c>
      <c r="K12">
        <f>'Opta Data'!AX10</f>
        <v>3.17</v>
      </c>
      <c r="L12">
        <f>'Opta Data'!BA10</f>
        <v>0.93</v>
      </c>
      <c r="M12">
        <f>'Opta Data'!BB10</f>
        <v>2.0499999999999998</v>
      </c>
      <c r="N12">
        <f>'Opta Data'!BC10</f>
        <v>4.63</v>
      </c>
      <c r="O12">
        <f>'Opta Data'!BD10</f>
        <v>10.9</v>
      </c>
      <c r="P12">
        <f>'Opta Data'!BE10</f>
        <v>54.65</v>
      </c>
      <c r="Q12" s="8">
        <f t="shared" si="1"/>
        <v>43</v>
      </c>
      <c r="S12">
        <f>'Opta Data'!BF10</f>
        <v>1.32</v>
      </c>
      <c r="T12">
        <f>'Opta Data'!BG10</f>
        <v>8.74</v>
      </c>
      <c r="U12">
        <f>'Opta Data'!BH10</f>
        <v>2.3199999999999998</v>
      </c>
      <c r="V12" s="3">
        <f>'Opta Data'!BI10</f>
        <v>1.95</v>
      </c>
      <c r="W12" s="3">
        <f>'Opta Data'!BJ10</f>
        <v>3.72</v>
      </c>
      <c r="X12" s="8">
        <f t="shared" si="2"/>
        <v>51</v>
      </c>
    </row>
    <row r="13" spans="1:24" x14ac:dyDescent="0.3">
      <c r="A13" t="str">
        <f>'Opta Data'!J11</f>
        <v>C. Penilla</v>
      </c>
      <c r="B13">
        <f>'Opta Data'!AQ11</f>
        <v>1.56</v>
      </c>
      <c r="C13">
        <f>'Opta Data'!AR11</f>
        <v>0.4</v>
      </c>
      <c r="D13">
        <f>'Opta Data'!AS11</f>
        <v>0.08</v>
      </c>
      <c r="E13">
        <f>'Opta Data'!AT11</f>
        <v>0.56000000000000005</v>
      </c>
      <c r="F13">
        <f>'Opta Data'!AU11</f>
        <v>0.08</v>
      </c>
      <c r="G13">
        <f>'Opta Data'!AV11</f>
        <v>0.44</v>
      </c>
      <c r="H13">
        <f>'Opta Data'!AW11</f>
        <v>3.59</v>
      </c>
      <c r="I13" s="8">
        <f t="shared" si="0"/>
        <v>13</v>
      </c>
      <c r="K13">
        <f>'Opta Data'!AX11</f>
        <v>5.27</v>
      </c>
      <c r="L13">
        <f>'Opta Data'!BA11</f>
        <v>0.2</v>
      </c>
      <c r="M13">
        <f>'Opta Data'!BB11</f>
        <v>1.1200000000000001</v>
      </c>
      <c r="N13">
        <f>'Opta Data'!BC11</f>
        <v>5.43</v>
      </c>
      <c r="O13">
        <f>'Opta Data'!BD11</f>
        <v>12.18</v>
      </c>
      <c r="P13">
        <f>'Opta Data'!BE11</f>
        <v>58.95</v>
      </c>
      <c r="Q13" s="8">
        <f t="shared" si="1"/>
        <v>26</v>
      </c>
      <c r="S13">
        <f>'Opta Data'!BF11</f>
        <v>1.04</v>
      </c>
      <c r="T13">
        <f>'Opta Data'!BG11</f>
        <v>5.3</v>
      </c>
      <c r="U13">
        <f>'Opta Data'!BH11</f>
        <v>1.59</v>
      </c>
      <c r="V13" s="3">
        <f>'Opta Data'!BI11</f>
        <v>1.93</v>
      </c>
      <c r="W13" s="3">
        <f>'Opta Data'!BJ11</f>
        <v>2.2999999999999998</v>
      </c>
      <c r="X13" s="8">
        <f t="shared" si="2"/>
        <v>29</v>
      </c>
    </row>
    <row r="14" spans="1:24" x14ac:dyDescent="0.3">
      <c r="A14" t="str">
        <f>'Opta Data'!J12</f>
        <v>C. Pontius</v>
      </c>
      <c r="B14">
        <f>'Opta Data'!AQ12</f>
        <v>2.1</v>
      </c>
      <c r="C14">
        <f>'Opta Data'!AR12</f>
        <v>0.47</v>
      </c>
      <c r="D14">
        <f>'Opta Data'!AS12</f>
        <v>7.0000000000000007E-2</v>
      </c>
      <c r="E14">
        <f>'Opta Data'!AT12</f>
        <v>0.54</v>
      </c>
      <c r="F14">
        <f>'Opta Data'!AU12</f>
        <v>7.0000000000000007E-2</v>
      </c>
      <c r="G14">
        <f>'Opta Data'!AV12</f>
        <v>0.54</v>
      </c>
      <c r="H14">
        <f>'Opta Data'!AW12</f>
        <v>3.12</v>
      </c>
      <c r="I14" s="8">
        <f t="shared" si="0"/>
        <v>17</v>
      </c>
      <c r="K14">
        <f>'Opta Data'!AX12</f>
        <v>5.09</v>
      </c>
      <c r="L14">
        <f>'Opta Data'!BA12</f>
        <v>4.68</v>
      </c>
      <c r="M14">
        <f>'Opta Data'!BB12</f>
        <v>8.61</v>
      </c>
      <c r="N14">
        <f>'Opta Data'!BC12</f>
        <v>8.41</v>
      </c>
      <c r="O14">
        <f>'Opta Data'!BD12</f>
        <v>15.8</v>
      </c>
      <c r="P14">
        <f>'Opta Data'!BE12</f>
        <v>62.37</v>
      </c>
      <c r="Q14" s="8">
        <f t="shared" si="1"/>
        <v>14</v>
      </c>
      <c r="S14">
        <f>'Opta Data'!BF12</f>
        <v>0.87</v>
      </c>
      <c r="T14">
        <f>'Opta Data'!BG12</f>
        <v>6.39</v>
      </c>
      <c r="U14">
        <f>'Opta Data'!BH12</f>
        <v>1.83</v>
      </c>
      <c r="V14" s="3">
        <f>'Opta Data'!BI12</f>
        <v>1.83</v>
      </c>
      <c r="W14" s="3">
        <f>'Opta Data'!BJ12</f>
        <v>2.73</v>
      </c>
      <c r="X14" s="8">
        <f t="shared" si="2"/>
        <v>43</v>
      </c>
    </row>
    <row r="15" spans="1:24" x14ac:dyDescent="0.3">
      <c r="A15" t="str">
        <f>'Opta Data'!J13</f>
        <v>C. Roldan</v>
      </c>
      <c r="B15">
        <f>'Opta Data'!AQ13</f>
        <v>1.73</v>
      </c>
      <c r="C15">
        <f>'Opta Data'!AR13</f>
        <v>0.64</v>
      </c>
      <c r="D15">
        <f>'Opta Data'!AS13</f>
        <v>0.27</v>
      </c>
      <c r="E15">
        <f>'Opta Data'!AT13</f>
        <v>1.36</v>
      </c>
      <c r="F15">
        <f>'Opta Data'!AU13</f>
        <v>0.27</v>
      </c>
      <c r="G15">
        <f>'Opta Data'!AV13</f>
        <v>0.45</v>
      </c>
      <c r="H15">
        <f>'Opta Data'!AW13</f>
        <v>5.27</v>
      </c>
      <c r="I15" s="8">
        <f t="shared" si="0"/>
        <v>1</v>
      </c>
      <c r="K15">
        <f>'Opta Data'!AX13</f>
        <v>5.73</v>
      </c>
      <c r="L15">
        <f>'Opta Data'!BA13</f>
        <v>2.4500000000000002</v>
      </c>
      <c r="M15">
        <f>'Opta Data'!BB13</f>
        <v>5</v>
      </c>
      <c r="N15">
        <f>'Opta Data'!BC13</f>
        <v>6.45</v>
      </c>
      <c r="O15">
        <f>'Opta Data'!BD13</f>
        <v>12.55</v>
      </c>
      <c r="P15">
        <f>'Opta Data'!BE13</f>
        <v>63.48</v>
      </c>
      <c r="Q15" s="8">
        <f t="shared" si="1"/>
        <v>9</v>
      </c>
      <c r="S15">
        <f>'Opta Data'!BF13</f>
        <v>1.55</v>
      </c>
      <c r="T15">
        <f>'Opta Data'!BG13</f>
        <v>12.45</v>
      </c>
      <c r="U15">
        <f>'Opta Data'!BH13</f>
        <v>0.82</v>
      </c>
      <c r="V15" s="3">
        <f>'Opta Data'!BI13</f>
        <v>0.82</v>
      </c>
      <c r="W15" s="3">
        <f>'Opta Data'!BJ13</f>
        <v>4.22</v>
      </c>
      <c r="X15" s="8">
        <f t="shared" si="2"/>
        <v>53</v>
      </c>
    </row>
    <row r="16" spans="1:24" x14ac:dyDescent="0.3">
      <c r="A16" t="str">
        <f>'Opta Data'!J14</f>
        <v>C. Sapong</v>
      </c>
      <c r="B16">
        <f>'Opta Data'!AQ14</f>
        <v>1.36</v>
      </c>
      <c r="C16">
        <f>'Opta Data'!AR14</f>
        <v>0.54</v>
      </c>
      <c r="D16">
        <f>'Opta Data'!AS14</f>
        <v>0</v>
      </c>
      <c r="E16">
        <f>'Opta Data'!AT14</f>
        <v>0.68</v>
      </c>
      <c r="F16">
        <f>'Opta Data'!AU14</f>
        <v>0</v>
      </c>
      <c r="G16">
        <f>'Opta Data'!AV14</f>
        <v>0.27</v>
      </c>
      <c r="H16">
        <f>'Opta Data'!AW14</f>
        <v>3.13</v>
      </c>
      <c r="I16" s="8">
        <f t="shared" si="0"/>
        <v>16</v>
      </c>
      <c r="K16">
        <f>'Opta Data'!AX14</f>
        <v>4.22</v>
      </c>
      <c r="L16">
        <f>'Opta Data'!BA14</f>
        <v>4.9000000000000004</v>
      </c>
      <c r="M16">
        <f>'Opta Data'!BB14</f>
        <v>8.7100000000000009</v>
      </c>
      <c r="N16">
        <f>'Opta Data'!BC14</f>
        <v>9.8000000000000007</v>
      </c>
      <c r="O16">
        <f>'Opta Data'!BD14</f>
        <v>18.52</v>
      </c>
      <c r="P16">
        <f>'Opta Data'!BE14</f>
        <v>59.59</v>
      </c>
      <c r="Q16" s="8">
        <f t="shared" si="1"/>
        <v>21</v>
      </c>
      <c r="S16">
        <f>'Opta Data'!BF14</f>
        <v>2.5499999999999998</v>
      </c>
      <c r="T16">
        <f>'Opta Data'!BG14</f>
        <v>13.64</v>
      </c>
      <c r="U16">
        <f>'Opta Data'!BH14</f>
        <v>0.82</v>
      </c>
      <c r="V16" s="3">
        <f>'Opta Data'!BI14</f>
        <v>1.27</v>
      </c>
      <c r="W16" s="3">
        <f>'Opta Data'!BJ14</f>
        <v>4.63</v>
      </c>
      <c r="X16" s="8">
        <f t="shared" si="2"/>
        <v>54</v>
      </c>
    </row>
    <row r="17" spans="1:24" x14ac:dyDescent="0.3">
      <c r="A17" t="str">
        <f>'Opta Data'!J15</f>
        <v>C. Techera</v>
      </c>
      <c r="B17">
        <f>'Opta Data'!AQ15</f>
        <v>0.54</v>
      </c>
      <c r="C17">
        <f>'Opta Data'!AR15</f>
        <v>0.2</v>
      </c>
      <c r="D17">
        <f>'Opta Data'!AS15</f>
        <v>0.14000000000000001</v>
      </c>
      <c r="E17">
        <f>'Opta Data'!AT15</f>
        <v>0.68</v>
      </c>
      <c r="F17">
        <f>'Opta Data'!AU15</f>
        <v>0.27</v>
      </c>
      <c r="G17">
        <f>'Opta Data'!AV15</f>
        <v>0.88</v>
      </c>
      <c r="H17">
        <f>'Opta Data'!AW15</f>
        <v>0.68</v>
      </c>
      <c r="I17" s="8">
        <f t="shared" si="0"/>
        <v>53</v>
      </c>
      <c r="K17">
        <f>'Opta Data'!AX15</f>
        <v>3.46</v>
      </c>
      <c r="L17">
        <f>'Opta Data'!BA15</f>
        <v>7.0000000000000007E-2</v>
      </c>
      <c r="M17">
        <f>'Opta Data'!BB15</f>
        <v>2.31</v>
      </c>
      <c r="N17">
        <f>'Opta Data'!BC15</f>
        <v>2.99</v>
      </c>
      <c r="O17">
        <f>'Opta Data'!BD15</f>
        <v>9.7100000000000009</v>
      </c>
      <c r="P17">
        <f>'Opta Data'!BE15</f>
        <v>41.42</v>
      </c>
      <c r="Q17" s="8">
        <f t="shared" si="1"/>
        <v>54</v>
      </c>
      <c r="S17">
        <f>'Opta Data'!BF15</f>
        <v>0.21</v>
      </c>
      <c r="T17">
        <f>'Opta Data'!BG15</f>
        <v>5.04</v>
      </c>
      <c r="U17">
        <f>'Opta Data'!BH15</f>
        <v>1.75</v>
      </c>
      <c r="V17" s="3">
        <f>'Opta Data'!BI15</f>
        <v>0.75</v>
      </c>
      <c r="W17" s="3">
        <f>'Opta Data'!BJ15</f>
        <v>2.33</v>
      </c>
      <c r="X17" s="8">
        <f t="shared" si="2"/>
        <v>30</v>
      </c>
    </row>
    <row r="18" spans="1:24" x14ac:dyDescent="0.3">
      <c r="A18" t="str">
        <f>'Opta Data'!J16</f>
        <v>C. Vela</v>
      </c>
      <c r="B18">
        <f>'Opta Data'!AQ16</f>
        <v>1.1299999999999999</v>
      </c>
      <c r="C18">
        <f>'Opta Data'!AR16</f>
        <v>0.23</v>
      </c>
      <c r="D18">
        <f>'Opta Data'!AS16</f>
        <v>0</v>
      </c>
      <c r="E18">
        <f>'Opta Data'!AT16</f>
        <v>0.6</v>
      </c>
      <c r="F18">
        <f>'Opta Data'!AU16</f>
        <v>0</v>
      </c>
      <c r="G18">
        <f>'Opta Data'!AV16</f>
        <v>0.3</v>
      </c>
      <c r="H18">
        <f>'Opta Data'!AW16</f>
        <v>2.42</v>
      </c>
      <c r="I18" s="8">
        <f t="shared" si="0"/>
        <v>29</v>
      </c>
      <c r="K18">
        <f>'Opta Data'!AX16</f>
        <v>3.85</v>
      </c>
      <c r="L18">
        <f>'Opta Data'!BA16</f>
        <v>0.68</v>
      </c>
      <c r="M18">
        <f>'Opta Data'!BB16</f>
        <v>1.74</v>
      </c>
      <c r="N18">
        <f>'Opta Data'!BC16</f>
        <v>7.25</v>
      </c>
      <c r="O18">
        <f>'Opta Data'!BD16</f>
        <v>14.28</v>
      </c>
      <c r="P18">
        <f>'Opta Data'!BE16</f>
        <v>59.43</v>
      </c>
      <c r="Q18" s="8">
        <f t="shared" si="1"/>
        <v>24</v>
      </c>
      <c r="S18">
        <f>'Opta Data'!BF16</f>
        <v>0.7</v>
      </c>
      <c r="T18">
        <f>'Opta Data'!BG16</f>
        <v>6.1</v>
      </c>
      <c r="U18">
        <f>'Opta Data'!BH16</f>
        <v>1.5</v>
      </c>
      <c r="V18" s="3">
        <f>'Opta Data'!BI16</f>
        <v>2.75</v>
      </c>
      <c r="W18" s="3">
        <f>'Opta Data'!BJ16</f>
        <v>2.38</v>
      </c>
      <c r="X18" s="8">
        <f t="shared" si="2"/>
        <v>32</v>
      </c>
    </row>
    <row r="19" spans="1:24" x14ac:dyDescent="0.3">
      <c r="A19" t="str">
        <f>'Opta Data'!J17</f>
        <v>D. Accam</v>
      </c>
      <c r="B19">
        <f>'Opta Data'!AQ17</f>
        <v>1.59</v>
      </c>
      <c r="C19">
        <f>'Opta Data'!AR17</f>
        <v>0.98</v>
      </c>
      <c r="D19">
        <f>'Opta Data'!AS17</f>
        <v>0</v>
      </c>
      <c r="E19">
        <f>'Opta Data'!AT17</f>
        <v>1.1399999999999999</v>
      </c>
      <c r="F19">
        <f>'Opta Data'!AU17</f>
        <v>0.08</v>
      </c>
      <c r="G19">
        <f>'Opta Data'!AV17</f>
        <v>0.83</v>
      </c>
      <c r="H19">
        <f>'Opta Data'!AW17</f>
        <v>4.0199999999999996</v>
      </c>
      <c r="I19" s="8">
        <f t="shared" si="0"/>
        <v>9</v>
      </c>
      <c r="K19">
        <f>'Opta Data'!AX17</f>
        <v>3.79</v>
      </c>
      <c r="L19">
        <f>'Opta Data'!BA17</f>
        <v>0.45</v>
      </c>
      <c r="M19">
        <f>'Opta Data'!BB17</f>
        <v>1.97</v>
      </c>
      <c r="N19">
        <f>'Opta Data'!BC17</f>
        <v>6.14</v>
      </c>
      <c r="O19">
        <f>'Opta Data'!BD17</f>
        <v>13.41</v>
      </c>
      <c r="P19">
        <f>'Opta Data'!BE17</f>
        <v>56.1</v>
      </c>
      <c r="Q19" s="8">
        <f t="shared" si="1"/>
        <v>35</v>
      </c>
      <c r="S19">
        <f>'Opta Data'!BF17</f>
        <v>1.33</v>
      </c>
      <c r="T19">
        <f>'Opta Data'!BG17</f>
        <v>7.62</v>
      </c>
      <c r="U19">
        <f>'Opta Data'!BH17</f>
        <v>1.57</v>
      </c>
      <c r="V19" s="3">
        <f>'Opta Data'!BI17</f>
        <v>2.29</v>
      </c>
      <c r="W19" s="3">
        <f>'Opta Data'!BJ17</f>
        <v>2.98</v>
      </c>
      <c r="X19" s="8">
        <f t="shared" si="2"/>
        <v>45</v>
      </c>
    </row>
    <row r="20" spans="1:24" x14ac:dyDescent="0.3">
      <c r="A20" t="str">
        <f>'Opta Data'!J18</f>
        <v>D. Rossi</v>
      </c>
      <c r="B20">
        <f>'Opta Data'!AQ18</f>
        <v>0.88</v>
      </c>
      <c r="C20">
        <f>'Opta Data'!AR18</f>
        <v>0.65</v>
      </c>
      <c r="D20">
        <f>'Opta Data'!AS18</f>
        <v>0</v>
      </c>
      <c r="E20">
        <f>'Opta Data'!AT18</f>
        <v>1.06</v>
      </c>
      <c r="F20">
        <f>'Opta Data'!AU18</f>
        <v>0.09</v>
      </c>
      <c r="G20">
        <f>'Opta Data'!AV18</f>
        <v>1.1499999999999999</v>
      </c>
      <c r="H20">
        <f>'Opta Data'!AW18</f>
        <v>1.1499999999999999</v>
      </c>
      <c r="I20" s="8">
        <f t="shared" si="0"/>
        <v>51</v>
      </c>
      <c r="K20">
        <f>'Opta Data'!AX18</f>
        <v>4.75</v>
      </c>
      <c r="L20">
        <f>'Opta Data'!BA18</f>
        <v>0.28000000000000003</v>
      </c>
      <c r="M20">
        <f>'Opta Data'!BB18</f>
        <v>1.06</v>
      </c>
      <c r="N20">
        <f>'Opta Data'!BC18</f>
        <v>4.84</v>
      </c>
      <c r="O20">
        <f>'Opta Data'!BD18</f>
        <v>11.95</v>
      </c>
      <c r="P20">
        <f>'Opta Data'!BE18</f>
        <v>56.22</v>
      </c>
      <c r="Q20" s="8">
        <f t="shared" si="1"/>
        <v>34</v>
      </c>
      <c r="S20">
        <f>'Opta Data'!BF18</f>
        <v>0.69</v>
      </c>
      <c r="T20">
        <f>'Opta Data'!BG18</f>
        <v>5.65</v>
      </c>
      <c r="U20">
        <f>'Opta Data'!BH18</f>
        <v>1.46</v>
      </c>
      <c r="V20" s="3">
        <f>'Opta Data'!BI18</f>
        <v>2.35</v>
      </c>
      <c r="W20" s="3">
        <f>'Opta Data'!BJ18</f>
        <v>2.2599999999999998</v>
      </c>
      <c r="X20" s="8">
        <f t="shared" si="2"/>
        <v>28</v>
      </c>
    </row>
    <row r="21" spans="1:24" x14ac:dyDescent="0.3">
      <c r="A21" t="str">
        <f>'Opta Data'!J19</f>
        <v>D. Royer</v>
      </c>
      <c r="B21">
        <f>'Opta Data'!AQ19</f>
        <v>0.84</v>
      </c>
      <c r="C21">
        <f>'Opta Data'!AR19</f>
        <v>0.46</v>
      </c>
      <c r="D21">
        <f>'Opta Data'!AS19</f>
        <v>0</v>
      </c>
      <c r="E21">
        <f>'Opta Data'!AT19</f>
        <v>0.7</v>
      </c>
      <c r="F21">
        <f>'Opta Data'!AU19</f>
        <v>0.05</v>
      </c>
      <c r="G21">
        <f>'Opta Data'!AV19</f>
        <v>0.74</v>
      </c>
      <c r="H21">
        <f>'Opta Data'!AW19</f>
        <v>2.46</v>
      </c>
      <c r="I21" s="8">
        <f t="shared" si="0"/>
        <v>28</v>
      </c>
      <c r="K21">
        <f>'Opta Data'!AX19</f>
        <v>4.04</v>
      </c>
      <c r="L21">
        <f>'Opta Data'!BA19</f>
        <v>1.39</v>
      </c>
      <c r="M21">
        <f>'Opta Data'!BB19</f>
        <v>3.63</v>
      </c>
      <c r="N21">
        <f>'Opta Data'!BC19</f>
        <v>4.37</v>
      </c>
      <c r="O21">
        <f>'Opta Data'!BD19</f>
        <v>11.34</v>
      </c>
      <c r="P21">
        <f>'Opta Data'!BE19</f>
        <v>52.4</v>
      </c>
      <c r="Q21" s="8">
        <f t="shared" si="1"/>
        <v>50</v>
      </c>
      <c r="S21">
        <f>'Opta Data'!BF19</f>
        <v>0.74</v>
      </c>
      <c r="T21">
        <f>'Opta Data'!BG19</f>
        <v>4.33</v>
      </c>
      <c r="U21">
        <f>'Opta Data'!BH19</f>
        <v>0.89</v>
      </c>
      <c r="V21" s="3">
        <f>'Opta Data'!BI19</f>
        <v>3.26</v>
      </c>
      <c r="W21" s="3">
        <f>'Opta Data'!BJ19</f>
        <v>1.49</v>
      </c>
      <c r="X21" s="8">
        <f t="shared" si="2"/>
        <v>5</v>
      </c>
    </row>
    <row r="22" spans="1:24" x14ac:dyDescent="0.3">
      <c r="A22" t="str">
        <f>'Opta Data'!J20</f>
        <v>D. Salloi</v>
      </c>
      <c r="B22">
        <f>'Opta Data'!AQ20</f>
        <v>0.86</v>
      </c>
      <c r="C22">
        <f>'Opta Data'!AR20</f>
        <v>0.43</v>
      </c>
      <c r="D22">
        <f>'Opta Data'!AS20</f>
        <v>0.06</v>
      </c>
      <c r="E22">
        <f>'Opta Data'!AT20</f>
        <v>0.43</v>
      </c>
      <c r="F22">
        <f>'Opta Data'!AU20</f>
        <v>0</v>
      </c>
      <c r="G22">
        <f>'Opta Data'!AV20</f>
        <v>0.43</v>
      </c>
      <c r="H22">
        <f>'Opta Data'!AW20</f>
        <v>1.84</v>
      </c>
      <c r="I22" s="8">
        <f t="shared" si="0"/>
        <v>40</v>
      </c>
      <c r="K22">
        <f>'Opta Data'!AX20</f>
        <v>2.89</v>
      </c>
      <c r="L22">
        <f>'Opta Data'!BA20</f>
        <v>0.25</v>
      </c>
      <c r="M22">
        <f>'Opta Data'!BB20</f>
        <v>1.29</v>
      </c>
      <c r="N22">
        <f>'Opta Data'!BC20</f>
        <v>3.32</v>
      </c>
      <c r="O22">
        <f>'Opta Data'!BD20</f>
        <v>7.31</v>
      </c>
      <c r="P22">
        <f>'Opta Data'!BE20</f>
        <v>55.77</v>
      </c>
      <c r="Q22" s="8">
        <f t="shared" si="1"/>
        <v>36</v>
      </c>
      <c r="S22">
        <f>'Opta Data'!BF20</f>
        <v>0.95</v>
      </c>
      <c r="T22">
        <f>'Opta Data'!BG20</f>
        <v>5.86</v>
      </c>
      <c r="U22">
        <f>'Opta Data'!BH20</f>
        <v>1.19</v>
      </c>
      <c r="V22" s="3">
        <f>'Opta Data'!BI20</f>
        <v>2.52</v>
      </c>
      <c r="W22" s="3">
        <f>'Opta Data'!BJ20</f>
        <v>2.2000000000000002</v>
      </c>
      <c r="X22" s="8">
        <f t="shared" si="2"/>
        <v>25</v>
      </c>
    </row>
    <row r="23" spans="1:24" x14ac:dyDescent="0.3">
      <c r="A23" t="str">
        <f>'Opta Data'!J21</f>
        <v>E. Barco</v>
      </c>
      <c r="B23">
        <f>'Opta Data'!AQ21</f>
        <v>0.83</v>
      </c>
      <c r="C23">
        <f>'Opta Data'!AR21</f>
        <v>0.28000000000000003</v>
      </c>
      <c r="D23">
        <f>'Opta Data'!AS21</f>
        <v>0</v>
      </c>
      <c r="E23">
        <f>'Opta Data'!AT21</f>
        <v>0.65</v>
      </c>
      <c r="F23">
        <f>'Opta Data'!AU21</f>
        <v>0.09</v>
      </c>
      <c r="G23">
        <f>'Opta Data'!AV21</f>
        <v>1.2</v>
      </c>
      <c r="H23">
        <f>'Opta Data'!AW21</f>
        <v>1.1100000000000001</v>
      </c>
      <c r="I23" s="8">
        <f t="shared" si="0"/>
        <v>52</v>
      </c>
      <c r="K23">
        <f>'Opta Data'!AX21</f>
        <v>3.78</v>
      </c>
      <c r="L23">
        <f>'Opta Data'!BA21</f>
        <v>0.18</v>
      </c>
      <c r="M23">
        <f>'Opta Data'!BB21</f>
        <v>0.46</v>
      </c>
      <c r="N23">
        <f>'Opta Data'!BC21</f>
        <v>5.63</v>
      </c>
      <c r="O23">
        <f>'Opta Data'!BD21</f>
        <v>10.34</v>
      </c>
      <c r="P23">
        <f>'Opta Data'!BE21</f>
        <v>65.290000000000006</v>
      </c>
      <c r="Q23" s="8">
        <f t="shared" si="1"/>
        <v>6</v>
      </c>
      <c r="S23">
        <f>'Opta Data'!BF21</f>
        <v>0.65</v>
      </c>
      <c r="T23">
        <f>'Opta Data'!BG21</f>
        <v>4.04</v>
      </c>
      <c r="U23">
        <f>'Opta Data'!BH21</f>
        <v>1.22</v>
      </c>
      <c r="V23" s="3">
        <f>'Opta Data'!BI21</f>
        <v>2.61</v>
      </c>
      <c r="W23" s="3">
        <f>'Opta Data'!BJ21</f>
        <v>1.63</v>
      </c>
      <c r="X23" s="8">
        <f t="shared" si="2"/>
        <v>6</v>
      </c>
    </row>
    <row r="24" spans="1:24" x14ac:dyDescent="0.3">
      <c r="A24" s="8" t="str">
        <f>'Opta Data'!J22</f>
        <v>E. Castillo</v>
      </c>
      <c r="B24" s="8">
        <f>'Opta Data'!AQ22</f>
        <v>2.35</v>
      </c>
      <c r="C24" s="8">
        <f>'Opta Data'!AR22</f>
        <v>1.99</v>
      </c>
      <c r="D24" s="8">
        <f>'Opta Data'!AS22</f>
        <v>0</v>
      </c>
      <c r="E24" s="8">
        <f>'Opta Data'!AT22</f>
        <v>1.08</v>
      </c>
      <c r="F24" s="8">
        <f>'Opta Data'!AU22</f>
        <v>0.24</v>
      </c>
      <c r="G24" s="8">
        <f>'Opta Data'!AV22</f>
        <v>1.26</v>
      </c>
      <c r="H24" s="8">
        <f>'Opta Data'!AW22</f>
        <v>4.33</v>
      </c>
      <c r="I24" s="8">
        <f t="shared" si="0"/>
        <v>2</v>
      </c>
      <c r="J24" s="8"/>
      <c r="K24" s="8">
        <f>'Opta Data'!AX22</f>
        <v>5.78</v>
      </c>
      <c r="L24" s="8">
        <f>'Opta Data'!BA22</f>
        <v>0.36</v>
      </c>
      <c r="M24" s="8">
        <f>'Opta Data'!BB22</f>
        <v>0.9</v>
      </c>
      <c r="N24" s="8">
        <f>'Opta Data'!BC22</f>
        <v>6.44</v>
      </c>
      <c r="O24" s="8">
        <f>'Opta Data'!BD22</f>
        <v>10.47</v>
      </c>
      <c r="P24" s="8">
        <f>'Opta Data'!BE22</f>
        <v>68.91</v>
      </c>
      <c r="Q24" s="8">
        <f t="shared" si="1"/>
        <v>2</v>
      </c>
      <c r="R24" s="8"/>
      <c r="S24" s="8">
        <f>'Opta Data'!BF22</f>
        <v>0.56999999999999995</v>
      </c>
      <c r="T24" s="8">
        <f>'Opta Data'!BG22</f>
        <v>7.1</v>
      </c>
      <c r="U24" s="8">
        <f>'Opta Data'!BH22</f>
        <v>1.9</v>
      </c>
      <c r="V24" s="3">
        <f>'Opta Data'!BI22</f>
        <v>1</v>
      </c>
      <c r="W24" s="3">
        <f>'Opta Data'!BJ22</f>
        <v>3.04</v>
      </c>
      <c r="X24" s="8">
        <f t="shared" si="2"/>
        <v>49</v>
      </c>
    </row>
    <row r="25" spans="1:24" x14ac:dyDescent="0.3">
      <c r="A25" s="8" t="str">
        <f>'Opta Data'!J23</f>
        <v>F. Picault</v>
      </c>
      <c r="B25" s="8">
        <f>'Opta Data'!AQ23</f>
        <v>1.61</v>
      </c>
      <c r="C25" s="8">
        <f>'Opta Data'!AR23</f>
        <v>1.71</v>
      </c>
      <c r="D25" s="8">
        <f>'Opta Data'!AS23</f>
        <v>0</v>
      </c>
      <c r="E25" s="8">
        <f>'Opta Data'!AT23</f>
        <v>0.95</v>
      </c>
      <c r="F25" s="8">
        <f>'Opta Data'!AU23</f>
        <v>0.14000000000000001</v>
      </c>
      <c r="G25" s="8">
        <f>'Opta Data'!AV23</f>
        <v>0.9</v>
      </c>
      <c r="H25" s="8">
        <f>'Opta Data'!AW23</f>
        <v>3.98</v>
      </c>
      <c r="I25" s="8">
        <f t="shared" si="0"/>
        <v>10</v>
      </c>
      <c r="J25" s="8"/>
      <c r="K25" s="8">
        <f>'Opta Data'!AX23</f>
        <v>4.93</v>
      </c>
      <c r="L25" s="8">
        <f>'Opta Data'!BA23</f>
        <v>2.09</v>
      </c>
      <c r="M25" s="8">
        <f>'Opta Data'!BB23</f>
        <v>5.22</v>
      </c>
      <c r="N25" s="8">
        <f>'Opta Data'!BC23</f>
        <v>6.59</v>
      </c>
      <c r="O25" s="8">
        <f>'Opta Data'!BD23</f>
        <v>15.08</v>
      </c>
      <c r="P25" s="8">
        <f>'Opta Data'!BE23</f>
        <v>53.82</v>
      </c>
      <c r="Q25" s="8">
        <f t="shared" si="1"/>
        <v>46</v>
      </c>
      <c r="R25" s="8"/>
      <c r="S25" s="8">
        <f>'Opta Data'!BF23</f>
        <v>0.73</v>
      </c>
      <c r="T25" s="8">
        <f>'Opta Data'!BG23</f>
        <v>4.5999999999999996</v>
      </c>
      <c r="U25" s="8">
        <f>'Opta Data'!BH23</f>
        <v>1.47</v>
      </c>
      <c r="V25" s="3">
        <f>'Opta Data'!BI23</f>
        <v>1.93</v>
      </c>
      <c r="W25" s="3">
        <f>'Opta Data'!BJ23</f>
        <v>1.99</v>
      </c>
      <c r="X25" s="8">
        <f t="shared" si="2"/>
        <v>19</v>
      </c>
    </row>
    <row r="26" spans="1:24" x14ac:dyDescent="0.3">
      <c r="A26" s="8" t="str">
        <f>'Opta Data'!J24</f>
        <v>Gerso Fernandes</v>
      </c>
      <c r="B26" s="8">
        <f>'Opta Data'!AQ24</f>
        <v>1.1499999999999999</v>
      </c>
      <c r="C26" s="8">
        <f>'Opta Data'!AR24</f>
        <v>0.83</v>
      </c>
      <c r="D26" s="8">
        <f>'Opta Data'!AS24</f>
        <v>0.13</v>
      </c>
      <c r="E26" s="8">
        <f>'Opta Data'!AT24</f>
        <v>0.64</v>
      </c>
      <c r="F26" s="8">
        <f>'Opta Data'!AU24</f>
        <v>0.13</v>
      </c>
      <c r="G26" s="8">
        <f>'Opta Data'!AV24</f>
        <v>0.83</v>
      </c>
      <c r="H26" s="8">
        <f>'Opta Data'!AW24</f>
        <v>2.36</v>
      </c>
      <c r="I26" s="8">
        <f t="shared" si="0"/>
        <v>31</v>
      </c>
      <c r="J26" s="8"/>
      <c r="K26" s="8">
        <f>'Opta Data'!AX24</f>
        <v>4.1399999999999997</v>
      </c>
      <c r="L26" s="8">
        <f>'Opta Data'!BA24</f>
        <v>0.19</v>
      </c>
      <c r="M26" s="8">
        <f>'Opta Data'!BB24</f>
        <v>1.21</v>
      </c>
      <c r="N26" s="8">
        <f>'Opta Data'!BC24</f>
        <v>4.2699999999999996</v>
      </c>
      <c r="O26" s="8">
        <f>'Opta Data'!BD24</f>
        <v>11.35</v>
      </c>
      <c r="P26" s="8">
        <f>'Opta Data'!BE24</f>
        <v>52.56</v>
      </c>
      <c r="Q26" s="8">
        <f t="shared" si="1"/>
        <v>49</v>
      </c>
      <c r="R26" s="8"/>
      <c r="S26" s="8">
        <f>'Opta Data'!BF24</f>
        <v>0.82</v>
      </c>
      <c r="T26" s="8">
        <f>'Opta Data'!BG24</f>
        <v>4.3899999999999997</v>
      </c>
      <c r="U26" s="8">
        <f>'Opta Data'!BH24</f>
        <v>1.25</v>
      </c>
      <c r="V26" s="3">
        <f>'Opta Data'!BI24</f>
        <v>2.3199999999999998</v>
      </c>
      <c r="W26" s="3">
        <f>'Opta Data'!BJ24</f>
        <v>1.79</v>
      </c>
      <c r="X26" s="8">
        <f t="shared" si="2"/>
        <v>11</v>
      </c>
    </row>
    <row r="27" spans="1:24" x14ac:dyDescent="0.3">
      <c r="A27" s="8" t="str">
        <f>'Opta Data'!J25</f>
        <v>H. Mosquera</v>
      </c>
      <c r="B27" s="8">
        <f>'Opta Data'!AQ25</f>
        <v>2.33</v>
      </c>
      <c r="C27" s="8">
        <f>'Opta Data'!AR25</f>
        <v>1.21</v>
      </c>
      <c r="D27" s="8">
        <f>'Opta Data'!AS25</f>
        <v>0.08</v>
      </c>
      <c r="E27" s="8">
        <f>'Opta Data'!AT25</f>
        <v>1.21</v>
      </c>
      <c r="F27" s="8">
        <f>'Opta Data'!AU25</f>
        <v>0</v>
      </c>
      <c r="G27" s="8">
        <f>'Opta Data'!AV25</f>
        <v>0.97</v>
      </c>
      <c r="H27" s="8">
        <f>'Opta Data'!AW25</f>
        <v>4.1900000000000004</v>
      </c>
      <c r="I27" s="8">
        <f t="shared" si="0"/>
        <v>4</v>
      </c>
      <c r="J27" s="8"/>
      <c r="K27" s="8">
        <f>'Opta Data'!AX25</f>
        <v>5.72</v>
      </c>
      <c r="L27" s="8">
        <f>'Opta Data'!BA25</f>
        <v>0.48</v>
      </c>
      <c r="M27" s="8">
        <f>'Opta Data'!BB25</f>
        <v>2.74</v>
      </c>
      <c r="N27" s="8">
        <f>'Opta Data'!BC25</f>
        <v>7</v>
      </c>
      <c r="O27" s="8">
        <f>'Opta Data'!BD25</f>
        <v>16.18</v>
      </c>
      <c r="P27" s="8">
        <f>'Opta Data'!BE25</f>
        <v>55.14</v>
      </c>
      <c r="Q27" s="8">
        <f t="shared" si="1"/>
        <v>38</v>
      </c>
      <c r="R27" s="8"/>
      <c r="S27" s="8">
        <f>'Opta Data'!BF25</f>
        <v>0.38</v>
      </c>
      <c r="T27" s="8">
        <f>'Opta Data'!BG25</f>
        <v>3.77</v>
      </c>
      <c r="U27" s="8">
        <f>'Opta Data'!BH25</f>
        <v>1.27</v>
      </c>
      <c r="V27" s="3">
        <f>'Opta Data'!BI25</f>
        <v>1.1200000000000001</v>
      </c>
      <c r="W27" s="3">
        <f>'Opta Data'!BJ25</f>
        <v>1.69</v>
      </c>
      <c r="X27" s="8">
        <f t="shared" si="2"/>
        <v>8</v>
      </c>
    </row>
    <row r="28" spans="1:24" x14ac:dyDescent="0.3">
      <c r="A28" s="8" t="str">
        <f>'Opta Data'!J26</f>
        <v>H. Shipp</v>
      </c>
      <c r="B28" s="8">
        <f>'Opta Data'!AQ26</f>
        <v>1.33</v>
      </c>
      <c r="C28" s="8">
        <f>'Opta Data'!AR26</f>
        <v>0.86</v>
      </c>
      <c r="D28" s="8">
        <f>'Opta Data'!AS26</f>
        <v>0</v>
      </c>
      <c r="E28" s="8">
        <f>'Opta Data'!AT26</f>
        <v>0.47</v>
      </c>
      <c r="F28" s="8">
        <f>'Opta Data'!AU26</f>
        <v>0.08</v>
      </c>
      <c r="G28" s="8">
        <f>'Opta Data'!AV26</f>
        <v>0.39</v>
      </c>
      <c r="H28" s="8">
        <f>'Opta Data'!AW26</f>
        <v>3.12</v>
      </c>
      <c r="I28" s="8">
        <f t="shared" si="0"/>
        <v>17</v>
      </c>
      <c r="J28" s="8"/>
      <c r="K28" s="8">
        <f>'Opta Data'!AX26</f>
        <v>5.07</v>
      </c>
      <c r="L28" s="8">
        <f>'Opta Data'!BA26</f>
        <v>0.94</v>
      </c>
      <c r="M28" s="8">
        <f>'Opta Data'!BB26</f>
        <v>2.73</v>
      </c>
      <c r="N28" s="8">
        <f>'Opta Data'!BC26</f>
        <v>3.74</v>
      </c>
      <c r="O28" s="8">
        <f>'Opta Data'!BD26</f>
        <v>8.34</v>
      </c>
      <c r="P28" s="8">
        <f>'Opta Data'!BE26</f>
        <v>57.45</v>
      </c>
      <c r="Q28" s="8">
        <f t="shared" si="1"/>
        <v>31</v>
      </c>
      <c r="R28" s="8"/>
      <c r="S28" s="8">
        <f>'Opta Data'!BF26</f>
        <v>0.46</v>
      </c>
      <c r="T28" s="8">
        <f>'Opta Data'!BG26</f>
        <v>4.5</v>
      </c>
      <c r="U28" s="8">
        <f>'Opta Data'!BH26</f>
        <v>1.04</v>
      </c>
      <c r="V28" s="3">
        <f>'Opta Data'!BI26</f>
        <v>1.08</v>
      </c>
      <c r="W28" s="3">
        <f>'Opta Data'!BJ26</f>
        <v>1.81</v>
      </c>
      <c r="X28" s="8">
        <f t="shared" si="2"/>
        <v>12</v>
      </c>
    </row>
    <row r="29" spans="1:24" x14ac:dyDescent="0.3">
      <c r="A29" s="8" t="str">
        <f>'Opta Data'!J27</f>
        <v>H. Villalba</v>
      </c>
      <c r="B29" s="8">
        <f>'Opta Data'!AQ27</f>
        <v>1.77</v>
      </c>
      <c r="C29" s="8">
        <f>'Opta Data'!AR27</f>
        <v>0.56000000000000005</v>
      </c>
      <c r="D29" s="8">
        <f>'Opta Data'!AS27</f>
        <v>0</v>
      </c>
      <c r="E29" s="8">
        <f>'Opta Data'!AT27</f>
        <v>1.21</v>
      </c>
      <c r="F29" s="8">
        <f>'Opta Data'!AU27</f>
        <v>0</v>
      </c>
      <c r="G29" s="8">
        <f>'Opta Data'!AV27</f>
        <v>0.64</v>
      </c>
      <c r="H29" s="8">
        <f>'Opta Data'!AW27</f>
        <v>3.78</v>
      </c>
      <c r="I29" s="8">
        <f t="shared" si="0"/>
        <v>12</v>
      </c>
      <c r="J29" s="8"/>
      <c r="K29" s="8">
        <f>'Opta Data'!AX27</f>
        <v>4.83</v>
      </c>
      <c r="L29" s="8">
        <f>'Opta Data'!BA27</f>
        <v>0.16</v>
      </c>
      <c r="M29" s="8">
        <f>'Opta Data'!BB27</f>
        <v>0.4</v>
      </c>
      <c r="N29" s="8">
        <f>'Opta Data'!BC27</f>
        <v>4.59</v>
      </c>
      <c r="O29" s="8">
        <f>'Opta Data'!BD27</f>
        <v>9.9</v>
      </c>
      <c r="P29" s="8">
        <f>'Opta Data'!BE27</f>
        <v>63.13</v>
      </c>
      <c r="Q29" s="8">
        <f t="shared" si="1"/>
        <v>10</v>
      </c>
      <c r="R29" s="8"/>
      <c r="S29" s="8">
        <f>'Opta Data'!BF27</f>
        <v>0.91</v>
      </c>
      <c r="T29" s="8">
        <f>'Opta Data'!BG27</f>
        <v>4.5</v>
      </c>
      <c r="U29" s="8">
        <f>'Opta Data'!BH27</f>
        <v>1.41</v>
      </c>
      <c r="V29" s="3">
        <f>'Opta Data'!BI27</f>
        <v>2.82</v>
      </c>
      <c r="W29" s="3">
        <f>'Opta Data'!BJ27</f>
        <v>1.86</v>
      </c>
      <c r="X29" s="8">
        <f t="shared" si="2"/>
        <v>16</v>
      </c>
    </row>
    <row r="30" spans="1:24" x14ac:dyDescent="0.3">
      <c r="A30" s="8" t="str">
        <f>'Opta Data'!J28</f>
        <v>I. Piatti</v>
      </c>
      <c r="B30" s="8">
        <f>'Opta Data'!AQ28</f>
        <v>1.21</v>
      </c>
      <c r="C30" s="8">
        <f>'Opta Data'!AR28</f>
        <v>0.74</v>
      </c>
      <c r="D30" s="8">
        <f>'Opta Data'!AS28</f>
        <v>0</v>
      </c>
      <c r="E30" s="8">
        <f>'Opta Data'!AT28</f>
        <v>0.84</v>
      </c>
      <c r="F30" s="8">
        <f>'Opta Data'!AU28</f>
        <v>0.05</v>
      </c>
      <c r="G30" s="8">
        <f>'Opta Data'!AV28</f>
        <v>0.7</v>
      </c>
      <c r="H30" s="8">
        <f>'Opta Data'!AW28</f>
        <v>2.37</v>
      </c>
      <c r="I30" s="8">
        <f t="shared" si="0"/>
        <v>30</v>
      </c>
      <c r="J30" s="8"/>
      <c r="K30" s="8">
        <f>'Opta Data'!AX28</f>
        <v>5.53</v>
      </c>
      <c r="L30" s="8">
        <f>'Opta Data'!BA28</f>
        <v>0.05</v>
      </c>
      <c r="M30" s="8">
        <f>'Opta Data'!BB28</f>
        <v>0.42</v>
      </c>
      <c r="N30" s="8">
        <f>'Opta Data'!BC28</f>
        <v>7.3</v>
      </c>
      <c r="O30" s="8">
        <f>'Opta Data'!BD28</f>
        <v>14.88</v>
      </c>
      <c r="P30" s="8">
        <f>'Opta Data'!BE28</f>
        <v>63.06</v>
      </c>
      <c r="Q30" s="8">
        <f t="shared" si="1"/>
        <v>11</v>
      </c>
      <c r="R30" s="8"/>
      <c r="S30" s="8">
        <f>'Opta Data'!BF28</f>
        <v>0.43</v>
      </c>
      <c r="T30" s="8">
        <f>'Opta Data'!BG28</f>
        <v>6.96</v>
      </c>
      <c r="U30" s="8">
        <f>'Opta Data'!BH28</f>
        <v>1.48</v>
      </c>
      <c r="V30" s="3">
        <f>'Opta Data'!BI28</f>
        <v>1.74</v>
      </c>
      <c r="W30" s="3">
        <f>'Opta Data'!BJ28</f>
        <v>2.7</v>
      </c>
      <c r="X30" s="8">
        <f t="shared" si="2"/>
        <v>42</v>
      </c>
    </row>
    <row r="31" spans="1:24" x14ac:dyDescent="0.3">
      <c r="A31" s="8" t="str">
        <f>'Opta Data'!J29</f>
        <v>Ilsinho</v>
      </c>
      <c r="B31" s="8">
        <f>'Opta Data'!AQ29</f>
        <v>2.0299999999999998</v>
      </c>
      <c r="C31" s="8">
        <f>'Opta Data'!AR29</f>
        <v>0.51</v>
      </c>
      <c r="D31" s="8">
        <f>'Opta Data'!AS29</f>
        <v>0.13</v>
      </c>
      <c r="E31" s="8">
        <f>'Opta Data'!AT29</f>
        <v>1.1399999999999999</v>
      </c>
      <c r="F31" s="8">
        <f>'Opta Data'!AU29</f>
        <v>0.13</v>
      </c>
      <c r="G31" s="8">
        <f>'Opta Data'!AV29</f>
        <v>1.1399999999999999</v>
      </c>
      <c r="H31" s="8">
        <f>'Opta Data'!AW29</f>
        <v>2.79</v>
      </c>
      <c r="I31" s="8">
        <f t="shared" si="0"/>
        <v>23</v>
      </c>
      <c r="J31" s="8"/>
      <c r="K31" s="8">
        <f>'Opta Data'!AX29</f>
        <v>5.96</v>
      </c>
      <c r="L31" s="8">
        <f>'Opta Data'!BA29</f>
        <v>0.51</v>
      </c>
      <c r="M31" s="8">
        <f>'Opta Data'!BB29</f>
        <v>0.89</v>
      </c>
      <c r="N31" s="8">
        <f>'Opta Data'!BC29</f>
        <v>8.75</v>
      </c>
      <c r="O31" s="8">
        <f>'Opta Data'!BD29</f>
        <v>16.350000000000001</v>
      </c>
      <c r="P31" s="8">
        <f>'Opta Data'!BE29</f>
        <v>63.55</v>
      </c>
      <c r="Q31" s="8">
        <f t="shared" si="1"/>
        <v>8</v>
      </c>
      <c r="R31" s="8"/>
      <c r="S31" s="8">
        <f>'Opta Data'!BF29</f>
        <v>0.67</v>
      </c>
      <c r="T31" s="8">
        <f>'Opta Data'!BG29</f>
        <v>4.07</v>
      </c>
      <c r="U31" s="8">
        <f>'Opta Data'!BH29</f>
        <v>1.44</v>
      </c>
      <c r="V31" s="3">
        <f>'Opta Data'!BI29</f>
        <v>1.93</v>
      </c>
      <c r="W31" s="3">
        <f>'Opta Data'!BJ29</f>
        <v>1.82</v>
      </c>
      <c r="X31" s="8">
        <f t="shared" si="2"/>
        <v>13</v>
      </c>
    </row>
    <row r="32" spans="1:24" x14ac:dyDescent="0.3">
      <c r="A32" s="8" t="str">
        <f>'Opta Data'!J30</f>
        <v>Ismael Tajouri</v>
      </c>
      <c r="B32" s="8">
        <f>'Opta Data'!AQ30</f>
        <v>1.22</v>
      </c>
      <c r="C32" s="8">
        <f>'Opta Data'!AR30</f>
        <v>0.5</v>
      </c>
      <c r="D32" s="8">
        <f>'Opta Data'!AS30</f>
        <v>7.0000000000000007E-2</v>
      </c>
      <c r="E32" s="8">
        <f>'Opta Data'!AT30</f>
        <v>0.5</v>
      </c>
      <c r="F32" s="8">
        <f>'Opta Data'!AU30</f>
        <v>7.0000000000000007E-2</v>
      </c>
      <c r="G32" s="8">
        <f>'Opta Data'!AV30</f>
        <v>0.65</v>
      </c>
      <c r="H32" s="8">
        <f>'Opta Data'!AW30</f>
        <v>2.73</v>
      </c>
      <c r="I32" s="8">
        <f t="shared" si="0"/>
        <v>24</v>
      </c>
      <c r="J32" s="8"/>
      <c r="K32" s="8">
        <f>'Opta Data'!AX30</f>
        <v>5.17</v>
      </c>
      <c r="L32" s="8">
        <f>'Opta Data'!BA30</f>
        <v>0.14000000000000001</v>
      </c>
      <c r="M32" s="8">
        <f>'Opta Data'!BB30</f>
        <v>1.1499999999999999</v>
      </c>
      <c r="N32" s="8">
        <f>'Opta Data'!BC30</f>
        <v>3.95</v>
      </c>
      <c r="O32" s="8">
        <f>'Opta Data'!BD30</f>
        <v>8.61</v>
      </c>
      <c r="P32" s="8">
        <f>'Opta Data'!BE30</f>
        <v>62.07</v>
      </c>
      <c r="Q32" s="8">
        <f t="shared" si="1"/>
        <v>15</v>
      </c>
      <c r="R32" s="8"/>
      <c r="S32" s="8">
        <f>'Opta Data'!BF30</f>
        <v>0.42</v>
      </c>
      <c r="T32" s="8">
        <f>'Opta Data'!BG30</f>
        <v>4.2300000000000004</v>
      </c>
      <c r="U32" s="8">
        <f>'Opta Data'!BH30</f>
        <v>1.31</v>
      </c>
      <c r="V32" s="3">
        <f>'Opta Data'!BI30</f>
        <v>2.62</v>
      </c>
      <c r="W32" s="3">
        <f>'Opta Data'!BJ30</f>
        <v>1.7</v>
      </c>
      <c r="X32" s="8">
        <f t="shared" si="2"/>
        <v>9</v>
      </c>
    </row>
    <row r="33" spans="1:24" x14ac:dyDescent="0.3">
      <c r="A33" s="8" t="str">
        <f>'Opta Data'!J31</f>
        <v>J. Agudelo</v>
      </c>
      <c r="B33" s="8">
        <f>'Opta Data'!AQ31</f>
        <v>2.5299999999999998</v>
      </c>
      <c r="C33" s="8">
        <f>'Opta Data'!AR31</f>
        <v>0.99</v>
      </c>
      <c r="D33" s="8">
        <f>'Opta Data'!AS31</f>
        <v>0.09</v>
      </c>
      <c r="E33" s="8">
        <f>'Opta Data'!AT31</f>
        <v>1.8</v>
      </c>
      <c r="F33" s="8">
        <f>'Opta Data'!AU31</f>
        <v>0.18</v>
      </c>
      <c r="G33" s="8">
        <f>'Opta Data'!AV31</f>
        <v>1.62</v>
      </c>
      <c r="H33" s="8">
        <f>'Opta Data'!AW31</f>
        <v>4.0599999999999996</v>
      </c>
      <c r="I33" s="8">
        <f t="shared" si="0"/>
        <v>7</v>
      </c>
      <c r="J33" s="8"/>
      <c r="K33" s="8">
        <f>'Opta Data'!AX31</f>
        <v>7.12</v>
      </c>
      <c r="L33" s="8">
        <f>'Opta Data'!BA31</f>
        <v>2.16</v>
      </c>
      <c r="M33" s="8">
        <f>'Opta Data'!BB31</f>
        <v>4.24</v>
      </c>
      <c r="N33" s="8">
        <f>'Opta Data'!BC31</f>
        <v>8.75</v>
      </c>
      <c r="O33" s="8">
        <f>'Opta Data'!BD31</f>
        <v>19.75</v>
      </c>
      <c r="P33" s="8">
        <f>'Opta Data'!BE31</f>
        <v>57.55</v>
      </c>
      <c r="Q33" s="8">
        <f t="shared" si="1"/>
        <v>30</v>
      </c>
      <c r="R33" s="8"/>
      <c r="S33" s="8">
        <f>'Opta Data'!BF31</f>
        <v>1.22</v>
      </c>
      <c r="T33" s="8">
        <f>'Opta Data'!BG31</f>
        <v>5.43</v>
      </c>
      <c r="U33" s="8">
        <f>'Opta Data'!BH31</f>
        <v>1.74</v>
      </c>
      <c r="V33" s="3">
        <f>'Opta Data'!BI31</f>
        <v>1.87</v>
      </c>
      <c r="W33" s="3">
        <f>'Opta Data'!BJ31</f>
        <v>2.4300000000000002</v>
      </c>
      <c r="X33" s="8">
        <f t="shared" si="2"/>
        <v>34</v>
      </c>
    </row>
    <row r="34" spans="1:24" x14ac:dyDescent="0.3">
      <c r="A34" s="8" t="str">
        <f>'Opta Data'!J32</f>
        <v>J. Gressel</v>
      </c>
      <c r="B34" s="8">
        <f>'Opta Data'!AQ32</f>
        <v>2.12</v>
      </c>
      <c r="C34" s="8">
        <f>'Opta Data'!AR32</f>
        <v>1.35</v>
      </c>
      <c r="D34" s="8">
        <f>'Opta Data'!AS32</f>
        <v>0.1</v>
      </c>
      <c r="E34" s="8">
        <f>'Opta Data'!AT32</f>
        <v>0.57999999999999996</v>
      </c>
      <c r="F34" s="8">
        <f>'Opta Data'!AU32</f>
        <v>0.24</v>
      </c>
      <c r="G34" s="8">
        <f>'Opta Data'!AV32</f>
        <v>1.79</v>
      </c>
      <c r="H34" s="8">
        <f>'Opta Data'!AW32</f>
        <v>1.93</v>
      </c>
      <c r="I34" s="8">
        <f t="shared" si="0"/>
        <v>37</v>
      </c>
      <c r="J34" s="8"/>
      <c r="K34" s="8">
        <f>'Opta Data'!AX32</f>
        <v>6.08</v>
      </c>
      <c r="L34" s="8">
        <f>'Opta Data'!BA32</f>
        <v>1.01</v>
      </c>
      <c r="M34" s="8">
        <f>'Opta Data'!BB32</f>
        <v>2.0299999999999998</v>
      </c>
      <c r="N34" s="8">
        <f>'Opta Data'!BC32</f>
        <v>4.29</v>
      </c>
      <c r="O34" s="8">
        <f>'Opta Data'!BD32</f>
        <v>9.6999999999999993</v>
      </c>
      <c r="P34" s="8">
        <f>'Opta Data'!BE32</f>
        <v>63.95</v>
      </c>
      <c r="Q34" s="8">
        <f t="shared" si="1"/>
        <v>7</v>
      </c>
      <c r="R34" s="8"/>
      <c r="S34" s="8">
        <f>'Opta Data'!BF32</f>
        <v>1.05</v>
      </c>
      <c r="T34" s="8">
        <f>'Opta Data'!BG32</f>
        <v>5.76</v>
      </c>
      <c r="U34" s="8">
        <f>'Opta Data'!BH32</f>
        <v>0.95</v>
      </c>
      <c r="V34" s="3">
        <f>'Opta Data'!BI32</f>
        <v>3.14</v>
      </c>
      <c r="W34" s="3">
        <f>'Opta Data'!BJ32</f>
        <v>2</v>
      </c>
      <c r="X34" s="8">
        <f t="shared" si="2"/>
        <v>21</v>
      </c>
    </row>
    <row r="35" spans="1:24" x14ac:dyDescent="0.3">
      <c r="A35" s="8" t="str">
        <f>'Opta Data'!J33</f>
        <v>J. Medina</v>
      </c>
      <c r="B35" s="8">
        <f>'Opta Data'!AQ33</f>
        <v>1.68</v>
      </c>
      <c r="C35" s="8">
        <f>'Opta Data'!AR33</f>
        <v>0.84</v>
      </c>
      <c r="D35" s="8">
        <f>'Opta Data'!AS33</f>
        <v>7.0000000000000007E-2</v>
      </c>
      <c r="E35" s="8">
        <f>'Opta Data'!AT33</f>
        <v>0.98</v>
      </c>
      <c r="F35" s="8">
        <f>'Opta Data'!AU33</f>
        <v>0</v>
      </c>
      <c r="G35" s="8">
        <f>'Opta Data'!AV33</f>
        <v>1.4</v>
      </c>
      <c r="H35" s="8">
        <f>'Opta Data'!AW33</f>
        <v>1.96</v>
      </c>
      <c r="I35" s="8">
        <f t="shared" si="0"/>
        <v>35</v>
      </c>
      <c r="J35" s="8"/>
      <c r="K35" s="8">
        <f>'Opta Data'!AX33</f>
        <v>3.78</v>
      </c>
      <c r="L35" s="8">
        <f>'Opta Data'!BA33</f>
        <v>0.63</v>
      </c>
      <c r="M35" s="8">
        <f>'Opta Data'!BB33</f>
        <v>1.54</v>
      </c>
      <c r="N35" s="8">
        <f>'Opta Data'!BC33</f>
        <v>4.62</v>
      </c>
      <c r="O35" s="8">
        <f>'Opta Data'!BD33</f>
        <v>11.47</v>
      </c>
      <c r="P35" s="8">
        <f>'Opta Data'!BE33</f>
        <v>54.35</v>
      </c>
      <c r="Q35" s="8">
        <f t="shared" si="1"/>
        <v>44</v>
      </c>
      <c r="R35" s="8"/>
      <c r="S35" s="8">
        <f>'Opta Data'!BF33</f>
        <v>0.52</v>
      </c>
      <c r="T35" s="8">
        <f>'Opta Data'!BG33</f>
        <v>4.5599999999999996</v>
      </c>
      <c r="U35" s="8">
        <f>'Opta Data'!BH33</f>
        <v>1.4</v>
      </c>
      <c r="V35" s="3">
        <f>'Opta Data'!BI33</f>
        <v>2.76</v>
      </c>
      <c r="W35" s="3">
        <f>'Opta Data'!BJ33</f>
        <v>1.84</v>
      </c>
      <c r="X35" s="8">
        <f t="shared" si="2"/>
        <v>15</v>
      </c>
    </row>
    <row r="36" spans="1:24" x14ac:dyDescent="0.3">
      <c r="A36" s="8" t="str">
        <f>'Opta Data'!J34</f>
        <v>J. Plata</v>
      </c>
      <c r="B36" s="8">
        <f>'Opta Data'!AQ34</f>
        <v>0.61</v>
      </c>
      <c r="C36" s="8">
        <f>'Opta Data'!AR34</f>
        <v>7.0000000000000007E-2</v>
      </c>
      <c r="D36" s="8">
        <f>'Opta Data'!AS34</f>
        <v>0</v>
      </c>
      <c r="E36" s="8">
        <f>'Opta Data'!AT34</f>
        <v>0.54</v>
      </c>
      <c r="F36" s="8">
        <f>'Opta Data'!AU34</f>
        <v>7.0000000000000007E-2</v>
      </c>
      <c r="G36" s="8">
        <f>'Opta Data'!AV34</f>
        <v>0.47</v>
      </c>
      <c r="H36" s="8">
        <f>'Opta Data'!AW34</f>
        <v>1.55</v>
      </c>
      <c r="I36" s="8">
        <f t="shared" ref="I36:I57" si="3">_xlfn.RANK.EQ(H36,H$4:H$57,)</f>
        <v>45</v>
      </c>
      <c r="J36" s="8"/>
      <c r="K36" s="8">
        <f>'Opta Data'!AX34</f>
        <v>3.9</v>
      </c>
      <c r="L36" s="8">
        <f>'Opta Data'!BA34</f>
        <v>0.27</v>
      </c>
      <c r="M36" s="8">
        <f>'Opta Data'!BB34</f>
        <v>0.67</v>
      </c>
      <c r="N36" s="8">
        <f>'Opta Data'!BC34</f>
        <v>4.24</v>
      </c>
      <c r="O36" s="8">
        <f>'Opta Data'!BD34</f>
        <v>8.8800000000000008</v>
      </c>
      <c r="P36" s="8">
        <f>'Opta Data'!BE34</f>
        <v>62.86</v>
      </c>
      <c r="Q36" s="8">
        <f t="shared" ref="Q36:Q57" si="4">_xlfn.RANK.EQ(P36,P$4:P$57,0)</f>
        <v>12</v>
      </c>
      <c r="R36" s="8"/>
      <c r="S36" s="8">
        <f>'Opta Data'!BF34</f>
        <v>1</v>
      </c>
      <c r="T36" s="8">
        <f>'Opta Data'!BG34</f>
        <v>4.5199999999999996</v>
      </c>
      <c r="U36" s="8">
        <f>'Opta Data'!BH34</f>
        <v>1.68</v>
      </c>
      <c r="V36" s="3">
        <f>'Opta Data'!BI34</f>
        <v>2.72</v>
      </c>
      <c r="W36" s="3">
        <f>'Opta Data'!BJ34</f>
        <v>2.02</v>
      </c>
      <c r="X36" s="8">
        <f t="shared" ref="X36:X57" si="5">_xlfn.RANK.EQ(W36,W$4:W$57,1)</f>
        <v>23</v>
      </c>
    </row>
    <row r="37" spans="1:24" x14ac:dyDescent="0.3">
      <c r="A37" s="8" t="str">
        <f>'Opta Data'!J35</f>
        <v>J. Russell</v>
      </c>
      <c r="B37" s="8">
        <f>'Opta Data'!AQ35</f>
        <v>1.1299999999999999</v>
      </c>
      <c r="C37" s="8">
        <f>'Opta Data'!AR35</f>
        <v>0.74</v>
      </c>
      <c r="D37" s="8">
        <f>'Opta Data'!AS35</f>
        <v>0.2</v>
      </c>
      <c r="E37" s="8">
        <f>'Opta Data'!AT35</f>
        <v>0.83</v>
      </c>
      <c r="F37" s="8">
        <f>'Opta Data'!AU35</f>
        <v>0.1</v>
      </c>
      <c r="G37" s="8">
        <f>'Opta Data'!AV35</f>
        <v>0.69</v>
      </c>
      <c r="H37" s="8">
        <f>'Opta Data'!AW35</f>
        <v>2.5499999999999998</v>
      </c>
      <c r="I37" s="8">
        <f t="shared" si="3"/>
        <v>26</v>
      </c>
      <c r="J37" s="8"/>
      <c r="K37" s="8">
        <f>'Opta Data'!AX35</f>
        <v>3.29</v>
      </c>
      <c r="L37" s="8">
        <f>'Opta Data'!BA35</f>
        <v>1.37</v>
      </c>
      <c r="M37" s="8">
        <f>'Opta Data'!BB35</f>
        <v>2.6</v>
      </c>
      <c r="N37" s="8">
        <f>'Opta Data'!BC35</f>
        <v>6.18</v>
      </c>
      <c r="O37" s="8">
        <f>'Opta Data'!BD35</f>
        <v>13.24</v>
      </c>
      <c r="P37" s="8">
        <f>'Opta Data'!BE35</f>
        <v>55.37</v>
      </c>
      <c r="Q37" s="8">
        <f t="shared" si="4"/>
        <v>37</v>
      </c>
      <c r="R37" s="8"/>
      <c r="S37" s="8">
        <f>'Opta Data'!BF35</f>
        <v>0.76</v>
      </c>
      <c r="T37" s="8">
        <f>'Opta Data'!BG35</f>
        <v>3.97</v>
      </c>
      <c r="U37" s="8">
        <f>'Opta Data'!BH35</f>
        <v>1.24</v>
      </c>
      <c r="V37" s="3">
        <f>'Opta Data'!BI35</f>
        <v>2.4500000000000002</v>
      </c>
      <c r="W37" s="3">
        <f>'Opta Data'!BJ35</f>
        <v>1.64</v>
      </c>
      <c r="X37" s="8">
        <f t="shared" si="5"/>
        <v>7</v>
      </c>
    </row>
    <row r="38" spans="1:24" x14ac:dyDescent="0.3">
      <c r="A38" s="8" t="str">
        <f>'Opta Data'!J36</f>
        <v>J. Savarino</v>
      </c>
      <c r="B38" s="8">
        <f>'Opta Data'!AQ36</f>
        <v>0.94</v>
      </c>
      <c r="C38" s="8">
        <f>'Opta Data'!AR36</f>
        <v>0.56000000000000005</v>
      </c>
      <c r="D38" s="8">
        <f>'Opta Data'!AS36</f>
        <v>0.03</v>
      </c>
      <c r="E38" s="8">
        <f>'Opta Data'!AT36</f>
        <v>0.45</v>
      </c>
      <c r="F38" s="8">
        <f>'Opta Data'!AU36</f>
        <v>0.03</v>
      </c>
      <c r="G38" s="8">
        <f>'Opta Data'!AV36</f>
        <v>1.22</v>
      </c>
      <c r="H38" s="8">
        <f>'Opta Data'!AW36</f>
        <v>0.38</v>
      </c>
      <c r="I38" s="8">
        <f t="shared" si="3"/>
        <v>54</v>
      </c>
      <c r="J38" s="8"/>
      <c r="K38" s="8">
        <f>'Opta Data'!AX36</f>
        <v>4.5999999999999996</v>
      </c>
      <c r="L38" s="8">
        <f>'Opta Data'!BA36</f>
        <v>0.14000000000000001</v>
      </c>
      <c r="M38" s="8">
        <f>'Opta Data'!BB36</f>
        <v>0.8</v>
      </c>
      <c r="N38" s="8">
        <f>'Opta Data'!BC36</f>
        <v>5.92</v>
      </c>
      <c r="O38" s="8">
        <f>'Opta Data'!BD36</f>
        <v>12.72</v>
      </c>
      <c r="P38" s="8">
        <f>'Opta Data'!BE36</f>
        <v>58.79</v>
      </c>
      <c r="Q38" s="8">
        <f t="shared" si="4"/>
        <v>27</v>
      </c>
      <c r="R38" s="8"/>
      <c r="S38" s="8">
        <f>'Opta Data'!BF36</f>
        <v>1.03</v>
      </c>
      <c r="T38" s="8">
        <f>'Opta Data'!BG36</f>
        <v>4.97</v>
      </c>
      <c r="U38" s="8">
        <f>'Opta Data'!BH36</f>
        <v>1.62</v>
      </c>
      <c r="V38" s="3">
        <f>'Opta Data'!BI36</f>
        <v>2.59</v>
      </c>
      <c r="W38" s="3">
        <f>'Opta Data'!BJ36</f>
        <v>2.14</v>
      </c>
      <c r="X38" s="8">
        <f t="shared" si="5"/>
        <v>24</v>
      </c>
    </row>
    <row r="39" spans="1:24" x14ac:dyDescent="0.3">
      <c r="A39" s="8" t="str">
        <f>'Opta Data'!J37</f>
        <v>Justin Meram</v>
      </c>
      <c r="B39" s="8">
        <f>'Opta Data'!AQ37</f>
        <v>1.37</v>
      </c>
      <c r="C39" s="8">
        <f>'Opta Data'!AR37</f>
        <v>0.72</v>
      </c>
      <c r="D39" s="8">
        <f>'Opta Data'!AS37</f>
        <v>0</v>
      </c>
      <c r="E39" s="8">
        <f>'Opta Data'!AT37</f>
        <v>0.78</v>
      </c>
      <c r="F39" s="8">
        <f>'Opta Data'!AU37</f>
        <v>0</v>
      </c>
      <c r="G39" s="8">
        <f>'Opta Data'!AV37</f>
        <v>0.91</v>
      </c>
      <c r="H39" s="8">
        <f>'Opta Data'!AW37</f>
        <v>1.89</v>
      </c>
      <c r="I39" s="8">
        <f t="shared" si="3"/>
        <v>38</v>
      </c>
      <c r="J39" s="8"/>
      <c r="K39" s="8">
        <f>'Opta Data'!AX37</f>
        <v>4.38</v>
      </c>
      <c r="L39" s="8">
        <f>'Opta Data'!BA37</f>
        <v>0.78</v>
      </c>
      <c r="M39" s="8">
        <f>'Opta Data'!BB37</f>
        <v>2.09</v>
      </c>
      <c r="N39" s="8">
        <f>'Opta Data'!BC37</f>
        <v>6.27</v>
      </c>
      <c r="O39" s="8">
        <f>'Opta Data'!BD37</f>
        <v>13.06</v>
      </c>
      <c r="P39" s="8">
        <f>'Opta Data'!BE37</f>
        <v>59.52</v>
      </c>
      <c r="Q39" s="8">
        <f t="shared" si="4"/>
        <v>23</v>
      </c>
      <c r="R39" s="8"/>
      <c r="S39" s="8">
        <f>'Opta Data'!BF37</f>
        <v>0.54</v>
      </c>
      <c r="T39" s="8">
        <f>'Opta Data'!BG37</f>
        <v>4.79</v>
      </c>
      <c r="U39" s="8">
        <f>'Opta Data'!BH37</f>
        <v>1.88</v>
      </c>
      <c r="V39" s="3">
        <f>'Opta Data'!BI37</f>
        <v>1.92</v>
      </c>
      <c r="W39" s="3">
        <f>'Opta Data'!BJ37</f>
        <v>2.2400000000000002</v>
      </c>
      <c r="X39" s="8">
        <f t="shared" si="5"/>
        <v>27</v>
      </c>
    </row>
    <row r="40" spans="1:24" x14ac:dyDescent="0.3">
      <c r="A40" s="8" t="str">
        <f>'Opta Data'!J38</f>
        <v>L. Blessing</v>
      </c>
      <c r="B40" s="8">
        <f>'Opta Data'!AQ38</f>
        <v>1.72</v>
      </c>
      <c r="C40" s="8">
        <f>'Opta Data'!AR38</f>
        <v>0.8</v>
      </c>
      <c r="D40" s="8">
        <f>'Opta Data'!AS38</f>
        <v>0.06</v>
      </c>
      <c r="E40" s="8">
        <f>'Opta Data'!AT38</f>
        <v>0.74</v>
      </c>
      <c r="F40" s="8">
        <f>'Opta Data'!AU38</f>
        <v>0.06</v>
      </c>
      <c r="G40" s="8">
        <f>'Opta Data'!AV38</f>
        <v>0.63</v>
      </c>
      <c r="H40" s="8">
        <f>'Opta Data'!AW38</f>
        <v>2.92</v>
      </c>
      <c r="I40" s="8">
        <f t="shared" si="3"/>
        <v>20</v>
      </c>
      <c r="J40" s="8"/>
      <c r="K40" s="8">
        <f>'Opta Data'!AX38</f>
        <v>5.95</v>
      </c>
      <c r="L40" s="8">
        <f>'Opta Data'!BA38</f>
        <v>0.69</v>
      </c>
      <c r="M40" s="8">
        <f>'Opta Data'!BB38</f>
        <v>2.46</v>
      </c>
      <c r="N40" s="8">
        <f>'Opta Data'!BC38</f>
        <v>6.75</v>
      </c>
      <c r="O40" s="8">
        <f>'Opta Data'!BD38</f>
        <v>14.24</v>
      </c>
      <c r="P40" s="8">
        <f>'Opta Data'!BE38</f>
        <v>59.55</v>
      </c>
      <c r="Q40" s="8">
        <f t="shared" si="4"/>
        <v>22</v>
      </c>
      <c r="R40" s="8"/>
      <c r="S40" s="8">
        <f>'Opta Data'!BF38</f>
        <v>0.76</v>
      </c>
      <c r="T40" s="8">
        <f>'Opta Data'!BG38</f>
        <v>6.12</v>
      </c>
      <c r="U40" s="8">
        <f>'Opta Data'!BH38</f>
        <v>1.6</v>
      </c>
      <c r="V40" s="3">
        <f>'Opta Data'!BI38</f>
        <v>2.56</v>
      </c>
      <c r="W40" s="3">
        <f>'Opta Data'!BJ38</f>
        <v>2.46</v>
      </c>
      <c r="X40" s="8">
        <f t="shared" si="5"/>
        <v>37</v>
      </c>
    </row>
    <row r="41" spans="1:24" x14ac:dyDescent="0.3">
      <c r="A41" s="8" t="str">
        <f>'Opta Data'!J39</f>
        <v>M.  Eriksson</v>
      </c>
      <c r="B41" s="8">
        <f>'Opta Data'!AQ39</f>
        <v>1.02</v>
      </c>
      <c r="C41" s="8">
        <f>'Opta Data'!AR39</f>
        <v>0.82</v>
      </c>
      <c r="D41" s="8">
        <f>'Opta Data'!AS39</f>
        <v>0.04</v>
      </c>
      <c r="E41" s="8">
        <f>'Opta Data'!AT39</f>
        <v>0.78</v>
      </c>
      <c r="F41" s="8">
        <f>'Opta Data'!AU39</f>
        <v>0</v>
      </c>
      <c r="G41" s="8">
        <f>'Opta Data'!AV39</f>
        <v>0.82</v>
      </c>
      <c r="H41" s="8">
        <f>'Opta Data'!AW39</f>
        <v>2.21</v>
      </c>
      <c r="I41" s="8">
        <f t="shared" si="3"/>
        <v>32</v>
      </c>
      <c r="J41" s="8"/>
      <c r="K41" s="8">
        <f>'Opta Data'!AX39</f>
        <v>4.54</v>
      </c>
      <c r="L41" s="8">
        <f>'Opta Data'!BA39</f>
        <v>1.1399999999999999</v>
      </c>
      <c r="M41" s="8">
        <f>'Opta Data'!BB39</f>
        <v>2.86</v>
      </c>
      <c r="N41" s="8">
        <f>'Opta Data'!BC39</f>
        <v>5.64</v>
      </c>
      <c r="O41" s="8">
        <f>'Opta Data'!BD39</f>
        <v>11.98</v>
      </c>
      <c r="P41" s="8">
        <f>'Opta Data'!BE39</f>
        <v>58.57</v>
      </c>
      <c r="Q41" s="8">
        <f t="shared" si="4"/>
        <v>28</v>
      </c>
      <c r="R41" s="8"/>
      <c r="S41" s="8">
        <f>'Opta Data'!BF39</f>
        <v>0.69</v>
      </c>
      <c r="T41" s="8">
        <f>'Opta Data'!BG39</f>
        <v>5.48</v>
      </c>
      <c r="U41" s="8">
        <f>'Opta Data'!BH39</f>
        <v>2.0699999999999998</v>
      </c>
      <c r="V41" s="3">
        <f>'Opta Data'!BI39</f>
        <v>1.48</v>
      </c>
      <c r="W41" s="3">
        <f>'Opta Data'!BJ39</f>
        <v>2.6</v>
      </c>
      <c r="X41" s="8">
        <f t="shared" si="5"/>
        <v>40</v>
      </c>
    </row>
    <row r="42" spans="1:24" x14ac:dyDescent="0.3">
      <c r="A42" s="8" t="str">
        <f>'Opta Data'!J40</f>
        <v>M. Barrios</v>
      </c>
      <c r="B42" s="8">
        <f>'Opta Data'!AQ40</f>
        <v>0.94</v>
      </c>
      <c r="C42" s="8">
        <f>'Opta Data'!AR40</f>
        <v>0.49</v>
      </c>
      <c r="D42" s="8">
        <f>'Opta Data'!AS40</f>
        <v>0</v>
      </c>
      <c r="E42" s="8">
        <f>'Opta Data'!AT40</f>
        <v>0.57999999999999996</v>
      </c>
      <c r="F42" s="8">
        <f>'Opta Data'!AU40</f>
        <v>0.18</v>
      </c>
      <c r="G42" s="8">
        <f>'Opta Data'!AV40</f>
        <v>1.03</v>
      </c>
      <c r="H42" s="8">
        <f>'Opta Data'!AW40</f>
        <v>1.69</v>
      </c>
      <c r="I42" s="8">
        <f t="shared" si="3"/>
        <v>43</v>
      </c>
      <c r="J42" s="8"/>
      <c r="K42" s="8">
        <f>'Opta Data'!AX40</f>
        <v>4.1500000000000004</v>
      </c>
      <c r="L42" s="8">
        <f>'Opta Data'!BA40</f>
        <v>0.67</v>
      </c>
      <c r="M42" s="8">
        <f>'Opta Data'!BB40</f>
        <v>1.83</v>
      </c>
      <c r="N42" s="8">
        <f>'Opta Data'!BC40</f>
        <v>3.79</v>
      </c>
      <c r="O42" s="8">
        <f>'Opta Data'!BD40</f>
        <v>10.39</v>
      </c>
      <c r="P42" s="8">
        <f>'Opta Data'!BE40</f>
        <v>53.88</v>
      </c>
      <c r="Q42" s="8">
        <f t="shared" si="4"/>
        <v>45</v>
      </c>
      <c r="R42" s="8"/>
      <c r="S42" s="8">
        <f>'Opta Data'!BF40</f>
        <v>0.43</v>
      </c>
      <c r="T42" s="8">
        <f>'Opta Data'!BG40</f>
        <v>4.3899999999999997</v>
      </c>
      <c r="U42" s="8">
        <f>'Opta Data'!BH40</f>
        <v>1.18</v>
      </c>
      <c r="V42" s="3">
        <f>'Opta Data'!BI40</f>
        <v>1.21</v>
      </c>
      <c r="W42" s="3">
        <f>'Opta Data'!BJ40</f>
        <v>1.83</v>
      </c>
      <c r="X42" s="8">
        <f t="shared" si="5"/>
        <v>14</v>
      </c>
    </row>
    <row r="43" spans="1:24" x14ac:dyDescent="0.3">
      <c r="A43" s="8" t="str">
        <f>'Opta Data'!J41</f>
        <v>M. Ibarra</v>
      </c>
      <c r="B43" s="8">
        <f>'Opta Data'!AQ41</f>
        <v>1.27</v>
      </c>
      <c r="C43" s="8">
        <f>'Opta Data'!AR41</f>
        <v>1.18</v>
      </c>
      <c r="D43" s="8">
        <f>'Opta Data'!AS41</f>
        <v>0.13</v>
      </c>
      <c r="E43" s="8">
        <f>'Opta Data'!AT41</f>
        <v>0.53</v>
      </c>
      <c r="F43" s="8">
        <f>'Opta Data'!AU41</f>
        <v>0.09</v>
      </c>
      <c r="G43" s="8">
        <f>'Opta Data'!AV41</f>
        <v>0.7</v>
      </c>
      <c r="H43" s="8">
        <f>'Opta Data'!AW41</f>
        <v>2.8</v>
      </c>
      <c r="I43" s="8">
        <f t="shared" si="3"/>
        <v>22</v>
      </c>
      <c r="J43" s="8"/>
      <c r="K43" s="8">
        <f>'Opta Data'!AX41</f>
        <v>5.12</v>
      </c>
      <c r="L43" s="8">
        <f>'Opta Data'!BA41</f>
        <v>0.61</v>
      </c>
      <c r="M43" s="8">
        <f>'Opta Data'!BB41</f>
        <v>2.71</v>
      </c>
      <c r="N43" s="8">
        <f>'Opta Data'!BC41</f>
        <v>2.67</v>
      </c>
      <c r="O43" s="8">
        <f>'Opta Data'!BD41</f>
        <v>8.01</v>
      </c>
      <c r="P43" s="8">
        <f>'Opta Data'!BE41</f>
        <v>54.78</v>
      </c>
      <c r="Q43" s="8">
        <f t="shared" si="4"/>
        <v>41</v>
      </c>
      <c r="R43" s="8"/>
      <c r="S43" s="8">
        <f>'Opta Data'!BF41</f>
        <v>0.77</v>
      </c>
      <c r="T43" s="8">
        <f>'Opta Data'!BG41</f>
        <v>6.85</v>
      </c>
      <c r="U43" s="8">
        <f>'Opta Data'!BH41</f>
        <v>2</v>
      </c>
      <c r="V43" s="3">
        <f>'Opta Data'!BI41</f>
        <v>1.23</v>
      </c>
      <c r="W43" s="3">
        <f>'Opta Data'!BJ41</f>
        <v>3.01</v>
      </c>
      <c r="X43" s="8">
        <f t="shared" si="5"/>
        <v>47</v>
      </c>
    </row>
    <row r="44" spans="1:24" x14ac:dyDescent="0.3">
      <c r="A44" s="8" t="str">
        <f>'Opta Data'!J42</f>
        <v>N. Hansen</v>
      </c>
      <c r="B44" s="8">
        <f>'Opta Data'!AQ42</f>
        <v>0.93</v>
      </c>
      <c r="C44" s="8">
        <f>'Opta Data'!AR42</f>
        <v>1.03</v>
      </c>
      <c r="D44" s="8">
        <f>'Opta Data'!AS42</f>
        <v>0.1</v>
      </c>
      <c r="E44" s="8">
        <f>'Opta Data'!AT42</f>
        <v>1.44</v>
      </c>
      <c r="F44" s="8">
        <f>'Opta Data'!AU42</f>
        <v>0</v>
      </c>
      <c r="G44" s="8">
        <f>'Opta Data'!AV42</f>
        <v>0.51</v>
      </c>
      <c r="H44" s="8">
        <f>'Opta Data'!AW42</f>
        <v>3.4</v>
      </c>
      <c r="I44" s="8">
        <f t="shared" si="3"/>
        <v>15</v>
      </c>
      <c r="J44" s="8"/>
      <c r="K44" s="8">
        <f>'Opta Data'!AX42</f>
        <v>4.74</v>
      </c>
      <c r="L44" s="8">
        <f>'Opta Data'!BA42</f>
        <v>0.82</v>
      </c>
      <c r="M44" s="8">
        <f>'Opta Data'!BB42</f>
        <v>1.85</v>
      </c>
      <c r="N44" s="8">
        <f>'Opta Data'!BC42</f>
        <v>4.32</v>
      </c>
      <c r="O44" s="8">
        <f>'Opta Data'!BD42</f>
        <v>9.58</v>
      </c>
      <c r="P44" s="8">
        <f>'Opta Data'!BE42</f>
        <v>60.23</v>
      </c>
      <c r="Q44" s="8">
        <f t="shared" si="4"/>
        <v>19</v>
      </c>
      <c r="R44" s="8"/>
      <c r="S44" s="8">
        <f>'Opta Data'!BF42</f>
        <v>0.31</v>
      </c>
      <c r="T44" s="8">
        <f>'Opta Data'!BG42</f>
        <v>3.04</v>
      </c>
      <c r="U44" s="8">
        <f>'Opta Data'!BH42</f>
        <v>1.27</v>
      </c>
      <c r="V44" s="3">
        <f>'Opta Data'!BI42</f>
        <v>1</v>
      </c>
      <c r="W44" s="3">
        <f>'Opta Data'!BJ42</f>
        <v>1.48</v>
      </c>
      <c r="X44" s="8">
        <f t="shared" si="5"/>
        <v>4</v>
      </c>
    </row>
    <row r="45" spans="1:24" x14ac:dyDescent="0.3">
      <c r="A45" s="8" t="str">
        <f>'Opta Data'!J43</f>
        <v>N. Hasler</v>
      </c>
      <c r="B45" s="8">
        <f>'Opta Data'!AQ43</f>
        <v>1.02</v>
      </c>
      <c r="C45" s="8">
        <f>'Opta Data'!AR43</f>
        <v>0.41</v>
      </c>
      <c r="D45" s="8">
        <f>'Opta Data'!AS43</f>
        <v>0</v>
      </c>
      <c r="E45" s="8">
        <f>'Opta Data'!AT43</f>
        <v>0.61</v>
      </c>
      <c r="F45" s="8">
        <f>'Opta Data'!AU43</f>
        <v>0</v>
      </c>
      <c r="G45" s="8">
        <f>'Opta Data'!AV43</f>
        <v>1.02</v>
      </c>
      <c r="H45" s="8">
        <f>'Opta Data'!AW43</f>
        <v>1.43</v>
      </c>
      <c r="I45" s="8">
        <f t="shared" si="3"/>
        <v>47</v>
      </c>
      <c r="J45" s="8"/>
      <c r="K45" s="8">
        <f>'Opta Data'!AX43</f>
        <v>3.57</v>
      </c>
      <c r="L45" s="8">
        <f>'Opta Data'!BA43</f>
        <v>1.02</v>
      </c>
      <c r="M45" s="8">
        <f>'Opta Data'!BB43</f>
        <v>2.14</v>
      </c>
      <c r="N45" s="8">
        <f>'Opta Data'!BC43</f>
        <v>3.47</v>
      </c>
      <c r="O45" s="8">
        <f>'Opta Data'!BD43</f>
        <v>9.07</v>
      </c>
      <c r="P45" s="8">
        <f>'Opta Data'!BE43</f>
        <v>54.72</v>
      </c>
      <c r="Q45" s="8">
        <f t="shared" si="4"/>
        <v>42</v>
      </c>
      <c r="R45" s="8"/>
      <c r="S45" s="8">
        <f>'Opta Data'!BF43</f>
        <v>1</v>
      </c>
      <c r="T45" s="8">
        <f>'Opta Data'!BG43</f>
        <v>8</v>
      </c>
      <c r="U45" s="8">
        <f>'Opta Data'!BH43</f>
        <v>1.53</v>
      </c>
      <c r="V45" s="3">
        <f>'Opta Data'!BI43</f>
        <v>2.65</v>
      </c>
      <c r="W45" s="3">
        <f>'Opta Data'!BJ43</f>
        <v>3</v>
      </c>
      <c r="X45" s="8">
        <f t="shared" si="5"/>
        <v>46</v>
      </c>
    </row>
    <row r="46" spans="1:24" x14ac:dyDescent="0.3">
      <c r="A46" s="8" t="str">
        <f>'Opta Data'!J44</f>
        <v>P. Arriola</v>
      </c>
      <c r="B46" s="8">
        <f>'Opta Data'!AQ44</f>
        <v>2.8</v>
      </c>
      <c r="C46" s="8">
        <f>'Opta Data'!AR44</f>
        <v>0.99</v>
      </c>
      <c r="D46" s="8">
        <f>'Opta Data'!AS44</f>
        <v>0</v>
      </c>
      <c r="E46" s="8">
        <f>'Opta Data'!AT44</f>
        <v>0.63</v>
      </c>
      <c r="F46" s="8">
        <f>'Opta Data'!AU44</f>
        <v>0</v>
      </c>
      <c r="G46" s="8">
        <f>'Opta Data'!AV44</f>
        <v>0.63</v>
      </c>
      <c r="H46" s="8">
        <f>'Opta Data'!AW44</f>
        <v>4.16</v>
      </c>
      <c r="I46" s="8">
        <f t="shared" si="3"/>
        <v>5</v>
      </c>
      <c r="J46" s="8"/>
      <c r="K46" s="8">
        <f>'Opta Data'!AX44</f>
        <v>4.25</v>
      </c>
      <c r="L46" s="8">
        <f>'Opta Data'!BA44</f>
        <v>1.18</v>
      </c>
      <c r="M46" s="8">
        <f>'Opta Data'!BB44</f>
        <v>2.98</v>
      </c>
      <c r="N46" s="8">
        <f>'Opta Data'!BC44</f>
        <v>5.79</v>
      </c>
      <c r="O46" s="8">
        <f>'Opta Data'!BD44</f>
        <v>12.21</v>
      </c>
      <c r="P46" s="8">
        <f>'Opta Data'!BE44</f>
        <v>56.81</v>
      </c>
      <c r="Q46" s="8">
        <f t="shared" si="4"/>
        <v>32</v>
      </c>
      <c r="R46" s="8"/>
      <c r="S46" s="8">
        <f>'Opta Data'!BF44</f>
        <v>1</v>
      </c>
      <c r="T46" s="8">
        <f>'Opta Data'!BG44</f>
        <v>6.83</v>
      </c>
      <c r="U46" s="8">
        <f>'Opta Data'!BH44</f>
        <v>1.5</v>
      </c>
      <c r="V46" s="3">
        <f>'Opta Data'!BI44</f>
        <v>1.44</v>
      </c>
      <c r="W46" s="3">
        <f>'Opta Data'!BJ44</f>
        <v>2.76</v>
      </c>
      <c r="X46" s="8">
        <f t="shared" si="5"/>
        <v>44</v>
      </c>
    </row>
    <row r="47" spans="1:24" x14ac:dyDescent="0.3">
      <c r="A47" s="8" t="str">
        <f>'Opta Data'!J45</f>
        <v>Pedro Santos</v>
      </c>
      <c r="B47" s="8">
        <f>'Opta Data'!AQ45</f>
        <v>2.52</v>
      </c>
      <c r="C47" s="8">
        <f>'Opta Data'!AR45</f>
        <v>1.2</v>
      </c>
      <c r="D47" s="8">
        <f>'Opta Data'!AS45</f>
        <v>0.09</v>
      </c>
      <c r="E47" s="8">
        <f>'Opta Data'!AT45</f>
        <v>1.2</v>
      </c>
      <c r="F47" s="8">
        <f>'Opta Data'!AU45</f>
        <v>0.04</v>
      </c>
      <c r="G47" s="8">
        <f>'Opta Data'!AV45</f>
        <v>0.89</v>
      </c>
      <c r="H47" s="8">
        <f>'Opta Data'!AW45</f>
        <v>4.03</v>
      </c>
      <c r="I47" s="8">
        <f t="shared" si="3"/>
        <v>8</v>
      </c>
      <c r="J47" s="8"/>
      <c r="K47" s="8">
        <f>'Opta Data'!AX45</f>
        <v>4.5199999999999996</v>
      </c>
      <c r="L47" s="8">
        <f>'Opta Data'!BA45</f>
        <v>1.02</v>
      </c>
      <c r="M47" s="8">
        <f>'Opta Data'!BB45</f>
        <v>2.04</v>
      </c>
      <c r="N47" s="8">
        <f>'Opta Data'!BC45</f>
        <v>7.88</v>
      </c>
      <c r="O47" s="8">
        <f>'Opta Data'!BD45</f>
        <v>13.86</v>
      </c>
      <c r="P47" s="8">
        <f>'Opta Data'!BE45</f>
        <v>65.5</v>
      </c>
      <c r="Q47" s="8">
        <f t="shared" si="4"/>
        <v>5</v>
      </c>
      <c r="R47" s="8"/>
      <c r="S47" s="8">
        <f>'Opta Data'!BF45</f>
        <v>0.26</v>
      </c>
      <c r="T47" s="8">
        <f>'Opta Data'!BG45</f>
        <v>2.81</v>
      </c>
      <c r="U47" s="8">
        <f>'Opta Data'!BH45</f>
        <v>1.23</v>
      </c>
      <c r="V47" s="3">
        <f>'Opta Data'!BI45</f>
        <v>1.1000000000000001</v>
      </c>
      <c r="W47" s="3">
        <f>'Opta Data'!BJ45</f>
        <v>1.37</v>
      </c>
      <c r="X47" s="8">
        <f t="shared" si="5"/>
        <v>3</v>
      </c>
    </row>
    <row r="48" spans="1:24" x14ac:dyDescent="0.3">
      <c r="A48" s="8" t="str">
        <f>'Opta Data'!J46</f>
        <v>R. Alessandrini</v>
      </c>
      <c r="B48" s="8">
        <f>'Opta Data'!AQ46</f>
        <v>1.1399999999999999</v>
      </c>
      <c r="C48" s="8">
        <f>'Opta Data'!AR46</f>
        <v>0.69</v>
      </c>
      <c r="D48" s="8">
        <f>'Opta Data'!AS46</f>
        <v>0.08</v>
      </c>
      <c r="E48" s="8">
        <f>'Opta Data'!AT46</f>
        <v>0.76</v>
      </c>
      <c r="F48" s="8">
        <f>'Opta Data'!AU46</f>
        <v>0.08</v>
      </c>
      <c r="G48" s="8">
        <f>'Opta Data'!AV46</f>
        <v>0.99</v>
      </c>
      <c r="H48" s="8">
        <f>'Opta Data'!AW46</f>
        <v>2.06</v>
      </c>
      <c r="I48" s="8">
        <f t="shared" si="3"/>
        <v>34</v>
      </c>
      <c r="J48" s="8"/>
      <c r="K48" s="8">
        <f>'Opta Data'!AX46</f>
        <v>4.72</v>
      </c>
      <c r="L48" s="8">
        <f>'Opta Data'!BA46</f>
        <v>0.15</v>
      </c>
      <c r="M48" s="8">
        <f>'Opta Data'!BB46</f>
        <v>1.45</v>
      </c>
      <c r="N48" s="8">
        <f>'Opta Data'!BC46</f>
        <v>3.58</v>
      </c>
      <c r="O48" s="8">
        <f>'Opta Data'!BD46</f>
        <v>11.12</v>
      </c>
      <c r="P48" s="8">
        <f>'Opta Data'!BE46</f>
        <v>49</v>
      </c>
      <c r="Q48" s="8">
        <f t="shared" si="4"/>
        <v>52</v>
      </c>
      <c r="R48" s="8"/>
      <c r="S48" s="8">
        <f>'Opta Data'!BF46</f>
        <v>0.75</v>
      </c>
      <c r="T48" s="8">
        <f>'Opta Data'!BG46</f>
        <v>5.46</v>
      </c>
      <c r="U48" s="8">
        <f>'Opta Data'!BH46</f>
        <v>1.92</v>
      </c>
      <c r="V48" s="3">
        <f>'Opta Data'!BI46</f>
        <v>1.88</v>
      </c>
      <c r="W48" s="3">
        <f>'Opta Data'!BJ46</f>
        <v>2.48</v>
      </c>
      <c r="X48" s="8">
        <f t="shared" si="5"/>
        <v>38</v>
      </c>
    </row>
    <row r="49" spans="1:24" x14ac:dyDescent="0.3">
      <c r="A49" s="8" t="str">
        <f>'Opta Data'!J47</f>
        <v>R. Edwards</v>
      </c>
      <c r="B49" s="8">
        <f>'Opta Data'!AQ47</f>
        <v>3.29</v>
      </c>
      <c r="C49" s="8">
        <f>'Opta Data'!AR47</f>
        <v>1.1399999999999999</v>
      </c>
      <c r="D49" s="8">
        <f>'Opta Data'!AS47</f>
        <v>0</v>
      </c>
      <c r="E49" s="8">
        <f>'Opta Data'!AT47</f>
        <v>1.33</v>
      </c>
      <c r="F49" s="8">
        <f>'Opta Data'!AU47</f>
        <v>0.13</v>
      </c>
      <c r="G49" s="8">
        <f>'Opta Data'!AV47</f>
        <v>1.26</v>
      </c>
      <c r="H49" s="8">
        <f>'Opta Data'!AW47</f>
        <v>4.1100000000000003</v>
      </c>
      <c r="I49" s="8">
        <f t="shared" si="3"/>
        <v>6</v>
      </c>
      <c r="J49" s="8"/>
      <c r="K49" s="8">
        <f>'Opta Data'!AX47</f>
        <v>5.95</v>
      </c>
      <c r="L49" s="8">
        <f>'Opta Data'!BA47</f>
        <v>1.26</v>
      </c>
      <c r="M49" s="8">
        <f>'Opta Data'!BB47</f>
        <v>3.92</v>
      </c>
      <c r="N49" s="8">
        <f>'Opta Data'!BC47</f>
        <v>7.4</v>
      </c>
      <c r="O49" s="8">
        <f>'Opta Data'!BD47</f>
        <v>17.96</v>
      </c>
      <c r="P49" s="8">
        <f>'Opta Data'!BE47</f>
        <v>52.94</v>
      </c>
      <c r="Q49" s="8">
        <f t="shared" si="4"/>
        <v>48</v>
      </c>
      <c r="R49" s="8"/>
      <c r="S49" s="8">
        <f>'Opta Data'!BF47</f>
        <v>0.38</v>
      </c>
      <c r="T49" s="8">
        <f>'Opta Data'!BG47</f>
        <v>6.42</v>
      </c>
      <c r="U49" s="8">
        <f>'Opta Data'!BH47</f>
        <v>1.58</v>
      </c>
      <c r="V49" s="3">
        <f>'Opta Data'!BI47</f>
        <v>2.25</v>
      </c>
      <c r="W49" s="3">
        <f>'Opta Data'!BJ47</f>
        <v>2.5299999999999998</v>
      </c>
      <c r="X49" s="8">
        <f t="shared" si="5"/>
        <v>39</v>
      </c>
    </row>
    <row r="50" spans="1:24" x14ac:dyDescent="0.3">
      <c r="A50" s="8" t="str">
        <f>'Opta Data'!J48</f>
        <v>R. Lamah</v>
      </c>
      <c r="B50" s="8">
        <f>'Opta Data'!AQ48</f>
        <v>0.72</v>
      </c>
      <c r="C50" s="8">
        <f>'Opta Data'!AR48</f>
        <v>1</v>
      </c>
      <c r="D50" s="8">
        <f>'Opta Data'!AS48</f>
        <v>0</v>
      </c>
      <c r="E50" s="8">
        <f>'Opta Data'!AT48</f>
        <v>0.43</v>
      </c>
      <c r="F50" s="8">
        <f>'Opta Data'!AU48</f>
        <v>0</v>
      </c>
      <c r="G50" s="8">
        <f>'Opta Data'!AV48</f>
        <v>0.36</v>
      </c>
      <c r="H50" s="8">
        <f>'Opta Data'!AW48</f>
        <v>3.58</v>
      </c>
      <c r="I50" s="8">
        <f t="shared" si="3"/>
        <v>14</v>
      </c>
      <c r="J50" s="8"/>
      <c r="K50" s="8">
        <f>'Opta Data'!AX48</f>
        <v>5.58</v>
      </c>
      <c r="L50" s="8">
        <f>'Opta Data'!BA48</f>
        <v>2.72</v>
      </c>
      <c r="M50" s="8">
        <f>'Opta Data'!BB48</f>
        <v>4.79</v>
      </c>
      <c r="N50" s="8">
        <f>'Opta Data'!BC48</f>
        <v>6.08</v>
      </c>
      <c r="O50" s="8">
        <f>'Opta Data'!BD48</f>
        <v>12.31</v>
      </c>
      <c r="P50" s="8">
        <f>'Opta Data'!BE48</f>
        <v>62.46</v>
      </c>
      <c r="Q50" s="8">
        <f t="shared" si="4"/>
        <v>13</v>
      </c>
      <c r="R50" s="8"/>
      <c r="S50" s="8">
        <f>'Opta Data'!BF48</f>
        <v>0.5</v>
      </c>
      <c r="T50" s="8">
        <f>'Opta Data'!BG48</f>
        <v>4.63</v>
      </c>
      <c r="U50" s="8">
        <f>'Opta Data'!BH48</f>
        <v>1.33</v>
      </c>
      <c r="V50" s="3">
        <f>'Opta Data'!BI48</f>
        <v>1.17</v>
      </c>
      <c r="W50" s="3">
        <f>'Opta Data'!BJ48</f>
        <v>1.99</v>
      </c>
      <c r="X50" s="8">
        <f t="shared" si="5"/>
        <v>19</v>
      </c>
    </row>
    <row r="51" spans="1:24" x14ac:dyDescent="0.3">
      <c r="A51" s="8" t="str">
        <f>'Opta Data'!J49</f>
        <v>R. Quioto</v>
      </c>
      <c r="B51" s="8">
        <f>'Opta Data'!AQ49</f>
        <v>0.57999999999999996</v>
      </c>
      <c r="C51" s="8">
        <f>'Opta Data'!AR49</f>
        <v>0.35</v>
      </c>
      <c r="D51" s="8">
        <f>'Opta Data'!AS49</f>
        <v>0</v>
      </c>
      <c r="E51" s="8">
        <f>'Opta Data'!AT49</f>
        <v>0.4</v>
      </c>
      <c r="F51" s="8">
        <f>'Opta Data'!AU49</f>
        <v>0</v>
      </c>
      <c r="G51" s="8">
        <f>'Opta Data'!AV49</f>
        <v>0.22</v>
      </c>
      <c r="H51" s="8">
        <f>'Opta Data'!AW49</f>
        <v>2.08</v>
      </c>
      <c r="I51" s="8">
        <f t="shared" si="3"/>
        <v>33</v>
      </c>
      <c r="J51" s="8"/>
      <c r="K51" s="8">
        <f>'Opta Data'!AX49</f>
        <v>3.28</v>
      </c>
      <c r="L51" s="8">
        <f>'Opta Data'!BA49</f>
        <v>2.08</v>
      </c>
      <c r="M51" s="8">
        <f>'Opta Data'!BB49</f>
        <v>4.6100000000000003</v>
      </c>
      <c r="N51" s="8">
        <f>'Opta Data'!BC49</f>
        <v>5.63</v>
      </c>
      <c r="O51" s="8">
        <f>'Opta Data'!BD49</f>
        <v>12.14</v>
      </c>
      <c r="P51" s="8">
        <f>'Opta Data'!BE49</f>
        <v>54.97</v>
      </c>
      <c r="Q51" s="8">
        <f t="shared" si="4"/>
        <v>40</v>
      </c>
      <c r="R51" s="8"/>
      <c r="S51" s="8">
        <f>'Opta Data'!BF49</f>
        <v>0.76</v>
      </c>
      <c r="T51" s="8">
        <f>'Opta Data'!BG49</f>
        <v>4.66</v>
      </c>
      <c r="U51" s="8">
        <f>'Opta Data'!BH49</f>
        <v>1.55</v>
      </c>
      <c r="V51" s="3">
        <f>'Opta Data'!BI49</f>
        <v>2.9</v>
      </c>
      <c r="W51" s="3">
        <f>'Opta Data'!BJ49</f>
        <v>1.96</v>
      </c>
      <c r="X51" s="8">
        <f t="shared" si="5"/>
        <v>17</v>
      </c>
    </row>
    <row r="52" spans="1:24" x14ac:dyDescent="0.3">
      <c r="A52" s="8" t="str">
        <f>'Opta Data'!J50</f>
        <v>S. Blanco</v>
      </c>
      <c r="B52" s="8">
        <f>'Opta Data'!AQ50</f>
        <v>0.96</v>
      </c>
      <c r="C52" s="8">
        <f>'Opta Data'!AR50</f>
        <v>0.5</v>
      </c>
      <c r="D52" s="8">
        <f>'Opta Data'!AS50</f>
        <v>0.1</v>
      </c>
      <c r="E52" s="8">
        <f>'Opta Data'!AT50</f>
        <v>0.76</v>
      </c>
      <c r="F52" s="8">
        <f>'Opta Data'!AU50</f>
        <v>0.05</v>
      </c>
      <c r="G52" s="8">
        <f>'Opta Data'!AV50</f>
        <v>0.91</v>
      </c>
      <c r="H52" s="8">
        <f>'Opta Data'!AW50</f>
        <v>1.41</v>
      </c>
      <c r="I52" s="8">
        <f t="shared" si="3"/>
        <v>48</v>
      </c>
      <c r="J52" s="8"/>
      <c r="K52" s="8">
        <f>'Opta Data'!AX50</f>
        <v>4.63</v>
      </c>
      <c r="L52" s="8">
        <f>'Opta Data'!BA50</f>
        <v>0.76</v>
      </c>
      <c r="M52" s="8">
        <f>'Opta Data'!BB50</f>
        <v>1.51</v>
      </c>
      <c r="N52" s="8">
        <f>'Opta Data'!BC50</f>
        <v>4.78</v>
      </c>
      <c r="O52" s="8">
        <f>'Opta Data'!BD50</f>
        <v>10.42</v>
      </c>
      <c r="P52" s="8">
        <f>'Opta Data'!BE50</f>
        <v>60.06</v>
      </c>
      <c r="Q52" s="8">
        <f t="shared" si="4"/>
        <v>20</v>
      </c>
      <c r="R52" s="8"/>
      <c r="S52" s="8">
        <f>'Opta Data'!BF50</f>
        <v>1.26</v>
      </c>
      <c r="T52" s="8">
        <f>'Opta Data'!BG50</f>
        <v>5.87</v>
      </c>
      <c r="U52" s="8">
        <f>'Opta Data'!BH50</f>
        <v>1.35</v>
      </c>
      <c r="V52" s="3">
        <f>'Opta Data'!BI50</f>
        <v>2.09</v>
      </c>
      <c r="W52" s="3">
        <f>'Opta Data'!BJ50</f>
        <v>2.35</v>
      </c>
      <c r="X52" s="8">
        <f t="shared" si="5"/>
        <v>31</v>
      </c>
    </row>
    <row r="53" spans="1:24" x14ac:dyDescent="0.3">
      <c r="A53" s="8" t="str">
        <f>'Opta Data'!J51</f>
        <v>S. Nicholson</v>
      </c>
      <c r="B53" s="8">
        <f>'Opta Data'!AQ51</f>
        <v>2.36</v>
      </c>
      <c r="C53" s="8">
        <f>'Opta Data'!AR51</f>
        <v>0.42</v>
      </c>
      <c r="D53" s="8">
        <f>'Opta Data'!AS51</f>
        <v>0.08</v>
      </c>
      <c r="E53" s="8">
        <f>'Opta Data'!AT51</f>
        <v>1.01</v>
      </c>
      <c r="F53" s="8">
        <f>'Opta Data'!AU51</f>
        <v>0</v>
      </c>
      <c r="G53" s="8">
        <f>'Opta Data'!AV51</f>
        <v>1.69</v>
      </c>
      <c r="H53" s="8">
        <f>'Opta Data'!AW51</f>
        <v>1.86</v>
      </c>
      <c r="I53" s="8">
        <f t="shared" si="3"/>
        <v>39</v>
      </c>
      <c r="J53" s="8"/>
      <c r="K53" s="8">
        <f>'Opta Data'!AX51</f>
        <v>4.8099999999999996</v>
      </c>
      <c r="L53" s="8">
        <f>'Opta Data'!BA51</f>
        <v>0.76</v>
      </c>
      <c r="M53" s="8">
        <f>'Opta Data'!BB51</f>
        <v>2.36</v>
      </c>
      <c r="N53" s="8">
        <f>'Opta Data'!BC51</f>
        <v>6.59</v>
      </c>
      <c r="O53" s="8">
        <f>'Opta Data'!BD51</f>
        <v>13.85</v>
      </c>
      <c r="P53" s="8">
        <f>'Opta Data'!BE51</f>
        <v>59.22</v>
      </c>
      <c r="Q53" s="8">
        <f t="shared" si="4"/>
        <v>25</v>
      </c>
      <c r="R53" s="8"/>
      <c r="S53" s="8">
        <f>'Opta Data'!BF51</f>
        <v>0.78</v>
      </c>
      <c r="T53" s="8">
        <f>'Opta Data'!BG51</f>
        <v>8.2799999999999994</v>
      </c>
      <c r="U53" s="8">
        <f>'Opta Data'!BH51</f>
        <v>2.11</v>
      </c>
      <c r="V53" s="3">
        <f>'Opta Data'!BI51</f>
        <v>1.94</v>
      </c>
      <c r="W53" s="3">
        <f>'Opta Data'!BJ51</f>
        <v>3.42</v>
      </c>
      <c r="X53" s="8">
        <f t="shared" si="5"/>
        <v>50</v>
      </c>
    </row>
    <row r="54" spans="1:24" x14ac:dyDescent="0.3">
      <c r="A54" s="8" t="str">
        <f>'Opta Data'!J52</f>
        <v>V. Qazaishvili</v>
      </c>
      <c r="B54" s="8">
        <f>'Opta Data'!AQ52</f>
        <v>1.25</v>
      </c>
      <c r="C54" s="8">
        <f>'Opta Data'!AR52</f>
        <v>0.68</v>
      </c>
      <c r="D54" s="8">
        <f>'Opta Data'!AS52</f>
        <v>0</v>
      </c>
      <c r="E54" s="8">
        <f>'Opta Data'!AT52</f>
        <v>0.85</v>
      </c>
      <c r="F54" s="8">
        <f>'Opta Data'!AU52</f>
        <v>0.11</v>
      </c>
      <c r="G54" s="8">
        <f>'Opta Data'!AV52</f>
        <v>0.62</v>
      </c>
      <c r="H54" s="8">
        <f>'Opta Data'!AW52</f>
        <v>2.9</v>
      </c>
      <c r="I54" s="8">
        <f t="shared" si="3"/>
        <v>21</v>
      </c>
      <c r="J54" s="8"/>
      <c r="K54" s="8">
        <f>'Opta Data'!AX52</f>
        <v>7.61</v>
      </c>
      <c r="L54" s="8">
        <f>'Opta Data'!BA52</f>
        <v>0.34</v>
      </c>
      <c r="M54" s="8">
        <f>'Opta Data'!BB52</f>
        <v>0.85</v>
      </c>
      <c r="N54" s="8">
        <f>'Opta Data'!BC52</f>
        <v>5.74</v>
      </c>
      <c r="O54" s="8">
        <f>'Opta Data'!BD52</f>
        <v>10.79</v>
      </c>
      <c r="P54" s="8">
        <f>'Opta Data'!BE52</f>
        <v>71.05</v>
      </c>
      <c r="Q54" s="8">
        <f t="shared" si="4"/>
        <v>1</v>
      </c>
      <c r="R54" s="8"/>
      <c r="S54" s="8">
        <f>'Opta Data'!BF52</f>
        <v>1.05</v>
      </c>
      <c r="T54" s="8">
        <f>'Opta Data'!BG52</f>
        <v>8.89</v>
      </c>
      <c r="U54" s="8">
        <f>'Opta Data'!BH52</f>
        <v>2.16</v>
      </c>
      <c r="V54" s="3">
        <f>'Opta Data'!BI52</f>
        <v>1.32</v>
      </c>
      <c r="W54" s="3">
        <f>'Opta Data'!BJ52</f>
        <v>3.72</v>
      </c>
      <c r="X54" s="8">
        <f t="shared" si="5"/>
        <v>51</v>
      </c>
    </row>
    <row r="55" spans="1:24" x14ac:dyDescent="0.3">
      <c r="A55" s="8" t="str">
        <f>'Opta Data'!J53</f>
        <v>VÃ­ctor RodrÃ­guez</v>
      </c>
      <c r="B55" s="8">
        <f>'Opta Data'!AQ53</f>
        <v>2.5</v>
      </c>
      <c r="C55" s="8">
        <f>'Opta Data'!AR53</f>
        <v>0.73</v>
      </c>
      <c r="D55" s="8">
        <f>'Opta Data'!AS53</f>
        <v>0.21</v>
      </c>
      <c r="E55" s="8">
        <f>'Opta Data'!AT53</f>
        <v>1.77</v>
      </c>
      <c r="F55" s="8">
        <f>'Opta Data'!AU53</f>
        <v>0</v>
      </c>
      <c r="G55" s="8">
        <f>'Opta Data'!AV53</f>
        <v>2.4</v>
      </c>
      <c r="H55" s="8">
        <f>'Opta Data'!AW53</f>
        <v>2.5</v>
      </c>
      <c r="I55" s="8">
        <f t="shared" si="3"/>
        <v>27</v>
      </c>
      <c r="J55" s="8"/>
      <c r="K55" s="8">
        <f>'Opta Data'!AX53</f>
        <v>6.04</v>
      </c>
      <c r="L55" s="8">
        <f>'Opta Data'!BA53</f>
        <v>0.31</v>
      </c>
      <c r="M55" s="8">
        <f>'Opta Data'!BB53</f>
        <v>1.88</v>
      </c>
      <c r="N55" s="8">
        <f>'Opta Data'!BC53</f>
        <v>6.56</v>
      </c>
      <c r="O55" s="8">
        <f>'Opta Data'!BD53</f>
        <v>14.9</v>
      </c>
      <c r="P55" s="8">
        <f>'Opta Data'!BE53</f>
        <v>56.4</v>
      </c>
      <c r="Q55" s="8">
        <f t="shared" si="4"/>
        <v>33</v>
      </c>
      <c r="R55" s="8"/>
      <c r="S55" s="8">
        <f>'Opta Data'!BF53</f>
        <v>0.21</v>
      </c>
      <c r="T55" s="8">
        <f>'Opta Data'!BG53</f>
        <v>2.75</v>
      </c>
      <c r="U55" s="8">
        <f>'Opta Data'!BH53</f>
        <v>1</v>
      </c>
      <c r="V55" s="3">
        <f>'Opta Data'!BI53</f>
        <v>1.21</v>
      </c>
      <c r="W55" s="3">
        <f>'Opta Data'!BJ53</f>
        <v>1.23</v>
      </c>
      <c r="X55" s="8">
        <f t="shared" si="5"/>
        <v>2</v>
      </c>
    </row>
    <row r="56" spans="1:24" x14ac:dyDescent="0.3">
      <c r="A56" s="8" t="str">
        <f>'Opta Data'!J54</f>
        <v>Y. Asad</v>
      </c>
      <c r="B56" s="8">
        <f>'Opta Data'!AQ54</f>
        <v>1.79</v>
      </c>
      <c r="C56" s="8">
        <f>'Opta Data'!AR54</f>
        <v>1.08</v>
      </c>
      <c r="D56" s="8">
        <f>'Opta Data'!AS54</f>
        <v>0.14000000000000001</v>
      </c>
      <c r="E56" s="8">
        <f>'Opta Data'!AT54</f>
        <v>1.1299999999999999</v>
      </c>
      <c r="F56" s="8">
        <f>'Opta Data'!AU54</f>
        <v>0.19</v>
      </c>
      <c r="G56" s="8">
        <f>'Opta Data'!AV54</f>
        <v>1.79</v>
      </c>
      <c r="H56" s="8">
        <f>'Opta Data'!AW54</f>
        <v>1.55</v>
      </c>
      <c r="I56" s="8">
        <f t="shared" si="3"/>
        <v>45</v>
      </c>
      <c r="J56" s="8"/>
      <c r="K56" s="8">
        <f>'Opta Data'!AX54</f>
        <v>6.31</v>
      </c>
      <c r="L56" s="8">
        <f>'Opta Data'!BA54</f>
        <v>1.08</v>
      </c>
      <c r="M56" s="8">
        <f>'Opta Data'!BB54</f>
        <v>3.11</v>
      </c>
      <c r="N56" s="8">
        <f>'Opta Data'!BC54</f>
        <v>5.93</v>
      </c>
      <c r="O56" s="8">
        <f>'Opta Data'!BD54</f>
        <v>13.37</v>
      </c>
      <c r="P56" s="8">
        <f>'Opta Data'!BE54</f>
        <v>57.8</v>
      </c>
      <c r="Q56" s="8">
        <f t="shared" si="4"/>
        <v>29</v>
      </c>
      <c r="R56" s="8"/>
      <c r="S56" s="8">
        <f>'Opta Data'!BF54</f>
        <v>0.56999999999999995</v>
      </c>
      <c r="T56" s="8">
        <f>'Opta Data'!BG54</f>
        <v>4.29</v>
      </c>
      <c r="U56" s="8">
        <f>'Opta Data'!BH54</f>
        <v>1.64</v>
      </c>
      <c r="V56" s="3">
        <f>'Opta Data'!BI54</f>
        <v>1.68</v>
      </c>
      <c r="W56" s="3">
        <f>'Opta Data'!BJ54</f>
        <v>2</v>
      </c>
      <c r="X56" s="8">
        <f t="shared" si="5"/>
        <v>21</v>
      </c>
    </row>
    <row r="57" spans="1:24" x14ac:dyDescent="0.3">
      <c r="A57" s="8" t="str">
        <f>'Opta Data'!J55</f>
        <v>Z. Stieber</v>
      </c>
      <c r="B57" s="8">
        <f>'Opta Data'!AQ55</f>
        <v>0.9</v>
      </c>
      <c r="C57" s="8">
        <f>'Opta Data'!AR55</f>
        <v>0.96</v>
      </c>
      <c r="D57" s="8">
        <f>'Opta Data'!AS55</f>
        <v>0.24</v>
      </c>
      <c r="E57" s="8">
        <f>'Opta Data'!AT55</f>
        <v>0.48</v>
      </c>
      <c r="F57" s="8">
        <f>'Opta Data'!AU55</f>
        <v>0.12</v>
      </c>
      <c r="G57" s="8">
        <f>'Opta Data'!AV55</f>
        <v>0.78</v>
      </c>
      <c r="H57" s="8">
        <f>'Opta Data'!AW55</f>
        <v>1.8</v>
      </c>
      <c r="I57" s="8">
        <f t="shared" si="3"/>
        <v>41</v>
      </c>
      <c r="J57" s="8"/>
      <c r="K57" s="8">
        <f>'Opta Data'!AX55</f>
        <v>5.47</v>
      </c>
      <c r="L57" s="8">
        <f>'Opta Data'!BA55</f>
        <v>0.24</v>
      </c>
      <c r="M57" s="8">
        <f>'Opta Data'!BB55</f>
        <v>0.96</v>
      </c>
      <c r="N57" s="8">
        <f>'Opta Data'!BC55</f>
        <v>1.92</v>
      </c>
      <c r="O57" s="8">
        <f>'Opta Data'!BD55</f>
        <v>4.99</v>
      </c>
      <c r="P57" s="8">
        <f>'Opta Data'!BE55</f>
        <v>66.06</v>
      </c>
      <c r="Q57" s="8">
        <f t="shared" si="4"/>
        <v>4</v>
      </c>
      <c r="R57" s="8"/>
      <c r="S57" s="8">
        <f>'Opta Data'!BF55</f>
        <v>0.83</v>
      </c>
      <c r="T57" s="8">
        <f>'Opta Data'!BG55</f>
        <v>5.52</v>
      </c>
      <c r="U57" s="8">
        <f>'Opta Data'!BH55</f>
        <v>1.74</v>
      </c>
      <c r="V57" s="3">
        <f>'Opta Data'!BI55</f>
        <v>1.83</v>
      </c>
      <c r="W57" s="3">
        <f>'Opta Data'!BJ55</f>
        <v>2.4300000000000002</v>
      </c>
      <c r="X57" s="8">
        <f t="shared" si="5"/>
        <v>34</v>
      </c>
    </row>
    <row r="58" spans="1:24" x14ac:dyDescent="0.3">
      <c r="A58" s="8"/>
      <c r="B58" s="8"/>
      <c r="C58" s="8"/>
      <c r="D58" s="8"/>
      <c r="E58" s="8"/>
      <c r="F58" s="8"/>
      <c r="G58" s="8"/>
      <c r="H58" s="8"/>
      <c r="I58" s="8"/>
      <c r="J58" s="8"/>
      <c r="K58" s="8"/>
      <c r="L58" s="8"/>
      <c r="M58" s="8"/>
      <c r="N58" s="8"/>
      <c r="O58" s="8"/>
      <c r="P58" s="8"/>
      <c r="Q58" s="8"/>
      <c r="R58" s="8"/>
      <c r="S58" s="8"/>
      <c r="T58" s="8"/>
      <c r="U58" s="8"/>
      <c r="V58" s="3"/>
      <c r="W58" s="3"/>
      <c r="X58"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08F0-64A8-447F-843D-3665E36DBA27}">
  <dimension ref="A1:AH57"/>
  <sheetViews>
    <sheetView workbookViewId="0"/>
  </sheetViews>
  <sheetFormatPr defaultRowHeight="14.4" x14ac:dyDescent="0.3"/>
  <cols>
    <col min="1" max="1" width="11.33203125" customWidth="1"/>
  </cols>
  <sheetData>
    <row r="1" spans="1:34" x14ac:dyDescent="0.3">
      <c r="A1" t="s">
        <v>184</v>
      </c>
    </row>
    <row r="2" spans="1:34" x14ac:dyDescent="0.3">
      <c r="A2" t="s">
        <v>191</v>
      </c>
      <c r="B2" t="s">
        <v>192</v>
      </c>
      <c r="F2" t="s">
        <v>197</v>
      </c>
      <c r="J2" t="s">
        <v>198</v>
      </c>
      <c r="N2" t="s">
        <v>199</v>
      </c>
      <c r="R2" t="s">
        <v>200</v>
      </c>
      <c r="V2" t="s">
        <v>183</v>
      </c>
      <c r="Z2" t="s">
        <v>195</v>
      </c>
      <c r="AD2" t="s">
        <v>201</v>
      </c>
      <c r="AH2" t="s">
        <v>214</v>
      </c>
    </row>
    <row r="3" spans="1:34" x14ac:dyDescent="0.3">
      <c r="A3" t="s">
        <v>9</v>
      </c>
      <c r="B3" t="s">
        <v>0</v>
      </c>
      <c r="C3" t="s">
        <v>193</v>
      </c>
      <c r="D3" t="s">
        <v>194</v>
      </c>
      <c r="F3" t="s">
        <v>0</v>
      </c>
      <c r="G3" t="s">
        <v>193</v>
      </c>
      <c r="H3" t="s">
        <v>194</v>
      </c>
      <c r="J3" t="s">
        <v>0</v>
      </c>
      <c r="K3" t="s">
        <v>193</v>
      </c>
      <c r="L3" t="s">
        <v>194</v>
      </c>
      <c r="N3" t="s">
        <v>0</v>
      </c>
      <c r="O3" t="s">
        <v>193</v>
      </c>
      <c r="P3" t="s">
        <v>194</v>
      </c>
      <c r="R3" t="s">
        <v>0</v>
      </c>
      <c r="S3" t="s">
        <v>193</v>
      </c>
      <c r="T3" t="s">
        <v>194</v>
      </c>
      <c r="V3" t="s">
        <v>0</v>
      </c>
      <c r="W3" t="s">
        <v>193</v>
      </c>
      <c r="X3" t="s">
        <v>194</v>
      </c>
      <c r="Z3" t="s">
        <v>0</v>
      </c>
      <c r="AA3" t="s">
        <v>193</v>
      </c>
      <c r="AB3" t="s">
        <v>194</v>
      </c>
      <c r="AD3" t="s">
        <v>0</v>
      </c>
      <c r="AE3" t="s">
        <v>193</v>
      </c>
      <c r="AF3" t="s">
        <v>194</v>
      </c>
      <c r="AH3" t="s">
        <v>215</v>
      </c>
    </row>
    <row r="4" spans="1:34" x14ac:dyDescent="0.3">
      <c r="A4" t="str">
        <f>'Opta Data'!J2</f>
        <v>A. Davies</v>
      </c>
      <c r="B4">
        <f>'Attacking Workspace'!F4</f>
        <v>18</v>
      </c>
      <c r="C4">
        <f>55-'Points Calc'!B4</f>
        <v>37</v>
      </c>
      <c r="D4">
        <f>0.1*0.6*C4</f>
        <v>2.2199999999999998</v>
      </c>
      <c r="F4">
        <f>'Attacking Workspace'!M4</f>
        <v>39</v>
      </c>
      <c r="G4">
        <f>55-'Points Calc'!F4</f>
        <v>16</v>
      </c>
      <c r="H4">
        <f>0.1*0.6*G4</f>
        <v>0.96</v>
      </c>
      <c r="J4">
        <f>'Attacking Workspace'!T4</f>
        <v>2</v>
      </c>
      <c r="K4">
        <f>55-'Points Calc'!J4</f>
        <v>53</v>
      </c>
      <c r="L4">
        <f>0.3*0.6*K4</f>
        <v>9.5399999999999991</v>
      </c>
      <c r="N4">
        <f>'Attacking Workspace'!AB4</f>
        <v>41</v>
      </c>
      <c r="O4">
        <f>55-'Points Calc'!N4</f>
        <v>14</v>
      </c>
      <c r="P4">
        <f>0.5*0.6*O4</f>
        <v>4.2</v>
      </c>
      <c r="R4">
        <f>'Attacking Workspace'!AI4</f>
        <v>23</v>
      </c>
      <c r="S4">
        <f>55-'Points Calc'!R4</f>
        <v>32</v>
      </c>
      <c r="T4">
        <f>0.05*S4</f>
        <v>1.6</v>
      </c>
      <c r="V4">
        <f>'Defensive Workspace'!I4</f>
        <v>3</v>
      </c>
      <c r="W4">
        <f>55-'Points Calc'!V4</f>
        <v>52</v>
      </c>
      <c r="X4">
        <f>0.1*0.5*W4</f>
        <v>2.6</v>
      </c>
      <c r="Z4">
        <f>'Defensive Workspace'!Q4</f>
        <v>3</v>
      </c>
      <c r="AA4">
        <f>55-'Points Calc'!Z4</f>
        <v>52</v>
      </c>
      <c r="AB4">
        <f>0.1*0.5*AA4</f>
        <v>2.6</v>
      </c>
      <c r="AD4">
        <f>'Defensive Workspace'!X4</f>
        <v>26</v>
      </c>
      <c r="AE4">
        <f>55-'Points Calc'!AD4</f>
        <v>29</v>
      </c>
      <c r="AF4">
        <f>0.2*0.5*AE4</f>
        <v>2.9000000000000004</v>
      </c>
      <c r="AH4">
        <f>AF4+AB4+X4+T4+P4+L4+H4+D4</f>
        <v>26.619999999999997</v>
      </c>
    </row>
    <row r="5" spans="1:34" x14ac:dyDescent="0.3">
      <c r="A5" s="8" t="str">
        <f>'Opta Data'!J3</f>
        <v>A. Elis</v>
      </c>
      <c r="B5" s="8">
        <f>'Attacking Workspace'!F5</f>
        <v>39</v>
      </c>
      <c r="C5" s="8">
        <f>55-'Points Calc'!B5</f>
        <v>16</v>
      </c>
      <c r="D5" s="8">
        <f t="shared" ref="D5:D57" si="0">0.1*0.6*C5</f>
        <v>0.96</v>
      </c>
      <c r="E5" s="8"/>
      <c r="F5" s="8">
        <f>'Attacking Workspace'!M5</f>
        <v>50</v>
      </c>
      <c r="G5" s="8">
        <f>55-'Points Calc'!F5</f>
        <v>5</v>
      </c>
      <c r="H5" s="8">
        <f t="shared" ref="H5:H57" si="1">0.1*0.6*G5</f>
        <v>0.3</v>
      </c>
      <c r="I5" s="8"/>
      <c r="J5" s="8">
        <f>'Attacking Workspace'!T5</f>
        <v>16</v>
      </c>
      <c r="K5" s="8">
        <f>55-'Points Calc'!J5</f>
        <v>39</v>
      </c>
      <c r="L5" s="8">
        <f t="shared" ref="L5:L57" si="2">0.3*0.6*K5</f>
        <v>7.02</v>
      </c>
      <c r="M5" s="8"/>
      <c r="N5" s="8">
        <f>'Attacking Workspace'!AB5</f>
        <v>3</v>
      </c>
      <c r="O5" s="8">
        <f>55-'Points Calc'!N5</f>
        <v>52</v>
      </c>
      <c r="P5" s="8">
        <f t="shared" ref="P5:P57" si="3">0.5*0.6*O5</f>
        <v>15.6</v>
      </c>
      <c r="Q5" s="8"/>
      <c r="R5" s="8">
        <f>'Attacking Workspace'!AI5</f>
        <v>5</v>
      </c>
      <c r="S5" s="8">
        <f>55-'Points Calc'!R5</f>
        <v>50</v>
      </c>
      <c r="T5" s="8">
        <f t="shared" ref="T5:T57" si="4">0.05*S5</f>
        <v>2.5</v>
      </c>
      <c r="U5" s="8"/>
      <c r="V5" s="8">
        <f>'Defensive Workspace'!I5</f>
        <v>50</v>
      </c>
      <c r="W5" s="8">
        <f>55-'Points Calc'!V5</f>
        <v>5</v>
      </c>
      <c r="X5" s="8">
        <f t="shared" ref="X5:X57" si="5">0.1*0.5*W5</f>
        <v>0.25</v>
      </c>
      <c r="Y5" s="8"/>
      <c r="Z5" s="8">
        <f>'Defensive Workspace'!Q5</f>
        <v>53</v>
      </c>
      <c r="AA5" s="8">
        <f>55-'Points Calc'!Z5</f>
        <v>2</v>
      </c>
      <c r="AB5" s="8">
        <f t="shared" ref="AB5:AB57" si="6">0.1*0.5*AA5</f>
        <v>0.1</v>
      </c>
      <c r="AC5" s="8"/>
      <c r="AD5" s="8">
        <f>'Defensive Workspace'!X5</f>
        <v>17</v>
      </c>
      <c r="AE5" s="8">
        <f>55-'Points Calc'!AD5</f>
        <v>38</v>
      </c>
      <c r="AF5" s="8">
        <f t="shared" ref="AF5:AF57" si="7">0.2*0.5*AE5</f>
        <v>3.8000000000000003</v>
      </c>
      <c r="AG5" s="8"/>
      <c r="AH5" s="8">
        <f t="shared" ref="AH5:AH57" si="8">AF5+AB5+X5+T5+P5+L5+H5+D5</f>
        <v>30.53</v>
      </c>
    </row>
    <row r="6" spans="1:34" x14ac:dyDescent="0.3">
      <c r="A6" s="8" t="str">
        <f>'Opta Data'!J4</f>
        <v>A. GÃ³mez</v>
      </c>
      <c r="B6" s="8">
        <f>'Attacking Workspace'!F6</f>
        <v>29</v>
      </c>
      <c r="C6" s="8">
        <f>55-'Points Calc'!B6</f>
        <v>26</v>
      </c>
      <c r="D6" s="8">
        <f t="shared" si="0"/>
        <v>1.56</v>
      </c>
      <c r="E6" s="8"/>
      <c r="F6" s="8">
        <f>'Attacking Workspace'!M6</f>
        <v>54</v>
      </c>
      <c r="G6" s="8">
        <f>55-'Points Calc'!F6</f>
        <v>1</v>
      </c>
      <c r="H6" s="8">
        <f t="shared" si="1"/>
        <v>0.06</v>
      </c>
      <c r="I6" s="8"/>
      <c r="J6" s="8">
        <f>'Attacking Workspace'!T6</f>
        <v>51</v>
      </c>
      <c r="K6" s="8">
        <f>55-'Points Calc'!J6</f>
        <v>4</v>
      </c>
      <c r="L6" s="8">
        <f t="shared" si="2"/>
        <v>0.72</v>
      </c>
      <c r="M6" s="8"/>
      <c r="N6" s="8">
        <f>'Attacking Workspace'!AB6</f>
        <v>51</v>
      </c>
      <c r="O6" s="8">
        <f>55-'Points Calc'!N6</f>
        <v>4</v>
      </c>
      <c r="P6" s="8">
        <f t="shared" si="3"/>
        <v>1.2</v>
      </c>
      <c r="Q6" s="8"/>
      <c r="R6" s="8">
        <f>'Attacking Workspace'!AI6</f>
        <v>50</v>
      </c>
      <c r="S6" s="8">
        <f>55-'Points Calc'!R6</f>
        <v>5</v>
      </c>
      <c r="T6" s="8">
        <f t="shared" si="4"/>
        <v>0.25</v>
      </c>
      <c r="U6" s="8"/>
      <c r="V6" s="8">
        <f>'Defensive Workspace'!I6</f>
        <v>49</v>
      </c>
      <c r="W6" s="8">
        <f>55-'Points Calc'!V6</f>
        <v>6</v>
      </c>
      <c r="X6" s="8">
        <f t="shared" si="5"/>
        <v>0.30000000000000004</v>
      </c>
      <c r="Y6" s="8"/>
      <c r="Z6" s="8">
        <f>'Defensive Workspace'!Q6</f>
        <v>18</v>
      </c>
      <c r="AA6" s="8">
        <f>55-'Points Calc'!Z6</f>
        <v>37</v>
      </c>
      <c r="AB6" s="8">
        <f t="shared" si="6"/>
        <v>1.85</v>
      </c>
      <c r="AC6" s="8"/>
      <c r="AD6" s="8">
        <f>'Defensive Workspace'!X6</f>
        <v>33</v>
      </c>
      <c r="AE6" s="8">
        <f>55-'Points Calc'!AD6</f>
        <v>22</v>
      </c>
      <c r="AF6" s="8">
        <f t="shared" si="7"/>
        <v>2.2000000000000002</v>
      </c>
      <c r="AG6" s="8"/>
      <c r="AH6" s="8">
        <f t="shared" si="8"/>
        <v>8.14</v>
      </c>
    </row>
    <row r="7" spans="1:34" x14ac:dyDescent="0.3">
      <c r="A7" s="8" t="str">
        <f>'Opta Data'!J5</f>
        <v>A. Katai</v>
      </c>
      <c r="B7" s="8">
        <f>'Attacking Workspace'!F7</f>
        <v>34</v>
      </c>
      <c r="C7" s="8">
        <f>55-'Points Calc'!B7</f>
        <v>21</v>
      </c>
      <c r="D7" s="8">
        <f t="shared" si="0"/>
        <v>1.26</v>
      </c>
      <c r="E7" s="8"/>
      <c r="F7" s="8">
        <f>'Attacking Workspace'!M7</f>
        <v>43</v>
      </c>
      <c r="G7" s="8">
        <f>55-'Points Calc'!F7</f>
        <v>12</v>
      </c>
      <c r="H7" s="8">
        <f t="shared" si="1"/>
        <v>0.72</v>
      </c>
      <c r="I7" s="8"/>
      <c r="J7" s="8">
        <f>'Attacking Workspace'!T7</f>
        <v>22</v>
      </c>
      <c r="K7" s="8">
        <f>55-'Points Calc'!J7</f>
        <v>33</v>
      </c>
      <c r="L7" s="8">
        <f t="shared" si="2"/>
        <v>5.9399999999999995</v>
      </c>
      <c r="M7" s="8"/>
      <c r="N7" s="8">
        <f>'Attacking Workspace'!AB7</f>
        <v>5</v>
      </c>
      <c r="O7" s="8">
        <f>55-'Points Calc'!N7</f>
        <v>50</v>
      </c>
      <c r="P7" s="8">
        <f t="shared" si="3"/>
        <v>15</v>
      </c>
      <c r="Q7" s="8"/>
      <c r="R7" s="8">
        <f>'Attacking Workspace'!AI7</f>
        <v>30</v>
      </c>
      <c r="S7" s="8">
        <f>55-'Points Calc'!R7</f>
        <v>25</v>
      </c>
      <c r="T7" s="8">
        <f t="shared" si="4"/>
        <v>1.25</v>
      </c>
      <c r="U7" s="8"/>
      <c r="V7" s="8">
        <f>'Defensive Workspace'!I7</f>
        <v>35</v>
      </c>
      <c r="W7" s="8">
        <f>55-'Points Calc'!V7</f>
        <v>20</v>
      </c>
      <c r="X7" s="8">
        <f t="shared" si="5"/>
        <v>1</v>
      </c>
      <c r="Y7" s="8"/>
      <c r="Z7" s="8">
        <f>'Defensive Workspace'!Q7</f>
        <v>39</v>
      </c>
      <c r="AA7" s="8">
        <f>55-'Points Calc'!Z7</f>
        <v>16</v>
      </c>
      <c r="AB7" s="8">
        <f t="shared" si="6"/>
        <v>0.8</v>
      </c>
      <c r="AC7" s="8"/>
      <c r="AD7" s="8">
        <f>'Defensive Workspace'!X7</f>
        <v>48</v>
      </c>
      <c r="AE7" s="8">
        <f>55-'Points Calc'!AD7</f>
        <v>7</v>
      </c>
      <c r="AF7" s="8">
        <f t="shared" si="7"/>
        <v>0.70000000000000007</v>
      </c>
      <c r="AG7" s="8"/>
      <c r="AH7" s="8">
        <f t="shared" si="8"/>
        <v>26.669999999999998</v>
      </c>
    </row>
    <row r="8" spans="1:34" x14ac:dyDescent="0.3">
      <c r="A8" s="8" t="str">
        <f>'Opta Data'!J6</f>
        <v>A. Muyl</v>
      </c>
      <c r="B8" s="8">
        <f>'Attacking Workspace'!F8</f>
        <v>6</v>
      </c>
      <c r="C8" s="8">
        <f>55-'Points Calc'!B8</f>
        <v>49</v>
      </c>
      <c r="D8" s="8">
        <f t="shared" si="0"/>
        <v>2.94</v>
      </c>
      <c r="E8" s="8"/>
      <c r="F8" s="8">
        <f>'Attacking Workspace'!M8</f>
        <v>10</v>
      </c>
      <c r="G8" s="8">
        <f>55-'Points Calc'!F8</f>
        <v>45</v>
      </c>
      <c r="H8" s="8">
        <f t="shared" si="1"/>
        <v>2.6999999999999997</v>
      </c>
      <c r="I8" s="8"/>
      <c r="J8" s="8">
        <f>'Attacking Workspace'!T8</f>
        <v>54</v>
      </c>
      <c r="K8" s="8">
        <f>55-'Points Calc'!J8</f>
        <v>1</v>
      </c>
      <c r="L8" s="8">
        <f t="shared" si="2"/>
        <v>0.18</v>
      </c>
      <c r="M8" s="8"/>
      <c r="N8" s="8">
        <f>'Attacking Workspace'!AB8</f>
        <v>13</v>
      </c>
      <c r="O8" s="8">
        <f>55-'Points Calc'!N8</f>
        <v>42</v>
      </c>
      <c r="P8" s="8">
        <f t="shared" si="3"/>
        <v>12.6</v>
      </c>
      <c r="Q8" s="8"/>
      <c r="R8" s="8">
        <f>'Attacking Workspace'!AI8</f>
        <v>4</v>
      </c>
      <c r="S8" s="8">
        <f>55-'Points Calc'!R8</f>
        <v>51</v>
      </c>
      <c r="T8" s="8">
        <f t="shared" si="4"/>
        <v>2.5500000000000003</v>
      </c>
      <c r="U8" s="8"/>
      <c r="V8" s="8">
        <f>'Defensive Workspace'!I8</f>
        <v>11</v>
      </c>
      <c r="W8" s="8">
        <f>55-'Points Calc'!V8</f>
        <v>44</v>
      </c>
      <c r="X8" s="8">
        <f t="shared" si="5"/>
        <v>2.2000000000000002</v>
      </c>
      <c r="Y8" s="8"/>
      <c r="Z8" s="8">
        <f>'Defensive Workspace'!Q8</f>
        <v>51</v>
      </c>
      <c r="AA8" s="8">
        <f>55-'Points Calc'!Z8</f>
        <v>4</v>
      </c>
      <c r="AB8" s="8">
        <f t="shared" si="6"/>
        <v>0.2</v>
      </c>
      <c r="AC8" s="8"/>
      <c r="AD8" s="8">
        <f>'Defensive Workspace'!X8</f>
        <v>9</v>
      </c>
      <c r="AE8" s="8">
        <f>55-'Points Calc'!AD8</f>
        <v>46</v>
      </c>
      <c r="AF8" s="8">
        <f t="shared" si="7"/>
        <v>4.6000000000000005</v>
      </c>
      <c r="AG8" s="8"/>
      <c r="AH8" s="8">
        <f t="shared" si="8"/>
        <v>27.97</v>
      </c>
    </row>
    <row r="9" spans="1:34" x14ac:dyDescent="0.3">
      <c r="A9" s="8" t="str">
        <f>'Opta Data'!J7</f>
        <v>A. Silva</v>
      </c>
      <c r="B9" s="8">
        <f>'Attacking Workspace'!F9</f>
        <v>16</v>
      </c>
      <c r="C9" s="8">
        <f>55-'Points Calc'!B9</f>
        <v>39</v>
      </c>
      <c r="D9" s="8">
        <f t="shared" si="0"/>
        <v>2.34</v>
      </c>
      <c r="E9" s="8"/>
      <c r="F9" s="8">
        <f>'Attacking Workspace'!M9</f>
        <v>13</v>
      </c>
      <c r="G9" s="8">
        <f>55-'Points Calc'!F9</f>
        <v>42</v>
      </c>
      <c r="H9" s="8">
        <f t="shared" si="1"/>
        <v>2.52</v>
      </c>
      <c r="I9" s="8"/>
      <c r="J9" s="8">
        <f>'Attacking Workspace'!T9</f>
        <v>20</v>
      </c>
      <c r="K9" s="8">
        <f>55-'Points Calc'!J9</f>
        <v>35</v>
      </c>
      <c r="L9" s="8">
        <f t="shared" si="2"/>
        <v>6.3</v>
      </c>
      <c r="M9" s="8"/>
      <c r="N9" s="8">
        <f>'Attacking Workspace'!AB9</f>
        <v>23</v>
      </c>
      <c r="O9" s="8">
        <f>55-'Points Calc'!N9</f>
        <v>32</v>
      </c>
      <c r="P9" s="8">
        <f t="shared" si="3"/>
        <v>9.6</v>
      </c>
      <c r="Q9" s="8"/>
      <c r="R9" s="8">
        <f>'Attacking Workspace'!AI9</f>
        <v>41</v>
      </c>
      <c r="S9" s="8">
        <f>55-'Points Calc'!R9</f>
        <v>14</v>
      </c>
      <c r="T9" s="8">
        <f t="shared" si="4"/>
        <v>0.70000000000000007</v>
      </c>
      <c r="U9" s="8"/>
      <c r="V9" s="8">
        <f>'Defensive Workspace'!I9</f>
        <v>25</v>
      </c>
      <c r="W9" s="8">
        <f>55-'Points Calc'!V9</f>
        <v>30</v>
      </c>
      <c r="X9" s="8">
        <f t="shared" si="5"/>
        <v>1.5</v>
      </c>
      <c r="Y9" s="8"/>
      <c r="Z9" s="8">
        <f>'Defensive Workspace'!Q9</f>
        <v>17</v>
      </c>
      <c r="AA9" s="8">
        <f>55-'Points Calc'!Z9</f>
        <v>38</v>
      </c>
      <c r="AB9" s="8">
        <f t="shared" si="6"/>
        <v>1.9000000000000001</v>
      </c>
      <c r="AC9" s="8"/>
      <c r="AD9" s="8">
        <f>'Defensive Workspace'!X9</f>
        <v>34</v>
      </c>
      <c r="AE9" s="8">
        <f>55-'Points Calc'!AD9</f>
        <v>21</v>
      </c>
      <c r="AF9" s="8">
        <f t="shared" si="7"/>
        <v>2.1</v>
      </c>
      <c r="AG9" s="8"/>
      <c r="AH9" s="8">
        <f t="shared" si="8"/>
        <v>26.96</v>
      </c>
    </row>
    <row r="10" spans="1:34" x14ac:dyDescent="0.3">
      <c r="A10" s="8" t="str">
        <f>'Opta Data'!J8</f>
        <v>B. Shea</v>
      </c>
      <c r="B10" s="8">
        <f>'Attacking Workspace'!F10</f>
        <v>46</v>
      </c>
      <c r="C10" s="8">
        <f>55-'Points Calc'!B10</f>
        <v>9</v>
      </c>
      <c r="D10" s="8">
        <f t="shared" si="0"/>
        <v>0.54</v>
      </c>
      <c r="E10" s="8"/>
      <c r="F10" s="8">
        <f>'Attacking Workspace'!M10</f>
        <v>29</v>
      </c>
      <c r="G10" s="8">
        <f>55-'Points Calc'!F10</f>
        <v>26</v>
      </c>
      <c r="H10" s="8">
        <f t="shared" si="1"/>
        <v>1.56</v>
      </c>
      <c r="I10" s="8"/>
      <c r="J10" s="8">
        <f>'Attacking Workspace'!T10</f>
        <v>36</v>
      </c>
      <c r="K10" s="8">
        <f>55-'Points Calc'!J10</f>
        <v>19</v>
      </c>
      <c r="L10" s="8">
        <f t="shared" si="2"/>
        <v>3.42</v>
      </c>
      <c r="M10" s="8"/>
      <c r="N10" s="8">
        <f>'Attacking Workspace'!AB10</f>
        <v>36</v>
      </c>
      <c r="O10" s="8">
        <f>55-'Points Calc'!N10</f>
        <v>19</v>
      </c>
      <c r="P10" s="8">
        <f t="shared" si="3"/>
        <v>5.7</v>
      </c>
      <c r="Q10" s="8"/>
      <c r="R10" s="8">
        <f>'Attacking Workspace'!AI10</f>
        <v>31</v>
      </c>
      <c r="S10" s="8">
        <f>55-'Points Calc'!R10</f>
        <v>24</v>
      </c>
      <c r="T10" s="8">
        <f t="shared" si="4"/>
        <v>1.2000000000000002</v>
      </c>
      <c r="U10" s="8"/>
      <c r="V10" s="8">
        <f>'Defensive Workspace'!I10</f>
        <v>19</v>
      </c>
      <c r="W10" s="8">
        <f>55-'Points Calc'!V10</f>
        <v>36</v>
      </c>
      <c r="X10" s="8">
        <f t="shared" si="5"/>
        <v>1.8</v>
      </c>
      <c r="Y10" s="8"/>
      <c r="Z10" s="8">
        <f>'Defensive Workspace'!Q10</f>
        <v>16</v>
      </c>
      <c r="AA10" s="8">
        <f>55-'Points Calc'!Z10</f>
        <v>39</v>
      </c>
      <c r="AB10" s="8">
        <f t="shared" si="6"/>
        <v>1.9500000000000002</v>
      </c>
      <c r="AC10" s="8"/>
      <c r="AD10" s="8">
        <f>'Defensive Workspace'!X10</f>
        <v>41</v>
      </c>
      <c r="AE10" s="8">
        <f>55-'Points Calc'!AD10</f>
        <v>14</v>
      </c>
      <c r="AF10" s="8">
        <f t="shared" si="7"/>
        <v>1.4000000000000001</v>
      </c>
      <c r="AG10" s="8"/>
      <c r="AH10" s="8">
        <f t="shared" si="8"/>
        <v>17.57</v>
      </c>
    </row>
    <row r="11" spans="1:34" x14ac:dyDescent="0.3">
      <c r="A11" s="8" t="str">
        <f>'Opta Data'!J9</f>
        <v>C. Martinez</v>
      </c>
      <c r="B11" s="8">
        <f>'Attacking Workspace'!F11</f>
        <v>38</v>
      </c>
      <c r="C11" s="8">
        <f>55-'Points Calc'!B11</f>
        <v>17</v>
      </c>
      <c r="D11" s="8">
        <f t="shared" si="0"/>
        <v>1.02</v>
      </c>
      <c r="E11" s="8"/>
      <c r="F11" s="8">
        <f>'Attacking Workspace'!M11</f>
        <v>44</v>
      </c>
      <c r="G11" s="8">
        <f>55-'Points Calc'!F11</f>
        <v>11</v>
      </c>
      <c r="H11" s="8">
        <f t="shared" si="1"/>
        <v>0.65999999999999992</v>
      </c>
      <c r="I11" s="8"/>
      <c r="J11" s="8">
        <f>'Attacking Workspace'!T11</f>
        <v>50</v>
      </c>
      <c r="K11" s="8">
        <f>55-'Points Calc'!J11</f>
        <v>5</v>
      </c>
      <c r="L11" s="8">
        <f t="shared" si="2"/>
        <v>0.89999999999999991</v>
      </c>
      <c r="M11" s="8"/>
      <c r="N11" s="8">
        <f>'Attacking Workspace'!AB11</f>
        <v>52</v>
      </c>
      <c r="O11" s="8">
        <f>55-'Points Calc'!N11</f>
        <v>3</v>
      </c>
      <c r="P11" s="8">
        <f t="shared" si="3"/>
        <v>0.89999999999999991</v>
      </c>
      <c r="Q11" s="8"/>
      <c r="R11" s="8">
        <f>'Attacking Workspace'!AI11</f>
        <v>52</v>
      </c>
      <c r="S11" s="8">
        <f>55-'Points Calc'!R11</f>
        <v>3</v>
      </c>
      <c r="T11" s="8">
        <f t="shared" si="4"/>
        <v>0.15000000000000002</v>
      </c>
      <c r="U11" s="8"/>
      <c r="V11" s="8">
        <f>'Defensive Workspace'!I11</f>
        <v>42</v>
      </c>
      <c r="W11" s="8">
        <f>55-'Points Calc'!V11</f>
        <v>13</v>
      </c>
      <c r="X11" s="8">
        <f t="shared" si="5"/>
        <v>0.65</v>
      </c>
      <c r="Y11" s="8"/>
      <c r="Z11" s="8">
        <f>'Defensive Workspace'!Q11</f>
        <v>47</v>
      </c>
      <c r="AA11" s="8">
        <f>55-'Points Calc'!Z11</f>
        <v>8</v>
      </c>
      <c r="AB11" s="8">
        <f t="shared" si="6"/>
        <v>0.4</v>
      </c>
      <c r="AC11" s="8"/>
      <c r="AD11" s="8">
        <f>'Defensive Workspace'!X11</f>
        <v>1</v>
      </c>
      <c r="AE11" s="8">
        <f>55-'Points Calc'!AD11</f>
        <v>54</v>
      </c>
      <c r="AF11" s="8">
        <f t="shared" si="7"/>
        <v>5.4</v>
      </c>
      <c r="AG11" s="8"/>
      <c r="AH11" s="8">
        <f t="shared" si="8"/>
        <v>10.080000000000002</v>
      </c>
    </row>
    <row r="12" spans="1:34" x14ac:dyDescent="0.3">
      <c r="A12" s="8" t="str">
        <f>'Opta Data'!J10</f>
        <v>C. Mueller</v>
      </c>
      <c r="B12" s="8">
        <f>'Attacking Workspace'!F12</f>
        <v>50</v>
      </c>
      <c r="C12" s="8">
        <f>55-'Points Calc'!B12</f>
        <v>5</v>
      </c>
      <c r="D12" s="8">
        <f t="shared" si="0"/>
        <v>0.3</v>
      </c>
      <c r="E12" s="8"/>
      <c r="F12" s="8">
        <f>'Attacking Workspace'!M12</f>
        <v>31</v>
      </c>
      <c r="G12" s="8">
        <f>55-'Points Calc'!F12</f>
        <v>24</v>
      </c>
      <c r="H12" s="8">
        <f t="shared" si="1"/>
        <v>1.44</v>
      </c>
      <c r="I12" s="8"/>
      <c r="J12" s="8">
        <f>'Attacking Workspace'!T12</f>
        <v>40</v>
      </c>
      <c r="K12" s="8">
        <f>55-'Points Calc'!J12</f>
        <v>15</v>
      </c>
      <c r="L12" s="8">
        <f t="shared" si="2"/>
        <v>2.6999999999999997</v>
      </c>
      <c r="M12" s="8"/>
      <c r="N12" s="8">
        <f>'Attacking Workspace'!AB12</f>
        <v>43</v>
      </c>
      <c r="O12" s="8">
        <f>55-'Points Calc'!N12</f>
        <v>12</v>
      </c>
      <c r="P12" s="8">
        <f t="shared" si="3"/>
        <v>3.5999999999999996</v>
      </c>
      <c r="Q12" s="8"/>
      <c r="R12" s="8">
        <f>'Attacking Workspace'!AI12</f>
        <v>24</v>
      </c>
      <c r="S12" s="8">
        <f>55-'Points Calc'!R12</f>
        <v>31</v>
      </c>
      <c r="T12" s="8">
        <f t="shared" si="4"/>
        <v>1.55</v>
      </c>
      <c r="U12" s="8"/>
      <c r="V12" s="8">
        <f>'Defensive Workspace'!I12</f>
        <v>44</v>
      </c>
      <c r="W12" s="8">
        <f>55-'Points Calc'!V12</f>
        <v>11</v>
      </c>
      <c r="X12" s="8">
        <f t="shared" si="5"/>
        <v>0.55000000000000004</v>
      </c>
      <c r="Y12" s="8"/>
      <c r="Z12" s="8">
        <f>'Defensive Workspace'!Q12</f>
        <v>43</v>
      </c>
      <c r="AA12" s="8">
        <f>55-'Points Calc'!Z12</f>
        <v>12</v>
      </c>
      <c r="AB12" s="8">
        <f t="shared" si="6"/>
        <v>0.60000000000000009</v>
      </c>
      <c r="AC12" s="8"/>
      <c r="AD12" s="8">
        <f>'Defensive Workspace'!X12</f>
        <v>51</v>
      </c>
      <c r="AE12" s="8">
        <f>55-'Points Calc'!AD12</f>
        <v>4</v>
      </c>
      <c r="AF12" s="8">
        <f t="shared" si="7"/>
        <v>0.4</v>
      </c>
      <c r="AG12" s="8"/>
      <c r="AH12" s="8">
        <f t="shared" si="8"/>
        <v>11.139999999999999</v>
      </c>
    </row>
    <row r="13" spans="1:34" x14ac:dyDescent="0.3">
      <c r="A13" s="8" t="str">
        <f>'Opta Data'!J11</f>
        <v>C. Penilla</v>
      </c>
      <c r="B13" s="8">
        <f>'Attacking Workspace'!F13</f>
        <v>33</v>
      </c>
      <c r="C13" s="8">
        <f>55-'Points Calc'!B13</f>
        <v>22</v>
      </c>
      <c r="D13" s="8">
        <f t="shared" si="0"/>
        <v>1.3199999999999998</v>
      </c>
      <c r="E13" s="8"/>
      <c r="F13" s="8">
        <f>'Attacking Workspace'!M13</f>
        <v>40</v>
      </c>
      <c r="G13" s="8">
        <f>55-'Points Calc'!F13</f>
        <v>15</v>
      </c>
      <c r="H13" s="8">
        <f t="shared" si="1"/>
        <v>0.89999999999999991</v>
      </c>
      <c r="I13" s="8"/>
      <c r="J13" s="8">
        <f>'Attacking Workspace'!T13</f>
        <v>26</v>
      </c>
      <c r="K13" s="8">
        <f>55-'Points Calc'!J13</f>
        <v>29</v>
      </c>
      <c r="L13" s="8">
        <f t="shared" si="2"/>
        <v>5.22</v>
      </c>
      <c r="M13" s="8"/>
      <c r="N13" s="8">
        <f>'Attacking Workspace'!AB13</f>
        <v>12</v>
      </c>
      <c r="O13" s="8">
        <f>55-'Points Calc'!N13</f>
        <v>43</v>
      </c>
      <c r="P13" s="8">
        <f t="shared" si="3"/>
        <v>12.9</v>
      </c>
      <c r="Q13" s="8"/>
      <c r="R13" s="8">
        <f>'Attacking Workspace'!AI13</f>
        <v>25</v>
      </c>
      <c r="S13" s="8">
        <f>55-'Points Calc'!R13</f>
        <v>30</v>
      </c>
      <c r="T13" s="8">
        <f t="shared" si="4"/>
        <v>1.5</v>
      </c>
      <c r="U13" s="8"/>
      <c r="V13" s="8">
        <f>'Defensive Workspace'!I13</f>
        <v>13</v>
      </c>
      <c r="W13" s="8">
        <f>55-'Points Calc'!V13</f>
        <v>42</v>
      </c>
      <c r="X13" s="8">
        <f t="shared" si="5"/>
        <v>2.1</v>
      </c>
      <c r="Y13" s="8"/>
      <c r="Z13" s="8">
        <f>'Defensive Workspace'!Q13</f>
        <v>26</v>
      </c>
      <c r="AA13" s="8">
        <f>55-'Points Calc'!Z13</f>
        <v>29</v>
      </c>
      <c r="AB13" s="8">
        <f t="shared" si="6"/>
        <v>1.4500000000000002</v>
      </c>
      <c r="AC13" s="8"/>
      <c r="AD13" s="8">
        <f>'Defensive Workspace'!X13</f>
        <v>29</v>
      </c>
      <c r="AE13" s="8">
        <f>55-'Points Calc'!AD13</f>
        <v>26</v>
      </c>
      <c r="AF13" s="8">
        <f t="shared" si="7"/>
        <v>2.6</v>
      </c>
      <c r="AG13" s="8"/>
      <c r="AH13" s="8">
        <f t="shared" si="8"/>
        <v>27.99</v>
      </c>
    </row>
    <row r="14" spans="1:34" x14ac:dyDescent="0.3">
      <c r="A14" s="8" t="str">
        <f>'Opta Data'!J12</f>
        <v>C. Pontius</v>
      </c>
      <c r="B14" s="8">
        <f>'Attacking Workspace'!F14</f>
        <v>28</v>
      </c>
      <c r="C14" s="8">
        <f>55-'Points Calc'!B14</f>
        <v>27</v>
      </c>
      <c r="D14" s="8">
        <f t="shared" si="0"/>
        <v>1.6199999999999999</v>
      </c>
      <c r="E14" s="8"/>
      <c r="F14" s="8">
        <f>'Attacking Workspace'!M14</f>
        <v>41</v>
      </c>
      <c r="G14" s="8">
        <f>55-'Points Calc'!F14</f>
        <v>14</v>
      </c>
      <c r="H14" s="8">
        <f t="shared" si="1"/>
        <v>0.84</v>
      </c>
      <c r="I14" s="8"/>
      <c r="J14" s="8">
        <f>'Attacking Workspace'!T14</f>
        <v>34</v>
      </c>
      <c r="K14" s="8">
        <f>55-'Points Calc'!J14</f>
        <v>21</v>
      </c>
      <c r="L14" s="8">
        <f t="shared" si="2"/>
        <v>3.78</v>
      </c>
      <c r="M14" s="8"/>
      <c r="N14" s="8">
        <f>'Attacking Workspace'!AB14</f>
        <v>50</v>
      </c>
      <c r="O14" s="8">
        <f>55-'Points Calc'!N14</f>
        <v>5</v>
      </c>
      <c r="P14" s="8">
        <f t="shared" si="3"/>
        <v>1.5</v>
      </c>
      <c r="Q14" s="8"/>
      <c r="R14" s="8">
        <f>'Attacking Workspace'!AI14</f>
        <v>10</v>
      </c>
      <c r="S14" s="8">
        <f>55-'Points Calc'!R14</f>
        <v>45</v>
      </c>
      <c r="T14" s="8">
        <f t="shared" si="4"/>
        <v>2.25</v>
      </c>
      <c r="U14" s="8"/>
      <c r="V14" s="8">
        <f>'Defensive Workspace'!I14</f>
        <v>17</v>
      </c>
      <c r="W14" s="8">
        <f>55-'Points Calc'!V14</f>
        <v>38</v>
      </c>
      <c r="X14" s="8">
        <f t="shared" si="5"/>
        <v>1.9000000000000001</v>
      </c>
      <c r="Y14" s="8"/>
      <c r="Z14" s="8">
        <f>'Defensive Workspace'!Q14</f>
        <v>14</v>
      </c>
      <c r="AA14" s="8">
        <f>55-'Points Calc'!Z14</f>
        <v>41</v>
      </c>
      <c r="AB14" s="8">
        <f t="shared" si="6"/>
        <v>2.0500000000000003</v>
      </c>
      <c r="AC14" s="8"/>
      <c r="AD14" s="8">
        <f>'Defensive Workspace'!X14</f>
        <v>43</v>
      </c>
      <c r="AE14" s="8">
        <f>55-'Points Calc'!AD14</f>
        <v>12</v>
      </c>
      <c r="AF14" s="8">
        <f t="shared" si="7"/>
        <v>1.2000000000000002</v>
      </c>
      <c r="AG14" s="8"/>
      <c r="AH14" s="8">
        <f t="shared" si="8"/>
        <v>15.139999999999999</v>
      </c>
    </row>
    <row r="15" spans="1:34" x14ac:dyDescent="0.3">
      <c r="A15" s="8" t="str">
        <f>'Opta Data'!J13</f>
        <v>C. Roldan</v>
      </c>
      <c r="B15" s="8">
        <f>'Attacking Workspace'!F15</f>
        <v>7</v>
      </c>
      <c r="C15" s="8">
        <f>55-'Points Calc'!B15</f>
        <v>48</v>
      </c>
      <c r="D15" s="8">
        <f t="shared" si="0"/>
        <v>2.88</v>
      </c>
      <c r="E15" s="8"/>
      <c r="F15" s="8">
        <f>'Attacking Workspace'!M15</f>
        <v>3</v>
      </c>
      <c r="G15" s="8">
        <f>55-'Points Calc'!F15</f>
        <v>52</v>
      </c>
      <c r="H15" s="8">
        <f t="shared" si="1"/>
        <v>3.12</v>
      </c>
      <c r="I15" s="8"/>
      <c r="J15" s="8">
        <f>'Attacking Workspace'!T15</f>
        <v>38</v>
      </c>
      <c r="K15" s="8">
        <f>55-'Points Calc'!J15</f>
        <v>17</v>
      </c>
      <c r="L15" s="8">
        <f t="shared" si="2"/>
        <v>3.06</v>
      </c>
      <c r="M15" s="8"/>
      <c r="N15" s="8">
        <f>'Attacking Workspace'!AB15</f>
        <v>45</v>
      </c>
      <c r="O15" s="8">
        <f>55-'Points Calc'!N15</f>
        <v>10</v>
      </c>
      <c r="P15" s="8">
        <f t="shared" si="3"/>
        <v>3</v>
      </c>
      <c r="Q15" s="8"/>
      <c r="R15" s="8">
        <f>'Attacking Workspace'!AI15</f>
        <v>27</v>
      </c>
      <c r="S15" s="8">
        <f>55-'Points Calc'!R15</f>
        <v>28</v>
      </c>
      <c r="T15" s="8">
        <f t="shared" si="4"/>
        <v>1.4000000000000001</v>
      </c>
      <c r="U15" s="8"/>
      <c r="V15" s="8">
        <f>'Defensive Workspace'!I15</f>
        <v>1</v>
      </c>
      <c r="W15" s="8">
        <f>55-'Points Calc'!V15</f>
        <v>54</v>
      </c>
      <c r="X15" s="8">
        <f t="shared" si="5"/>
        <v>2.7</v>
      </c>
      <c r="Y15" s="8"/>
      <c r="Z15" s="8">
        <f>'Defensive Workspace'!Q15</f>
        <v>9</v>
      </c>
      <c r="AA15" s="8">
        <f>55-'Points Calc'!Z15</f>
        <v>46</v>
      </c>
      <c r="AB15" s="8">
        <f t="shared" si="6"/>
        <v>2.3000000000000003</v>
      </c>
      <c r="AC15" s="8"/>
      <c r="AD15" s="8">
        <f>'Defensive Workspace'!X15</f>
        <v>53</v>
      </c>
      <c r="AE15" s="8">
        <f>55-'Points Calc'!AD15</f>
        <v>2</v>
      </c>
      <c r="AF15" s="8">
        <f t="shared" si="7"/>
        <v>0.2</v>
      </c>
      <c r="AG15" s="8"/>
      <c r="AH15" s="8">
        <f t="shared" si="8"/>
        <v>18.66</v>
      </c>
    </row>
    <row r="16" spans="1:34" x14ac:dyDescent="0.3">
      <c r="A16" s="8" t="str">
        <f>'Opta Data'!J14</f>
        <v>C. Sapong</v>
      </c>
      <c r="B16" s="8">
        <f>'Attacking Workspace'!F16</f>
        <v>52</v>
      </c>
      <c r="C16" s="8">
        <f>55-'Points Calc'!B16</f>
        <v>3</v>
      </c>
      <c r="D16" s="8">
        <f t="shared" si="0"/>
        <v>0.18</v>
      </c>
      <c r="E16" s="8"/>
      <c r="F16" s="8">
        <f>'Attacking Workspace'!M16</f>
        <v>34</v>
      </c>
      <c r="G16" s="8">
        <f>55-'Points Calc'!F16</f>
        <v>21</v>
      </c>
      <c r="H16" s="8">
        <f t="shared" si="1"/>
        <v>1.26</v>
      </c>
      <c r="I16" s="8"/>
      <c r="J16" s="8">
        <f>'Attacking Workspace'!T16</f>
        <v>46</v>
      </c>
      <c r="K16" s="8">
        <f>55-'Points Calc'!J16</f>
        <v>9</v>
      </c>
      <c r="L16" s="8">
        <f t="shared" si="2"/>
        <v>1.6199999999999999</v>
      </c>
      <c r="M16" s="8"/>
      <c r="N16" s="8">
        <f>'Attacking Workspace'!AB16</f>
        <v>47</v>
      </c>
      <c r="O16" s="8">
        <f>55-'Points Calc'!N16</f>
        <v>8</v>
      </c>
      <c r="P16" s="8">
        <f t="shared" si="3"/>
        <v>2.4</v>
      </c>
      <c r="Q16" s="8"/>
      <c r="R16" s="8">
        <f>'Attacking Workspace'!AI16</f>
        <v>26</v>
      </c>
      <c r="S16" s="8">
        <f>55-'Points Calc'!R16</f>
        <v>29</v>
      </c>
      <c r="T16" s="8">
        <f t="shared" si="4"/>
        <v>1.4500000000000002</v>
      </c>
      <c r="U16" s="8"/>
      <c r="V16" s="8">
        <f>'Defensive Workspace'!I16</f>
        <v>16</v>
      </c>
      <c r="W16" s="8">
        <f>55-'Points Calc'!V16</f>
        <v>39</v>
      </c>
      <c r="X16" s="8">
        <f t="shared" si="5"/>
        <v>1.9500000000000002</v>
      </c>
      <c r="Y16" s="8"/>
      <c r="Z16" s="8">
        <f>'Defensive Workspace'!Q16</f>
        <v>21</v>
      </c>
      <c r="AA16" s="8">
        <f>55-'Points Calc'!Z16</f>
        <v>34</v>
      </c>
      <c r="AB16" s="8">
        <f t="shared" si="6"/>
        <v>1.7000000000000002</v>
      </c>
      <c r="AC16" s="8"/>
      <c r="AD16" s="8">
        <f>'Defensive Workspace'!X16</f>
        <v>54</v>
      </c>
      <c r="AE16" s="8">
        <f>55-'Points Calc'!AD16</f>
        <v>1</v>
      </c>
      <c r="AF16" s="8">
        <f t="shared" si="7"/>
        <v>0.1</v>
      </c>
      <c r="AG16" s="8"/>
      <c r="AH16" s="8">
        <f t="shared" si="8"/>
        <v>10.66</v>
      </c>
    </row>
    <row r="17" spans="1:34" x14ac:dyDescent="0.3">
      <c r="A17" s="8" t="str">
        <f>'Opta Data'!J15</f>
        <v>C. Techera</v>
      </c>
      <c r="B17" s="8">
        <f>'Attacking Workspace'!F17</f>
        <v>51</v>
      </c>
      <c r="C17" s="8">
        <f>55-'Points Calc'!B17</f>
        <v>4</v>
      </c>
      <c r="D17" s="8">
        <f t="shared" si="0"/>
        <v>0.24</v>
      </c>
      <c r="E17" s="8"/>
      <c r="F17" s="8">
        <f>'Attacking Workspace'!M17</f>
        <v>53</v>
      </c>
      <c r="G17" s="8">
        <f>55-'Points Calc'!F17</f>
        <v>2</v>
      </c>
      <c r="H17" s="8">
        <f t="shared" si="1"/>
        <v>0.12</v>
      </c>
      <c r="I17" s="8"/>
      <c r="J17" s="8">
        <f>'Attacking Workspace'!T17</f>
        <v>43</v>
      </c>
      <c r="K17" s="8">
        <f>55-'Points Calc'!J17</f>
        <v>12</v>
      </c>
      <c r="L17" s="8">
        <f t="shared" si="2"/>
        <v>2.16</v>
      </c>
      <c r="M17" s="8"/>
      <c r="N17" s="8">
        <f>'Attacking Workspace'!AB17</f>
        <v>8</v>
      </c>
      <c r="O17" s="8">
        <f>55-'Points Calc'!N17</f>
        <v>47</v>
      </c>
      <c r="P17" s="8">
        <f t="shared" si="3"/>
        <v>14.1</v>
      </c>
      <c r="Q17" s="8"/>
      <c r="R17" s="8">
        <f>'Attacking Workspace'!AI17</f>
        <v>19</v>
      </c>
      <c r="S17" s="8">
        <f>55-'Points Calc'!R17</f>
        <v>36</v>
      </c>
      <c r="T17" s="8">
        <f t="shared" si="4"/>
        <v>1.8</v>
      </c>
      <c r="U17" s="8"/>
      <c r="V17" s="8">
        <f>'Defensive Workspace'!I17</f>
        <v>53</v>
      </c>
      <c r="W17" s="8">
        <f>55-'Points Calc'!V17</f>
        <v>2</v>
      </c>
      <c r="X17" s="8">
        <f t="shared" si="5"/>
        <v>0.1</v>
      </c>
      <c r="Y17" s="8"/>
      <c r="Z17" s="8">
        <f>'Defensive Workspace'!Q17</f>
        <v>54</v>
      </c>
      <c r="AA17" s="8">
        <f>55-'Points Calc'!Z17</f>
        <v>1</v>
      </c>
      <c r="AB17" s="8">
        <f t="shared" si="6"/>
        <v>0.05</v>
      </c>
      <c r="AC17" s="8"/>
      <c r="AD17" s="8">
        <f>'Defensive Workspace'!X17</f>
        <v>30</v>
      </c>
      <c r="AE17" s="8">
        <f>55-'Points Calc'!AD17</f>
        <v>25</v>
      </c>
      <c r="AF17" s="8">
        <f t="shared" si="7"/>
        <v>2.5</v>
      </c>
      <c r="AG17" s="8"/>
      <c r="AH17" s="8">
        <f t="shared" si="8"/>
        <v>21.07</v>
      </c>
    </row>
    <row r="18" spans="1:34" x14ac:dyDescent="0.3">
      <c r="A18" s="8" t="str">
        <f>'Opta Data'!J16</f>
        <v>C. Vela</v>
      </c>
      <c r="B18" s="8">
        <f>'Attacking Workspace'!F18</f>
        <v>2</v>
      </c>
      <c r="C18" s="8">
        <f>55-'Points Calc'!B18</f>
        <v>53</v>
      </c>
      <c r="D18" s="8">
        <f t="shared" si="0"/>
        <v>3.1799999999999997</v>
      </c>
      <c r="E18" s="8"/>
      <c r="F18" s="8">
        <f>'Attacking Workspace'!M18</f>
        <v>4</v>
      </c>
      <c r="G18" s="8">
        <f>55-'Points Calc'!F18</f>
        <v>51</v>
      </c>
      <c r="H18" s="8">
        <f t="shared" si="1"/>
        <v>3.06</v>
      </c>
      <c r="I18" s="8"/>
      <c r="J18" s="8">
        <f>'Attacking Workspace'!T18</f>
        <v>14</v>
      </c>
      <c r="K18" s="8">
        <f>55-'Points Calc'!J18</f>
        <v>41</v>
      </c>
      <c r="L18" s="8">
        <f t="shared" si="2"/>
        <v>7.38</v>
      </c>
      <c r="M18" s="8"/>
      <c r="N18" s="8">
        <f>'Attacking Workspace'!AB18</f>
        <v>2</v>
      </c>
      <c r="O18" s="8">
        <f>55-'Points Calc'!N18</f>
        <v>53</v>
      </c>
      <c r="P18" s="8">
        <f t="shared" si="3"/>
        <v>15.899999999999999</v>
      </c>
      <c r="Q18" s="8"/>
      <c r="R18" s="8">
        <f>'Attacking Workspace'!AI18</f>
        <v>6</v>
      </c>
      <c r="S18" s="8">
        <f>55-'Points Calc'!R18</f>
        <v>49</v>
      </c>
      <c r="T18" s="8">
        <f t="shared" si="4"/>
        <v>2.4500000000000002</v>
      </c>
      <c r="U18" s="8"/>
      <c r="V18" s="8">
        <f>'Defensive Workspace'!I18</f>
        <v>29</v>
      </c>
      <c r="W18" s="8">
        <f>55-'Points Calc'!V18</f>
        <v>26</v>
      </c>
      <c r="X18" s="8">
        <f t="shared" si="5"/>
        <v>1.3</v>
      </c>
      <c r="Y18" s="8"/>
      <c r="Z18" s="8">
        <f>'Defensive Workspace'!Q18</f>
        <v>24</v>
      </c>
      <c r="AA18" s="8">
        <f>55-'Points Calc'!Z18</f>
        <v>31</v>
      </c>
      <c r="AB18" s="8">
        <f t="shared" si="6"/>
        <v>1.55</v>
      </c>
      <c r="AC18" s="8"/>
      <c r="AD18" s="8">
        <f>'Defensive Workspace'!X18</f>
        <v>32</v>
      </c>
      <c r="AE18" s="8">
        <f>55-'Points Calc'!AD18</f>
        <v>23</v>
      </c>
      <c r="AF18" s="8">
        <f t="shared" si="7"/>
        <v>2.3000000000000003</v>
      </c>
      <c r="AG18" s="8"/>
      <c r="AH18" s="8">
        <f t="shared" si="8"/>
        <v>37.119999999999997</v>
      </c>
    </row>
    <row r="19" spans="1:34" x14ac:dyDescent="0.3">
      <c r="A19" s="8" t="str">
        <f>'Opta Data'!J17</f>
        <v>D. Accam</v>
      </c>
      <c r="B19" s="8">
        <f>'Attacking Workspace'!F19</f>
        <v>49</v>
      </c>
      <c r="C19" s="8">
        <f>55-'Points Calc'!B19</f>
        <v>6</v>
      </c>
      <c r="D19" s="8">
        <f t="shared" si="0"/>
        <v>0.36</v>
      </c>
      <c r="E19" s="8"/>
      <c r="F19" s="8">
        <f>'Attacking Workspace'!M19</f>
        <v>38</v>
      </c>
      <c r="G19" s="8">
        <f>55-'Points Calc'!F19</f>
        <v>17</v>
      </c>
      <c r="H19" s="8">
        <f t="shared" si="1"/>
        <v>1.02</v>
      </c>
      <c r="I19" s="8"/>
      <c r="J19" s="8">
        <f>'Attacking Workspace'!T19</f>
        <v>5</v>
      </c>
      <c r="K19" s="8">
        <f>55-'Points Calc'!J19</f>
        <v>50</v>
      </c>
      <c r="L19" s="8">
        <f t="shared" si="2"/>
        <v>9</v>
      </c>
      <c r="M19" s="8"/>
      <c r="N19" s="8">
        <f>'Attacking Workspace'!AB19</f>
        <v>34</v>
      </c>
      <c r="O19" s="8">
        <f>55-'Points Calc'!N19</f>
        <v>21</v>
      </c>
      <c r="P19" s="8">
        <f t="shared" si="3"/>
        <v>6.3</v>
      </c>
      <c r="Q19" s="8"/>
      <c r="R19" s="8">
        <f>'Attacking Workspace'!AI19</f>
        <v>32</v>
      </c>
      <c r="S19" s="8">
        <f>55-'Points Calc'!R19</f>
        <v>23</v>
      </c>
      <c r="T19" s="8">
        <f t="shared" si="4"/>
        <v>1.1500000000000001</v>
      </c>
      <c r="U19" s="8"/>
      <c r="V19" s="8">
        <f>'Defensive Workspace'!I19</f>
        <v>9</v>
      </c>
      <c r="W19" s="8">
        <f>55-'Points Calc'!V19</f>
        <v>46</v>
      </c>
      <c r="X19" s="8">
        <f t="shared" si="5"/>
        <v>2.3000000000000003</v>
      </c>
      <c r="Y19" s="8"/>
      <c r="Z19" s="8">
        <f>'Defensive Workspace'!Q19</f>
        <v>35</v>
      </c>
      <c r="AA19" s="8">
        <f>55-'Points Calc'!Z19</f>
        <v>20</v>
      </c>
      <c r="AB19" s="8">
        <f t="shared" si="6"/>
        <v>1</v>
      </c>
      <c r="AC19" s="8"/>
      <c r="AD19" s="8">
        <f>'Defensive Workspace'!X19</f>
        <v>45</v>
      </c>
      <c r="AE19" s="8">
        <f>55-'Points Calc'!AD19</f>
        <v>10</v>
      </c>
      <c r="AF19" s="8">
        <f t="shared" si="7"/>
        <v>1</v>
      </c>
      <c r="AG19" s="8"/>
      <c r="AH19" s="8">
        <f t="shared" si="8"/>
        <v>22.13</v>
      </c>
    </row>
    <row r="20" spans="1:34" x14ac:dyDescent="0.3">
      <c r="A20" s="8" t="str">
        <f>'Opta Data'!J18</f>
        <v>D. Rossi</v>
      </c>
      <c r="B20" s="8">
        <f>'Attacking Workspace'!F20</f>
        <v>31</v>
      </c>
      <c r="C20" s="8">
        <f>55-'Points Calc'!B20</f>
        <v>24</v>
      </c>
      <c r="D20" s="8">
        <f t="shared" si="0"/>
        <v>1.44</v>
      </c>
      <c r="E20" s="8"/>
      <c r="F20" s="8">
        <f>'Attacking Workspace'!M20</f>
        <v>28</v>
      </c>
      <c r="G20" s="8">
        <f>55-'Points Calc'!F20</f>
        <v>27</v>
      </c>
      <c r="H20" s="8">
        <f t="shared" si="1"/>
        <v>1.6199999999999999</v>
      </c>
      <c r="I20" s="8"/>
      <c r="J20" s="8">
        <f>'Attacking Workspace'!T20</f>
        <v>18</v>
      </c>
      <c r="K20" s="8">
        <f>55-'Points Calc'!J20</f>
        <v>37</v>
      </c>
      <c r="L20" s="8">
        <f t="shared" si="2"/>
        <v>6.66</v>
      </c>
      <c r="M20" s="8"/>
      <c r="N20" s="8">
        <f>'Attacking Workspace'!AB20</f>
        <v>6</v>
      </c>
      <c r="O20" s="8">
        <f>55-'Points Calc'!N20</f>
        <v>49</v>
      </c>
      <c r="P20" s="8">
        <f t="shared" si="3"/>
        <v>14.7</v>
      </c>
      <c r="Q20" s="8"/>
      <c r="R20" s="8">
        <f>'Attacking Workspace'!AI20</f>
        <v>12</v>
      </c>
      <c r="S20" s="8">
        <f>55-'Points Calc'!R20</f>
        <v>43</v>
      </c>
      <c r="T20" s="8">
        <f t="shared" si="4"/>
        <v>2.15</v>
      </c>
      <c r="U20" s="8"/>
      <c r="V20" s="8">
        <f>'Defensive Workspace'!I20</f>
        <v>51</v>
      </c>
      <c r="W20" s="8">
        <f>55-'Points Calc'!V20</f>
        <v>4</v>
      </c>
      <c r="X20" s="8">
        <f t="shared" si="5"/>
        <v>0.2</v>
      </c>
      <c r="Y20" s="8"/>
      <c r="Z20" s="8">
        <f>'Defensive Workspace'!Q20</f>
        <v>34</v>
      </c>
      <c r="AA20" s="8">
        <f>55-'Points Calc'!Z20</f>
        <v>21</v>
      </c>
      <c r="AB20" s="8">
        <f t="shared" si="6"/>
        <v>1.05</v>
      </c>
      <c r="AC20" s="8"/>
      <c r="AD20" s="8">
        <f>'Defensive Workspace'!X20</f>
        <v>28</v>
      </c>
      <c r="AE20" s="8">
        <f>55-'Points Calc'!AD20</f>
        <v>27</v>
      </c>
      <c r="AF20" s="8">
        <f t="shared" si="7"/>
        <v>2.7</v>
      </c>
      <c r="AG20" s="8"/>
      <c r="AH20" s="8">
        <f t="shared" si="8"/>
        <v>30.52</v>
      </c>
    </row>
    <row r="21" spans="1:34" x14ac:dyDescent="0.3">
      <c r="A21" s="8" t="str">
        <f>'Opta Data'!J19</f>
        <v>D. Royer</v>
      </c>
      <c r="B21" s="8">
        <f>'Attacking Workspace'!F21</f>
        <v>53</v>
      </c>
      <c r="C21" s="8">
        <f>55-'Points Calc'!B21</f>
        <v>2</v>
      </c>
      <c r="D21" s="8">
        <f t="shared" si="0"/>
        <v>0.12</v>
      </c>
      <c r="E21" s="8"/>
      <c r="F21" s="8">
        <f>'Attacking Workspace'!M21</f>
        <v>20</v>
      </c>
      <c r="G21" s="8">
        <f>55-'Points Calc'!F21</f>
        <v>35</v>
      </c>
      <c r="H21" s="8">
        <f t="shared" si="1"/>
        <v>2.1</v>
      </c>
      <c r="I21" s="8"/>
      <c r="J21" s="8">
        <f>'Attacking Workspace'!T21</f>
        <v>48</v>
      </c>
      <c r="K21" s="8">
        <f>55-'Points Calc'!J21</f>
        <v>7</v>
      </c>
      <c r="L21" s="8">
        <f t="shared" si="2"/>
        <v>1.26</v>
      </c>
      <c r="M21" s="8"/>
      <c r="N21" s="8">
        <f>'Attacking Workspace'!AB21</f>
        <v>10</v>
      </c>
      <c r="O21" s="8">
        <f>55-'Points Calc'!N21</f>
        <v>45</v>
      </c>
      <c r="P21" s="8">
        <f t="shared" si="3"/>
        <v>13.5</v>
      </c>
      <c r="Q21" s="8"/>
      <c r="R21" s="8">
        <f>'Attacking Workspace'!AI21</f>
        <v>13</v>
      </c>
      <c r="S21" s="8">
        <f>55-'Points Calc'!R21</f>
        <v>42</v>
      </c>
      <c r="T21" s="8">
        <f t="shared" si="4"/>
        <v>2.1</v>
      </c>
      <c r="U21" s="8"/>
      <c r="V21" s="8">
        <f>'Defensive Workspace'!I21</f>
        <v>28</v>
      </c>
      <c r="W21" s="8">
        <f>55-'Points Calc'!V21</f>
        <v>27</v>
      </c>
      <c r="X21" s="8">
        <f t="shared" si="5"/>
        <v>1.35</v>
      </c>
      <c r="Y21" s="8"/>
      <c r="Z21" s="8">
        <f>'Defensive Workspace'!Q21</f>
        <v>50</v>
      </c>
      <c r="AA21" s="8">
        <f>55-'Points Calc'!Z21</f>
        <v>5</v>
      </c>
      <c r="AB21" s="8">
        <f t="shared" si="6"/>
        <v>0.25</v>
      </c>
      <c r="AC21" s="8"/>
      <c r="AD21" s="8">
        <f>'Defensive Workspace'!X21</f>
        <v>5</v>
      </c>
      <c r="AE21" s="8">
        <f>55-'Points Calc'!AD21</f>
        <v>50</v>
      </c>
      <c r="AF21" s="8">
        <f t="shared" si="7"/>
        <v>5</v>
      </c>
      <c r="AG21" s="8"/>
      <c r="AH21" s="8">
        <f t="shared" si="8"/>
        <v>25.680000000000003</v>
      </c>
    </row>
    <row r="22" spans="1:34" x14ac:dyDescent="0.3">
      <c r="A22" s="8" t="str">
        <f>'Opta Data'!J20</f>
        <v>D. Salloi</v>
      </c>
      <c r="B22" s="8">
        <f>'Attacking Workspace'!F22</f>
        <v>48</v>
      </c>
      <c r="C22" s="8">
        <f>55-'Points Calc'!B22</f>
        <v>7</v>
      </c>
      <c r="D22" s="8">
        <f t="shared" si="0"/>
        <v>0.42</v>
      </c>
      <c r="E22" s="8"/>
      <c r="F22" s="8">
        <f>'Attacking Workspace'!M22</f>
        <v>49</v>
      </c>
      <c r="G22" s="8">
        <f>55-'Points Calc'!F22</f>
        <v>6</v>
      </c>
      <c r="H22" s="8">
        <f t="shared" si="1"/>
        <v>0.36</v>
      </c>
      <c r="I22" s="8"/>
      <c r="J22" s="8">
        <f>'Attacking Workspace'!T22</f>
        <v>24</v>
      </c>
      <c r="K22" s="8">
        <f>55-'Points Calc'!J22</f>
        <v>31</v>
      </c>
      <c r="L22" s="8">
        <f t="shared" si="2"/>
        <v>5.58</v>
      </c>
      <c r="M22" s="8"/>
      <c r="N22" s="8">
        <f>'Attacking Workspace'!AB22</f>
        <v>18</v>
      </c>
      <c r="O22" s="8">
        <f>55-'Points Calc'!N22</f>
        <v>37</v>
      </c>
      <c r="P22" s="8">
        <f t="shared" si="3"/>
        <v>11.1</v>
      </c>
      <c r="Q22" s="8"/>
      <c r="R22" s="8">
        <f>'Attacking Workspace'!AI22</f>
        <v>20</v>
      </c>
      <c r="S22" s="8">
        <f>55-'Points Calc'!R22</f>
        <v>35</v>
      </c>
      <c r="T22" s="8">
        <f t="shared" si="4"/>
        <v>1.75</v>
      </c>
      <c r="U22" s="8"/>
      <c r="V22" s="8">
        <f>'Defensive Workspace'!I22</f>
        <v>40</v>
      </c>
      <c r="W22" s="8">
        <f>55-'Points Calc'!V22</f>
        <v>15</v>
      </c>
      <c r="X22" s="8">
        <f t="shared" si="5"/>
        <v>0.75</v>
      </c>
      <c r="Y22" s="8"/>
      <c r="Z22" s="8">
        <f>'Defensive Workspace'!Q22</f>
        <v>36</v>
      </c>
      <c r="AA22" s="8">
        <f>55-'Points Calc'!Z22</f>
        <v>19</v>
      </c>
      <c r="AB22" s="8">
        <f t="shared" si="6"/>
        <v>0.95000000000000007</v>
      </c>
      <c r="AC22" s="8"/>
      <c r="AD22" s="8">
        <f>'Defensive Workspace'!X22</f>
        <v>25</v>
      </c>
      <c r="AE22" s="8">
        <f>55-'Points Calc'!AD22</f>
        <v>30</v>
      </c>
      <c r="AF22" s="8">
        <f t="shared" si="7"/>
        <v>3</v>
      </c>
      <c r="AG22" s="8"/>
      <c r="AH22" s="8">
        <f t="shared" si="8"/>
        <v>23.910000000000004</v>
      </c>
    </row>
    <row r="23" spans="1:34" x14ac:dyDescent="0.3">
      <c r="A23" s="8" t="str">
        <f>'Opta Data'!J21</f>
        <v>E. Barco</v>
      </c>
      <c r="B23" s="8">
        <f>'Attacking Workspace'!F23</f>
        <v>5</v>
      </c>
      <c r="C23" s="8">
        <f>55-'Points Calc'!B23</f>
        <v>50</v>
      </c>
      <c r="D23" s="8">
        <f t="shared" si="0"/>
        <v>3</v>
      </c>
      <c r="E23" s="8"/>
      <c r="F23" s="8">
        <f>'Attacking Workspace'!M23</f>
        <v>11</v>
      </c>
      <c r="G23" s="8">
        <f>55-'Points Calc'!F23</f>
        <v>44</v>
      </c>
      <c r="H23" s="8">
        <f t="shared" si="1"/>
        <v>2.6399999999999997</v>
      </c>
      <c r="I23" s="8"/>
      <c r="J23" s="8">
        <f>'Attacking Workspace'!T23</f>
        <v>12</v>
      </c>
      <c r="K23" s="8">
        <f>55-'Points Calc'!J23</f>
        <v>43</v>
      </c>
      <c r="L23" s="8">
        <f t="shared" si="2"/>
        <v>7.7399999999999993</v>
      </c>
      <c r="M23" s="8"/>
      <c r="N23" s="8">
        <f>'Attacking Workspace'!AB23</f>
        <v>38</v>
      </c>
      <c r="O23" s="8">
        <f>55-'Points Calc'!N23</f>
        <v>17</v>
      </c>
      <c r="P23" s="8">
        <f t="shared" si="3"/>
        <v>5.0999999999999996</v>
      </c>
      <c r="Q23" s="8"/>
      <c r="R23" s="8">
        <f>'Attacking Workspace'!AI23</f>
        <v>9</v>
      </c>
      <c r="S23" s="8">
        <f>55-'Points Calc'!R23</f>
        <v>46</v>
      </c>
      <c r="T23" s="8">
        <f t="shared" si="4"/>
        <v>2.3000000000000003</v>
      </c>
      <c r="U23" s="8"/>
      <c r="V23" s="8">
        <f>'Defensive Workspace'!I23</f>
        <v>52</v>
      </c>
      <c r="W23" s="8">
        <f>55-'Points Calc'!V23</f>
        <v>3</v>
      </c>
      <c r="X23" s="8">
        <f t="shared" si="5"/>
        <v>0.15000000000000002</v>
      </c>
      <c r="Y23" s="8"/>
      <c r="Z23" s="8">
        <f>'Defensive Workspace'!Q23</f>
        <v>6</v>
      </c>
      <c r="AA23" s="8">
        <f>55-'Points Calc'!Z23</f>
        <v>49</v>
      </c>
      <c r="AB23" s="8">
        <f t="shared" si="6"/>
        <v>2.4500000000000002</v>
      </c>
      <c r="AC23" s="8"/>
      <c r="AD23" s="8">
        <f>'Defensive Workspace'!X23</f>
        <v>6</v>
      </c>
      <c r="AE23" s="8">
        <f>55-'Points Calc'!AD23</f>
        <v>49</v>
      </c>
      <c r="AF23" s="8">
        <f t="shared" si="7"/>
        <v>4.9000000000000004</v>
      </c>
      <c r="AG23" s="8"/>
      <c r="AH23" s="8">
        <f t="shared" si="8"/>
        <v>28.28</v>
      </c>
    </row>
    <row r="24" spans="1:34" x14ac:dyDescent="0.3">
      <c r="A24" s="8" t="str">
        <f>'Opta Data'!J22</f>
        <v>E. Castillo</v>
      </c>
      <c r="B24" s="8">
        <f>'Attacking Workspace'!F24</f>
        <v>19</v>
      </c>
      <c r="C24" s="8">
        <f>55-'Points Calc'!B24</f>
        <v>36</v>
      </c>
      <c r="D24" s="8">
        <f t="shared" si="0"/>
        <v>2.16</v>
      </c>
      <c r="E24" s="8"/>
      <c r="F24" s="8">
        <f>'Attacking Workspace'!M24</f>
        <v>36</v>
      </c>
      <c r="G24" s="8">
        <f>55-'Points Calc'!F24</f>
        <v>19</v>
      </c>
      <c r="H24" s="8">
        <f t="shared" si="1"/>
        <v>1.1399999999999999</v>
      </c>
      <c r="I24" s="8"/>
      <c r="J24" s="8">
        <f>'Attacking Workspace'!T24</f>
        <v>3</v>
      </c>
      <c r="K24" s="8">
        <f>55-'Points Calc'!J24</f>
        <v>52</v>
      </c>
      <c r="L24" s="8">
        <f t="shared" si="2"/>
        <v>9.36</v>
      </c>
      <c r="M24" s="8"/>
      <c r="N24" s="8">
        <f>'Attacking Workspace'!AB24</f>
        <v>53</v>
      </c>
      <c r="O24" s="8">
        <f>55-'Points Calc'!N24</f>
        <v>2</v>
      </c>
      <c r="P24" s="8">
        <f t="shared" si="3"/>
        <v>0.6</v>
      </c>
      <c r="Q24" s="8"/>
      <c r="R24" s="8">
        <f>'Attacking Workspace'!AI24</f>
        <v>51</v>
      </c>
      <c r="S24" s="8">
        <f>55-'Points Calc'!R24</f>
        <v>4</v>
      </c>
      <c r="T24" s="8">
        <f t="shared" si="4"/>
        <v>0.2</v>
      </c>
      <c r="U24" s="8"/>
      <c r="V24" s="8">
        <f>'Defensive Workspace'!I24</f>
        <v>2</v>
      </c>
      <c r="W24" s="8">
        <f>55-'Points Calc'!V24</f>
        <v>53</v>
      </c>
      <c r="X24" s="8">
        <f t="shared" si="5"/>
        <v>2.6500000000000004</v>
      </c>
      <c r="Y24" s="8"/>
      <c r="Z24" s="8">
        <f>'Defensive Workspace'!Q24</f>
        <v>2</v>
      </c>
      <c r="AA24" s="8">
        <f>55-'Points Calc'!Z24</f>
        <v>53</v>
      </c>
      <c r="AB24" s="8">
        <f t="shared" si="6"/>
        <v>2.6500000000000004</v>
      </c>
      <c r="AC24" s="8"/>
      <c r="AD24" s="8">
        <f>'Defensive Workspace'!X24</f>
        <v>49</v>
      </c>
      <c r="AE24" s="8">
        <f>55-'Points Calc'!AD24</f>
        <v>6</v>
      </c>
      <c r="AF24" s="8">
        <f t="shared" si="7"/>
        <v>0.60000000000000009</v>
      </c>
      <c r="AG24" s="8"/>
      <c r="AH24" s="8">
        <f t="shared" si="8"/>
        <v>19.36</v>
      </c>
    </row>
    <row r="25" spans="1:34" x14ac:dyDescent="0.3">
      <c r="A25" s="8" t="str">
        <f>'Opta Data'!J23</f>
        <v>F. Picault</v>
      </c>
      <c r="B25" s="8">
        <f>'Attacking Workspace'!F25</f>
        <v>40</v>
      </c>
      <c r="C25" s="8">
        <f>55-'Points Calc'!B25</f>
        <v>15</v>
      </c>
      <c r="D25" s="8">
        <f t="shared" si="0"/>
        <v>0.89999999999999991</v>
      </c>
      <c r="E25" s="8"/>
      <c r="F25" s="8">
        <f>'Attacking Workspace'!M25</f>
        <v>48</v>
      </c>
      <c r="G25" s="8">
        <f>55-'Points Calc'!F25</f>
        <v>7</v>
      </c>
      <c r="H25" s="8">
        <f t="shared" si="1"/>
        <v>0.42</v>
      </c>
      <c r="I25" s="8"/>
      <c r="J25" s="8">
        <f>'Attacking Workspace'!T25</f>
        <v>29</v>
      </c>
      <c r="K25" s="8">
        <f>55-'Points Calc'!J25</f>
        <v>26</v>
      </c>
      <c r="L25" s="8">
        <f t="shared" si="2"/>
        <v>4.68</v>
      </c>
      <c r="M25" s="8"/>
      <c r="N25" s="8">
        <f>'Attacking Workspace'!AB25</f>
        <v>14</v>
      </c>
      <c r="O25" s="8">
        <f>55-'Points Calc'!N25</f>
        <v>41</v>
      </c>
      <c r="P25" s="8">
        <f t="shared" si="3"/>
        <v>12.299999999999999</v>
      </c>
      <c r="Q25" s="8"/>
      <c r="R25" s="8">
        <f>'Attacking Workspace'!AI25</f>
        <v>36</v>
      </c>
      <c r="S25" s="8">
        <f>55-'Points Calc'!R25</f>
        <v>19</v>
      </c>
      <c r="T25" s="8">
        <f t="shared" si="4"/>
        <v>0.95000000000000007</v>
      </c>
      <c r="U25" s="8"/>
      <c r="V25" s="8">
        <f>'Defensive Workspace'!I25</f>
        <v>10</v>
      </c>
      <c r="W25" s="8">
        <f>55-'Points Calc'!V25</f>
        <v>45</v>
      </c>
      <c r="X25" s="8">
        <f t="shared" si="5"/>
        <v>2.25</v>
      </c>
      <c r="Y25" s="8"/>
      <c r="Z25" s="8">
        <f>'Defensive Workspace'!Q25</f>
        <v>46</v>
      </c>
      <c r="AA25" s="8">
        <f>55-'Points Calc'!Z25</f>
        <v>9</v>
      </c>
      <c r="AB25" s="8">
        <f t="shared" si="6"/>
        <v>0.45</v>
      </c>
      <c r="AC25" s="8"/>
      <c r="AD25" s="8">
        <f>'Defensive Workspace'!X25</f>
        <v>19</v>
      </c>
      <c r="AE25" s="8">
        <f>55-'Points Calc'!AD25</f>
        <v>36</v>
      </c>
      <c r="AF25" s="8">
        <f t="shared" si="7"/>
        <v>3.6</v>
      </c>
      <c r="AG25" s="8"/>
      <c r="AH25" s="8">
        <f t="shared" si="8"/>
        <v>25.549999999999997</v>
      </c>
    </row>
    <row r="26" spans="1:34" x14ac:dyDescent="0.3">
      <c r="A26" s="8" t="str">
        <f>'Opta Data'!J24</f>
        <v>Gerso Fernandes</v>
      </c>
      <c r="B26" s="8">
        <f>'Attacking Workspace'!F26</f>
        <v>43</v>
      </c>
      <c r="C26" s="8">
        <f>55-'Points Calc'!B26</f>
        <v>12</v>
      </c>
      <c r="D26" s="8">
        <f t="shared" si="0"/>
        <v>0.72</v>
      </c>
      <c r="E26" s="8"/>
      <c r="F26" s="8">
        <f>'Attacking Workspace'!M26</f>
        <v>32</v>
      </c>
      <c r="G26" s="8">
        <f>55-'Points Calc'!F26</f>
        <v>23</v>
      </c>
      <c r="H26" s="8">
        <f t="shared" si="1"/>
        <v>1.38</v>
      </c>
      <c r="I26" s="8"/>
      <c r="J26" s="8">
        <f>'Attacking Workspace'!T26</f>
        <v>39</v>
      </c>
      <c r="K26" s="8">
        <f>55-'Points Calc'!J26</f>
        <v>16</v>
      </c>
      <c r="L26" s="8">
        <f t="shared" si="2"/>
        <v>2.88</v>
      </c>
      <c r="M26" s="8"/>
      <c r="N26" s="8">
        <f>'Attacking Workspace'!AB26</f>
        <v>19</v>
      </c>
      <c r="O26" s="8">
        <f>55-'Points Calc'!N26</f>
        <v>36</v>
      </c>
      <c r="P26" s="8">
        <f t="shared" si="3"/>
        <v>10.799999999999999</v>
      </c>
      <c r="Q26" s="8"/>
      <c r="R26" s="8">
        <f>'Attacking Workspace'!AI26</f>
        <v>11</v>
      </c>
      <c r="S26" s="8">
        <f>55-'Points Calc'!R26</f>
        <v>44</v>
      </c>
      <c r="T26" s="8">
        <f t="shared" si="4"/>
        <v>2.2000000000000002</v>
      </c>
      <c r="U26" s="8"/>
      <c r="V26" s="8">
        <f>'Defensive Workspace'!I26</f>
        <v>31</v>
      </c>
      <c r="W26" s="8">
        <f>55-'Points Calc'!V26</f>
        <v>24</v>
      </c>
      <c r="X26" s="8">
        <f t="shared" si="5"/>
        <v>1.2000000000000002</v>
      </c>
      <c r="Y26" s="8"/>
      <c r="Z26" s="8">
        <f>'Defensive Workspace'!Q26</f>
        <v>49</v>
      </c>
      <c r="AA26" s="8">
        <f>55-'Points Calc'!Z26</f>
        <v>6</v>
      </c>
      <c r="AB26" s="8">
        <f t="shared" si="6"/>
        <v>0.30000000000000004</v>
      </c>
      <c r="AC26" s="8"/>
      <c r="AD26" s="8">
        <f>'Defensive Workspace'!X26</f>
        <v>11</v>
      </c>
      <c r="AE26" s="8">
        <f>55-'Points Calc'!AD26</f>
        <v>44</v>
      </c>
      <c r="AF26" s="8">
        <f t="shared" si="7"/>
        <v>4.4000000000000004</v>
      </c>
      <c r="AG26" s="8"/>
      <c r="AH26" s="8">
        <f t="shared" si="8"/>
        <v>23.879999999999995</v>
      </c>
    </row>
    <row r="27" spans="1:34" x14ac:dyDescent="0.3">
      <c r="A27" s="8" t="str">
        <f>'Opta Data'!J25</f>
        <v>H. Mosquera</v>
      </c>
      <c r="B27" s="8">
        <f>'Attacking Workspace'!F27</f>
        <v>13</v>
      </c>
      <c r="C27" s="8">
        <f>55-'Points Calc'!B27</f>
        <v>42</v>
      </c>
      <c r="D27" s="8">
        <f t="shared" si="0"/>
        <v>2.52</v>
      </c>
      <c r="E27" s="8"/>
      <c r="F27" s="8">
        <f>'Attacking Workspace'!M27</f>
        <v>18</v>
      </c>
      <c r="G27" s="8">
        <f>55-'Points Calc'!F27</f>
        <v>37</v>
      </c>
      <c r="H27" s="8">
        <f t="shared" si="1"/>
        <v>2.2199999999999998</v>
      </c>
      <c r="I27" s="8"/>
      <c r="J27" s="8">
        <f>'Attacking Workspace'!T27</f>
        <v>26</v>
      </c>
      <c r="K27" s="8">
        <f>55-'Points Calc'!J27</f>
        <v>29</v>
      </c>
      <c r="L27" s="8">
        <f t="shared" si="2"/>
        <v>5.22</v>
      </c>
      <c r="M27" s="8"/>
      <c r="N27" s="8">
        <f>'Attacking Workspace'!AB27</f>
        <v>17</v>
      </c>
      <c r="O27" s="8">
        <f>55-'Points Calc'!N27</f>
        <v>38</v>
      </c>
      <c r="P27" s="8">
        <f t="shared" si="3"/>
        <v>11.4</v>
      </c>
      <c r="Q27" s="8"/>
      <c r="R27" s="8">
        <f>'Attacking Workspace'!AI27</f>
        <v>16</v>
      </c>
      <c r="S27" s="8">
        <f>55-'Points Calc'!R27</f>
        <v>39</v>
      </c>
      <c r="T27" s="8">
        <f t="shared" si="4"/>
        <v>1.9500000000000002</v>
      </c>
      <c r="U27" s="8"/>
      <c r="V27" s="8">
        <f>'Defensive Workspace'!I27</f>
        <v>4</v>
      </c>
      <c r="W27" s="8">
        <f>55-'Points Calc'!V27</f>
        <v>51</v>
      </c>
      <c r="X27" s="8">
        <f t="shared" si="5"/>
        <v>2.5500000000000003</v>
      </c>
      <c r="Y27" s="8"/>
      <c r="Z27" s="8">
        <f>'Defensive Workspace'!Q27</f>
        <v>38</v>
      </c>
      <c r="AA27" s="8">
        <f>55-'Points Calc'!Z27</f>
        <v>17</v>
      </c>
      <c r="AB27" s="8">
        <f t="shared" si="6"/>
        <v>0.85000000000000009</v>
      </c>
      <c r="AC27" s="8"/>
      <c r="AD27" s="8">
        <f>'Defensive Workspace'!X27</f>
        <v>8</v>
      </c>
      <c r="AE27" s="8">
        <f>55-'Points Calc'!AD27</f>
        <v>47</v>
      </c>
      <c r="AF27" s="8">
        <f t="shared" si="7"/>
        <v>4.7</v>
      </c>
      <c r="AG27" s="8"/>
      <c r="AH27" s="8">
        <f t="shared" si="8"/>
        <v>31.41</v>
      </c>
    </row>
    <row r="28" spans="1:34" x14ac:dyDescent="0.3">
      <c r="A28" s="8" t="str">
        <f>'Opta Data'!J26</f>
        <v>H. Shipp</v>
      </c>
      <c r="B28" s="8">
        <f>'Attacking Workspace'!F28</f>
        <v>32</v>
      </c>
      <c r="C28" s="8">
        <f>55-'Points Calc'!B28</f>
        <v>23</v>
      </c>
      <c r="D28" s="8">
        <f t="shared" si="0"/>
        <v>1.38</v>
      </c>
      <c r="E28" s="8"/>
      <c r="F28" s="8">
        <f>'Attacking Workspace'!M28</f>
        <v>24</v>
      </c>
      <c r="G28" s="8">
        <f>55-'Points Calc'!F28</f>
        <v>31</v>
      </c>
      <c r="H28" s="8">
        <f t="shared" si="1"/>
        <v>1.8599999999999999</v>
      </c>
      <c r="I28" s="8"/>
      <c r="J28" s="8">
        <f>'Attacking Workspace'!T28</f>
        <v>47</v>
      </c>
      <c r="K28" s="8">
        <f>55-'Points Calc'!J28</f>
        <v>8</v>
      </c>
      <c r="L28" s="8">
        <f t="shared" si="2"/>
        <v>1.44</v>
      </c>
      <c r="M28" s="8"/>
      <c r="N28" s="8">
        <f>'Attacking Workspace'!AB28</f>
        <v>49</v>
      </c>
      <c r="O28" s="8">
        <f>55-'Points Calc'!N28</f>
        <v>6</v>
      </c>
      <c r="P28" s="8">
        <f t="shared" si="3"/>
        <v>1.7999999999999998</v>
      </c>
      <c r="Q28" s="8"/>
      <c r="R28" s="8">
        <f>'Attacking Workspace'!AI28</f>
        <v>44</v>
      </c>
      <c r="S28" s="8">
        <f>55-'Points Calc'!R28</f>
        <v>11</v>
      </c>
      <c r="T28" s="8">
        <f t="shared" si="4"/>
        <v>0.55000000000000004</v>
      </c>
      <c r="U28" s="8"/>
      <c r="V28" s="8">
        <f>'Defensive Workspace'!I28</f>
        <v>17</v>
      </c>
      <c r="W28" s="8">
        <f>55-'Points Calc'!V28</f>
        <v>38</v>
      </c>
      <c r="X28" s="8">
        <f t="shared" si="5"/>
        <v>1.9000000000000001</v>
      </c>
      <c r="Y28" s="8"/>
      <c r="Z28" s="8">
        <f>'Defensive Workspace'!Q28</f>
        <v>31</v>
      </c>
      <c r="AA28" s="8">
        <f>55-'Points Calc'!Z28</f>
        <v>24</v>
      </c>
      <c r="AB28" s="8">
        <f t="shared" si="6"/>
        <v>1.2000000000000002</v>
      </c>
      <c r="AC28" s="8"/>
      <c r="AD28" s="8">
        <f>'Defensive Workspace'!X28</f>
        <v>12</v>
      </c>
      <c r="AE28" s="8">
        <f>55-'Points Calc'!AD28</f>
        <v>43</v>
      </c>
      <c r="AF28" s="8">
        <f t="shared" si="7"/>
        <v>4.3</v>
      </c>
      <c r="AG28" s="8"/>
      <c r="AH28" s="8">
        <f t="shared" si="8"/>
        <v>14.43</v>
      </c>
    </row>
    <row r="29" spans="1:34" x14ac:dyDescent="0.3">
      <c r="A29" s="8" t="str">
        <f>'Opta Data'!J27</f>
        <v>H. Villalba</v>
      </c>
      <c r="B29" s="8">
        <f>'Attacking Workspace'!F29</f>
        <v>30</v>
      </c>
      <c r="C29" s="8">
        <f>55-'Points Calc'!B29</f>
        <v>25</v>
      </c>
      <c r="D29" s="8">
        <f t="shared" si="0"/>
        <v>1.5</v>
      </c>
      <c r="E29" s="8"/>
      <c r="F29" s="8">
        <f>'Attacking Workspace'!M29</f>
        <v>47</v>
      </c>
      <c r="G29" s="8">
        <f>55-'Points Calc'!F29</f>
        <v>8</v>
      </c>
      <c r="H29" s="8">
        <f t="shared" si="1"/>
        <v>0.48</v>
      </c>
      <c r="I29" s="8"/>
      <c r="J29" s="8">
        <f>'Attacking Workspace'!T29</f>
        <v>8</v>
      </c>
      <c r="K29" s="8">
        <f>55-'Points Calc'!J29</f>
        <v>47</v>
      </c>
      <c r="L29" s="8">
        <f t="shared" si="2"/>
        <v>8.4599999999999991</v>
      </c>
      <c r="M29" s="8"/>
      <c r="N29" s="8">
        <f>'Attacking Workspace'!AB29</f>
        <v>4</v>
      </c>
      <c r="O29" s="8">
        <f>55-'Points Calc'!N29</f>
        <v>51</v>
      </c>
      <c r="P29" s="8">
        <f t="shared" si="3"/>
        <v>15.299999999999999</v>
      </c>
      <c r="Q29" s="8"/>
      <c r="R29" s="8">
        <f>'Attacking Workspace'!AI29</f>
        <v>2</v>
      </c>
      <c r="S29" s="8">
        <f>55-'Points Calc'!R29</f>
        <v>53</v>
      </c>
      <c r="T29" s="8">
        <f t="shared" si="4"/>
        <v>2.6500000000000004</v>
      </c>
      <c r="U29" s="8"/>
      <c r="V29" s="8">
        <f>'Defensive Workspace'!I29</f>
        <v>12</v>
      </c>
      <c r="W29" s="8">
        <f>55-'Points Calc'!V29</f>
        <v>43</v>
      </c>
      <c r="X29" s="8">
        <f t="shared" si="5"/>
        <v>2.15</v>
      </c>
      <c r="Y29" s="8"/>
      <c r="Z29" s="8">
        <f>'Defensive Workspace'!Q29</f>
        <v>10</v>
      </c>
      <c r="AA29" s="8">
        <f>55-'Points Calc'!Z29</f>
        <v>45</v>
      </c>
      <c r="AB29" s="8">
        <f t="shared" si="6"/>
        <v>2.25</v>
      </c>
      <c r="AC29" s="8"/>
      <c r="AD29" s="8">
        <f>'Defensive Workspace'!X29</f>
        <v>16</v>
      </c>
      <c r="AE29" s="8">
        <f>55-'Points Calc'!AD29</f>
        <v>39</v>
      </c>
      <c r="AF29" s="8">
        <f t="shared" si="7"/>
        <v>3.9000000000000004</v>
      </c>
      <c r="AG29" s="8"/>
      <c r="AH29" s="8">
        <f t="shared" si="8"/>
        <v>36.69</v>
      </c>
    </row>
    <row r="30" spans="1:34" x14ac:dyDescent="0.3">
      <c r="A30" s="8" t="str">
        <f>'Opta Data'!J28</f>
        <v>I. Piatti</v>
      </c>
      <c r="B30" s="8">
        <f>'Attacking Workspace'!F30</f>
        <v>25</v>
      </c>
      <c r="C30" s="8">
        <f>55-'Points Calc'!B30</f>
        <v>30</v>
      </c>
      <c r="D30" s="8">
        <f t="shared" si="0"/>
        <v>1.7999999999999998</v>
      </c>
      <c r="E30" s="8"/>
      <c r="F30" s="8">
        <f>'Attacking Workspace'!M30</f>
        <v>36</v>
      </c>
      <c r="G30" s="8">
        <f>55-'Points Calc'!F30</f>
        <v>19</v>
      </c>
      <c r="H30" s="8">
        <f t="shared" si="1"/>
        <v>1.1399999999999999</v>
      </c>
      <c r="I30" s="8"/>
      <c r="J30" s="8">
        <f>'Attacking Workspace'!T30</f>
        <v>4</v>
      </c>
      <c r="K30" s="8">
        <f>55-'Points Calc'!J30</f>
        <v>51</v>
      </c>
      <c r="L30" s="8">
        <f t="shared" si="2"/>
        <v>9.18</v>
      </c>
      <c r="M30" s="8"/>
      <c r="N30" s="8">
        <f>'Attacking Workspace'!AB30</f>
        <v>10</v>
      </c>
      <c r="O30" s="8">
        <f>55-'Points Calc'!N30</f>
        <v>45</v>
      </c>
      <c r="P30" s="8">
        <f t="shared" si="3"/>
        <v>13.5</v>
      </c>
      <c r="Q30" s="8"/>
      <c r="R30" s="8">
        <f>'Attacking Workspace'!AI30</f>
        <v>47</v>
      </c>
      <c r="S30" s="8">
        <f>55-'Points Calc'!R30</f>
        <v>8</v>
      </c>
      <c r="T30" s="8">
        <f t="shared" si="4"/>
        <v>0.4</v>
      </c>
      <c r="U30" s="8"/>
      <c r="V30" s="8">
        <f>'Defensive Workspace'!I30</f>
        <v>30</v>
      </c>
      <c r="W30" s="8">
        <f>55-'Points Calc'!V30</f>
        <v>25</v>
      </c>
      <c r="X30" s="8">
        <f t="shared" si="5"/>
        <v>1.25</v>
      </c>
      <c r="Y30" s="8"/>
      <c r="Z30" s="8">
        <f>'Defensive Workspace'!Q30</f>
        <v>11</v>
      </c>
      <c r="AA30" s="8">
        <f>55-'Points Calc'!Z30</f>
        <v>44</v>
      </c>
      <c r="AB30" s="8">
        <f t="shared" si="6"/>
        <v>2.2000000000000002</v>
      </c>
      <c r="AC30" s="8"/>
      <c r="AD30" s="8">
        <f>'Defensive Workspace'!X30</f>
        <v>42</v>
      </c>
      <c r="AE30" s="8">
        <f>55-'Points Calc'!AD30</f>
        <v>13</v>
      </c>
      <c r="AF30" s="8">
        <f t="shared" si="7"/>
        <v>1.3</v>
      </c>
      <c r="AG30" s="8"/>
      <c r="AH30" s="8">
        <f t="shared" si="8"/>
        <v>30.77</v>
      </c>
    </row>
    <row r="31" spans="1:34" x14ac:dyDescent="0.3">
      <c r="A31" s="8" t="str">
        <f>'Opta Data'!J29</f>
        <v>Ilsinho</v>
      </c>
      <c r="B31" s="8">
        <f>'Attacking Workspace'!F31</f>
        <v>1</v>
      </c>
      <c r="C31" s="8">
        <f>55-'Points Calc'!B31</f>
        <v>54</v>
      </c>
      <c r="D31" s="8">
        <f t="shared" si="0"/>
        <v>3.2399999999999998</v>
      </c>
      <c r="E31" s="8"/>
      <c r="F31" s="8">
        <f>'Attacking Workspace'!M31</f>
        <v>1</v>
      </c>
      <c r="G31" s="8">
        <f>55-'Points Calc'!F31</f>
        <v>54</v>
      </c>
      <c r="H31" s="8">
        <f t="shared" si="1"/>
        <v>3.2399999999999998</v>
      </c>
      <c r="I31" s="8"/>
      <c r="J31" s="8">
        <f>'Attacking Workspace'!T31</f>
        <v>1</v>
      </c>
      <c r="K31" s="8">
        <f>55-'Points Calc'!J31</f>
        <v>54</v>
      </c>
      <c r="L31" s="8">
        <f t="shared" si="2"/>
        <v>9.7199999999999989</v>
      </c>
      <c r="M31" s="8"/>
      <c r="N31" s="8">
        <f>'Attacking Workspace'!AB31</f>
        <v>29</v>
      </c>
      <c r="O31" s="8">
        <f>55-'Points Calc'!N31</f>
        <v>26</v>
      </c>
      <c r="P31" s="8">
        <f t="shared" si="3"/>
        <v>7.8</v>
      </c>
      <c r="Q31" s="8"/>
      <c r="R31" s="8">
        <f>'Attacking Workspace'!AI31</f>
        <v>48</v>
      </c>
      <c r="S31" s="8">
        <f>55-'Points Calc'!R31</f>
        <v>7</v>
      </c>
      <c r="T31" s="8">
        <f t="shared" si="4"/>
        <v>0.35000000000000003</v>
      </c>
      <c r="U31" s="8"/>
      <c r="V31" s="8">
        <f>'Defensive Workspace'!I31</f>
        <v>23</v>
      </c>
      <c r="W31" s="8">
        <f>55-'Points Calc'!V31</f>
        <v>32</v>
      </c>
      <c r="X31" s="8">
        <f t="shared" si="5"/>
        <v>1.6</v>
      </c>
      <c r="Y31" s="8"/>
      <c r="Z31" s="8">
        <f>'Defensive Workspace'!Q31</f>
        <v>8</v>
      </c>
      <c r="AA31" s="8">
        <f>55-'Points Calc'!Z31</f>
        <v>47</v>
      </c>
      <c r="AB31" s="8">
        <f t="shared" si="6"/>
        <v>2.35</v>
      </c>
      <c r="AC31" s="8"/>
      <c r="AD31" s="8">
        <f>'Defensive Workspace'!X31</f>
        <v>13</v>
      </c>
      <c r="AE31" s="8">
        <f>55-'Points Calc'!AD31</f>
        <v>42</v>
      </c>
      <c r="AF31" s="8">
        <f t="shared" si="7"/>
        <v>4.2</v>
      </c>
      <c r="AG31" s="8"/>
      <c r="AH31" s="8">
        <f t="shared" si="8"/>
        <v>32.5</v>
      </c>
    </row>
    <row r="32" spans="1:34" x14ac:dyDescent="0.3">
      <c r="A32" s="8" t="str">
        <f>'Opta Data'!J30</f>
        <v>Ismael Tajouri</v>
      </c>
      <c r="B32" s="8">
        <f>'Attacking Workspace'!F32</f>
        <v>12</v>
      </c>
      <c r="C32" s="8">
        <f>55-'Points Calc'!B32</f>
        <v>43</v>
      </c>
      <c r="D32" s="8">
        <f t="shared" si="0"/>
        <v>2.58</v>
      </c>
      <c r="E32" s="8"/>
      <c r="F32" s="8">
        <f>'Attacking Workspace'!M32</f>
        <v>26</v>
      </c>
      <c r="G32" s="8">
        <f>55-'Points Calc'!F32</f>
        <v>29</v>
      </c>
      <c r="H32" s="8">
        <f t="shared" si="1"/>
        <v>1.74</v>
      </c>
      <c r="I32" s="8"/>
      <c r="J32" s="8">
        <f>'Attacking Workspace'!T32</f>
        <v>35</v>
      </c>
      <c r="K32" s="8">
        <f>55-'Points Calc'!J32</f>
        <v>20</v>
      </c>
      <c r="L32" s="8">
        <f t="shared" si="2"/>
        <v>3.5999999999999996</v>
      </c>
      <c r="M32" s="8"/>
      <c r="N32" s="8">
        <f>'Attacking Workspace'!AB32</f>
        <v>7</v>
      </c>
      <c r="O32" s="8">
        <f>55-'Points Calc'!N32</f>
        <v>48</v>
      </c>
      <c r="P32" s="8">
        <f t="shared" si="3"/>
        <v>14.399999999999999</v>
      </c>
      <c r="Q32" s="8"/>
      <c r="R32" s="8">
        <f>'Attacking Workspace'!AI32</f>
        <v>18</v>
      </c>
      <c r="S32" s="8">
        <f>55-'Points Calc'!R32</f>
        <v>37</v>
      </c>
      <c r="T32" s="8">
        <f t="shared" si="4"/>
        <v>1.85</v>
      </c>
      <c r="U32" s="8"/>
      <c r="V32" s="8">
        <f>'Defensive Workspace'!I32</f>
        <v>24</v>
      </c>
      <c r="W32" s="8">
        <f>55-'Points Calc'!V32</f>
        <v>31</v>
      </c>
      <c r="X32" s="8">
        <f t="shared" si="5"/>
        <v>1.55</v>
      </c>
      <c r="Y32" s="8"/>
      <c r="Z32" s="8">
        <f>'Defensive Workspace'!Q32</f>
        <v>15</v>
      </c>
      <c r="AA32" s="8">
        <f>55-'Points Calc'!Z32</f>
        <v>40</v>
      </c>
      <c r="AB32" s="8">
        <f t="shared" si="6"/>
        <v>2</v>
      </c>
      <c r="AC32" s="8"/>
      <c r="AD32" s="8">
        <f>'Defensive Workspace'!X32</f>
        <v>9</v>
      </c>
      <c r="AE32" s="8">
        <f>55-'Points Calc'!AD32</f>
        <v>46</v>
      </c>
      <c r="AF32" s="8">
        <f t="shared" si="7"/>
        <v>4.6000000000000005</v>
      </c>
      <c r="AG32" s="8"/>
      <c r="AH32" s="8">
        <f t="shared" si="8"/>
        <v>32.32</v>
      </c>
    </row>
    <row r="33" spans="1:34" x14ac:dyDescent="0.3">
      <c r="A33" s="8" t="str">
        <f>'Opta Data'!J31</f>
        <v>J. Agudelo</v>
      </c>
      <c r="B33" s="8">
        <f>'Attacking Workspace'!F33</f>
        <v>11</v>
      </c>
      <c r="C33" s="8">
        <f>55-'Points Calc'!B33</f>
        <v>44</v>
      </c>
      <c r="D33" s="8">
        <f t="shared" si="0"/>
        <v>2.6399999999999997</v>
      </c>
      <c r="E33" s="8"/>
      <c r="F33" s="8">
        <f>'Attacking Workspace'!M33</f>
        <v>9</v>
      </c>
      <c r="G33" s="8">
        <f>55-'Points Calc'!F33</f>
        <v>46</v>
      </c>
      <c r="H33" s="8">
        <f t="shared" si="1"/>
        <v>2.76</v>
      </c>
      <c r="I33" s="8"/>
      <c r="J33" s="8">
        <f>'Attacking Workspace'!T33</f>
        <v>19</v>
      </c>
      <c r="K33" s="8">
        <f>55-'Points Calc'!J33</f>
        <v>36</v>
      </c>
      <c r="L33" s="8">
        <f t="shared" si="2"/>
        <v>6.4799999999999995</v>
      </c>
      <c r="M33" s="8"/>
      <c r="N33" s="8">
        <f>'Attacking Workspace'!AB33</f>
        <v>48</v>
      </c>
      <c r="O33" s="8">
        <f>55-'Points Calc'!N33</f>
        <v>7</v>
      </c>
      <c r="P33" s="8">
        <f t="shared" si="3"/>
        <v>2.1</v>
      </c>
      <c r="Q33" s="8"/>
      <c r="R33" s="8">
        <f>'Attacking Workspace'!AI33</f>
        <v>22</v>
      </c>
      <c r="S33" s="8">
        <f>55-'Points Calc'!R33</f>
        <v>33</v>
      </c>
      <c r="T33" s="8">
        <f t="shared" si="4"/>
        <v>1.6500000000000001</v>
      </c>
      <c r="U33" s="8"/>
      <c r="V33" s="8">
        <f>'Defensive Workspace'!I33</f>
        <v>7</v>
      </c>
      <c r="W33" s="8">
        <f>55-'Points Calc'!V33</f>
        <v>48</v>
      </c>
      <c r="X33" s="8">
        <f t="shared" si="5"/>
        <v>2.4000000000000004</v>
      </c>
      <c r="Y33" s="8"/>
      <c r="Z33" s="8">
        <f>'Defensive Workspace'!Q33</f>
        <v>30</v>
      </c>
      <c r="AA33" s="8">
        <f>55-'Points Calc'!Z33</f>
        <v>25</v>
      </c>
      <c r="AB33" s="8">
        <f t="shared" si="6"/>
        <v>1.25</v>
      </c>
      <c r="AC33" s="8"/>
      <c r="AD33" s="8">
        <f>'Defensive Workspace'!X33</f>
        <v>34</v>
      </c>
      <c r="AE33" s="8">
        <f>55-'Points Calc'!AD33</f>
        <v>21</v>
      </c>
      <c r="AF33" s="8">
        <f t="shared" si="7"/>
        <v>2.1</v>
      </c>
      <c r="AG33" s="8"/>
      <c r="AH33" s="8">
        <f t="shared" si="8"/>
        <v>21.380000000000003</v>
      </c>
    </row>
    <row r="34" spans="1:34" x14ac:dyDescent="0.3">
      <c r="A34" s="8" t="str">
        <f>'Opta Data'!J32</f>
        <v>J. Gressel</v>
      </c>
      <c r="B34" s="8">
        <f>'Attacking Workspace'!F34</f>
        <v>4</v>
      </c>
      <c r="C34" s="8">
        <f>55-'Points Calc'!B34</f>
        <v>51</v>
      </c>
      <c r="D34" s="8">
        <f t="shared" si="0"/>
        <v>3.06</v>
      </c>
      <c r="E34" s="8"/>
      <c r="F34" s="8">
        <f>'Attacking Workspace'!M34</f>
        <v>22</v>
      </c>
      <c r="G34" s="8">
        <f>55-'Points Calc'!F34</f>
        <v>33</v>
      </c>
      <c r="H34" s="8">
        <f t="shared" si="1"/>
        <v>1.98</v>
      </c>
      <c r="I34" s="8"/>
      <c r="J34" s="8">
        <f>'Attacking Workspace'!T34</f>
        <v>21</v>
      </c>
      <c r="K34" s="8">
        <f>55-'Points Calc'!J34</f>
        <v>34</v>
      </c>
      <c r="L34" s="8">
        <f t="shared" si="2"/>
        <v>6.12</v>
      </c>
      <c r="M34" s="8"/>
      <c r="N34" s="8">
        <f>'Attacking Workspace'!AB34</f>
        <v>33</v>
      </c>
      <c r="O34" s="8">
        <f>55-'Points Calc'!N34</f>
        <v>22</v>
      </c>
      <c r="P34" s="8">
        <f t="shared" si="3"/>
        <v>6.6</v>
      </c>
      <c r="Q34" s="8"/>
      <c r="R34" s="8">
        <f>'Attacking Workspace'!AI34</f>
        <v>3</v>
      </c>
      <c r="S34" s="8">
        <f>55-'Points Calc'!R34</f>
        <v>52</v>
      </c>
      <c r="T34" s="8">
        <f t="shared" si="4"/>
        <v>2.6</v>
      </c>
      <c r="U34" s="8"/>
      <c r="V34" s="8">
        <f>'Defensive Workspace'!I34</f>
        <v>37</v>
      </c>
      <c r="W34" s="8">
        <f>55-'Points Calc'!V34</f>
        <v>18</v>
      </c>
      <c r="X34" s="8">
        <f t="shared" si="5"/>
        <v>0.9</v>
      </c>
      <c r="Y34" s="8"/>
      <c r="Z34" s="8">
        <f>'Defensive Workspace'!Q34</f>
        <v>7</v>
      </c>
      <c r="AA34" s="8">
        <f>55-'Points Calc'!Z34</f>
        <v>48</v>
      </c>
      <c r="AB34" s="8">
        <f t="shared" si="6"/>
        <v>2.4000000000000004</v>
      </c>
      <c r="AC34" s="8"/>
      <c r="AD34" s="8">
        <f>'Defensive Workspace'!X34</f>
        <v>21</v>
      </c>
      <c r="AE34" s="8">
        <f>55-'Points Calc'!AD34</f>
        <v>34</v>
      </c>
      <c r="AF34" s="8">
        <f t="shared" si="7"/>
        <v>3.4000000000000004</v>
      </c>
      <c r="AG34" s="8"/>
      <c r="AH34" s="8">
        <f t="shared" si="8"/>
        <v>27.06</v>
      </c>
    </row>
    <row r="35" spans="1:34" x14ac:dyDescent="0.3">
      <c r="A35" s="8" t="str">
        <f>'Opta Data'!J33</f>
        <v>J. Medina</v>
      </c>
      <c r="B35" s="8">
        <f>'Attacking Workspace'!F35</f>
        <v>22</v>
      </c>
      <c r="C35" s="8">
        <f>55-'Points Calc'!B35</f>
        <v>33</v>
      </c>
      <c r="D35" s="8">
        <f t="shared" si="0"/>
        <v>1.98</v>
      </c>
      <c r="E35" s="8"/>
      <c r="F35" s="8">
        <f>'Attacking Workspace'!M35</f>
        <v>27</v>
      </c>
      <c r="G35" s="8">
        <f>55-'Points Calc'!F35</f>
        <v>28</v>
      </c>
      <c r="H35" s="8">
        <f t="shared" si="1"/>
        <v>1.68</v>
      </c>
      <c r="I35" s="8"/>
      <c r="J35" s="8">
        <f>'Attacking Workspace'!T35</f>
        <v>53</v>
      </c>
      <c r="K35" s="8">
        <f>55-'Points Calc'!J35</f>
        <v>2</v>
      </c>
      <c r="L35" s="8">
        <f t="shared" si="2"/>
        <v>0.36</v>
      </c>
      <c r="M35" s="8"/>
      <c r="N35" s="8">
        <f>'Attacking Workspace'!AB35</f>
        <v>43</v>
      </c>
      <c r="O35" s="8">
        <f>55-'Points Calc'!N35</f>
        <v>12</v>
      </c>
      <c r="P35" s="8">
        <f t="shared" si="3"/>
        <v>3.5999999999999996</v>
      </c>
      <c r="Q35" s="8"/>
      <c r="R35" s="8">
        <f>'Attacking Workspace'!AI35</f>
        <v>17</v>
      </c>
      <c r="S35" s="8">
        <f>55-'Points Calc'!R35</f>
        <v>38</v>
      </c>
      <c r="T35" s="8">
        <f t="shared" si="4"/>
        <v>1.9000000000000001</v>
      </c>
      <c r="U35" s="8"/>
      <c r="V35" s="8">
        <f>'Defensive Workspace'!I35</f>
        <v>35</v>
      </c>
      <c r="W35" s="8">
        <f>55-'Points Calc'!V35</f>
        <v>20</v>
      </c>
      <c r="X35" s="8">
        <f t="shared" si="5"/>
        <v>1</v>
      </c>
      <c r="Y35" s="8"/>
      <c r="Z35" s="8">
        <f>'Defensive Workspace'!Q35</f>
        <v>44</v>
      </c>
      <c r="AA35" s="8">
        <f>55-'Points Calc'!Z35</f>
        <v>11</v>
      </c>
      <c r="AB35" s="8">
        <f t="shared" si="6"/>
        <v>0.55000000000000004</v>
      </c>
      <c r="AC35" s="8"/>
      <c r="AD35" s="8">
        <f>'Defensive Workspace'!X35</f>
        <v>15</v>
      </c>
      <c r="AE35" s="8">
        <f>55-'Points Calc'!AD35</f>
        <v>40</v>
      </c>
      <c r="AF35" s="8">
        <f t="shared" si="7"/>
        <v>4</v>
      </c>
      <c r="AG35" s="8"/>
      <c r="AH35" s="8">
        <f t="shared" si="8"/>
        <v>15.07</v>
      </c>
    </row>
    <row r="36" spans="1:34" x14ac:dyDescent="0.3">
      <c r="A36" s="8" t="str">
        <f>'Opta Data'!J34</f>
        <v>J. Plata</v>
      </c>
      <c r="B36" s="8">
        <f>'Attacking Workspace'!F36</f>
        <v>3</v>
      </c>
      <c r="C36" s="8">
        <f>55-'Points Calc'!B36</f>
        <v>52</v>
      </c>
      <c r="D36" s="8">
        <f t="shared" si="0"/>
        <v>3.12</v>
      </c>
      <c r="E36" s="8"/>
      <c r="F36" s="8">
        <f>'Attacking Workspace'!M36</f>
        <v>16</v>
      </c>
      <c r="G36" s="8">
        <f>55-'Points Calc'!F36</f>
        <v>39</v>
      </c>
      <c r="H36" s="8">
        <f t="shared" si="1"/>
        <v>2.34</v>
      </c>
      <c r="I36" s="8"/>
      <c r="J36" s="8">
        <f>'Attacking Workspace'!T36</f>
        <v>30</v>
      </c>
      <c r="K36" s="8">
        <f>55-'Points Calc'!J36</f>
        <v>25</v>
      </c>
      <c r="L36" s="8">
        <f t="shared" si="2"/>
        <v>4.5</v>
      </c>
      <c r="M36" s="8"/>
      <c r="N36" s="8">
        <f>'Attacking Workspace'!AB36</f>
        <v>1</v>
      </c>
      <c r="O36" s="8">
        <f>55-'Points Calc'!N36</f>
        <v>54</v>
      </c>
      <c r="P36" s="8">
        <f t="shared" si="3"/>
        <v>16.2</v>
      </c>
      <c r="Q36" s="8"/>
      <c r="R36" s="8">
        <f>'Attacking Workspace'!AI36</f>
        <v>21</v>
      </c>
      <c r="S36" s="8">
        <f>55-'Points Calc'!R36</f>
        <v>34</v>
      </c>
      <c r="T36" s="8">
        <f t="shared" si="4"/>
        <v>1.7000000000000002</v>
      </c>
      <c r="U36" s="8"/>
      <c r="V36" s="8">
        <f>'Defensive Workspace'!I36</f>
        <v>45</v>
      </c>
      <c r="W36" s="8">
        <f>55-'Points Calc'!V36</f>
        <v>10</v>
      </c>
      <c r="X36" s="8">
        <f t="shared" si="5"/>
        <v>0.5</v>
      </c>
      <c r="Y36" s="8"/>
      <c r="Z36" s="8">
        <f>'Defensive Workspace'!Q36</f>
        <v>12</v>
      </c>
      <c r="AA36" s="8">
        <f>55-'Points Calc'!Z36</f>
        <v>43</v>
      </c>
      <c r="AB36" s="8">
        <f t="shared" si="6"/>
        <v>2.15</v>
      </c>
      <c r="AC36" s="8"/>
      <c r="AD36" s="8">
        <f>'Defensive Workspace'!X36</f>
        <v>23</v>
      </c>
      <c r="AE36" s="8">
        <f>55-'Points Calc'!AD36</f>
        <v>32</v>
      </c>
      <c r="AF36" s="8">
        <f t="shared" si="7"/>
        <v>3.2</v>
      </c>
      <c r="AG36" s="8"/>
      <c r="AH36" s="8">
        <f t="shared" si="8"/>
        <v>33.71</v>
      </c>
    </row>
    <row r="37" spans="1:34" x14ac:dyDescent="0.3">
      <c r="A37" s="8" t="str">
        <f>'Opta Data'!J35</f>
        <v>J. Russell</v>
      </c>
      <c r="B37" s="8">
        <f>'Attacking Workspace'!F37</f>
        <v>24</v>
      </c>
      <c r="C37" s="8">
        <f>55-'Points Calc'!B37</f>
        <v>31</v>
      </c>
      <c r="D37" s="8">
        <f t="shared" si="0"/>
        <v>1.8599999999999999</v>
      </c>
      <c r="E37" s="8"/>
      <c r="F37" s="8">
        <f>'Attacking Workspace'!M37</f>
        <v>6</v>
      </c>
      <c r="G37" s="8">
        <f>55-'Points Calc'!F37</f>
        <v>49</v>
      </c>
      <c r="H37" s="8">
        <f t="shared" si="1"/>
        <v>2.94</v>
      </c>
      <c r="I37" s="8"/>
      <c r="J37" s="8">
        <f>'Attacking Workspace'!T37</f>
        <v>13</v>
      </c>
      <c r="K37" s="8">
        <f>55-'Points Calc'!J37</f>
        <v>42</v>
      </c>
      <c r="L37" s="8">
        <f t="shared" si="2"/>
        <v>7.56</v>
      </c>
      <c r="M37" s="8"/>
      <c r="N37" s="8">
        <f>'Attacking Workspace'!AB37</f>
        <v>16</v>
      </c>
      <c r="O37" s="8">
        <f>55-'Points Calc'!N37</f>
        <v>39</v>
      </c>
      <c r="P37" s="8">
        <f t="shared" si="3"/>
        <v>11.7</v>
      </c>
      <c r="Q37" s="8"/>
      <c r="R37" s="8">
        <f>'Attacking Workspace'!AI37</f>
        <v>7</v>
      </c>
      <c r="S37" s="8">
        <f>55-'Points Calc'!R37</f>
        <v>48</v>
      </c>
      <c r="T37" s="8">
        <f t="shared" si="4"/>
        <v>2.4000000000000004</v>
      </c>
      <c r="U37" s="8"/>
      <c r="V37" s="8">
        <f>'Defensive Workspace'!I37</f>
        <v>26</v>
      </c>
      <c r="W37" s="8">
        <f>55-'Points Calc'!V37</f>
        <v>29</v>
      </c>
      <c r="X37" s="8">
        <f t="shared" si="5"/>
        <v>1.4500000000000002</v>
      </c>
      <c r="Y37" s="8"/>
      <c r="Z37" s="8">
        <f>'Defensive Workspace'!Q37</f>
        <v>37</v>
      </c>
      <c r="AA37" s="8">
        <f>55-'Points Calc'!Z37</f>
        <v>18</v>
      </c>
      <c r="AB37" s="8">
        <f t="shared" si="6"/>
        <v>0.9</v>
      </c>
      <c r="AC37" s="8"/>
      <c r="AD37" s="8">
        <f>'Defensive Workspace'!X37</f>
        <v>7</v>
      </c>
      <c r="AE37" s="8">
        <f>55-'Points Calc'!AD37</f>
        <v>48</v>
      </c>
      <c r="AF37" s="8">
        <f t="shared" si="7"/>
        <v>4.8000000000000007</v>
      </c>
      <c r="AG37" s="8"/>
      <c r="AH37" s="8">
        <f t="shared" si="8"/>
        <v>33.61</v>
      </c>
    </row>
    <row r="38" spans="1:34" x14ac:dyDescent="0.3">
      <c r="A38" s="8" t="str">
        <f>'Opta Data'!J36</f>
        <v>J. Savarino</v>
      </c>
      <c r="B38" s="8">
        <f>'Attacking Workspace'!F38</f>
        <v>36</v>
      </c>
      <c r="C38" s="8">
        <f>55-'Points Calc'!B38</f>
        <v>19</v>
      </c>
      <c r="D38" s="8">
        <f t="shared" si="0"/>
        <v>1.1399999999999999</v>
      </c>
      <c r="E38" s="8"/>
      <c r="F38" s="8">
        <f>'Attacking Workspace'!M38</f>
        <v>33</v>
      </c>
      <c r="G38" s="8">
        <f>55-'Points Calc'!F38</f>
        <v>22</v>
      </c>
      <c r="H38" s="8">
        <f t="shared" si="1"/>
        <v>1.3199999999999998</v>
      </c>
      <c r="I38" s="8"/>
      <c r="J38" s="8">
        <f>'Attacking Workspace'!T38</f>
        <v>17</v>
      </c>
      <c r="K38" s="8">
        <f>55-'Points Calc'!J38</f>
        <v>38</v>
      </c>
      <c r="L38" s="8">
        <f t="shared" si="2"/>
        <v>6.84</v>
      </c>
      <c r="M38" s="8"/>
      <c r="N38" s="8">
        <f>'Attacking Workspace'!AB38</f>
        <v>26</v>
      </c>
      <c r="O38" s="8">
        <f>55-'Points Calc'!N38</f>
        <v>29</v>
      </c>
      <c r="P38" s="8">
        <f t="shared" si="3"/>
        <v>8.6999999999999993</v>
      </c>
      <c r="Q38" s="8"/>
      <c r="R38" s="8">
        <f>'Attacking Workspace'!AI38</f>
        <v>8</v>
      </c>
      <c r="S38" s="8">
        <f>55-'Points Calc'!R38</f>
        <v>47</v>
      </c>
      <c r="T38" s="8">
        <f t="shared" si="4"/>
        <v>2.35</v>
      </c>
      <c r="U38" s="8"/>
      <c r="V38" s="8">
        <f>'Defensive Workspace'!I38</f>
        <v>54</v>
      </c>
      <c r="W38" s="8">
        <f>55-'Points Calc'!V38</f>
        <v>1</v>
      </c>
      <c r="X38" s="8">
        <f t="shared" si="5"/>
        <v>0.05</v>
      </c>
      <c r="Y38" s="8"/>
      <c r="Z38" s="8">
        <f>'Defensive Workspace'!Q38</f>
        <v>27</v>
      </c>
      <c r="AA38" s="8">
        <f>55-'Points Calc'!Z38</f>
        <v>28</v>
      </c>
      <c r="AB38" s="8">
        <f t="shared" si="6"/>
        <v>1.4000000000000001</v>
      </c>
      <c r="AC38" s="8"/>
      <c r="AD38" s="8">
        <f>'Defensive Workspace'!X38</f>
        <v>24</v>
      </c>
      <c r="AE38" s="8">
        <f>55-'Points Calc'!AD38</f>
        <v>31</v>
      </c>
      <c r="AF38" s="8">
        <f t="shared" si="7"/>
        <v>3.1</v>
      </c>
      <c r="AG38" s="8"/>
      <c r="AH38" s="8">
        <f t="shared" si="8"/>
        <v>24.9</v>
      </c>
    </row>
    <row r="39" spans="1:34" x14ac:dyDescent="0.3">
      <c r="A39" s="8" t="str">
        <f>'Opta Data'!J37</f>
        <v>Justin Meram</v>
      </c>
      <c r="B39" s="8">
        <f>'Attacking Workspace'!F39</f>
        <v>14</v>
      </c>
      <c r="C39" s="8">
        <f>55-'Points Calc'!B39</f>
        <v>41</v>
      </c>
      <c r="D39" s="8">
        <f t="shared" si="0"/>
        <v>2.46</v>
      </c>
      <c r="E39" s="8"/>
      <c r="F39" s="8">
        <f>'Attacking Workspace'!M39</f>
        <v>5</v>
      </c>
      <c r="G39" s="8">
        <f>55-'Points Calc'!F39</f>
        <v>50</v>
      </c>
      <c r="H39" s="8">
        <f t="shared" si="1"/>
        <v>3</v>
      </c>
      <c r="I39" s="8"/>
      <c r="J39" s="8">
        <f>'Attacking Workspace'!T39</f>
        <v>7</v>
      </c>
      <c r="K39" s="8">
        <f>55-'Points Calc'!J39</f>
        <v>48</v>
      </c>
      <c r="L39" s="8">
        <f t="shared" si="2"/>
        <v>8.64</v>
      </c>
      <c r="M39" s="8"/>
      <c r="N39" s="8">
        <f>'Attacking Workspace'!AB39</f>
        <v>39</v>
      </c>
      <c r="O39" s="8">
        <f>55-'Points Calc'!N39</f>
        <v>16</v>
      </c>
      <c r="P39" s="8">
        <f t="shared" si="3"/>
        <v>4.8</v>
      </c>
      <c r="Q39" s="8"/>
      <c r="R39" s="8">
        <f>'Attacking Workspace'!AI39</f>
        <v>42</v>
      </c>
      <c r="S39" s="8">
        <f>55-'Points Calc'!R39</f>
        <v>13</v>
      </c>
      <c r="T39" s="8">
        <f t="shared" si="4"/>
        <v>0.65</v>
      </c>
      <c r="U39" s="8"/>
      <c r="V39" s="8">
        <f>'Defensive Workspace'!I39</f>
        <v>38</v>
      </c>
      <c r="W39" s="8">
        <f>55-'Points Calc'!V39</f>
        <v>17</v>
      </c>
      <c r="X39" s="8">
        <f t="shared" si="5"/>
        <v>0.85000000000000009</v>
      </c>
      <c r="Y39" s="8"/>
      <c r="Z39" s="8">
        <f>'Defensive Workspace'!Q39</f>
        <v>23</v>
      </c>
      <c r="AA39" s="8">
        <f>55-'Points Calc'!Z39</f>
        <v>32</v>
      </c>
      <c r="AB39" s="8">
        <f t="shared" si="6"/>
        <v>1.6</v>
      </c>
      <c r="AC39" s="8"/>
      <c r="AD39" s="8">
        <f>'Defensive Workspace'!X39</f>
        <v>27</v>
      </c>
      <c r="AE39" s="8">
        <f>55-'Points Calc'!AD39</f>
        <v>28</v>
      </c>
      <c r="AF39" s="8">
        <f t="shared" si="7"/>
        <v>2.8000000000000003</v>
      </c>
      <c r="AG39" s="8"/>
      <c r="AH39" s="8">
        <f t="shared" si="8"/>
        <v>24.8</v>
      </c>
    </row>
    <row r="40" spans="1:34" x14ac:dyDescent="0.3">
      <c r="A40" s="8" t="str">
        <f>'Opta Data'!J38</f>
        <v>L. Blessing</v>
      </c>
      <c r="B40" s="8">
        <f>'Attacking Workspace'!F40</f>
        <v>47</v>
      </c>
      <c r="C40" s="8">
        <f>55-'Points Calc'!B40</f>
        <v>8</v>
      </c>
      <c r="D40" s="8">
        <f t="shared" si="0"/>
        <v>0.48</v>
      </c>
      <c r="E40" s="8"/>
      <c r="F40" s="8">
        <f>'Attacking Workspace'!M40</f>
        <v>15</v>
      </c>
      <c r="G40" s="8">
        <f>55-'Points Calc'!F40</f>
        <v>40</v>
      </c>
      <c r="H40" s="8">
        <f t="shared" si="1"/>
        <v>2.4</v>
      </c>
      <c r="I40" s="8"/>
      <c r="J40" s="8">
        <f>'Attacking Workspace'!T40</f>
        <v>33</v>
      </c>
      <c r="K40" s="8">
        <f>55-'Points Calc'!J40</f>
        <v>22</v>
      </c>
      <c r="L40" s="8">
        <f t="shared" si="2"/>
        <v>3.96</v>
      </c>
      <c r="M40" s="8"/>
      <c r="N40" s="8">
        <f>'Attacking Workspace'!AB40</f>
        <v>22</v>
      </c>
      <c r="O40" s="8">
        <f>55-'Points Calc'!N40</f>
        <v>33</v>
      </c>
      <c r="P40" s="8">
        <f t="shared" si="3"/>
        <v>9.9</v>
      </c>
      <c r="Q40" s="8"/>
      <c r="R40" s="8">
        <f>'Attacking Workspace'!AI40</f>
        <v>1</v>
      </c>
      <c r="S40" s="8">
        <f>55-'Points Calc'!R40</f>
        <v>54</v>
      </c>
      <c r="T40" s="8">
        <f t="shared" si="4"/>
        <v>2.7</v>
      </c>
      <c r="U40" s="8"/>
      <c r="V40" s="8">
        <f>'Defensive Workspace'!I40</f>
        <v>20</v>
      </c>
      <c r="W40" s="8">
        <f>55-'Points Calc'!V40</f>
        <v>35</v>
      </c>
      <c r="X40" s="8">
        <f t="shared" si="5"/>
        <v>1.75</v>
      </c>
      <c r="Y40" s="8"/>
      <c r="Z40" s="8">
        <f>'Defensive Workspace'!Q40</f>
        <v>22</v>
      </c>
      <c r="AA40" s="8">
        <f>55-'Points Calc'!Z40</f>
        <v>33</v>
      </c>
      <c r="AB40" s="8">
        <f t="shared" si="6"/>
        <v>1.6500000000000001</v>
      </c>
      <c r="AC40" s="8"/>
      <c r="AD40" s="8">
        <f>'Defensive Workspace'!X40</f>
        <v>37</v>
      </c>
      <c r="AE40" s="8">
        <f>55-'Points Calc'!AD40</f>
        <v>18</v>
      </c>
      <c r="AF40" s="8">
        <f t="shared" si="7"/>
        <v>1.8</v>
      </c>
      <c r="AG40" s="8"/>
      <c r="AH40" s="8">
        <f t="shared" si="8"/>
        <v>24.64</v>
      </c>
    </row>
    <row r="41" spans="1:34" x14ac:dyDescent="0.3">
      <c r="A41" s="8" t="str">
        <f>'Opta Data'!J39</f>
        <v>M.  Eriksson</v>
      </c>
      <c r="B41" s="8">
        <f>'Attacking Workspace'!F41</f>
        <v>20</v>
      </c>
      <c r="C41" s="8">
        <f>55-'Points Calc'!B41</f>
        <v>35</v>
      </c>
      <c r="D41" s="8">
        <f t="shared" si="0"/>
        <v>2.1</v>
      </c>
      <c r="E41" s="8"/>
      <c r="F41" s="8">
        <f>'Attacking Workspace'!M41</f>
        <v>14</v>
      </c>
      <c r="G41" s="8">
        <f>55-'Points Calc'!F41</f>
        <v>41</v>
      </c>
      <c r="H41" s="8">
        <f t="shared" si="1"/>
        <v>2.46</v>
      </c>
      <c r="I41" s="8"/>
      <c r="J41" s="8">
        <f>'Attacking Workspace'!T41</f>
        <v>41</v>
      </c>
      <c r="K41" s="8">
        <f>55-'Points Calc'!J41</f>
        <v>14</v>
      </c>
      <c r="L41" s="8">
        <f t="shared" si="2"/>
        <v>2.52</v>
      </c>
      <c r="M41" s="8"/>
      <c r="N41" s="8">
        <f>'Attacking Workspace'!AB41</f>
        <v>37</v>
      </c>
      <c r="O41" s="8">
        <f>55-'Points Calc'!N41</f>
        <v>18</v>
      </c>
      <c r="P41" s="8">
        <f t="shared" si="3"/>
        <v>5.3999999999999995</v>
      </c>
      <c r="Q41" s="8"/>
      <c r="R41" s="8">
        <f>'Attacking Workspace'!AI41</f>
        <v>45</v>
      </c>
      <c r="S41" s="8">
        <f>55-'Points Calc'!R41</f>
        <v>10</v>
      </c>
      <c r="T41" s="8">
        <f t="shared" si="4"/>
        <v>0.5</v>
      </c>
      <c r="U41" s="8"/>
      <c r="V41" s="8">
        <f>'Defensive Workspace'!I41</f>
        <v>32</v>
      </c>
      <c r="W41" s="8">
        <f>55-'Points Calc'!V41</f>
        <v>23</v>
      </c>
      <c r="X41" s="8">
        <f t="shared" si="5"/>
        <v>1.1500000000000001</v>
      </c>
      <c r="Y41" s="8"/>
      <c r="Z41" s="8">
        <f>'Defensive Workspace'!Q41</f>
        <v>28</v>
      </c>
      <c r="AA41" s="8">
        <f>55-'Points Calc'!Z41</f>
        <v>27</v>
      </c>
      <c r="AB41" s="8">
        <f t="shared" si="6"/>
        <v>1.35</v>
      </c>
      <c r="AC41" s="8"/>
      <c r="AD41" s="8">
        <f>'Defensive Workspace'!X41</f>
        <v>40</v>
      </c>
      <c r="AE41" s="8">
        <f>55-'Points Calc'!AD41</f>
        <v>15</v>
      </c>
      <c r="AF41" s="8">
        <f t="shared" si="7"/>
        <v>1.5</v>
      </c>
      <c r="AG41" s="8"/>
      <c r="AH41" s="8">
        <f t="shared" si="8"/>
        <v>16.98</v>
      </c>
    </row>
    <row r="42" spans="1:34" x14ac:dyDescent="0.3">
      <c r="A42" s="8" t="str">
        <f>'Opta Data'!J40</f>
        <v>M. Barrios</v>
      </c>
      <c r="B42" s="8">
        <f>'Attacking Workspace'!F42</f>
        <v>45</v>
      </c>
      <c r="C42" s="8">
        <f>55-'Points Calc'!B42</f>
        <v>10</v>
      </c>
      <c r="D42" s="8">
        <f t="shared" si="0"/>
        <v>0.6</v>
      </c>
      <c r="E42" s="8"/>
      <c r="F42" s="8">
        <f>'Attacking Workspace'!M42</f>
        <v>12</v>
      </c>
      <c r="G42" s="8">
        <f>55-'Points Calc'!F42</f>
        <v>43</v>
      </c>
      <c r="H42" s="8">
        <f t="shared" si="1"/>
        <v>2.58</v>
      </c>
      <c r="I42" s="8"/>
      <c r="J42" s="8">
        <f>'Attacking Workspace'!T42</f>
        <v>24</v>
      </c>
      <c r="K42" s="8">
        <f>55-'Points Calc'!J42</f>
        <v>31</v>
      </c>
      <c r="L42" s="8">
        <f t="shared" si="2"/>
        <v>5.58</v>
      </c>
      <c r="M42" s="8"/>
      <c r="N42" s="8">
        <f>'Attacking Workspace'!AB42</f>
        <v>30</v>
      </c>
      <c r="O42" s="8">
        <f>55-'Points Calc'!N42</f>
        <v>25</v>
      </c>
      <c r="P42" s="8">
        <f t="shared" si="3"/>
        <v>7.5</v>
      </c>
      <c r="Q42" s="8"/>
      <c r="R42" s="8">
        <f>'Attacking Workspace'!AI42</f>
        <v>14</v>
      </c>
      <c r="S42" s="8">
        <f>55-'Points Calc'!R42</f>
        <v>41</v>
      </c>
      <c r="T42" s="8">
        <f t="shared" si="4"/>
        <v>2.0500000000000003</v>
      </c>
      <c r="U42" s="8"/>
      <c r="V42" s="8">
        <f>'Defensive Workspace'!I42</f>
        <v>43</v>
      </c>
      <c r="W42" s="8">
        <f>55-'Points Calc'!V42</f>
        <v>12</v>
      </c>
      <c r="X42" s="8">
        <f t="shared" si="5"/>
        <v>0.60000000000000009</v>
      </c>
      <c r="Y42" s="8"/>
      <c r="Z42" s="8">
        <f>'Defensive Workspace'!Q42</f>
        <v>45</v>
      </c>
      <c r="AA42" s="8">
        <f>55-'Points Calc'!Z42</f>
        <v>10</v>
      </c>
      <c r="AB42" s="8">
        <f t="shared" si="6"/>
        <v>0.5</v>
      </c>
      <c r="AC42" s="8"/>
      <c r="AD42" s="8">
        <f>'Defensive Workspace'!X42</f>
        <v>14</v>
      </c>
      <c r="AE42" s="8">
        <f>55-'Points Calc'!AD42</f>
        <v>41</v>
      </c>
      <c r="AF42" s="8">
        <f t="shared" si="7"/>
        <v>4.1000000000000005</v>
      </c>
      <c r="AG42" s="8"/>
      <c r="AH42" s="8">
        <f t="shared" si="8"/>
        <v>23.510000000000005</v>
      </c>
    </row>
    <row r="43" spans="1:34" x14ac:dyDescent="0.3">
      <c r="A43" s="8" t="str">
        <f>'Opta Data'!J41</f>
        <v>M. Ibarra</v>
      </c>
      <c r="B43" s="8">
        <f>'Attacking Workspace'!F43</f>
        <v>44</v>
      </c>
      <c r="C43" s="8">
        <f>55-'Points Calc'!B43</f>
        <v>11</v>
      </c>
      <c r="D43" s="8">
        <f t="shared" si="0"/>
        <v>0.65999999999999992</v>
      </c>
      <c r="E43" s="8"/>
      <c r="F43" s="8">
        <f>'Attacking Workspace'!M43</f>
        <v>24</v>
      </c>
      <c r="G43" s="8">
        <f>55-'Points Calc'!F43</f>
        <v>31</v>
      </c>
      <c r="H43" s="8">
        <f t="shared" si="1"/>
        <v>1.8599999999999999</v>
      </c>
      <c r="I43" s="8"/>
      <c r="J43" s="8">
        <f>'Attacking Workspace'!T43</f>
        <v>41</v>
      </c>
      <c r="K43" s="8">
        <f>55-'Points Calc'!J43</f>
        <v>14</v>
      </c>
      <c r="L43" s="8">
        <f t="shared" si="2"/>
        <v>2.52</v>
      </c>
      <c r="M43" s="8"/>
      <c r="N43" s="8">
        <f>'Attacking Workspace'!AB43</f>
        <v>31</v>
      </c>
      <c r="O43" s="8">
        <f>55-'Points Calc'!N43</f>
        <v>24</v>
      </c>
      <c r="P43" s="8">
        <f t="shared" si="3"/>
        <v>7.1999999999999993</v>
      </c>
      <c r="Q43" s="8"/>
      <c r="R43" s="8">
        <f>'Attacking Workspace'!AI43</f>
        <v>34</v>
      </c>
      <c r="S43" s="8">
        <f>55-'Points Calc'!R43</f>
        <v>21</v>
      </c>
      <c r="T43" s="8">
        <f t="shared" si="4"/>
        <v>1.05</v>
      </c>
      <c r="U43" s="8"/>
      <c r="V43" s="8">
        <f>'Defensive Workspace'!I43</f>
        <v>22</v>
      </c>
      <c r="W43" s="8">
        <f>55-'Points Calc'!V43</f>
        <v>33</v>
      </c>
      <c r="X43" s="8">
        <f t="shared" si="5"/>
        <v>1.6500000000000001</v>
      </c>
      <c r="Y43" s="8"/>
      <c r="Z43" s="8">
        <f>'Defensive Workspace'!Q43</f>
        <v>41</v>
      </c>
      <c r="AA43" s="8">
        <f>55-'Points Calc'!Z43</f>
        <v>14</v>
      </c>
      <c r="AB43" s="8">
        <f t="shared" si="6"/>
        <v>0.70000000000000007</v>
      </c>
      <c r="AC43" s="8"/>
      <c r="AD43" s="8">
        <f>'Defensive Workspace'!X43</f>
        <v>47</v>
      </c>
      <c r="AE43" s="8">
        <f>55-'Points Calc'!AD43</f>
        <v>8</v>
      </c>
      <c r="AF43" s="8">
        <f t="shared" si="7"/>
        <v>0.8</v>
      </c>
      <c r="AG43" s="8"/>
      <c r="AH43" s="8">
        <f t="shared" si="8"/>
        <v>16.439999999999998</v>
      </c>
    </row>
    <row r="44" spans="1:34" x14ac:dyDescent="0.3">
      <c r="A44" s="8" t="str">
        <f>'Opta Data'!J42</f>
        <v>N. Hansen</v>
      </c>
      <c r="B44" s="8">
        <f>'Attacking Workspace'!F44</f>
        <v>54</v>
      </c>
      <c r="C44" s="8">
        <f>55-'Points Calc'!B44</f>
        <v>1</v>
      </c>
      <c r="D44" s="8">
        <f t="shared" si="0"/>
        <v>0.06</v>
      </c>
      <c r="E44" s="8"/>
      <c r="F44" s="8">
        <f>'Attacking Workspace'!M44</f>
        <v>52</v>
      </c>
      <c r="G44" s="8">
        <f>55-'Points Calc'!F44</f>
        <v>3</v>
      </c>
      <c r="H44" s="8">
        <f t="shared" si="1"/>
        <v>0.18</v>
      </c>
      <c r="I44" s="8"/>
      <c r="J44" s="8">
        <f>'Attacking Workspace'!T44</f>
        <v>15</v>
      </c>
      <c r="K44" s="8">
        <f>55-'Points Calc'!J44</f>
        <v>40</v>
      </c>
      <c r="L44" s="8">
        <f t="shared" si="2"/>
        <v>7.1999999999999993</v>
      </c>
      <c r="M44" s="8"/>
      <c r="N44" s="8">
        <f>'Attacking Workspace'!AB44</f>
        <v>41</v>
      </c>
      <c r="O44" s="8">
        <f>55-'Points Calc'!N44</f>
        <v>14</v>
      </c>
      <c r="P44" s="8">
        <f t="shared" si="3"/>
        <v>4.2</v>
      </c>
      <c r="Q44" s="8"/>
      <c r="R44" s="8">
        <f>'Attacking Workspace'!AI44</f>
        <v>35</v>
      </c>
      <c r="S44" s="8">
        <f>55-'Points Calc'!R44</f>
        <v>20</v>
      </c>
      <c r="T44" s="8">
        <f t="shared" si="4"/>
        <v>1</v>
      </c>
      <c r="U44" s="8"/>
      <c r="V44" s="8">
        <f>'Defensive Workspace'!I44</f>
        <v>15</v>
      </c>
      <c r="W44" s="8">
        <f>55-'Points Calc'!V44</f>
        <v>40</v>
      </c>
      <c r="X44" s="8">
        <f t="shared" si="5"/>
        <v>2</v>
      </c>
      <c r="Y44" s="8"/>
      <c r="Z44" s="8">
        <f>'Defensive Workspace'!Q44</f>
        <v>19</v>
      </c>
      <c r="AA44" s="8">
        <f>55-'Points Calc'!Z44</f>
        <v>36</v>
      </c>
      <c r="AB44" s="8">
        <f t="shared" si="6"/>
        <v>1.8</v>
      </c>
      <c r="AC44" s="8"/>
      <c r="AD44" s="8">
        <f>'Defensive Workspace'!X44</f>
        <v>4</v>
      </c>
      <c r="AE44" s="8">
        <f>55-'Points Calc'!AD44</f>
        <v>51</v>
      </c>
      <c r="AF44" s="8">
        <f t="shared" si="7"/>
        <v>5.1000000000000005</v>
      </c>
      <c r="AG44" s="8"/>
      <c r="AH44" s="8">
        <f t="shared" si="8"/>
        <v>21.54</v>
      </c>
    </row>
    <row r="45" spans="1:34" x14ac:dyDescent="0.3">
      <c r="A45" s="8" t="str">
        <f>'Opta Data'!J43</f>
        <v>N. Hasler</v>
      </c>
      <c r="B45" s="8">
        <f>'Attacking Workspace'!F45</f>
        <v>35</v>
      </c>
      <c r="C45" s="8">
        <f>55-'Points Calc'!B45</f>
        <v>20</v>
      </c>
      <c r="D45" s="8">
        <f t="shared" si="0"/>
        <v>1.2</v>
      </c>
      <c r="E45" s="8"/>
      <c r="F45" s="8">
        <f>'Attacking Workspace'!M45</f>
        <v>20</v>
      </c>
      <c r="G45" s="8">
        <f>55-'Points Calc'!F45</f>
        <v>35</v>
      </c>
      <c r="H45" s="8">
        <f t="shared" si="1"/>
        <v>2.1</v>
      </c>
      <c r="I45" s="8"/>
      <c r="J45" s="8">
        <f>'Attacking Workspace'!T45</f>
        <v>31</v>
      </c>
      <c r="K45" s="8">
        <f>55-'Points Calc'!J45</f>
        <v>24</v>
      </c>
      <c r="L45" s="8">
        <f t="shared" si="2"/>
        <v>4.32</v>
      </c>
      <c r="M45" s="8"/>
      <c r="N45" s="8">
        <f>'Attacking Workspace'!AB45</f>
        <v>54</v>
      </c>
      <c r="O45" s="8">
        <f>55-'Points Calc'!N45</f>
        <v>1</v>
      </c>
      <c r="P45" s="8">
        <f t="shared" si="3"/>
        <v>0.3</v>
      </c>
      <c r="Q45" s="8"/>
      <c r="R45" s="8">
        <f>'Attacking Workspace'!AI45</f>
        <v>29</v>
      </c>
      <c r="S45" s="8">
        <f>55-'Points Calc'!R45</f>
        <v>26</v>
      </c>
      <c r="T45" s="8">
        <f t="shared" si="4"/>
        <v>1.3</v>
      </c>
      <c r="U45" s="8"/>
      <c r="V45" s="8">
        <f>'Defensive Workspace'!I45</f>
        <v>47</v>
      </c>
      <c r="W45" s="8">
        <f>55-'Points Calc'!V45</f>
        <v>8</v>
      </c>
      <c r="X45" s="8">
        <f t="shared" si="5"/>
        <v>0.4</v>
      </c>
      <c r="Y45" s="8"/>
      <c r="Z45" s="8">
        <f>'Defensive Workspace'!Q45</f>
        <v>42</v>
      </c>
      <c r="AA45" s="8">
        <f>55-'Points Calc'!Z45</f>
        <v>13</v>
      </c>
      <c r="AB45" s="8">
        <f t="shared" si="6"/>
        <v>0.65</v>
      </c>
      <c r="AC45" s="8"/>
      <c r="AD45" s="8">
        <f>'Defensive Workspace'!X45</f>
        <v>46</v>
      </c>
      <c r="AE45" s="8">
        <f>55-'Points Calc'!AD45</f>
        <v>9</v>
      </c>
      <c r="AF45" s="8">
        <f t="shared" si="7"/>
        <v>0.9</v>
      </c>
      <c r="AG45" s="8"/>
      <c r="AH45" s="8">
        <f t="shared" si="8"/>
        <v>11.17</v>
      </c>
    </row>
    <row r="46" spans="1:34" x14ac:dyDescent="0.3">
      <c r="A46" s="8" t="str">
        <f>'Opta Data'!J44</f>
        <v>P. Arriola</v>
      </c>
      <c r="B46" s="8">
        <f>'Attacking Workspace'!F46</f>
        <v>23</v>
      </c>
      <c r="C46" s="8">
        <f>55-'Points Calc'!B46</f>
        <v>32</v>
      </c>
      <c r="D46" s="8">
        <f t="shared" si="0"/>
        <v>1.92</v>
      </c>
      <c r="E46" s="8"/>
      <c r="F46" s="8">
        <f>'Attacking Workspace'!M46</f>
        <v>8</v>
      </c>
      <c r="G46" s="8">
        <f>55-'Points Calc'!F46</f>
        <v>47</v>
      </c>
      <c r="H46" s="8">
        <f t="shared" si="1"/>
        <v>2.82</v>
      </c>
      <c r="I46" s="8"/>
      <c r="J46" s="8">
        <f>'Attacking Workspace'!T46</f>
        <v>45</v>
      </c>
      <c r="K46" s="8">
        <f>55-'Points Calc'!J46</f>
        <v>10</v>
      </c>
      <c r="L46" s="8">
        <f t="shared" si="2"/>
        <v>1.7999999999999998</v>
      </c>
      <c r="M46" s="8"/>
      <c r="N46" s="8">
        <f>'Attacking Workspace'!AB46</f>
        <v>46</v>
      </c>
      <c r="O46" s="8">
        <f>55-'Points Calc'!N46</f>
        <v>9</v>
      </c>
      <c r="P46" s="8">
        <f t="shared" si="3"/>
        <v>2.6999999999999997</v>
      </c>
      <c r="Q46" s="8"/>
      <c r="R46" s="8">
        <f>'Attacking Workspace'!AI46</f>
        <v>40</v>
      </c>
      <c r="S46" s="8">
        <f>55-'Points Calc'!R46</f>
        <v>15</v>
      </c>
      <c r="T46" s="8">
        <f t="shared" si="4"/>
        <v>0.75</v>
      </c>
      <c r="U46" s="8"/>
      <c r="V46" s="8">
        <f>'Defensive Workspace'!I46</f>
        <v>5</v>
      </c>
      <c r="W46" s="8">
        <f>55-'Points Calc'!V46</f>
        <v>50</v>
      </c>
      <c r="X46" s="8">
        <f t="shared" si="5"/>
        <v>2.5</v>
      </c>
      <c r="Y46" s="8"/>
      <c r="Z46" s="8">
        <f>'Defensive Workspace'!Q46</f>
        <v>32</v>
      </c>
      <c r="AA46" s="8">
        <f>55-'Points Calc'!Z46</f>
        <v>23</v>
      </c>
      <c r="AB46" s="8">
        <f t="shared" si="6"/>
        <v>1.1500000000000001</v>
      </c>
      <c r="AC46" s="8"/>
      <c r="AD46" s="8">
        <f>'Defensive Workspace'!X46</f>
        <v>44</v>
      </c>
      <c r="AE46" s="8">
        <f>55-'Points Calc'!AD46</f>
        <v>11</v>
      </c>
      <c r="AF46" s="8">
        <f t="shared" si="7"/>
        <v>1.1000000000000001</v>
      </c>
      <c r="AG46" s="8"/>
      <c r="AH46" s="8">
        <f t="shared" si="8"/>
        <v>14.74</v>
      </c>
    </row>
    <row r="47" spans="1:34" x14ac:dyDescent="0.3">
      <c r="A47" s="8" t="str">
        <f>'Opta Data'!J45</f>
        <v>Pedro Santos</v>
      </c>
      <c r="B47" s="8">
        <f>'Attacking Workspace'!F47</f>
        <v>15</v>
      </c>
      <c r="C47" s="8">
        <f>55-'Points Calc'!B47</f>
        <v>40</v>
      </c>
      <c r="D47" s="8">
        <f t="shared" si="0"/>
        <v>2.4</v>
      </c>
      <c r="E47" s="8"/>
      <c r="F47" s="8">
        <f>'Attacking Workspace'!M47</f>
        <v>34</v>
      </c>
      <c r="G47" s="8">
        <f>55-'Points Calc'!F47</f>
        <v>21</v>
      </c>
      <c r="H47" s="8">
        <f t="shared" si="1"/>
        <v>1.26</v>
      </c>
      <c r="I47" s="8"/>
      <c r="J47" s="8">
        <f>'Attacking Workspace'!T47</f>
        <v>44</v>
      </c>
      <c r="K47" s="8">
        <f>55-'Points Calc'!J47</f>
        <v>11</v>
      </c>
      <c r="L47" s="8">
        <f t="shared" si="2"/>
        <v>1.98</v>
      </c>
      <c r="M47" s="8"/>
      <c r="N47" s="8">
        <f>'Attacking Workspace'!AB47</f>
        <v>32</v>
      </c>
      <c r="O47" s="8">
        <f>55-'Points Calc'!N47</f>
        <v>23</v>
      </c>
      <c r="P47" s="8">
        <f t="shared" si="3"/>
        <v>6.8999999999999995</v>
      </c>
      <c r="Q47" s="8"/>
      <c r="R47" s="8">
        <f>'Attacking Workspace'!AI47</f>
        <v>38</v>
      </c>
      <c r="S47" s="8">
        <f>55-'Points Calc'!R47</f>
        <v>17</v>
      </c>
      <c r="T47" s="8">
        <f t="shared" si="4"/>
        <v>0.85000000000000009</v>
      </c>
      <c r="U47" s="8"/>
      <c r="V47" s="8">
        <f>'Defensive Workspace'!I47</f>
        <v>8</v>
      </c>
      <c r="W47" s="8">
        <f>55-'Points Calc'!V47</f>
        <v>47</v>
      </c>
      <c r="X47" s="8">
        <f t="shared" si="5"/>
        <v>2.35</v>
      </c>
      <c r="Y47" s="8"/>
      <c r="Z47" s="8">
        <f>'Defensive Workspace'!Q47</f>
        <v>5</v>
      </c>
      <c r="AA47" s="8">
        <f>55-'Points Calc'!Z47</f>
        <v>50</v>
      </c>
      <c r="AB47" s="8">
        <f t="shared" si="6"/>
        <v>2.5</v>
      </c>
      <c r="AC47" s="8"/>
      <c r="AD47" s="8">
        <f>'Defensive Workspace'!X47</f>
        <v>3</v>
      </c>
      <c r="AE47" s="8">
        <f>55-'Points Calc'!AD47</f>
        <v>52</v>
      </c>
      <c r="AF47" s="8">
        <f t="shared" si="7"/>
        <v>5.2</v>
      </c>
      <c r="AG47" s="8"/>
      <c r="AH47" s="8">
        <f t="shared" si="8"/>
        <v>23.44</v>
      </c>
    </row>
    <row r="48" spans="1:34" x14ac:dyDescent="0.3">
      <c r="A48" s="8" t="str">
        <f>'Opta Data'!J46</f>
        <v>R. Alessandrini</v>
      </c>
      <c r="B48" s="8">
        <f>'Attacking Workspace'!F48</f>
        <v>10</v>
      </c>
      <c r="C48" s="8">
        <f>55-'Points Calc'!B48</f>
        <v>45</v>
      </c>
      <c r="D48" s="8">
        <f t="shared" si="0"/>
        <v>2.6999999999999997</v>
      </c>
      <c r="E48" s="8"/>
      <c r="F48" s="8">
        <f>'Attacking Workspace'!M48</f>
        <v>17</v>
      </c>
      <c r="G48" s="8">
        <f>55-'Points Calc'!F48</f>
        <v>38</v>
      </c>
      <c r="H48" s="8">
        <f t="shared" si="1"/>
        <v>2.2799999999999998</v>
      </c>
      <c r="I48" s="8"/>
      <c r="J48" s="8">
        <f>'Attacking Workspace'!T48</f>
        <v>36</v>
      </c>
      <c r="K48" s="8">
        <f>55-'Points Calc'!J48</f>
        <v>19</v>
      </c>
      <c r="L48" s="8">
        <f t="shared" si="2"/>
        <v>3.42</v>
      </c>
      <c r="M48" s="8"/>
      <c r="N48" s="8">
        <f>'Attacking Workspace'!AB48</f>
        <v>15</v>
      </c>
      <c r="O48" s="8">
        <f>55-'Points Calc'!N48</f>
        <v>40</v>
      </c>
      <c r="P48" s="8">
        <f t="shared" si="3"/>
        <v>12</v>
      </c>
      <c r="Q48" s="8"/>
      <c r="R48" s="8">
        <f>'Attacking Workspace'!AI48</f>
        <v>39</v>
      </c>
      <c r="S48" s="8">
        <f>55-'Points Calc'!R48</f>
        <v>16</v>
      </c>
      <c r="T48" s="8">
        <f t="shared" si="4"/>
        <v>0.8</v>
      </c>
      <c r="U48" s="8"/>
      <c r="V48" s="8">
        <f>'Defensive Workspace'!I48</f>
        <v>34</v>
      </c>
      <c r="W48" s="8">
        <f>55-'Points Calc'!V48</f>
        <v>21</v>
      </c>
      <c r="X48" s="8">
        <f t="shared" si="5"/>
        <v>1.05</v>
      </c>
      <c r="Y48" s="8"/>
      <c r="Z48" s="8">
        <f>'Defensive Workspace'!Q48</f>
        <v>52</v>
      </c>
      <c r="AA48" s="8">
        <f>55-'Points Calc'!Z48</f>
        <v>3</v>
      </c>
      <c r="AB48" s="8">
        <f t="shared" si="6"/>
        <v>0.15000000000000002</v>
      </c>
      <c r="AC48" s="8"/>
      <c r="AD48" s="8">
        <f>'Defensive Workspace'!X48</f>
        <v>38</v>
      </c>
      <c r="AE48" s="8">
        <f>55-'Points Calc'!AD48</f>
        <v>17</v>
      </c>
      <c r="AF48" s="8">
        <f t="shared" si="7"/>
        <v>1.7000000000000002</v>
      </c>
      <c r="AG48" s="8"/>
      <c r="AH48" s="8">
        <f t="shared" si="8"/>
        <v>24.099999999999998</v>
      </c>
    </row>
    <row r="49" spans="1:34" x14ac:dyDescent="0.3">
      <c r="A49" s="8" t="str">
        <f>'Opta Data'!J47</f>
        <v>R. Edwards</v>
      </c>
      <c r="B49" s="8">
        <f>'Attacking Workspace'!F49</f>
        <v>27</v>
      </c>
      <c r="C49" s="8">
        <f>55-'Points Calc'!B49</f>
        <v>28</v>
      </c>
      <c r="D49" s="8">
        <f t="shared" si="0"/>
        <v>1.68</v>
      </c>
      <c r="E49" s="8"/>
      <c r="F49" s="8">
        <f>'Attacking Workspace'!M49</f>
        <v>50</v>
      </c>
      <c r="G49" s="8">
        <f>55-'Points Calc'!F49</f>
        <v>5</v>
      </c>
      <c r="H49" s="8">
        <f t="shared" si="1"/>
        <v>0.3</v>
      </c>
      <c r="I49" s="8"/>
      <c r="J49" s="8">
        <f>'Attacking Workspace'!T49</f>
        <v>49</v>
      </c>
      <c r="K49" s="8">
        <f>55-'Points Calc'!J49</f>
        <v>6</v>
      </c>
      <c r="L49" s="8">
        <f t="shared" si="2"/>
        <v>1.08</v>
      </c>
      <c r="M49" s="8"/>
      <c r="N49" s="8">
        <f>'Attacking Workspace'!AB49</f>
        <v>40</v>
      </c>
      <c r="O49" s="8">
        <f>55-'Points Calc'!N49</f>
        <v>15</v>
      </c>
      <c r="P49" s="8">
        <f t="shared" si="3"/>
        <v>4.5</v>
      </c>
      <c r="Q49" s="8"/>
      <c r="R49" s="8">
        <f>'Attacking Workspace'!AI49</f>
        <v>54</v>
      </c>
      <c r="S49" s="8">
        <f>55-'Points Calc'!R49</f>
        <v>1</v>
      </c>
      <c r="T49" s="8">
        <f t="shared" si="4"/>
        <v>0.05</v>
      </c>
      <c r="U49" s="8"/>
      <c r="V49" s="8">
        <f>'Defensive Workspace'!I49</f>
        <v>6</v>
      </c>
      <c r="W49" s="8">
        <f>55-'Points Calc'!V49</f>
        <v>49</v>
      </c>
      <c r="X49" s="8">
        <f t="shared" si="5"/>
        <v>2.4500000000000002</v>
      </c>
      <c r="Y49" s="8"/>
      <c r="Z49" s="8">
        <f>'Defensive Workspace'!Q49</f>
        <v>48</v>
      </c>
      <c r="AA49" s="8">
        <f>55-'Points Calc'!Z49</f>
        <v>7</v>
      </c>
      <c r="AB49" s="8">
        <f t="shared" si="6"/>
        <v>0.35000000000000003</v>
      </c>
      <c r="AC49" s="8"/>
      <c r="AD49" s="8">
        <f>'Defensive Workspace'!X49</f>
        <v>39</v>
      </c>
      <c r="AE49" s="8">
        <f>55-'Points Calc'!AD49</f>
        <v>16</v>
      </c>
      <c r="AF49" s="8">
        <f t="shared" si="7"/>
        <v>1.6</v>
      </c>
      <c r="AG49" s="8"/>
      <c r="AH49" s="8">
        <f t="shared" si="8"/>
        <v>12.01</v>
      </c>
    </row>
    <row r="50" spans="1:34" x14ac:dyDescent="0.3">
      <c r="A50" s="8" t="str">
        <f>'Opta Data'!J48</f>
        <v>R. Lamah</v>
      </c>
      <c r="B50" s="8">
        <f>'Attacking Workspace'!F50</f>
        <v>42</v>
      </c>
      <c r="C50" s="8">
        <f>55-'Points Calc'!B50</f>
        <v>13</v>
      </c>
      <c r="D50" s="8">
        <f t="shared" si="0"/>
        <v>0.78</v>
      </c>
      <c r="E50" s="8"/>
      <c r="F50" s="8">
        <f>'Attacking Workspace'!M50</f>
        <v>23</v>
      </c>
      <c r="G50" s="8">
        <f>55-'Points Calc'!F50</f>
        <v>32</v>
      </c>
      <c r="H50" s="8">
        <f t="shared" si="1"/>
        <v>1.92</v>
      </c>
      <c r="I50" s="8"/>
      <c r="J50" s="8">
        <f>'Attacking Workspace'!T50</f>
        <v>28</v>
      </c>
      <c r="K50" s="8">
        <f>55-'Points Calc'!J50</f>
        <v>27</v>
      </c>
      <c r="L50" s="8">
        <f t="shared" si="2"/>
        <v>4.8599999999999994</v>
      </c>
      <c r="M50" s="8"/>
      <c r="N50" s="8">
        <f>'Attacking Workspace'!AB50</f>
        <v>24</v>
      </c>
      <c r="O50" s="8">
        <f>55-'Points Calc'!N50</f>
        <v>31</v>
      </c>
      <c r="P50" s="8">
        <f t="shared" si="3"/>
        <v>9.2999999999999989</v>
      </c>
      <c r="Q50" s="8"/>
      <c r="R50" s="8">
        <f>'Attacking Workspace'!AI50</f>
        <v>28</v>
      </c>
      <c r="S50" s="8">
        <f>55-'Points Calc'!R50</f>
        <v>27</v>
      </c>
      <c r="T50" s="8">
        <f t="shared" si="4"/>
        <v>1.35</v>
      </c>
      <c r="U50" s="8"/>
      <c r="V50" s="8">
        <f>'Defensive Workspace'!I50</f>
        <v>14</v>
      </c>
      <c r="W50" s="8">
        <f>55-'Points Calc'!V50</f>
        <v>41</v>
      </c>
      <c r="X50" s="8">
        <f t="shared" si="5"/>
        <v>2.0500000000000003</v>
      </c>
      <c r="Y50" s="8"/>
      <c r="Z50" s="8">
        <f>'Defensive Workspace'!Q50</f>
        <v>13</v>
      </c>
      <c r="AA50" s="8">
        <f>55-'Points Calc'!Z50</f>
        <v>42</v>
      </c>
      <c r="AB50" s="8">
        <f t="shared" si="6"/>
        <v>2.1</v>
      </c>
      <c r="AC50" s="8"/>
      <c r="AD50" s="8">
        <f>'Defensive Workspace'!X50</f>
        <v>19</v>
      </c>
      <c r="AE50" s="8">
        <f>55-'Points Calc'!AD50</f>
        <v>36</v>
      </c>
      <c r="AF50" s="8">
        <f t="shared" si="7"/>
        <v>3.6</v>
      </c>
      <c r="AG50" s="8"/>
      <c r="AH50" s="8">
        <f t="shared" si="8"/>
        <v>25.96</v>
      </c>
    </row>
    <row r="51" spans="1:34" x14ac:dyDescent="0.3">
      <c r="A51" s="8" t="str">
        <f>'Opta Data'!J49</f>
        <v>R. Quioto</v>
      </c>
      <c r="B51" s="8">
        <f>'Attacking Workspace'!F51</f>
        <v>37</v>
      </c>
      <c r="C51" s="8">
        <f>55-'Points Calc'!B51</f>
        <v>18</v>
      </c>
      <c r="D51" s="8">
        <f t="shared" si="0"/>
        <v>1.08</v>
      </c>
      <c r="E51" s="8"/>
      <c r="F51" s="8">
        <f>'Attacking Workspace'!M51</f>
        <v>46</v>
      </c>
      <c r="G51" s="8">
        <f>55-'Points Calc'!F51</f>
        <v>9</v>
      </c>
      <c r="H51" s="8">
        <f t="shared" si="1"/>
        <v>0.54</v>
      </c>
      <c r="I51" s="8"/>
      <c r="J51" s="8">
        <f>'Attacking Workspace'!T51</f>
        <v>9</v>
      </c>
      <c r="K51" s="8">
        <f>55-'Points Calc'!J51</f>
        <v>46</v>
      </c>
      <c r="L51" s="8">
        <f t="shared" si="2"/>
        <v>8.2799999999999994</v>
      </c>
      <c r="M51" s="8"/>
      <c r="N51" s="8">
        <f>'Attacking Workspace'!AB51</f>
        <v>9</v>
      </c>
      <c r="O51" s="8">
        <f>55-'Points Calc'!N51</f>
        <v>46</v>
      </c>
      <c r="P51" s="8">
        <f t="shared" si="3"/>
        <v>13.799999999999999</v>
      </c>
      <c r="Q51" s="8"/>
      <c r="R51" s="8">
        <f>'Attacking Workspace'!AI51</f>
        <v>33</v>
      </c>
      <c r="S51" s="8">
        <f>55-'Points Calc'!R51</f>
        <v>22</v>
      </c>
      <c r="T51" s="8">
        <f t="shared" si="4"/>
        <v>1.1000000000000001</v>
      </c>
      <c r="U51" s="8"/>
      <c r="V51" s="8">
        <f>'Defensive Workspace'!I51</f>
        <v>33</v>
      </c>
      <c r="W51" s="8">
        <f>55-'Points Calc'!V51</f>
        <v>22</v>
      </c>
      <c r="X51" s="8">
        <f t="shared" si="5"/>
        <v>1.1000000000000001</v>
      </c>
      <c r="Y51" s="8"/>
      <c r="Z51" s="8">
        <f>'Defensive Workspace'!Q51</f>
        <v>40</v>
      </c>
      <c r="AA51" s="8">
        <f>55-'Points Calc'!Z51</f>
        <v>15</v>
      </c>
      <c r="AB51" s="8">
        <f t="shared" si="6"/>
        <v>0.75</v>
      </c>
      <c r="AC51" s="8"/>
      <c r="AD51" s="8">
        <f>'Defensive Workspace'!X51</f>
        <v>17</v>
      </c>
      <c r="AE51" s="8">
        <f>55-'Points Calc'!AD51</f>
        <v>38</v>
      </c>
      <c r="AF51" s="8">
        <f t="shared" si="7"/>
        <v>3.8000000000000003</v>
      </c>
      <c r="AG51" s="8"/>
      <c r="AH51" s="8">
        <f t="shared" si="8"/>
        <v>30.449999999999996</v>
      </c>
    </row>
    <row r="52" spans="1:34" x14ac:dyDescent="0.3">
      <c r="A52" s="8" t="str">
        <f>'Opta Data'!J50</f>
        <v>S. Blanco</v>
      </c>
      <c r="B52" s="8">
        <f>'Attacking Workspace'!F52</f>
        <v>9</v>
      </c>
      <c r="C52" s="8">
        <f>55-'Points Calc'!B52</f>
        <v>46</v>
      </c>
      <c r="D52" s="8">
        <f t="shared" si="0"/>
        <v>2.76</v>
      </c>
      <c r="E52" s="8"/>
      <c r="F52" s="8">
        <f>'Attacking Workspace'!M52</f>
        <v>7</v>
      </c>
      <c r="G52" s="8">
        <f>55-'Points Calc'!F52</f>
        <v>48</v>
      </c>
      <c r="H52" s="8">
        <f t="shared" si="1"/>
        <v>2.88</v>
      </c>
      <c r="I52" s="8"/>
      <c r="J52" s="8">
        <f>'Attacking Workspace'!T52</f>
        <v>11</v>
      </c>
      <c r="K52" s="8">
        <f>55-'Points Calc'!J52</f>
        <v>44</v>
      </c>
      <c r="L52" s="8">
        <f t="shared" si="2"/>
        <v>7.92</v>
      </c>
      <c r="M52" s="8"/>
      <c r="N52" s="8">
        <f>'Attacking Workspace'!AB52</f>
        <v>19</v>
      </c>
      <c r="O52" s="8">
        <f>55-'Points Calc'!N52</f>
        <v>36</v>
      </c>
      <c r="P52" s="8">
        <f t="shared" si="3"/>
        <v>10.799999999999999</v>
      </c>
      <c r="Q52" s="8"/>
      <c r="R52" s="8">
        <f>'Attacking Workspace'!AI52</f>
        <v>43</v>
      </c>
      <c r="S52" s="8">
        <f>55-'Points Calc'!R52</f>
        <v>12</v>
      </c>
      <c r="T52" s="8">
        <f t="shared" si="4"/>
        <v>0.60000000000000009</v>
      </c>
      <c r="U52" s="8"/>
      <c r="V52" s="8">
        <f>'Defensive Workspace'!I52</f>
        <v>48</v>
      </c>
      <c r="W52" s="8">
        <f>55-'Points Calc'!V52</f>
        <v>7</v>
      </c>
      <c r="X52" s="8">
        <f t="shared" si="5"/>
        <v>0.35000000000000003</v>
      </c>
      <c r="Y52" s="8"/>
      <c r="Z52" s="8">
        <f>'Defensive Workspace'!Q52</f>
        <v>20</v>
      </c>
      <c r="AA52" s="8">
        <f>55-'Points Calc'!Z52</f>
        <v>35</v>
      </c>
      <c r="AB52" s="8">
        <f t="shared" si="6"/>
        <v>1.75</v>
      </c>
      <c r="AC52" s="8"/>
      <c r="AD52" s="8">
        <f>'Defensive Workspace'!X52</f>
        <v>31</v>
      </c>
      <c r="AE52" s="8">
        <f>55-'Points Calc'!AD52</f>
        <v>24</v>
      </c>
      <c r="AF52" s="8">
        <f t="shared" si="7"/>
        <v>2.4000000000000004</v>
      </c>
      <c r="AG52" s="8"/>
      <c r="AH52" s="8">
        <f t="shared" si="8"/>
        <v>29.46</v>
      </c>
    </row>
    <row r="53" spans="1:34" x14ac:dyDescent="0.3">
      <c r="A53" s="8" t="str">
        <f>'Opta Data'!J51</f>
        <v>S. Nicholson</v>
      </c>
      <c r="B53" s="8">
        <f>'Attacking Workspace'!F53</f>
        <v>41</v>
      </c>
      <c r="C53" s="8">
        <f>55-'Points Calc'!B53</f>
        <v>14</v>
      </c>
      <c r="D53" s="8">
        <f t="shared" si="0"/>
        <v>0.84</v>
      </c>
      <c r="E53" s="8"/>
      <c r="F53" s="8">
        <f>'Attacking Workspace'!M53</f>
        <v>45</v>
      </c>
      <c r="G53" s="8">
        <f>55-'Points Calc'!F53</f>
        <v>10</v>
      </c>
      <c r="H53" s="8">
        <f t="shared" si="1"/>
        <v>0.6</v>
      </c>
      <c r="I53" s="8"/>
      <c r="J53" s="8">
        <f>'Attacking Workspace'!T53</f>
        <v>10</v>
      </c>
      <c r="K53" s="8">
        <f>55-'Points Calc'!J53</f>
        <v>45</v>
      </c>
      <c r="L53" s="8">
        <f t="shared" si="2"/>
        <v>8.1</v>
      </c>
      <c r="M53" s="8"/>
      <c r="N53" s="8">
        <f>'Attacking Workspace'!AB53</f>
        <v>35</v>
      </c>
      <c r="O53" s="8">
        <f>55-'Points Calc'!N53</f>
        <v>20</v>
      </c>
      <c r="P53" s="8">
        <f t="shared" si="3"/>
        <v>6</v>
      </c>
      <c r="Q53" s="8"/>
      <c r="R53" s="8">
        <f>'Attacking Workspace'!AI53</f>
        <v>53</v>
      </c>
      <c r="S53" s="8">
        <f>55-'Points Calc'!R53</f>
        <v>2</v>
      </c>
      <c r="T53" s="8">
        <f t="shared" si="4"/>
        <v>0.1</v>
      </c>
      <c r="U53" s="8"/>
      <c r="V53" s="8">
        <f>'Defensive Workspace'!I53</f>
        <v>39</v>
      </c>
      <c r="W53" s="8">
        <f>55-'Points Calc'!V53</f>
        <v>16</v>
      </c>
      <c r="X53" s="8">
        <f t="shared" si="5"/>
        <v>0.8</v>
      </c>
      <c r="Y53" s="8"/>
      <c r="Z53" s="8">
        <f>'Defensive Workspace'!Q53</f>
        <v>25</v>
      </c>
      <c r="AA53" s="8">
        <f>55-'Points Calc'!Z53</f>
        <v>30</v>
      </c>
      <c r="AB53" s="8">
        <f t="shared" si="6"/>
        <v>1.5</v>
      </c>
      <c r="AC53" s="8"/>
      <c r="AD53" s="8">
        <f>'Defensive Workspace'!X53</f>
        <v>50</v>
      </c>
      <c r="AE53" s="8">
        <f>55-'Points Calc'!AD53</f>
        <v>5</v>
      </c>
      <c r="AF53" s="8">
        <f t="shared" si="7"/>
        <v>0.5</v>
      </c>
      <c r="AG53" s="8"/>
      <c r="AH53" s="8">
        <f t="shared" si="8"/>
        <v>18.440000000000001</v>
      </c>
    </row>
    <row r="54" spans="1:34" x14ac:dyDescent="0.3">
      <c r="A54" s="8" t="str">
        <f>'Opta Data'!J52</f>
        <v>V. Qazaishvili</v>
      </c>
      <c r="B54" s="8">
        <f>'Attacking Workspace'!F54</f>
        <v>25</v>
      </c>
      <c r="C54" s="8">
        <f>55-'Points Calc'!B54</f>
        <v>30</v>
      </c>
      <c r="D54" s="8">
        <f t="shared" si="0"/>
        <v>1.7999999999999998</v>
      </c>
      <c r="E54" s="8"/>
      <c r="F54" s="8">
        <f>'Attacking Workspace'!M54</f>
        <v>42</v>
      </c>
      <c r="G54" s="8">
        <f>55-'Points Calc'!F54</f>
        <v>13</v>
      </c>
      <c r="H54" s="8">
        <f t="shared" si="1"/>
        <v>0.78</v>
      </c>
      <c r="I54" s="8"/>
      <c r="J54" s="8">
        <f>'Attacking Workspace'!T54</f>
        <v>6</v>
      </c>
      <c r="K54" s="8">
        <f>55-'Points Calc'!J54</f>
        <v>49</v>
      </c>
      <c r="L54" s="8">
        <f t="shared" si="2"/>
        <v>8.82</v>
      </c>
      <c r="M54" s="8"/>
      <c r="N54" s="8">
        <f>'Attacking Workspace'!AB54</f>
        <v>26</v>
      </c>
      <c r="O54" s="8">
        <f>55-'Points Calc'!N54</f>
        <v>29</v>
      </c>
      <c r="P54" s="8">
        <f t="shared" si="3"/>
        <v>8.6999999999999993</v>
      </c>
      <c r="Q54" s="8"/>
      <c r="R54" s="8">
        <f>'Attacking Workspace'!AI54</f>
        <v>46</v>
      </c>
      <c r="S54" s="8">
        <f>55-'Points Calc'!R54</f>
        <v>9</v>
      </c>
      <c r="T54" s="8">
        <f t="shared" si="4"/>
        <v>0.45</v>
      </c>
      <c r="U54" s="8"/>
      <c r="V54" s="8">
        <f>'Defensive Workspace'!I54</f>
        <v>21</v>
      </c>
      <c r="W54" s="8">
        <f>55-'Points Calc'!V54</f>
        <v>34</v>
      </c>
      <c r="X54" s="8">
        <f t="shared" si="5"/>
        <v>1.7000000000000002</v>
      </c>
      <c r="Y54" s="8"/>
      <c r="Z54" s="8">
        <f>'Defensive Workspace'!Q54</f>
        <v>1</v>
      </c>
      <c r="AA54" s="8">
        <f>55-'Points Calc'!Z54</f>
        <v>54</v>
      </c>
      <c r="AB54" s="8">
        <f t="shared" si="6"/>
        <v>2.7</v>
      </c>
      <c r="AC54" s="8"/>
      <c r="AD54" s="8">
        <f>'Defensive Workspace'!X54</f>
        <v>51</v>
      </c>
      <c r="AE54" s="8">
        <f>55-'Points Calc'!AD54</f>
        <v>4</v>
      </c>
      <c r="AF54" s="8">
        <f t="shared" si="7"/>
        <v>0.4</v>
      </c>
      <c r="AG54" s="8"/>
      <c r="AH54" s="8">
        <f t="shared" si="8"/>
        <v>25.35</v>
      </c>
    </row>
    <row r="55" spans="1:34" x14ac:dyDescent="0.3">
      <c r="A55" s="8" t="str">
        <f>'Opta Data'!J53</f>
        <v>VÃ­ctor RodrÃ­guez</v>
      </c>
      <c r="B55" s="8">
        <f>'Attacking Workspace'!F55</f>
        <v>8</v>
      </c>
      <c r="C55" s="8">
        <f>55-'Points Calc'!B55</f>
        <v>47</v>
      </c>
      <c r="D55" s="8">
        <f t="shared" si="0"/>
        <v>2.82</v>
      </c>
      <c r="E55" s="8"/>
      <c r="F55" s="8">
        <f>'Attacking Workspace'!M55</f>
        <v>2</v>
      </c>
      <c r="G55" s="8">
        <f>55-'Points Calc'!F55</f>
        <v>53</v>
      </c>
      <c r="H55" s="8">
        <f t="shared" si="1"/>
        <v>3.1799999999999997</v>
      </c>
      <c r="I55" s="8"/>
      <c r="J55" s="8">
        <f>'Attacking Workspace'!T55</f>
        <v>32</v>
      </c>
      <c r="K55" s="8">
        <f>55-'Points Calc'!J55</f>
        <v>23</v>
      </c>
      <c r="L55" s="8">
        <f t="shared" si="2"/>
        <v>4.1399999999999997</v>
      </c>
      <c r="M55" s="8"/>
      <c r="N55" s="8">
        <f>'Attacking Workspace'!AB55</f>
        <v>25</v>
      </c>
      <c r="O55" s="8">
        <f>55-'Points Calc'!N55</f>
        <v>30</v>
      </c>
      <c r="P55" s="8">
        <f t="shared" si="3"/>
        <v>9</v>
      </c>
      <c r="Q55" s="8"/>
      <c r="R55" s="8">
        <f>'Attacking Workspace'!AI55</f>
        <v>49</v>
      </c>
      <c r="S55" s="8">
        <f>55-'Points Calc'!R55</f>
        <v>6</v>
      </c>
      <c r="T55" s="8">
        <f t="shared" si="4"/>
        <v>0.30000000000000004</v>
      </c>
      <c r="U55" s="8"/>
      <c r="V55" s="8">
        <f>'Defensive Workspace'!I55</f>
        <v>27</v>
      </c>
      <c r="W55" s="8">
        <f>55-'Points Calc'!V55</f>
        <v>28</v>
      </c>
      <c r="X55" s="8">
        <f t="shared" si="5"/>
        <v>1.4000000000000001</v>
      </c>
      <c r="Y55" s="8"/>
      <c r="Z55" s="8">
        <f>'Defensive Workspace'!Q55</f>
        <v>33</v>
      </c>
      <c r="AA55" s="8">
        <f>55-'Points Calc'!Z55</f>
        <v>22</v>
      </c>
      <c r="AB55" s="8">
        <f t="shared" si="6"/>
        <v>1.1000000000000001</v>
      </c>
      <c r="AC55" s="8"/>
      <c r="AD55" s="8">
        <f>'Defensive Workspace'!X55</f>
        <v>2</v>
      </c>
      <c r="AE55" s="8">
        <f>55-'Points Calc'!AD55</f>
        <v>53</v>
      </c>
      <c r="AF55" s="8">
        <f t="shared" si="7"/>
        <v>5.3000000000000007</v>
      </c>
      <c r="AG55" s="8"/>
      <c r="AH55" s="8">
        <f t="shared" si="8"/>
        <v>27.240000000000002</v>
      </c>
    </row>
    <row r="56" spans="1:34" x14ac:dyDescent="0.3">
      <c r="A56" s="8" t="str">
        <f>'Opta Data'!J54</f>
        <v>Y. Asad</v>
      </c>
      <c r="B56" s="8">
        <f>'Attacking Workspace'!F56</f>
        <v>17</v>
      </c>
      <c r="C56" s="8">
        <f>55-'Points Calc'!B56</f>
        <v>38</v>
      </c>
      <c r="D56" s="8">
        <f t="shared" si="0"/>
        <v>2.2799999999999998</v>
      </c>
      <c r="E56" s="8"/>
      <c r="F56" s="8">
        <f>'Attacking Workspace'!M56</f>
        <v>30</v>
      </c>
      <c r="G56" s="8">
        <f>55-'Points Calc'!F56</f>
        <v>25</v>
      </c>
      <c r="H56" s="8">
        <f t="shared" si="1"/>
        <v>1.5</v>
      </c>
      <c r="I56" s="8"/>
      <c r="J56" s="8">
        <f>'Attacking Workspace'!T56</f>
        <v>52</v>
      </c>
      <c r="K56" s="8">
        <f>55-'Points Calc'!J56</f>
        <v>3</v>
      </c>
      <c r="L56" s="8">
        <f t="shared" si="2"/>
        <v>0.54</v>
      </c>
      <c r="M56" s="8"/>
      <c r="N56" s="8">
        <f>'Attacking Workspace'!AB56</f>
        <v>21</v>
      </c>
      <c r="O56" s="8">
        <f>55-'Points Calc'!N56</f>
        <v>34</v>
      </c>
      <c r="P56" s="8">
        <f t="shared" si="3"/>
        <v>10.199999999999999</v>
      </c>
      <c r="Q56" s="8"/>
      <c r="R56" s="8">
        <f>'Attacking Workspace'!AI56</f>
        <v>37</v>
      </c>
      <c r="S56" s="8">
        <f>55-'Points Calc'!R56</f>
        <v>18</v>
      </c>
      <c r="T56" s="8">
        <f t="shared" si="4"/>
        <v>0.9</v>
      </c>
      <c r="U56" s="8"/>
      <c r="V56" s="8">
        <f>'Defensive Workspace'!I56</f>
        <v>45</v>
      </c>
      <c r="W56" s="8">
        <f>55-'Points Calc'!V56</f>
        <v>10</v>
      </c>
      <c r="X56" s="8">
        <f t="shared" si="5"/>
        <v>0.5</v>
      </c>
      <c r="Y56" s="8"/>
      <c r="Z56" s="8">
        <f>'Defensive Workspace'!Q56</f>
        <v>29</v>
      </c>
      <c r="AA56" s="8">
        <f>55-'Points Calc'!Z56</f>
        <v>26</v>
      </c>
      <c r="AB56" s="8">
        <f t="shared" si="6"/>
        <v>1.3</v>
      </c>
      <c r="AC56" s="8"/>
      <c r="AD56" s="8">
        <f>'Defensive Workspace'!X56</f>
        <v>21</v>
      </c>
      <c r="AE56" s="8">
        <f>55-'Points Calc'!AD56</f>
        <v>34</v>
      </c>
      <c r="AF56" s="8">
        <f t="shared" si="7"/>
        <v>3.4000000000000004</v>
      </c>
      <c r="AG56" s="8"/>
      <c r="AH56" s="8">
        <f t="shared" si="8"/>
        <v>20.62</v>
      </c>
    </row>
    <row r="57" spans="1:34" x14ac:dyDescent="0.3">
      <c r="A57" s="8" t="str">
        <f>'Opta Data'!J55</f>
        <v>Z. Stieber</v>
      </c>
      <c r="B57" s="8">
        <f>'Attacking Workspace'!F57</f>
        <v>21</v>
      </c>
      <c r="C57" s="8">
        <f>55-'Points Calc'!B57</f>
        <v>34</v>
      </c>
      <c r="D57" s="8">
        <f t="shared" si="0"/>
        <v>2.04</v>
      </c>
      <c r="E57" s="8"/>
      <c r="F57" s="8">
        <f>'Attacking Workspace'!M57</f>
        <v>19</v>
      </c>
      <c r="G57" s="8">
        <f>55-'Points Calc'!F57</f>
        <v>36</v>
      </c>
      <c r="H57" s="8">
        <f t="shared" si="1"/>
        <v>2.16</v>
      </c>
      <c r="I57" s="8"/>
      <c r="J57" s="8">
        <f>'Attacking Workspace'!T57</f>
        <v>23</v>
      </c>
      <c r="K57" s="8">
        <f>55-'Points Calc'!J57</f>
        <v>32</v>
      </c>
      <c r="L57" s="8">
        <f t="shared" si="2"/>
        <v>5.76</v>
      </c>
      <c r="M57" s="8"/>
      <c r="N57" s="8">
        <f>'Attacking Workspace'!AB57</f>
        <v>28</v>
      </c>
      <c r="O57" s="8">
        <f>55-'Points Calc'!N57</f>
        <v>27</v>
      </c>
      <c r="P57" s="8">
        <f t="shared" si="3"/>
        <v>8.1</v>
      </c>
      <c r="Q57" s="8"/>
      <c r="R57" s="8">
        <f>'Attacking Workspace'!AI57</f>
        <v>15</v>
      </c>
      <c r="S57" s="8">
        <f>55-'Points Calc'!R57</f>
        <v>40</v>
      </c>
      <c r="T57" s="8">
        <f t="shared" si="4"/>
        <v>2</v>
      </c>
      <c r="U57" s="8"/>
      <c r="V57" s="8">
        <f>'Defensive Workspace'!I57</f>
        <v>41</v>
      </c>
      <c r="W57" s="8">
        <f>55-'Points Calc'!V57</f>
        <v>14</v>
      </c>
      <c r="X57" s="8">
        <f t="shared" si="5"/>
        <v>0.70000000000000007</v>
      </c>
      <c r="Y57" s="8"/>
      <c r="Z57" s="8">
        <f>'Defensive Workspace'!Q57</f>
        <v>4</v>
      </c>
      <c r="AA57" s="8">
        <f>55-'Points Calc'!Z57</f>
        <v>51</v>
      </c>
      <c r="AB57" s="8">
        <f t="shared" si="6"/>
        <v>2.5500000000000003</v>
      </c>
      <c r="AC57" s="8"/>
      <c r="AD57" s="8">
        <f>'Defensive Workspace'!X57</f>
        <v>34</v>
      </c>
      <c r="AE57" s="8">
        <f>55-'Points Calc'!AD57</f>
        <v>21</v>
      </c>
      <c r="AF57" s="8">
        <f t="shared" si="7"/>
        <v>2.1</v>
      </c>
      <c r="AG57" s="8"/>
      <c r="AH57" s="8">
        <f t="shared" si="8"/>
        <v>25.41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Explanation</vt:lpstr>
      <vt:lpstr>Definitions</vt:lpstr>
      <vt:lpstr>Weightings</vt:lpstr>
      <vt:lpstr>Overall Rankings</vt:lpstr>
      <vt:lpstr>Attacking Rankings</vt:lpstr>
      <vt:lpstr>Defensive Rankings</vt:lpstr>
      <vt:lpstr>Attacking Workspace</vt:lpstr>
      <vt:lpstr>Defensive Workspace</vt:lpstr>
      <vt:lpstr>Points Calc</vt:lpstr>
      <vt:lpstr>Opta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Nag</dc:creator>
  <cp:lastModifiedBy>d2 nag</cp:lastModifiedBy>
  <dcterms:created xsi:type="dcterms:W3CDTF">2018-09-11T19:06:56Z</dcterms:created>
  <dcterms:modified xsi:type="dcterms:W3CDTF">2019-10-22T20:18:59Z</dcterms:modified>
</cp:coreProperties>
</file>