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dity\Desktop\New folder\Reports from Event Data\"/>
    </mc:Choice>
  </mc:AlternateContent>
  <xr:revisionPtr revIDLastSave="0" documentId="8_{EB211752-6FB9-40E8-B2D1-EAA31DB5B914}" xr6:coauthVersionLast="45" xr6:coauthVersionMax="45" xr10:uidLastSave="{00000000-0000-0000-0000-000000000000}"/>
  <bookViews>
    <workbookView xWindow="3912" yWindow="1716" windowWidth="17280" windowHeight="9420" firstSheet="1" activeTab="3" xr2:uid="{00000000-000D-0000-FFFF-FFFF00000000}"/>
    <workbookView xWindow="3912" yWindow="1716" windowWidth="17280" windowHeight="9420" activeTab="1" xr2:uid="{ECDCA65F-1D65-47A3-AA64-4DED1ADB6EC3}"/>
  </bookViews>
  <sheets>
    <sheet name="Explanation" sheetId="9" r:id="rId1"/>
    <sheet name="Definitions" sheetId="10" r:id="rId2"/>
    <sheet name="Weightings" sheetId="8" r:id="rId3"/>
    <sheet name="Overall Rankings Page" sheetId="7" r:id="rId4"/>
    <sheet name="Attacking Rankings Page" sheetId="5" r:id="rId5"/>
    <sheet name="Defensive Rankings Page" sheetId="6" r:id="rId6"/>
    <sheet name="Attacking Workspace" sheetId="2" r:id="rId7"/>
    <sheet name="Defensive Workspace" sheetId="3" r:id="rId8"/>
    <sheet name="Points Calc" sheetId="4" r:id="rId9"/>
    <sheet name="OPTA Data" sheetId="1"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8" i="6" l="1"/>
  <c r="D48" i="6"/>
  <c r="E48" i="6"/>
  <c r="F48" i="6"/>
  <c r="G48" i="6"/>
  <c r="H48" i="6"/>
  <c r="C43" i="6"/>
  <c r="D43" i="6"/>
  <c r="E43" i="6"/>
  <c r="F43" i="6"/>
  <c r="G43" i="6"/>
  <c r="H43" i="6"/>
  <c r="C44" i="6"/>
  <c r="D44" i="6"/>
  <c r="E44" i="6"/>
  <c r="F44" i="6"/>
  <c r="G44" i="6"/>
  <c r="H44" i="6"/>
  <c r="C51" i="6"/>
  <c r="D51" i="6"/>
  <c r="E51" i="6"/>
  <c r="F51" i="6"/>
  <c r="G51" i="6"/>
  <c r="H51" i="6"/>
  <c r="C41" i="6"/>
  <c r="D41" i="6"/>
  <c r="E41" i="6"/>
  <c r="F41" i="6"/>
  <c r="G41" i="6"/>
  <c r="H41" i="6"/>
  <c r="C45" i="6"/>
  <c r="D45" i="6"/>
  <c r="E45" i="6"/>
  <c r="F45" i="6"/>
  <c r="G45" i="6"/>
  <c r="H45" i="6"/>
  <c r="C58" i="6"/>
  <c r="D58" i="6"/>
  <c r="E58" i="6"/>
  <c r="F58" i="6"/>
  <c r="G58" i="6"/>
  <c r="H58" i="6"/>
  <c r="C37" i="6"/>
  <c r="D37" i="6"/>
  <c r="E37" i="6"/>
  <c r="F37" i="6"/>
  <c r="G37" i="6"/>
  <c r="H37" i="6"/>
  <c r="C40" i="6"/>
  <c r="D40" i="6"/>
  <c r="E40" i="6"/>
  <c r="F40" i="6"/>
  <c r="G40" i="6"/>
  <c r="H40" i="6"/>
  <c r="C34" i="6"/>
  <c r="D34" i="6"/>
  <c r="E34" i="6"/>
  <c r="F34" i="6"/>
  <c r="G34" i="6"/>
  <c r="H34" i="6"/>
  <c r="C39" i="6"/>
  <c r="D39" i="6"/>
  <c r="E39" i="6"/>
  <c r="F39" i="6"/>
  <c r="G39" i="6"/>
  <c r="H39" i="6"/>
  <c r="C49" i="6"/>
  <c r="D49" i="6"/>
  <c r="E49" i="6"/>
  <c r="F49" i="6"/>
  <c r="G49" i="6"/>
  <c r="H49" i="6"/>
  <c r="C56" i="6"/>
  <c r="D56" i="6"/>
  <c r="E56" i="6"/>
  <c r="F56" i="6"/>
  <c r="G56" i="6"/>
  <c r="H56" i="6"/>
  <c r="C35" i="6"/>
  <c r="D35" i="6"/>
  <c r="E35" i="6"/>
  <c r="F35" i="6"/>
  <c r="G35" i="6"/>
  <c r="H35" i="6"/>
  <c r="C47" i="6"/>
  <c r="D47" i="6"/>
  <c r="E47" i="6"/>
  <c r="F47" i="6"/>
  <c r="G47" i="6"/>
  <c r="H47" i="6"/>
  <c r="C33" i="6"/>
  <c r="D33" i="6"/>
  <c r="E33" i="6"/>
  <c r="F33" i="6"/>
  <c r="G33" i="6"/>
  <c r="H33" i="6"/>
  <c r="C42" i="6"/>
  <c r="D42" i="6"/>
  <c r="E42" i="6"/>
  <c r="F42" i="6"/>
  <c r="G42" i="6"/>
  <c r="H42" i="6"/>
  <c r="C55" i="6"/>
  <c r="D55" i="6"/>
  <c r="E55" i="6"/>
  <c r="F55" i="6"/>
  <c r="G55" i="6"/>
  <c r="H55" i="6"/>
  <c r="C50" i="6"/>
  <c r="D50" i="6"/>
  <c r="E50" i="6"/>
  <c r="F50" i="6"/>
  <c r="G50" i="6"/>
  <c r="H50" i="6"/>
  <c r="C57" i="6"/>
  <c r="D57" i="6"/>
  <c r="E57" i="6"/>
  <c r="F57" i="6"/>
  <c r="G57" i="6"/>
  <c r="H57" i="6"/>
  <c r="C38" i="6"/>
  <c r="D38" i="6"/>
  <c r="E38" i="6"/>
  <c r="F38" i="6"/>
  <c r="G38" i="6"/>
  <c r="H38" i="6"/>
  <c r="C36" i="6"/>
  <c r="D36" i="6"/>
  <c r="E36" i="6"/>
  <c r="F36" i="6"/>
  <c r="G36" i="6"/>
  <c r="H36" i="6"/>
  <c r="C53" i="6"/>
  <c r="D53" i="6"/>
  <c r="E53" i="6"/>
  <c r="F53" i="6"/>
  <c r="G53" i="6"/>
  <c r="H53" i="6"/>
  <c r="C54" i="6"/>
  <c r="D54" i="6"/>
  <c r="E54" i="6"/>
  <c r="F54" i="6"/>
  <c r="G54" i="6"/>
  <c r="H54" i="6"/>
  <c r="C46" i="6"/>
  <c r="D46" i="6"/>
  <c r="E46" i="6"/>
  <c r="F46" i="6"/>
  <c r="G46" i="6"/>
  <c r="H46" i="6"/>
  <c r="C11" i="7"/>
  <c r="C5" i="7"/>
  <c r="C10" i="7"/>
  <c r="C13" i="7"/>
  <c r="C4" i="7"/>
  <c r="B39" i="5"/>
  <c r="C39" i="5"/>
  <c r="D39" i="5"/>
  <c r="E39" i="5"/>
  <c r="F39" i="5"/>
  <c r="G39" i="5"/>
  <c r="H39" i="5"/>
  <c r="B42" i="5"/>
  <c r="C42" i="5"/>
  <c r="D42" i="5"/>
  <c r="E42" i="5"/>
  <c r="F42" i="5"/>
  <c r="G42" i="5"/>
  <c r="H42" i="5"/>
  <c r="B40" i="5"/>
  <c r="C40" i="5"/>
  <c r="D40" i="5"/>
  <c r="E40" i="5"/>
  <c r="F40" i="5"/>
  <c r="G40" i="5"/>
  <c r="H40" i="5"/>
  <c r="B59" i="5"/>
  <c r="C59" i="5"/>
  <c r="D59" i="5"/>
  <c r="E59" i="5"/>
  <c r="F59" i="5"/>
  <c r="G59" i="5"/>
  <c r="H59" i="5"/>
  <c r="B49" i="5"/>
  <c r="C49" i="5"/>
  <c r="D49" i="5"/>
  <c r="E49" i="5"/>
  <c r="F49" i="5"/>
  <c r="G49" i="5"/>
  <c r="H49" i="5"/>
  <c r="B43" i="5"/>
  <c r="C43" i="5"/>
  <c r="D43" i="5"/>
  <c r="E43" i="5"/>
  <c r="F43" i="5"/>
  <c r="G43" i="5"/>
  <c r="H43" i="5"/>
  <c r="B58" i="5"/>
  <c r="C58" i="5"/>
  <c r="D58" i="5"/>
  <c r="E58" i="5"/>
  <c r="F58" i="5"/>
  <c r="G58" i="5"/>
  <c r="H58" i="5"/>
  <c r="B52" i="5"/>
  <c r="C52" i="5"/>
  <c r="D52" i="5"/>
  <c r="E52" i="5"/>
  <c r="F52" i="5"/>
  <c r="G52" i="5"/>
  <c r="H52" i="5"/>
  <c r="B34" i="5"/>
  <c r="C34" i="5"/>
  <c r="D34" i="5"/>
  <c r="E34" i="5"/>
  <c r="F34" i="5"/>
  <c r="G34" i="5"/>
  <c r="H34" i="5"/>
  <c r="B37" i="5"/>
  <c r="C37" i="5"/>
  <c r="D37" i="5"/>
  <c r="E37" i="5"/>
  <c r="F37" i="5"/>
  <c r="G37" i="5"/>
  <c r="H37" i="5"/>
  <c r="B55" i="5"/>
  <c r="C55" i="5"/>
  <c r="D55" i="5"/>
  <c r="E55" i="5"/>
  <c r="F55" i="5"/>
  <c r="G55" i="5"/>
  <c r="H55" i="5"/>
  <c r="B53" i="5"/>
  <c r="C53" i="5"/>
  <c r="D53" i="5"/>
  <c r="E53" i="5"/>
  <c r="F53" i="5"/>
  <c r="G53" i="5"/>
  <c r="H53" i="5"/>
  <c r="B47" i="5"/>
  <c r="C47" i="5"/>
  <c r="D47" i="5"/>
  <c r="E47" i="5"/>
  <c r="F47" i="5"/>
  <c r="G47" i="5"/>
  <c r="H47" i="5"/>
  <c r="B36" i="5"/>
  <c r="C36" i="5"/>
  <c r="D36" i="5"/>
  <c r="E36" i="5"/>
  <c r="F36" i="5"/>
  <c r="G36" i="5"/>
  <c r="H36" i="5"/>
  <c r="B51" i="5"/>
  <c r="C51" i="5"/>
  <c r="D51" i="5"/>
  <c r="E51" i="5"/>
  <c r="F51" i="5"/>
  <c r="G51" i="5"/>
  <c r="H51" i="5"/>
  <c r="B44" i="5"/>
  <c r="C44" i="5"/>
  <c r="D44" i="5"/>
  <c r="E44" i="5"/>
  <c r="F44" i="5"/>
  <c r="G44" i="5"/>
  <c r="H44" i="5"/>
  <c r="B57" i="5"/>
  <c r="C57" i="5"/>
  <c r="D57" i="5"/>
  <c r="E57" i="5"/>
  <c r="F57" i="5"/>
  <c r="G57" i="5"/>
  <c r="H57" i="5"/>
  <c r="B46" i="5"/>
  <c r="C46" i="5"/>
  <c r="D46" i="5"/>
  <c r="E46" i="5"/>
  <c r="F46" i="5"/>
  <c r="G46" i="5"/>
  <c r="H46" i="5"/>
  <c r="B54" i="5"/>
  <c r="C54" i="5"/>
  <c r="D54" i="5"/>
  <c r="E54" i="5"/>
  <c r="F54" i="5"/>
  <c r="G54" i="5"/>
  <c r="H54" i="5"/>
  <c r="B35" i="5"/>
  <c r="C35" i="5"/>
  <c r="D35" i="5"/>
  <c r="E35" i="5"/>
  <c r="F35" i="5"/>
  <c r="G35" i="5"/>
  <c r="H35" i="5"/>
  <c r="B50" i="5"/>
  <c r="C50" i="5"/>
  <c r="D50" i="5"/>
  <c r="E50" i="5"/>
  <c r="F50" i="5"/>
  <c r="G50" i="5"/>
  <c r="H50" i="5"/>
  <c r="B38" i="5"/>
  <c r="C38" i="5"/>
  <c r="D38" i="5"/>
  <c r="E38" i="5"/>
  <c r="F38" i="5"/>
  <c r="G38" i="5"/>
  <c r="H38" i="5"/>
  <c r="B45" i="5"/>
  <c r="C45" i="5"/>
  <c r="D45" i="5"/>
  <c r="E45" i="5"/>
  <c r="F45" i="5"/>
  <c r="G45" i="5"/>
  <c r="H45" i="5"/>
  <c r="B56" i="5"/>
  <c r="C56" i="5"/>
  <c r="D56" i="5"/>
  <c r="E56" i="5"/>
  <c r="F56" i="5"/>
  <c r="G56" i="5"/>
  <c r="H56" i="5"/>
  <c r="B48" i="5"/>
  <c r="C48" i="5"/>
  <c r="D48" i="5"/>
  <c r="E48" i="5"/>
  <c r="F48" i="5"/>
  <c r="G48" i="5"/>
  <c r="H48" i="5"/>
  <c r="S19" i="5"/>
  <c r="T19" i="5"/>
  <c r="U19" i="5"/>
  <c r="V19" i="5"/>
  <c r="W19" i="5"/>
  <c r="X19" i="5"/>
  <c r="S22" i="5"/>
  <c r="T22" i="5"/>
  <c r="U22" i="5"/>
  <c r="V22" i="5"/>
  <c r="W22" i="5"/>
  <c r="X22" i="5"/>
  <c r="S9" i="5"/>
  <c r="T9" i="5"/>
  <c r="U9" i="5"/>
  <c r="V9" i="5"/>
  <c r="W9" i="5"/>
  <c r="X9" i="5"/>
  <c r="S24" i="5"/>
  <c r="T24" i="5"/>
  <c r="U24" i="5"/>
  <c r="V24" i="5"/>
  <c r="W24" i="5"/>
  <c r="X24" i="5"/>
  <c r="S5" i="5"/>
  <c r="T5" i="5"/>
  <c r="U5" i="5"/>
  <c r="V5" i="5"/>
  <c r="W5" i="5"/>
  <c r="X5" i="5"/>
  <c r="S7" i="5"/>
  <c r="T7" i="5"/>
  <c r="U7" i="5"/>
  <c r="V7" i="5"/>
  <c r="W7" i="5"/>
  <c r="X7" i="5"/>
  <c r="S12" i="5"/>
  <c r="T12" i="5"/>
  <c r="U12" i="5"/>
  <c r="V12" i="5"/>
  <c r="W12" i="5"/>
  <c r="X12" i="5"/>
  <c r="S13" i="5"/>
  <c r="T13" i="5"/>
  <c r="U13" i="5"/>
  <c r="V13" i="5"/>
  <c r="W13" i="5"/>
  <c r="X13" i="5"/>
  <c r="S27" i="5"/>
  <c r="T27" i="5"/>
  <c r="U27" i="5"/>
  <c r="V27" i="5"/>
  <c r="W27" i="5"/>
  <c r="X27" i="5"/>
  <c r="S14" i="5"/>
  <c r="T14" i="5"/>
  <c r="U14" i="5"/>
  <c r="V14" i="5"/>
  <c r="W14" i="5"/>
  <c r="X14" i="5"/>
  <c r="S6" i="5"/>
  <c r="T6" i="5"/>
  <c r="U6" i="5"/>
  <c r="V6" i="5"/>
  <c r="W6" i="5"/>
  <c r="X6" i="5"/>
  <c r="S23" i="5"/>
  <c r="T23" i="5"/>
  <c r="U23" i="5"/>
  <c r="V23" i="5"/>
  <c r="W23" i="5"/>
  <c r="X23" i="5"/>
  <c r="S17" i="5"/>
  <c r="T17" i="5"/>
  <c r="U17" i="5"/>
  <c r="V17" i="5"/>
  <c r="W17" i="5"/>
  <c r="X17" i="5"/>
  <c r="S29" i="5"/>
  <c r="T29" i="5"/>
  <c r="U29" i="5"/>
  <c r="V29" i="5"/>
  <c r="W29" i="5"/>
  <c r="X29" i="5"/>
  <c r="S25" i="5"/>
  <c r="T25" i="5"/>
  <c r="U25" i="5"/>
  <c r="V25" i="5"/>
  <c r="W25" i="5"/>
  <c r="X25" i="5"/>
  <c r="S15" i="5"/>
  <c r="T15" i="5"/>
  <c r="U15" i="5"/>
  <c r="V15" i="5"/>
  <c r="W15" i="5"/>
  <c r="X15" i="5"/>
  <c r="S11" i="5"/>
  <c r="T11" i="5"/>
  <c r="U11" i="5"/>
  <c r="V11" i="5"/>
  <c r="W11" i="5"/>
  <c r="X11" i="5"/>
  <c r="S8" i="5"/>
  <c r="T8" i="5"/>
  <c r="U8" i="5"/>
  <c r="V8" i="5"/>
  <c r="W8" i="5"/>
  <c r="X8" i="5"/>
  <c r="S28" i="5"/>
  <c r="T28" i="5"/>
  <c r="U28" i="5"/>
  <c r="V28" i="5"/>
  <c r="W28" i="5"/>
  <c r="X28" i="5"/>
  <c r="S18" i="5"/>
  <c r="T18" i="5"/>
  <c r="U18" i="5"/>
  <c r="V18" i="5"/>
  <c r="W18" i="5"/>
  <c r="X18" i="5"/>
  <c r="S20" i="5"/>
  <c r="T20" i="5"/>
  <c r="U20" i="5"/>
  <c r="V20" i="5"/>
  <c r="W20" i="5"/>
  <c r="X20" i="5"/>
  <c r="S10" i="5"/>
  <c r="T10" i="5"/>
  <c r="U10" i="5"/>
  <c r="V10" i="5"/>
  <c r="W10" i="5"/>
  <c r="X10" i="5"/>
  <c r="S21" i="5"/>
  <c r="T21" i="5"/>
  <c r="U21" i="5"/>
  <c r="V21" i="5"/>
  <c r="W21" i="5"/>
  <c r="X21" i="5"/>
  <c r="S16" i="5"/>
  <c r="T16" i="5"/>
  <c r="U16" i="5"/>
  <c r="V16" i="5"/>
  <c r="W16" i="5"/>
  <c r="X16" i="5"/>
  <c r="S30" i="5"/>
  <c r="T30" i="5"/>
  <c r="U30" i="5"/>
  <c r="V30" i="5"/>
  <c r="W30" i="5"/>
  <c r="X30" i="5"/>
  <c r="J8" i="5"/>
  <c r="K8" i="5"/>
  <c r="L8" i="5"/>
  <c r="M8" i="5"/>
  <c r="N8" i="5"/>
  <c r="O8" i="5"/>
  <c r="P8" i="5"/>
  <c r="J29" i="5"/>
  <c r="K29" i="5"/>
  <c r="L29" i="5"/>
  <c r="M29" i="5"/>
  <c r="N29" i="5"/>
  <c r="O29" i="5"/>
  <c r="P29" i="5"/>
  <c r="J7" i="5"/>
  <c r="K7" i="5"/>
  <c r="L7" i="5"/>
  <c r="M7" i="5"/>
  <c r="N7" i="5"/>
  <c r="O7" i="5"/>
  <c r="P7" i="5"/>
  <c r="J18" i="5"/>
  <c r="K18" i="5"/>
  <c r="L18" i="5"/>
  <c r="M18" i="5"/>
  <c r="N18" i="5"/>
  <c r="O18" i="5"/>
  <c r="P18" i="5"/>
  <c r="J5" i="5"/>
  <c r="K5" i="5"/>
  <c r="L5" i="5"/>
  <c r="M5" i="5"/>
  <c r="N5" i="5"/>
  <c r="O5" i="5"/>
  <c r="P5" i="5"/>
  <c r="J12" i="5"/>
  <c r="K12" i="5"/>
  <c r="L12" i="5"/>
  <c r="M12" i="5"/>
  <c r="N12" i="5"/>
  <c r="O12" i="5"/>
  <c r="P12" i="5"/>
  <c r="J19" i="5"/>
  <c r="K19" i="5"/>
  <c r="L19" i="5"/>
  <c r="M19" i="5"/>
  <c r="N19" i="5"/>
  <c r="O19" i="5"/>
  <c r="P19" i="5"/>
  <c r="J25" i="5"/>
  <c r="K25" i="5"/>
  <c r="L25" i="5"/>
  <c r="M25" i="5"/>
  <c r="N25" i="5"/>
  <c r="O25" i="5"/>
  <c r="P25" i="5"/>
  <c r="J6" i="5"/>
  <c r="K6" i="5"/>
  <c r="L6" i="5"/>
  <c r="M6" i="5"/>
  <c r="N6" i="5"/>
  <c r="O6" i="5"/>
  <c r="P6" i="5"/>
  <c r="J17" i="5"/>
  <c r="K17" i="5"/>
  <c r="L17" i="5"/>
  <c r="M17" i="5"/>
  <c r="N17" i="5"/>
  <c r="O17" i="5"/>
  <c r="P17" i="5"/>
  <c r="J30" i="5"/>
  <c r="K30" i="5"/>
  <c r="L30" i="5"/>
  <c r="M30" i="5"/>
  <c r="N30" i="5"/>
  <c r="O30" i="5"/>
  <c r="P30" i="5"/>
  <c r="J24" i="5"/>
  <c r="K24" i="5"/>
  <c r="L24" i="5"/>
  <c r="M24" i="5"/>
  <c r="N24" i="5"/>
  <c r="O24" i="5"/>
  <c r="P24" i="5"/>
  <c r="J26" i="5"/>
  <c r="K26" i="5"/>
  <c r="L26" i="5"/>
  <c r="M26" i="5"/>
  <c r="N26" i="5"/>
  <c r="O26" i="5"/>
  <c r="P26" i="5"/>
  <c r="J23" i="5"/>
  <c r="K23" i="5"/>
  <c r="L23" i="5"/>
  <c r="M23" i="5"/>
  <c r="N23" i="5"/>
  <c r="O23" i="5"/>
  <c r="P23" i="5"/>
  <c r="J9" i="5"/>
  <c r="K9" i="5"/>
  <c r="L9" i="5"/>
  <c r="M9" i="5"/>
  <c r="N9" i="5"/>
  <c r="O9" i="5"/>
  <c r="P9" i="5"/>
  <c r="J14" i="5"/>
  <c r="K14" i="5"/>
  <c r="L14" i="5"/>
  <c r="M14" i="5"/>
  <c r="N14" i="5"/>
  <c r="O14" i="5"/>
  <c r="P14" i="5"/>
  <c r="J22" i="5"/>
  <c r="K22" i="5"/>
  <c r="L22" i="5"/>
  <c r="M22" i="5"/>
  <c r="N22" i="5"/>
  <c r="O22" i="5"/>
  <c r="P22" i="5"/>
  <c r="J28" i="5"/>
  <c r="K28" i="5"/>
  <c r="L28" i="5"/>
  <c r="M28" i="5"/>
  <c r="N28" i="5"/>
  <c r="O28" i="5"/>
  <c r="P28" i="5"/>
  <c r="J11" i="5"/>
  <c r="K11" i="5"/>
  <c r="L11" i="5"/>
  <c r="M11" i="5"/>
  <c r="N11" i="5"/>
  <c r="O11" i="5"/>
  <c r="P11" i="5"/>
  <c r="J21" i="5"/>
  <c r="K21" i="5"/>
  <c r="L21" i="5"/>
  <c r="M21" i="5"/>
  <c r="N21" i="5"/>
  <c r="O21" i="5"/>
  <c r="P21" i="5"/>
  <c r="J27" i="5"/>
  <c r="K27" i="5"/>
  <c r="L27" i="5"/>
  <c r="M27" i="5"/>
  <c r="N27" i="5"/>
  <c r="O27" i="5"/>
  <c r="P27" i="5"/>
  <c r="J15" i="5"/>
  <c r="K15" i="5"/>
  <c r="L15" i="5"/>
  <c r="M15" i="5"/>
  <c r="N15" i="5"/>
  <c r="O15" i="5"/>
  <c r="P15" i="5"/>
  <c r="J13" i="5"/>
  <c r="K13" i="5"/>
  <c r="L13" i="5"/>
  <c r="M13" i="5"/>
  <c r="N13" i="5"/>
  <c r="O13" i="5"/>
  <c r="P13" i="5"/>
  <c r="J20" i="5"/>
  <c r="K20" i="5"/>
  <c r="L20" i="5"/>
  <c r="M20" i="5"/>
  <c r="N20" i="5"/>
  <c r="O20" i="5"/>
  <c r="P20" i="5"/>
  <c r="J16" i="5"/>
  <c r="K16" i="5"/>
  <c r="L16" i="5"/>
  <c r="M16" i="5"/>
  <c r="N16" i="5"/>
  <c r="O16" i="5"/>
  <c r="P16" i="5"/>
  <c r="C24" i="5"/>
  <c r="D24" i="5"/>
  <c r="E24" i="5"/>
  <c r="F24" i="5"/>
  <c r="G24" i="5"/>
  <c r="C18" i="5"/>
  <c r="D18" i="5"/>
  <c r="E18" i="5"/>
  <c r="F18" i="5"/>
  <c r="G18" i="5"/>
  <c r="C11" i="5"/>
  <c r="D11" i="5"/>
  <c r="E11" i="5"/>
  <c r="F11" i="5"/>
  <c r="G11" i="5"/>
  <c r="C28" i="5"/>
  <c r="D28" i="5"/>
  <c r="E28" i="5"/>
  <c r="F28" i="5"/>
  <c r="G28" i="5"/>
  <c r="C6" i="5"/>
  <c r="D6" i="5"/>
  <c r="E6" i="5"/>
  <c r="F6" i="5"/>
  <c r="G6" i="5"/>
  <c r="C12" i="5"/>
  <c r="D12" i="5"/>
  <c r="E12" i="5"/>
  <c r="F12" i="5"/>
  <c r="G12" i="5"/>
  <c r="C21" i="5"/>
  <c r="D21" i="5"/>
  <c r="E21" i="5"/>
  <c r="F21" i="5"/>
  <c r="G21" i="5"/>
  <c r="C10" i="5"/>
  <c r="D10" i="5"/>
  <c r="E10" i="5"/>
  <c r="F10" i="5"/>
  <c r="G10" i="5"/>
  <c r="C5" i="5"/>
  <c r="D5" i="5"/>
  <c r="E5" i="5"/>
  <c r="F5" i="5"/>
  <c r="G5" i="5"/>
  <c r="C8" i="5"/>
  <c r="D8" i="5"/>
  <c r="E8" i="5"/>
  <c r="F8" i="5"/>
  <c r="G8" i="5"/>
  <c r="C30" i="5"/>
  <c r="D30" i="5"/>
  <c r="E30" i="5"/>
  <c r="F30" i="5"/>
  <c r="G30" i="5"/>
  <c r="C27" i="5"/>
  <c r="D27" i="5"/>
  <c r="E27" i="5"/>
  <c r="F27" i="5"/>
  <c r="G27" i="5"/>
  <c r="C23" i="5"/>
  <c r="D23" i="5"/>
  <c r="E23" i="5"/>
  <c r="F23" i="5"/>
  <c r="G23" i="5"/>
  <c r="C13" i="5"/>
  <c r="D13" i="5"/>
  <c r="E13" i="5"/>
  <c r="F13" i="5"/>
  <c r="G13" i="5"/>
  <c r="C9" i="5"/>
  <c r="D9" i="5"/>
  <c r="E9" i="5"/>
  <c r="F9" i="5"/>
  <c r="G9" i="5"/>
  <c r="C7" i="5"/>
  <c r="D7" i="5"/>
  <c r="E7" i="5"/>
  <c r="F7" i="5"/>
  <c r="G7" i="5"/>
  <c r="C19" i="5"/>
  <c r="D19" i="5"/>
  <c r="E19" i="5"/>
  <c r="F19" i="5"/>
  <c r="G19" i="5"/>
  <c r="C20" i="5"/>
  <c r="D20" i="5"/>
  <c r="E20" i="5"/>
  <c r="F20" i="5"/>
  <c r="G20" i="5"/>
  <c r="C22" i="5"/>
  <c r="D22" i="5"/>
  <c r="E22" i="5"/>
  <c r="F22" i="5"/>
  <c r="G22" i="5"/>
  <c r="C17" i="5"/>
  <c r="D17" i="5"/>
  <c r="E17" i="5"/>
  <c r="F17" i="5"/>
  <c r="G17" i="5"/>
  <c r="C25" i="5"/>
  <c r="D25" i="5"/>
  <c r="E25" i="5"/>
  <c r="F25" i="5"/>
  <c r="G25" i="5"/>
  <c r="C15" i="5"/>
  <c r="D15" i="5"/>
  <c r="E15" i="5"/>
  <c r="F15" i="5"/>
  <c r="G15" i="5"/>
  <c r="C16" i="5"/>
  <c r="D16" i="5"/>
  <c r="E16" i="5"/>
  <c r="F16" i="5"/>
  <c r="G16" i="5"/>
  <c r="C29" i="5"/>
  <c r="D29" i="5"/>
  <c r="E29" i="5"/>
  <c r="F29" i="5"/>
  <c r="G29" i="5"/>
  <c r="C26" i="5"/>
  <c r="D26" i="5"/>
  <c r="E26" i="5"/>
  <c r="F26" i="5"/>
  <c r="G26" i="5"/>
  <c r="P29" i="6"/>
  <c r="P25" i="6"/>
  <c r="P24" i="6"/>
  <c r="P11" i="6"/>
  <c r="P13" i="6"/>
  <c r="P10" i="6"/>
  <c r="P21" i="6"/>
  <c r="P15" i="6"/>
  <c r="P14" i="6"/>
  <c r="P5" i="6"/>
  <c r="P26" i="6"/>
  <c r="P20" i="6"/>
  <c r="P22" i="6"/>
  <c r="P23" i="6"/>
  <c r="P9" i="6"/>
  <c r="P7" i="6"/>
  <c r="P28" i="6"/>
  <c r="P17" i="6"/>
  <c r="P18" i="6"/>
  <c r="P19" i="6"/>
  <c r="P8" i="6"/>
  <c r="P12" i="6"/>
  <c r="P4" i="6"/>
  <c r="P27" i="6"/>
  <c r="P6" i="6"/>
  <c r="P16" i="6"/>
  <c r="O16" i="6"/>
  <c r="O29" i="6"/>
  <c r="O25" i="6"/>
  <c r="O24" i="6"/>
  <c r="O11" i="6"/>
  <c r="O13" i="6"/>
  <c r="O10" i="6"/>
  <c r="O21" i="6"/>
  <c r="O15" i="6"/>
  <c r="O14" i="6"/>
  <c r="O5" i="6"/>
  <c r="O26" i="6"/>
  <c r="O20" i="6"/>
  <c r="O22" i="6"/>
  <c r="O23" i="6"/>
  <c r="O9" i="6"/>
  <c r="O7" i="6"/>
  <c r="O28" i="6"/>
  <c r="O17" i="6"/>
  <c r="O18" i="6"/>
  <c r="O19" i="6"/>
  <c r="O8" i="6"/>
  <c r="O12" i="6"/>
  <c r="O4" i="6"/>
  <c r="O27" i="6"/>
  <c r="O6" i="6"/>
  <c r="M29" i="6"/>
  <c r="N29" i="6"/>
  <c r="Q29" i="6"/>
  <c r="R29" i="6"/>
  <c r="S29" i="6"/>
  <c r="T29" i="6"/>
  <c r="U29" i="6"/>
  <c r="M25" i="6"/>
  <c r="N25" i="6"/>
  <c r="Q25" i="6"/>
  <c r="R25" i="6"/>
  <c r="S25" i="6"/>
  <c r="T25" i="6"/>
  <c r="U25" i="6"/>
  <c r="M24" i="6"/>
  <c r="N24" i="6"/>
  <c r="Q24" i="6"/>
  <c r="R24" i="6"/>
  <c r="S24" i="6"/>
  <c r="T24" i="6"/>
  <c r="U24" i="6"/>
  <c r="M11" i="6"/>
  <c r="N11" i="6"/>
  <c r="Q11" i="6"/>
  <c r="R11" i="6"/>
  <c r="S11" i="6"/>
  <c r="T11" i="6"/>
  <c r="U11" i="6"/>
  <c r="M13" i="6"/>
  <c r="N13" i="6"/>
  <c r="Q13" i="6"/>
  <c r="R13" i="6"/>
  <c r="S13" i="6"/>
  <c r="T13" i="6"/>
  <c r="U13" i="6"/>
  <c r="M10" i="6"/>
  <c r="N10" i="6"/>
  <c r="Q10" i="6"/>
  <c r="R10" i="6"/>
  <c r="S10" i="6"/>
  <c r="T10" i="6"/>
  <c r="U10" i="6"/>
  <c r="M21" i="6"/>
  <c r="N21" i="6"/>
  <c r="Q21" i="6"/>
  <c r="R21" i="6"/>
  <c r="S21" i="6"/>
  <c r="T21" i="6"/>
  <c r="U21" i="6"/>
  <c r="M15" i="6"/>
  <c r="N15" i="6"/>
  <c r="Q15" i="6"/>
  <c r="R15" i="6"/>
  <c r="S15" i="6"/>
  <c r="T15" i="6"/>
  <c r="U15" i="6"/>
  <c r="M14" i="6"/>
  <c r="N14" i="6"/>
  <c r="Q14" i="6"/>
  <c r="R14" i="6"/>
  <c r="S14" i="6"/>
  <c r="T14" i="6"/>
  <c r="U14" i="6"/>
  <c r="M5" i="6"/>
  <c r="N5" i="6"/>
  <c r="Q5" i="6"/>
  <c r="R5" i="6"/>
  <c r="S5" i="6"/>
  <c r="T5" i="6"/>
  <c r="U5" i="6"/>
  <c r="M26" i="6"/>
  <c r="N26" i="6"/>
  <c r="Q26" i="6"/>
  <c r="R26" i="6"/>
  <c r="S26" i="6"/>
  <c r="T26" i="6"/>
  <c r="U26" i="6"/>
  <c r="M20" i="6"/>
  <c r="N20" i="6"/>
  <c r="Q20" i="6"/>
  <c r="R20" i="6"/>
  <c r="S20" i="6"/>
  <c r="T20" i="6"/>
  <c r="U20" i="6"/>
  <c r="M22" i="6"/>
  <c r="N22" i="6"/>
  <c r="Q22" i="6"/>
  <c r="R22" i="6"/>
  <c r="S22" i="6"/>
  <c r="T22" i="6"/>
  <c r="U22" i="6"/>
  <c r="M23" i="6"/>
  <c r="N23" i="6"/>
  <c r="Q23" i="6"/>
  <c r="R23" i="6"/>
  <c r="S23" i="6"/>
  <c r="T23" i="6"/>
  <c r="U23" i="6"/>
  <c r="M9" i="6"/>
  <c r="N9" i="6"/>
  <c r="Q9" i="6"/>
  <c r="R9" i="6"/>
  <c r="S9" i="6"/>
  <c r="T9" i="6"/>
  <c r="U9" i="6"/>
  <c r="M7" i="6"/>
  <c r="N7" i="6"/>
  <c r="Q7" i="6"/>
  <c r="R7" i="6"/>
  <c r="S7" i="6"/>
  <c r="T7" i="6"/>
  <c r="U7" i="6"/>
  <c r="M28" i="6"/>
  <c r="N28" i="6"/>
  <c r="Q28" i="6"/>
  <c r="R28" i="6"/>
  <c r="S28" i="6"/>
  <c r="T28" i="6"/>
  <c r="U28" i="6"/>
  <c r="M17" i="6"/>
  <c r="N17" i="6"/>
  <c r="Q17" i="6"/>
  <c r="R17" i="6"/>
  <c r="S17" i="6"/>
  <c r="T17" i="6"/>
  <c r="U17" i="6"/>
  <c r="M18" i="6"/>
  <c r="N18" i="6"/>
  <c r="Q18" i="6"/>
  <c r="R18" i="6"/>
  <c r="S18" i="6"/>
  <c r="T18" i="6"/>
  <c r="U18" i="6"/>
  <c r="M19" i="6"/>
  <c r="N19" i="6"/>
  <c r="Q19" i="6"/>
  <c r="R19" i="6"/>
  <c r="S19" i="6"/>
  <c r="T19" i="6"/>
  <c r="U19" i="6"/>
  <c r="M8" i="6"/>
  <c r="N8" i="6"/>
  <c r="Q8" i="6"/>
  <c r="R8" i="6"/>
  <c r="S8" i="6"/>
  <c r="T8" i="6"/>
  <c r="U8" i="6"/>
  <c r="M12" i="6"/>
  <c r="N12" i="6"/>
  <c r="Q12" i="6"/>
  <c r="R12" i="6"/>
  <c r="S12" i="6"/>
  <c r="T12" i="6"/>
  <c r="U12" i="6"/>
  <c r="M4" i="6"/>
  <c r="N4" i="6"/>
  <c r="Q4" i="6"/>
  <c r="R4" i="6"/>
  <c r="S4" i="6"/>
  <c r="T4" i="6"/>
  <c r="U4" i="6"/>
  <c r="M27" i="6"/>
  <c r="N27" i="6"/>
  <c r="Q27" i="6"/>
  <c r="R27" i="6"/>
  <c r="S27" i="6"/>
  <c r="T27" i="6"/>
  <c r="U27" i="6"/>
  <c r="M6" i="6"/>
  <c r="N6" i="6"/>
  <c r="Q6" i="6"/>
  <c r="R6" i="6"/>
  <c r="S6" i="6"/>
  <c r="T6" i="6"/>
  <c r="U6" i="6"/>
  <c r="C23" i="6"/>
  <c r="D23" i="6"/>
  <c r="E23" i="6"/>
  <c r="F23" i="6"/>
  <c r="G23" i="6"/>
  <c r="H23" i="6"/>
  <c r="I23" i="6"/>
  <c r="J23" i="6"/>
  <c r="C17" i="6"/>
  <c r="D17" i="6"/>
  <c r="E17" i="6"/>
  <c r="F17" i="6"/>
  <c r="G17" i="6"/>
  <c r="H17" i="6"/>
  <c r="I17" i="6"/>
  <c r="J17" i="6"/>
  <c r="C21" i="6"/>
  <c r="D21" i="6"/>
  <c r="E21" i="6"/>
  <c r="F21" i="6"/>
  <c r="G21" i="6"/>
  <c r="H21" i="6"/>
  <c r="I21" i="6"/>
  <c r="J21" i="6"/>
  <c r="C20" i="6"/>
  <c r="D20" i="6"/>
  <c r="E20" i="6"/>
  <c r="F20" i="6"/>
  <c r="G20" i="6"/>
  <c r="H20" i="6"/>
  <c r="I20" i="6"/>
  <c r="J20" i="6"/>
  <c r="C24" i="6"/>
  <c r="D24" i="6"/>
  <c r="E24" i="6"/>
  <c r="F24" i="6"/>
  <c r="G24" i="6"/>
  <c r="H24" i="6"/>
  <c r="I24" i="6"/>
  <c r="J24" i="6"/>
  <c r="C15" i="6"/>
  <c r="D15" i="6"/>
  <c r="E15" i="6"/>
  <c r="F15" i="6"/>
  <c r="G15" i="6"/>
  <c r="H15" i="6"/>
  <c r="I15" i="6"/>
  <c r="J15" i="6"/>
  <c r="C25" i="6"/>
  <c r="D25" i="6"/>
  <c r="E25" i="6"/>
  <c r="F25" i="6"/>
  <c r="G25" i="6"/>
  <c r="H25" i="6"/>
  <c r="I25" i="6"/>
  <c r="J25" i="6"/>
  <c r="C29" i="6"/>
  <c r="D29" i="6"/>
  <c r="E29" i="6"/>
  <c r="F29" i="6"/>
  <c r="G29" i="6"/>
  <c r="H29" i="6"/>
  <c r="I29" i="6"/>
  <c r="J29" i="6"/>
  <c r="C16" i="6"/>
  <c r="D16" i="6"/>
  <c r="E16" i="6"/>
  <c r="F16" i="6"/>
  <c r="G16" i="6"/>
  <c r="H16" i="6"/>
  <c r="I16" i="6"/>
  <c r="J16" i="6"/>
  <c r="C10" i="6"/>
  <c r="D10" i="6"/>
  <c r="E10" i="6"/>
  <c r="F10" i="6"/>
  <c r="G10" i="6"/>
  <c r="H10" i="6"/>
  <c r="I10" i="6"/>
  <c r="J10" i="6"/>
  <c r="C27" i="6"/>
  <c r="D27" i="6"/>
  <c r="E27" i="6"/>
  <c r="F27" i="6"/>
  <c r="G27" i="6"/>
  <c r="H27" i="6"/>
  <c r="I27" i="6"/>
  <c r="J27" i="6"/>
  <c r="C8" i="6"/>
  <c r="D8" i="6"/>
  <c r="E8" i="6"/>
  <c r="F8" i="6"/>
  <c r="G8" i="6"/>
  <c r="H8" i="6"/>
  <c r="I8" i="6"/>
  <c r="J8" i="6"/>
  <c r="C13" i="6"/>
  <c r="D13" i="6"/>
  <c r="E13" i="6"/>
  <c r="F13" i="6"/>
  <c r="G13" i="6"/>
  <c r="H13" i="6"/>
  <c r="I13" i="6"/>
  <c r="J13" i="6"/>
  <c r="C12" i="6"/>
  <c r="D12" i="6"/>
  <c r="E12" i="6"/>
  <c r="F12" i="6"/>
  <c r="G12" i="6"/>
  <c r="H12" i="6"/>
  <c r="I12" i="6"/>
  <c r="J12" i="6"/>
  <c r="C9" i="6"/>
  <c r="D9" i="6"/>
  <c r="E9" i="6"/>
  <c r="F9" i="6"/>
  <c r="G9" i="6"/>
  <c r="H9" i="6"/>
  <c r="I9" i="6"/>
  <c r="J9" i="6"/>
  <c r="C4" i="6"/>
  <c r="D4" i="6"/>
  <c r="E4" i="6"/>
  <c r="F4" i="6"/>
  <c r="G4" i="6"/>
  <c r="H4" i="6"/>
  <c r="I4" i="6"/>
  <c r="J4" i="6"/>
  <c r="C6" i="6"/>
  <c r="D6" i="6"/>
  <c r="E6" i="6"/>
  <c r="F6" i="6"/>
  <c r="G6" i="6"/>
  <c r="H6" i="6"/>
  <c r="I6" i="6"/>
  <c r="J6" i="6"/>
  <c r="C28" i="6"/>
  <c r="D28" i="6"/>
  <c r="E28" i="6"/>
  <c r="F28" i="6"/>
  <c r="G28" i="6"/>
  <c r="H28" i="6"/>
  <c r="I28" i="6"/>
  <c r="J28" i="6"/>
  <c r="C7" i="6"/>
  <c r="D7" i="6"/>
  <c r="E7" i="6"/>
  <c r="F7" i="6"/>
  <c r="G7" i="6"/>
  <c r="H7" i="6"/>
  <c r="I7" i="6"/>
  <c r="J7" i="6"/>
  <c r="C19" i="6"/>
  <c r="D19" i="6"/>
  <c r="E19" i="6"/>
  <c r="F19" i="6"/>
  <c r="G19" i="6"/>
  <c r="H19" i="6"/>
  <c r="I19" i="6"/>
  <c r="J19" i="6"/>
  <c r="C22" i="6"/>
  <c r="D22" i="6"/>
  <c r="E22" i="6"/>
  <c r="F22" i="6"/>
  <c r="G22" i="6"/>
  <c r="H22" i="6"/>
  <c r="I22" i="6"/>
  <c r="J22" i="6"/>
  <c r="C5" i="6"/>
  <c r="D5" i="6"/>
  <c r="E5" i="6"/>
  <c r="F5" i="6"/>
  <c r="G5" i="6"/>
  <c r="H5" i="6"/>
  <c r="I5" i="6"/>
  <c r="J5" i="6"/>
  <c r="C11" i="6"/>
  <c r="D11" i="6"/>
  <c r="E11" i="6"/>
  <c r="F11" i="6"/>
  <c r="G11" i="6"/>
  <c r="H11" i="6"/>
  <c r="I11" i="6"/>
  <c r="J11" i="6"/>
  <c r="C14" i="6"/>
  <c r="D14" i="6"/>
  <c r="E14" i="6"/>
  <c r="F14" i="6"/>
  <c r="G14" i="6"/>
  <c r="H14" i="6"/>
  <c r="I14" i="6"/>
  <c r="J14" i="6"/>
  <c r="C26" i="6"/>
  <c r="D26" i="6"/>
  <c r="E26" i="6"/>
  <c r="F26" i="6"/>
  <c r="G26" i="6"/>
  <c r="H26" i="6"/>
  <c r="I26" i="6"/>
  <c r="J26" i="6"/>
  <c r="A5" i="4"/>
  <c r="C18" i="7" s="1"/>
  <c r="A6" i="4"/>
  <c r="C21" i="7" s="1"/>
  <c r="A7" i="4"/>
  <c r="C12" i="7" s="1"/>
  <c r="A8" i="4"/>
  <c r="C24" i="7" s="1"/>
  <c r="A9" i="4"/>
  <c r="C7" i="7" s="1"/>
  <c r="A10" i="4"/>
  <c r="A11" i="4"/>
  <c r="C26" i="7" s="1"/>
  <c r="A12" i="4"/>
  <c r="C14" i="7" s="1"/>
  <c r="A13" i="4"/>
  <c r="C3" i="7" s="1"/>
  <c r="A14" i="4"/>
  <c r="A15" i="4"/>
  <c r="C19" i="7" s="1"/>
  <c r="A16" i="4"/>
  <c r="C22" i="7" s="1"/>
  <c r="A17" i="4"/>
  <c r="C20" i="7" s="1"/>
  <c r="A18" i="4"/>
  <c r="A19" i="4"/>
  <c r="C6" i="7" s="1"/>
  <c r="A20" i="4"/>
  <c r="C2" i="7" s="1"/>
  <c r="A21" i="4"/>
  <c r="C25" i="7" s="1"/>
  <c r="A22" i="4"/>
  <c r="A23" i="4"/>
  <c r="C23" i="7" s="1"/>
  <c r="A24" i="4"/>
  <c r="C16" i="7" s="1"/>
  <c r="A25" i="4"/>
  <c r="C8" i="7" s="1"/>
  <c r="A26" i="4"/>
  <c r="A27" i="4"/>
  <c r="C9" i="7" s="1"/>
  <c r="A28" i="4"/>
  <c r="C27" i="7" s="1"/>
  <c r="A29" i="4"/>
  <c r="C17" i="7" s="1"/>
  <c r="A5" i="2"/>
  <c r="C5" i="2"/>
  <c r="D5" i="2"/>
  <c r="E5" i="2"/>
  <c r="F5" i="2"/>
  <c r="I5" i="2"/>
  <c r="J5" i="2"/>
  <c r="K5" i="2"/>
  <c r="L5" i="2"/>
  <c r="M5" i="2"/>
  <c r="N5" i="2"/>
  <c r="Q5" i="2"/>
  <c r="R5" i="2"/>
  <c r="S5" i="2"/>
  <c r="T5" i="2"/>
  <c r="U5" i="2"/>
  <c r="Y5" i="2"/>
  <c r="Z5" i="2"/>
  <c r="AA5" i="2"/>
  <c r="AB5" i="2"/>
  <c r="AC5" i="2"/>
  <c r="AD5" i="2"/>
  <c r="A6" i="2"/>
  <c r="C6" i="2"/>
  <c r="D6" i="2"/>
  <c r="E6" i="2"/>
  <c r="F6" i="2"/>
  <c r="I6" i="2"/>
  <c r="J6" i="2"/>
  <c r="K6" i="2"/>
  <c r="L6" i="2"/>
  <c r="M6" i="2"/>
  <c r="N6" i="2"/>
  <c r="Q6" i="2"/>
  <c r="R6" i="2"/>
  <c r="S6" i="2"/>
  <c r="T6" i="2"/>
  <c r="U6" i="2"/>
  <c r="Y6" i="2"/>
  <c r="Z6" i="2"/>
  <c r="AA6" i="2"/>
  <c r="AB6" i="2"/>
  <c r="AC6" i="2"/>
  <c r="AD6" i="2"/>
  <c r="A7" i="2"/>
  <c r="C7" i="2"/>
  <c r="D7" i="2"/>
  <c r="E7" i="2"/>
  <c r="F7" i="2"/>
  <c r="I7" i="2"/>
  <c r="J7" i="2"/>
  <c r="K7" i="2"/>
  <c r="L7" i="2"/>
  <c r="M7" i="2"/>
  <c r="N7" i="2"/>
  <c r="Q7" i="2"/>
  <c r="R7" i="2"/>
  <c r="S7" i="2"/>
  <c r="T7" i="2"/>
  <c r="U7" i="2"/>
  <c r="Y7" i="2"/>
  <c r="Z7" i="2"/>
  <c r="AA7" i="2"/>
  <c r="AB7" i="2"/>
  <c r="AC7" i="2"/>
  <c r="AD7" i="2"/>
  <c r="A8" i="2"/>
  <c r="C8" i="2"/>
  <c r="D8" i="2"/>
  <c r="E8" i="2"/>
  <c r="F8" i="2"/>
  <c r="I8" i="2"/>
  <c r="J8" i="2"/>
  <c r="K8" i="2"/>
  <c r="L8" i="2"/>
  <c r="M8" i="2"/>
  <c r="N8" i="2"/>
  <c r="Q8" i="2"/>
  <c r="R8" i="2"/>
  <c r="S8" i="2"/>
  <c r="T8" i="2"/>
  <c r="U8" i="2"/>
  <c r="Y8" i="2"/>
  <c r="Z8" i="2"/>
  <c r="AA8" i="2"/>
  <c r="AB8" i="2"/>
  <c r="AC8" i="2"/>
  <c r="AD8" i="2"/>
  <c r="A9" i="2"/>
  <c r="C9" i="2"/>
  <c r="D9" i="2"/>
  <c r="E9" i="2"/>
  <c r="F9" i="2"/>
  <c r="I9" i="2"/>
  <c r="J9" i="2"/>
  <c r="K9" i="2"/>
  <c r="L9" i="2"/>
  <c r="M9" i="2"/>
  <c r="N9" i="2"/>
  <c r="Q9" i="2"/>
  <c r="R9" i="2"/>
  <c r="S9" i="2"/>
  <c r="T9" i="2"/>
  <c r="U9" i="2"/>
  <c r="Y9" i="2"/>
  <c r="Z9" i="2"/>
  <c r="AA9" i="2"/>
  <c r="AB9" i="2"/>
  <c r="AC9" i="2"/>
  <c r="AD9" i="2"/>
  <c r="A10" i="2"/>
  <c r="C10" i="2"/>
  <c r="D10" i="2"/>
  <c r="E10" i="2"/>
  <c r="F10" i="2"/>
  <c r="I10" i="2"/>
  <c r="J10" i="2"/>
  <c r="K10" i="2"/>
  <c r="L10" i="2"/>
  <c r="M10" i="2"/>
  <c r="N10" i="2"/>
  <c r="Q10" i="2"/>
  <c r="R10" i="2"/>
  <c r="S10" i="2"/>
  <c r="T10" i="2"/>
  <c r="U10" i="2"/>
  <c r="Y10" i="2"/>
  <c r="Z10" i="2"/>
  <c r="AA10" i="2"/>
  <c r="AB10" i="2"/>
  <c r="AC10" i="2"/>
  <c r="AD10" i="2"/>
  <c r="A11" i="2"/>
  <c r="C11" i="2"/>
  <c r="D11" i="2"/>
  <c r="E11" i="2"/>
  <c r="F11" i="2"/>
  <c r="I11" i="2"/>
  <c r="J11" i="2"/>
  <c r="K11" i="2"/>
  <c r="L11" i="2"/>
  <c r="M11" i="2"/>
  <c r="N11" i="2"/>
  <c r="Q11" i="2"/>
  <c r="R11" i="2"/>
  <c r="S11" i="2"/>
  <c r="T11" i="2"/>
  <c r="U11" i="2"/>
  <c r="Y11" i="2"/>
  <c r="Z11" i="2"/>
  <c r="AA11" i="2"/>
  <c r="AB11" i="2"/>
  <c r="AC11" i="2"/>
  <c r="AD11" i="2"/>
  <c r="A12" i="2"/>
  <c r="C12" i="2"/>
  <c r="D12" i="2"/>
  <c r="E12" i="2"/>
  <c r="F12" i="2"/>
  <c r="I12" i="2"/>
  <c r="J12" i="2"/>
  <c r="K12" i="2"/>
  <c r="L12" i="2"/>
  <c r="M12" i="2"/>
  <c r="N12" i="2"/>
  <c r="Q12" i="2"/>
  <c r="R12" i="2"/>
  <c r="S12" i="2"/>
  <c r="T12" i="2"/>
  <c r="U12" i="2"/>
  <c r="Y12" i="2"/>
  <c r="Z12" i="2"/>
  <c r="AA12" i="2"/>
  <c r="AB12" i="2"/>
  <c r="AC12" i="2"/>
  <c r="AD12" i="2"/>
  <c r="A13" i="2"/>
  <c r="C13" i="2"/>
  <c r="D13" i="2"/>
  <c r="E13" i="2"/>
  <c r="F13" i="2"/>
  <c r="I13" i="2"/>
  <c r="J13" i="2"/>
  <c r="K13" i="2"/>
  <c r="L13" i="2"/>
  <c r="M13" i="2"/>
  <c r="N13" i="2"/>
  <c r="Q13" i="2"/>
  <c r="R13" i="2"/>
  <c r="S13" i="2"/>
  <c r="T13" i="2"/>
  <c r="U13" i="2"/>
  <c r="Y13" i="2"/>
  <c r="Z13" i="2"/>
  <c r="AA13" i="2"/>
  <c r="AB13" i="2"/>
  <c r="AC13" i="2"/>
  <c r="AD13" i="2"/>
  <c r="A14" i="2"/>
  <c r="C14" i="2"/>
  <c r="D14" i="2"/>
  <c r="E14" i="2"/>
  <c r="F14" i="2"/>
  <c r="I14" i="2"/>
  <c r="J14" i="2"/>
  <c r="K14" i="2"/>
  <c r="L14" i="2"/>
  <c r="M14" i="2"/>
  <c r="N14" i="2"/>
  <c r="Q14" i="2"/>
  <c r="R14" i="2"/>
  <c r="S14" i="2"/>
  <c r="T14" i="2"/>
  <c r="U14" i="2"/>
  <c r="Y14" i="2"/>
  <c r="Z14" i="2"/>
  <c r="AA14" i="2"/>
  <c r="AB14" i="2"/>
  <c r="AC14" i="2"/>
  <c r="AD14" i="2"/>
  <c r="A15" i="2"/>
  <c r="C15" i="2"/>
  <c r="D15" i="2"/>
  <c r="E15" i="2"/>
  <c r="F15" i="2"/>
  <c r="I15" i="2"/>
  <c r="J15" i="2"/>
  <c r="K15" i="2"/>
  <c r="L15" i="2"/>
  <c r="M15" i="2"/>
  <c r="N15" i="2"/>
  <c r="Q15" i="2"/>
  <c r="R15" i="2"/>
  <c r="S15" i="2"/>
  <c r="T15" i="2"/>
  <c r="U15" i="2"/>
  <c r="Y15" i="2"/>
  <c r="Z15" i="2"/>
  <c r="AA15" i="2"/>
  <c r="AB15" i="2"/>
  <c r="AC15" i="2"/>
  <c r="AD15" i="2"/>
  <c r="A16" i="2"/>
  <c r="C16" i="2"/>
  <c r="D16" i="2"/>
  <c r="E16" i="2"/>
  <c r="F16" i="2"/>
  <c r="I16" i="2"/>
  <c r="J16" i="2"/>
  <c r="K16" i="2"/>
  <c r="L16" i="2"/>
  <c r="M16" i="2"/>
  <c r="N16" i="2"/>
  <c r="Q16" i="2"/>
  <c r="R16" i="2"/>
  <c r="S16" i="2"/>
  <c r="T16" i="2"/>
  <c r="U16" i="2"/>
  <c r="Y16" i="2"/>
  <c r="Z16" i="2"/>
  <c r="AA16" i="2"/>
  <c r="AB16" i="2"/>
  <c r="AC16" i="2"/>
  <c r="AD16" i="2"/>
  <c r="A17" i="2"/>
  <c r="C17" i="2"/>
  <c r="D17" i="2"/>
  <c r="E17" i="2"/>
  <c r="F17" i="2"/>
  <c r="I17" i="2"/>
  <c r="J17" i="2"/>
  <c r="K17" i="2"/>
  <c r="L17" i="2"/>
  <c r="M17" i="2"/>
  <c r="N17" i="2"/>
  <c r="Q17" i="2"/>
  <c r="R17" i="2"/>
  <c r="S17" i="2"/>
  <c r="T17" i="2"/>
  <c r="U17" i="2"/>
  <c r="Y17" i="2"/>
  <c r="Z17" i="2"/>
  <c r="AA17" i="2"/>
  <c r="AB17" i="2"/>
  <c r="AC17" i="2"/>
  <c r="AD17" i="2"/>
  <c r="A18" i="2"/>
  <c r="C18" i="2"/>
  <c r="D18" i="2"/>
  <c r="E18" i="2"/>
  <c r="F18" i="2"/>
  <c r="I18" i="2"/>
  <c r="J18" i="2"/>
  <c r="K18" i="2"/>
  <c r="L18" i="2"/>
  <c r="M18" i="2"/>
  <c r="N18" i="2"/>
  <c r="Q18" i="2"/>
  <c r="R18" i="2"/>
  <c r="S18" i="2"/>
  <c r="T18" i="2"/>
  <c r="U18" i="2"/>
  <c r="Y18" i="2"/>
  <c r="Z18" i="2"/>
  <c r="AA18" i="2"/>
  <c r="AB18" i="2"/>
  <c r="AC18" i="2"/>
  <c r="AD18" i="2"/>
  <c r="A19" i="2"/>
  <c r="C19" i="2"/>
  <c r="D19" i="2"/>
  <c r="E19" i="2"/>
  <c r="F19" i="2"/>
  <c r="I19" i="2"/>
  <c r="J19" i="2"/>
  <c r="K19" i="2"/>
  <c r="L19" i="2"/>
  <c r="M19" i="2"/>
  <c r="N19" i="2"/>
  <c r="Q19" i="2"/>
  <c r="R19" i="2"/>
  <c r="S19" i="2"/>
  <c r="T19" i="2"/>
  <c r="U19" i="2"/>
  <c r="Y19" i="2"/>
  <c r="Z19" i="2"/>
  <c r="AA19" i="2"/>
  <c r="AB19" i="2"/>
  <c r="AC19" i="2"/>
  <c r="AD19" i="2"/>
  <c r="A20" i="2"/>
  <c r="C20" i="2"/>
  <c r="D20" i="2"/>
  <c r="E20" i="2"/>
  <c r="F20" i="2"/>
  <c r="I20" i="2"/>
  <c r="J20" i="2"/>
  <c r="K20" i="2"/>
  <c r="L20" i="2"/>
  <c r="M20" i="2"/>
  <c r="N20" i="2"/>
  <c r="Q20" i="2"/>
  <c r="R20" i="2"/>
  <c r="S20" i="2"/>
  <c r="T20" i="2"/>
  <c r="U20" i="2"/>
  <c r="Y20" i="2"/>
  <c r="Z20" i="2"/>
  <c r="AA20" i="2"/>
  <c r="AB20" i="2"/>
  <c r="AC20" i="2"/>
  <c r="AD20" i="2"/>
  <c r="A21" i="2"/>
  <c r="C21" i="2"/>
  <c r="D21" i="2"/>
  <c r="E21" i="2"/>
  <c r="F21" i="2"/>
  <c r="I21" i="2"/>
  <c r="J21" i="2"/>
  <c r="K21" i="2"/>
  <c r="L21" i="2"/>
  <c r="M21" i="2"/>
  <c r="N21" i="2"/>
  <c r="Q21" i="2"/>
  <c r="R21" i="2"/>
  <c r="S21" i="2"/>
  <c r="T21" i="2"/>
  <c r="U21" i="2"/>
  <c r="Y21" i="2"/>
  <c r="Z21" i="2"/>
  <c r="AA21" i="2"/>
  <c r="AB21" i="2"/>
  <c r="AC21" i="2"/>
  <c r="AD21" i="2"/>
  <c r="A22" i="2"/>
  <c r="C22" i="2"/>
  <c r="D22" i="2"/>
  <c r="E22" i="2"/>
  <c r="F22" i="2"/>
  <c r="I22" i="2"/>
  <c r="J22" i="2"/>
  <c r="K22" i="2"/>
  <c r="L22" i="2"/>
  <c r="M22" i="2"/>
  <c r="N22" i="2"/>
  <c r="Q22" i="2"/>
  <c r="R22" i="2"/>
  <c r="S22" i="2"/>
  <c r="T22" i="2"/>
  <c r="U22" i="2"/>
  <c r="Y22" i="2"/>
  <c r="Z22" i="2"/>
  <c r="AA22" i="2"/>
  <c r="AB22" i="2"/>
  <c r="AC22" i="2"/>
  <c r="AD22" i="2"/>
  <c r="A23" i="2"/>
  <c r="C23" i="2"/>
  <c r="D23" i="2"/>
  <c r="E23" i="2"/>
  <c r="F23" i="2"/>
  <c r="I23" i="2"/>
  <c r="J23" i="2"/>
  <c r="K23" i="2"/>
  <c r="L23" i="2"/>
  <c r="M23" i="2"/>
  <c r="N23" i="2"/>
  <c r="Q23" i="2"/>
  <c r="R23" i="2"/>
  <c r="S23" i="2"/>
  <c r="T23" i="2"/>
  <c r="U23" i="2"/>
  <c r="Y23" i="2"/>
  <c r="Z23" i="2"/>
  <c r="AA23" i="2"/>
  <c r="AB23" i="2"/>
  <c r="AC23" i="2"/>
  <c r="AD23" i="2"/>
  <c r="A24" i="2"/>
  <c r="C24" i="2"/>
  <c r="D24" i="2"/>
  <c r="E24" i="2"/>
  <c r="F24" i="2"/>
  <c r="I24" i="2"/>
  <c r="J24" i="2"/>
  <c r="K24" i="2"/>
  <c r="L24" i="2"/>
  <c r="M24" i="2"/>
  <c r="N24" i="2"/>
  <c r="Q24" i="2"/>
  <c r="R24" i="2"/>
  <c r="S24" i="2"/>
  <c r="T24" i="2"/>
  <c r="U24" i="2"/>
  <c r="Y24" i="2"/>
  <c r="Z24" i="2"/>
  <c r="AA24" i="2"/>
  <c r="AB24" i="2"/>
  <c r="AC24" i="2"/>
  <c r="AD24" i="2"/>
  <c r="A25" i="2"/>
  <c r="C25" i="2"/>
  <c r="D25" i="2"/>
  <c r="E25" i="2"/>
  <c r="F25" i="2"/>
  <c r="I25" i="2"/>
  <c r="J25" i="2"/>
  <c r="K25" i="2"/>
  <c r="L25" i="2"/>
  <c r="M25" i="2"/>
  <c r="N25" i="2"/>
  <c r="Q25" i="2"/>
  <c r="R25" i="2"/>
  <c r="S25" i="2"/>
  <c r="T25" i="2"/>
  <c r="U25" i="2"/>
  <c r="Y25" i="2"/>
  <c r="Z25" i="2"/>
  <c r="AA25" i="2"/>
  <c r="AB25" i="2"/>
  <c r="AC25" i="2"/>
  <c r="AD25" i="2"/>
  <c r="A26" i="2"/>
  <c r="C26" i="2"/>
  <c r="D26" i="2"/>
  <c r="E26" i="2"/>
  <c r="F26" i="2"/>
  <c r="I26" i="2"/>
  <c r="J26" i="2"/>
  <c r="K26" i="2"/>
  <c r="L26" i="2"/>
  <c r="M26" i="2"/>
  <c r="N26" i="2"/>
  <c r="Q26" i="2"/>
  <c r="R26" i="2"/>
  <c r="S26" i="2"/>
  <c r="T26" i="2"/>
  <c r="U26" i="2"/>
  <c r="Y26" i="2"/>
  <c r="Z26" i="2"/>
  <c r="AA26" i="2"/>
  <c r="AB26" i="2"/>
  <c r="AC26" i="2"/>
  <c r="AD26" i="2"/>
  <c r="A27" i="2"/>
  <c r="C27" i="2"/>
  <c r="D27" i="2"/>
  <c r="E27" i="2"/>
  <c r="F27" i="2"/>
  <c r="I27" i="2"/>
  <c r="J27" i="2"/>
  <c r="K27" i="2"/>
  <c r="L27" i="2"/>
  <c r="M27" i="2"/>
  <c r="N27" i="2"/>
  <c r="Q27" i="2"/>
  <c r="R27" i="2"/>
  <c r="S27" i="2"/>
  <c r="T27" i="2"/>
  <c r="U27" i="2"/>
  <c r="Y27" i="2"/>
  <c r="Z27" i="2"/>
  <c r="AA27" i="2"/>
  <c r="AB27" i="2"/>
  <c r="AC27" i="2"/>
  <c r="AD27" i="2"/>
  <c r="A28" i="2"/>
  <c r="C28" i="2"/>
  <c r="D28" i="2"/>
  <c r="E28" i="2"/>
  <c r="F28" i="2"/>
  <c r="I28" i="2"/>
  <c r="J28" i="2"/>
  <c r="K28" i="2"/>
  <c r="L28" i="2"/>
  <c r="M28" i="2"/>
  <c r="N28" i="2"/>
  <c r="Q28" i="2"/>
  <c r="R28" i="2"/>
  <c r="S28" i="2"/>
  <c r="T28" i="2"/>
  <c r="U28" i="2"/>
  <c r="Y28" i="2"/>
  <c r="Z28" i="2"/>
  <c r="AA28" i="2"/>
  <c r="AB28" i="2"/>
  <c r="AC28" i="2"/>
  <c r="AD28" i="2"/>
  <c r="A29" i="2"/>
  <c r="C29" i="2"/>
  <c r="D29" i="2"/>
  <c r="E29" i="2"/>
  <c r="F29" i="2"/>
  <c r="I29" i="2"/>
  <c r="J29" i="2"/>
  <c r="K29" i="2"/>
  <c r="L29" i="2"/>
  <c r="M29" i="2"/>
  <c r="N29" i="2"/>
  <c r="Q29" i="2"/>
  <c r="R29" i="2"/>
  <c r="S29" i="2"/>
  <c r="T29" i="2"/>
  <c r="U29" i="2"/>
  <c r="Y29" i="2"/>
  <c r="Z29" i="2"/>
  <c r="AA29" i="2"/>
  <c r="AB29" i="2"/>
  <c r="AC29" i="2"/>
  <c r="AD29" i="2"/>
  <c r="A5" i="3"/>
  <c r="C5" i="3"/>
  <c r="D5" i="3"/>
  <c r="E5" i="3"/>
  <c r="F5" i="3"/>
  <c r="G5" i="3"/>
  <c r="H5" i="3"/>
  <c r="I5" i="3"/>
  <c r="L5" i="3"/>
  <c r="M5" i="3"/>
  <c r="N5" i="3"/>
  <c r="O5" i="3"/>
  <c r="P5" i="3"/>
  <c r="Q5" i="3"/>
  <c r="T5" i="3"/>
  <c r="U5" i="3"/>
  <c r="V5" i="3"/>
  <c r="W5" i="3"/>
  <c r="X5" i="3"/>
  <c r="A6" i="3"/>
  <c r="C6" i="3"/>
  <c r="D6" i="3"/>
  <c r="E6" i="3"/>
  <c r="F6" i="3"/>
  <c r="G6" i="3"/>
  <c r="H6" i="3"/>
  <c r="I6" i="3"/>
  <c r="L6" i="3"/>
  <c r="M6" i="3"/>
  <c r="N6" i="3"/>
  <c r="O6" i="3"/>
  <c r="P6" i="3"/>
  <c r="Q6" i="3"/>
  <c r="T6" i="3"/>
  <c r="U6" i="3"/>
  <c r="V6" i="3"/>
  <c r="W6" i="3"/>
  <c r="X6" i="3"/>
  <c r="A7" i="3"/>
  <c r="C7" i="3"/>
  <c r="D7" i="3"/>
  <c r="E7" i="3"/>
  <c r="F7" i="3"/>
  <c r="G7" i="3"/>
  <c r="H7" i="3"/>
  <c r="I7" i="3"/>
  <c r="L7" i="3"/>
  <c r="M7" i="3"/>
  <c r="N7" i="3"/>
  <c r="O7" i="3"/>
  <c r="P7" i="3"/>
  <c r="Q7" i="3"/>
  <c r="T7" i="3"/>
  <c r="U7" i="3"/>
  <c r="V7" i="3"/>
  <c r="W7" i="3"/>
  <c r="X7" i="3"/>
  <c r="A8" i="3"/>
  <c r="C8" i="3"/>
  <c r="D8" i="3"/>
  <c r="E8" i="3"/>
  <c r="F8" i="3"/>
  <c r="G8" i="3"/>
  <c r="H8" i="3"/>
  <c r="I8" i="3"/>
  <c r="L8" i="3"/>
  <c r="M8" i="3"/>
  <c r="N8" i="3"/>
  <c r="O8" i="3"/>
  <c r="P8" i="3"/>
  <c r="Q8" i="3"/>
  <c r="T8" i="3"/>
  <c r="U8" i="3"/>
  <c r="V8" i="3"/>
  <c r="W8" i="3"/>
  <c r="X8" i="3"/>
  <c r="A9" i="3"/>
  <c r="C9" i="3"/>
  <c r="D9" i="3"/>
  <c r="E9" i="3"/>
  <c r="F9" i="3"/>
  <c r="G9" i="3"/>
  <c r="H9" i="3"/>
  <c r="I9" i="3"/>
  <c r="L9" i="3"/>
  <c r="M9" i="3"/>
  <c r="N9" i="3"/>
  <c r="O9" i="3"/>
  <c r="P9" i="3"/>
  <c r="Q9" i="3"/>
  <c r="T9" i="3"/>
  <c r="U9" i="3"/>
  <c r="V9" i="3"/>
  <c r="W9" i="3"/>
  <c r="X9" i="3"/>
  <c r="A10" i="3"/>
  <c r="C10" i="3"/>
  <c r="D10" i="3"/>
  <c r="E10" i="3"/>
  <c r="F10" i="3"/>
  <c r="G10" i="3"/>
  <c r="H10" i="3"/>
  <c r="I10" i="3"/>
  <c r="L10" i="3"/>
  <c r="M10" i="3"/>
  <c r="N10" i="3"/>
  <c r="O10" i="3"/>
  <c r="P10" i="3"/>
  <c r="Q10" i="3"/>
  <c r="T10" i="3"/>
  <c r="U10" i="3"/>
  <c r="V10" i="3"/>
  <c r="W10" i="3"/>
  <c r="X10" i="3"/>
  <c r="A11" i="3"/>
  <c r="C11" i="3"/>
  <c r="D11" i="3"/>
  <c r="E11" i="3"/>
  <c r="F11" i="3"/>
  <c r="G11" i="3"/>
  <c r="H11" i="3"/>
  <c r="I11" i="3"/>
  <c r="L11" i="3"/>
  <c r="M11" i="3"/>
  <c r="N11" i="3"/>
  <c r="O11" i="3"/>
  <c r="P11" i="3"/>
  <c r="Q11" i="3"/>
  <c r="T11" i="3"/>
  <c r="U11" i="3"/>
  <c r="V11" i="3"/>
  <c r="W11" i="3"/>
  <c r="X11" i="3"/>
  <c r="A12" i="3"/>
  <c r="C12" i="3"/>
  <c r="D12" i="3"/>
  <c r="E12" i="3"/>
  <c r="F12" i="3"/>
  <c r="G12" i="3"/>
  <c r="H12" i="3"/>
  <c r="I12" i="3"/>
  <c r="L12" i="3"/>
  <c r="M12" i="3"/>
  <c r="N12" i="3"/>
  <c r="O12" i="3"/>
  <c r="P12" i="3"/>
  <c r="Q12" i="3"/>
  <c r="T12" i="3"/>
  <c r="U12" i="3"/>
  <c r="V12" i="3"/>
  <c r="W12" i="3"/>
  <c r="X12" i="3"/>
  <c r="A13" i="3"/>
  <c r="C13" i="3"/>
  <c r="D13" i="3"/>
  <c r="E13" i="3"/>
  <c r="F13" i="3"/>
  <c r="G13" i="3"/>
  <c r="H13" i="3"/>
  <c r="I13" i="3"/>
  <c r="L13" i="3"/>
  <c r="M13" i="3"/>
  <c r="N13" i="3"/>
  <c r="O13" i="3"/>
  <c r="P13" i="3"/>
  <c r="Q13" i="3"/>
  <c r="T13" i="3"/>
  <c r="U13" i="3"/>
  <c r="V13" i="3"/>
  <c r="W13" i="3"/>
  <c r="X13" i="3"/>
  <c r="A14" i="3"/>
  <c r="C14" i="3"/>
  <c r="D14" i="3"/>
  <c r="E14" i="3"/>
  <c r="F14" i="3"/>
  <c r="G14" i="3"/>
  <c r="H14" i="3"/>
  <c r="I14" i="3"/>
  <c r="L14" i="3"/>
  <c r="M14" i="3"/>
  <c r="N14" i="3"/>
  <c r="O14" i="3"/>
  <c r="P14" i="3"/>
  <c r="Q14" i="3"/>
  <c r="T14" i="3"/>
  <c r="U14" i="3"/>
  <c r="V14" i="3"/>
  <c r="W14" i="3"/>
  <c r="X14" i="3"/>
  <c r="A15" i="3"/>
  <c r="C15" i="3"/>
  <c r="D15" i="3"/>
  <c r="E15" i="3"/>
  <c r="F15" i="3"/>
  <c r="G15" i="3"/>
  <c r="H15" i="3"/>
  <c r="I15" i="3"/>
  <c r="L15" i="3"/>
  <c r="M15" i="3"/>
  <c r="N15" i="3"/>
  <c r="O15" i="3"/>
  <c r="P15" i="3"/>
  <c r="Q15" i="3"/>
  <c r="T15" i="3"/>
  <c r="U15" i="3"/>
  <c r="V15" i="3"/>
  <c r="W15" i="3"/>
  <c r="X15" i="3"/>
  <c r="A16" i="3"/>
  <c r="C16" i="3"/>
  <c r="D16" i="3"/>
  <c r="E16" i="3"/>
  <c r="F16" i="3"/>
  <c r="G16" i="3"/>
  <c r="H16" i="3"/>
  <c r="I16" i="3"/>
  <c r="L16" i="3"/>
  <c r="M16" i="3"/>
  <c r="N16" i="3"/>
  <c r="O16" i="3"/>
  <c r="P16" i="3"/>
  <c r="Q16" i="3"/>
  <c r="T16" i="3"/>
  <c r="U16" i="3"/>
  <c r="V16" i="3"/>
  <c r="W16" i="3"/>
  <c r="X16" i="3"/>
  <c r="A17" i="3"/>
  <c r="C17" i="3"/>
  <c r="D17" i="3"/>
  <c r="E17" i="3"/>
  <c r="F17" i="3"/>
  <c r="G17" i="3"/>
  <c r="H17" i="3"/>
  <c r="I17" i="3"/>
  <c r="L17" i="3"/>
  <c r="M17" i="3"/>
  <c r="N17" i="3"/>
  <c r="O17" i="3"/>
  <c r="P17" i="3"/>
  <c r="Q17" i="3"/>
  <c r="T17" i="3"/>
  <c r="U17" i="3"/>
  <c r="V17" i="3"/>
  <c r="W17" i="3"/>
  <c r="X17" i="3"/>
  <c r="A18" i="3"/>
  <c r="C18" i="3"/>
  <c r="D18" i="3"/>
  <c r="E18" i="3"/>
  <c r="F18" i="3"/>
  <c r="G18" i="3"/>
  <c r="H18" i="3"/>
  <c r="I18" i="3"/>
  <c r="L18" i="3"/>
  <c r="M18" i="3"/>
  <c r="N18" i="3"/>
  <c r="O18" i="3"/>
  <c r="P18" i="3"/>
  <c r="Q18" i="3"/>
  <c r="T18" i="3"/>
  <c r="U18" i="3"/>
  <c r="V18" i="3"/>
  <c r="W18" i="3"/>
  <c r="X18" i="3"/>
  <c r="A19" i="3"/>
  <c r="C19" i="3"/>
  <c r="D19" i="3"/>
  <c r="E19" i="3"/>
  <c r="F19" i="3"/>
  <c r="G19" i="3"/>
  <c r="H19" i="3"/>
  <c r="I19" i="3"/>
  <c r="L19" i="3"/>
  <c r="M19" i="3"/>
  <c r="N19" i="3"/>
  <c r="O19" i="3"/>
  <c r="P19" i="3"/>
  <c r="Q19" i="3"/>
  <c r="T19" i="3"/>
  <c r="U19" i="3"/>
  <c r="V19" i="3"/>
  <c r="W19" i="3"/>
  <c r="X19" i="3"/>
  <c r="A20" i="3"/>
  <c r="C20" i="3"/>
  <c r="D20" i="3"/>
  <c r="E20" i="3"/>
  <c r="F20" i="3"/>
  <c r="G20" i="3"/>
  <c r="H20" i="3"/>
  <c r="I20" i="3"/>
  <c r="L20" i="3"/>
  <c r="M20" i="3"/>
  <c r="N20" i="3"/>
  <c r="O20" i="3"/>
  <c r="P20" i="3"/>
  <c r="Q20" i="3"/>
  <c r="T20" i="3"/>
  <c r="U20" i="3"/>
  <c r="V20" i="3"/>
  <c r="W20" i="3"/>
  <c r="X20" i="3"/>
  <c r="A21" i="3"/>
  <c r="C21" i="3"/>
  <c r="D21" i="3"/>
  <c r="E21" i="3"/>
  <c r="F21" i="3"/>
  <c r="G21" i="3"/>
  <c r="H21" i="3"/>
  <c r="I21" i="3"/>
  <c r="L21" i="3"/>
  <c r="M21" i="3"/>
  <c r="N21" i="3"/>
  <c r="O21" i="3"/>
  <c r="P21" i="3"/>
  <c r="Q21" i="3"/>
  <c r="T21" i="3"/>
  <c r="U21" i="3"/>
  <c r="V21" i="3"/>
  <c r="W21" i="3"/>
  <c r="X21" i="3"/>
  <c r="A22" i="3"/>
  <c r="C22" i="3"/>
  <c r="D22" i="3"/>
  <c r="E22" i="3"/>
  <c r="F22" i="3"/>
  <c r="G22" i="3"/>
  <c r="H22" i="3"/>
  <c r="I22" i="3"/>
  <c r="L22" i="3"/>
  <c r="M22" i="3"/>
  <c r="N22" i="3"/>
  <c r="O22" i="3"/>
  <c r="P22" i="3"/>
  <c r="Q22" i="3"/>
  <c r="T22" i="3"/>
  <c r="U22" i="3"/>
  <c r="V22" i="3"/>
  <c r="W22" i="3"/>
  <c r="X22" i="3"/>
  <c r="A23" i="3"/>
  <c r="C23" i="3"/>
  <c r="D23" i="3"/>
  <c r="E23" i="3"/>
  <c r="F23" i="3"/>
  <c r="G23" i="3"/>
  <c r="H23" i="3"/>
  <c r="I23" i="3"/>
  <c r="L23" i="3"/>
  <c r="M23" i="3"/>
  <c r="N23" i="3"/>
  <c r="O23" i="3"/>
  <c r="P23" i="3"/>
  <c r="Q23" i="3"/>
  <c r="T23" i="3"/>
  <c r="U23" i="3"/>
  <c r="V23" i="3"/>
  <c r="W23" i="3"/>
  <c r="X23" i="3"/>
  <c r="A24" i="3"/>
  <c r="C24" i="3"/>
  <c r="D24" i="3"/>
  <c r="E24" i="3"/>
  <c r="F24" i="3"/>
  <c r="G24" i="3"/>
  <c r="H24" i="3"/>
  <c r="I24" i="3"/>
  <c r="L24" i="3"/>
  <c r="M24" i="3"/>
  <c r="N24" i="3"/>
  <c r="O24" i="3"/>
  <c r="P24" i="3"/>
  <c r="Q24" i="3"/>
  <c r="T24" i="3"/>
  <c r="U24" i="3"/>
  <c r="V24" i="3"/>
  <c r="W24" i="3"/>
  <c r="X24" i="3"/>
  <c r="A25" i="3"/>
  <c r="C25" i="3"/>
  <c r="D25" i="3"/>
  <c r="E25" i="3"/>
  <c r="F25" i="3"/>
  <c r="G25" i="3"/>
  <c r="H25" i="3"/>
  <c r="I25" i="3"/>
  <c r="L25" i="3"/>
  <c r="M25" i="3"/>
  <c r="N25" i="3"/>
  <c r="O25" i="3"/>
  <c r="P25" i="3"/>
  <c r="Q25" i="3"/>
  <c r="T25" i="3"/>
  <c r="U25" i="3"/>
  <c r="V25" i="3"/>
  <c r="W25" i="3"/>
  <c r="X25" i="3"/>
  <c r="A26" i="3"/>
  <c r="C26" i="3"/>
  <c r="D26" i="3"/>
  <c r="E26" i="3"/>
  <c r="F26" i="3"/>
  <c r="G26" i="3"/>
  <c r="H26" i="3"/>
  <c r="I26" i="3"/>
  <c r="L26" i="3"/>
  <c r="M26" i="3"/>
  <c r="N26" i="3"/>
  <c r="O26" i="3"/>
  <c r="P26" i="3"/>
  <c r="Q26" i="3"/>
  <c r="T26" i="3"/>
  <c r="U26" i="3"/>
  <c r="V26" i="3"/>
  <c r="W26" i="3"/>
  <c r="X26" i="3"/>
  <c r="A27" i="3"/>
  <c r="C27" i="3"/>
  <c r="D27" i="3"/>
  <c r="E27" i="3"/>
  <c r="F27" i="3"/>
  <c r="G27" i="3"/>
  <c r="H27" i="3"/>
  <c r="I27" i="3"/>
  <c r="L27" i="3"/>
  <c r="M27" i="3"/>
  <c r="N27" i="3"/>
  <c r="O27" i="3"/>
  <c r="P27" i="3"/>
  <c r="Q27" i="3"/>
  <c r="T27" i="3"/>
  <c r="U27" i="3"/>
  <c r="V27" i="3"/>
  <c r="W27" i="3"/>
  <c r="X27" i="3"/>
  <c r="A28" i="3"/>
  <c r="C28" i="3"/>
  <c r="D28" i="3"/>
  <c r="E28" i="3"/>
  <c r="F28" i="3"/>
  <c r="G28" i="3"/>
  <c r="H28" i="3"/>
  <c r="I28" i="3"/>
  <c r="L28" i="3"/>
  <c r="M28" i="3"/>
  <c r="N28" i="3"/>
  <c r="O28" i="3"/>
  <c r="P28" i="3"/>
  <c r="Q28" i="3"/>
  <c r="T28" i="3"/>
  <c r="U28" i="3"/>
  <c r="V28" i="3"/>
  <c r="W28" i="3"/>
  <c r="X28" i="3"/>
  <c r="A29" i="3"/>
  <c r="C29" i="3"/>
  <c r="D29" i="3"/>
  <c r="E29" i="3"/>
  <c r="F29" i="3"/>
  <c r="G29" i="3"/>
  <c r="H29" i="3"/>
  <c r="I29" i="3"/>
  <c r="L29" i="3"/>
  <c r="M29" i="3"/>
  <c r="N29" i="3"/>
  <c r="O29" i="3"/>
  <c r="P29" i="3"/>
  <c r="Q29" i="3"/>
  <c r="T29" i="3"/>
  <c r="U29" i="3"/>
  <c r="V29" i="3"/>
  <c r="W29" i="3"/>
  <c r="X29" i="3"/>
  <c r="W4" i="3" l="1"/>
  <c r="A4" i="4"/>
  <c r="Z3" i="2"/>
  <c r="AA3" i="2"/>
  <c r="AB3" i="2"/>
  <c r="AC3" i="2"/>
  <c r="AD3" i="2"/>
  <c r="Y3" i="2"/>
  <c r="R3" i="2"/>
  <c r="S3" i="2"/>
  <c r="T3" i="2"/>
  <c r="U3" i="2"/>
  <c r="Q3" i="2"/>
  <c r="J3" i="2"/>
  <c r="K3" i="2"/>
  <c r="L3" i="2"/>
  <c r="M3" i="2"/>
  <c r="N3" i="2"/>
  <c r="I3" i="2"/>
  <c r="D3" i="2"/>
  <c r="E3" i="2"/>
  <c r="F3" i="2"/>
  <c r="C3" i="2"/>
  <c r="A4" i="2"/>
  <c r="X4" i="3"/>
  <c r="V4" i="3"/>
  <c r="U4" i="3"/>
  <c r="T4" i="3"/>
  <c r="Q4" i="3"/>
  <c r="P4" i="3"/>
  <c r="O4" i="3"/>
  <c r="N4" i="3"/>
  <c r="M4" i="3"/>
  <c r="L4" i="3"/>
  <c r="I4" i="3"/>
  <c r="H4" i="3"/>
  <c r="G4" i="3"/>
  <c r="F4" i="3"/>
  <c r="E4" i="3"/>
  <c r="D4" i="3"/>
  <c r="C4" i="3"/>
  <c r="A4" i="3"/>
  <c r="U3" i="3"/>
  <c r="V3" i="3"/>
  <c r="W3" i="3"/>
  <c r="X3" i="3"/>
  <c r="T3" i="3"/>
  <c r="M3" i="3"/>
  <c r="N3" i="3"/>
  <c r="O3" i="3"/>
  <c r="P3" i="3"/>
  <c r="Q3" i="3"/>
  <c r="L3" i="3"/>
  <c r="I3" i="3"/>
  <c r="D3" i="3"/>
  <c r="E3" i="3"/>
  <c r="F3" i="3"/>
  <c r="G3" i="3"/>
  <c r="H3" i="3"/>
  <c r="C3" i="3"/>
  <c r="AD4" i="2"/>
  <c r="AC4" i="2"/>
  <c r="AB4" i="2"/>
  <c r="AA4" i="2"/>
  <c r="Z4" i="2"/>
  <c r="Y4" i="2"/>
  <c r="U4" i="2"/>
  <c r="T4" i="2"/>
  <c r="S4" i="2"/>
  <c r="R4" i="2"/>
  <c r="Q4" i="2"/>
  <c r="N4" i="2"/>
  <c r="M4" i="2"/>
  <c r="L4" i="2"/>
  <c r="K4" i="2"/>
  <c r="J4" i="2"/>
  <c r="I4" i="2"/>
  <c r="F4" i="2"/>
  <c r="E4" i="2"/>
  <c r="D4" i="2"/>
  <c r="C4" i="2"/>
  <c r="H41" i="5"/>
  <c r="G41" i="5"/>
  <c r="F41" i="5"/>
  <c r="E41" i="5"/>
  <c r="D41" i="5"/>
  <c r="C41" i="5"/>
  <c r="B41" i="5"/>
  <c r="X26" i="5"/>
  <c r="W26" i="5"/>
  <c r="V26" i="5"/>
  <c r="U26" i="5"/>
  <c r="T26" i="5"/>
  <c r="S26" i="5"/>
  <c r="G14" i="5"/>
  <c r="F14" i="5"/>
  <c r="E14" i="5"/>
  <c r="D14" i="5"/>
  <c r="C14" i="5"/>
  <c r="P10" i="5"/>
  <c r="O10" i="5"/>
  <c r="N10" i="5"/>
  <c r="M10" i="5"/>
  <c r="L10" i="5"/>
  <c r="K10" i="5"/>
  <c r="J10" i="5"/>
  <c r="H52" i="6"/>
  <c r="G52" i="6"/>
  <c r="F52" i="6"/>
  <c r="E52" i="6"/>
  <c r="D52" i="6"/>
  <c r="C52" i="6"/>
  <c r="U16" i="6"/>
  <c r="T16" i="6"/>
  <c r="S16" i="6"/>
  <c r="R16" i="6"/>
  <c r="Q16" i="6"/>
  <c r="N16" i="6"/>
  <c r="M16" i="6"/>
  <c r="J18" i="6"/>
  <c r="I18" i="6"/>
  <c r="H18" i="6"/>
  <c r="G18" i="6"/>
  <c r="F18" i="6"/>
  <c r="E18" i="6"/>
  <c r="D18" i="6"/>
  <c r="C18" i="6"/>
  <c r="H4" i="2" l="1"/>
  <c r="H24" i="2"/>
  <c r="F24" i="4" s="1"/>
  <c r="G24" i="4" s="1"/>
  <c r="H24" i="4" s="1"/>
  <c r="H21" i="2"/>
  <c r="F21" i="4" s="1"/>
  <c r="G21" i="4" s="1"/>
  <c r="H21" i="4" s="1"/>
  <c r="H9" i="2"/>
  <c r="F9" i="4" s="1"/>
  <c r="G9" i="4" s="1"/>
  <c r="H9" i="4" s="1"/>
  <c r="H20" i="2"/>
  <c r="F20" i="4" s="1"/>
  <c r="G20" i="4" s="1"/>
  <c r="H20" i="4" s="1"/>
  <c r="H8" i="2"/>
  <c r="F8" i="4" s="1"/>
  <c r="G8" i="4" s="1"/>
  <c r="H8" i="4" s="1"/>
  <c r="H26" i="2"/>
  <c r="F26" i="4" s="1"/>
  <c r="G26" i="4" s="1"/>
  <c r="H26" i="4" s="1"/>
  <c r="H27" i="2"/>
  <c r="F27" i="4" s="1"/>
  <c r="G27" i="4" s="1"/>
  <c r="H27" i="4" s="1"/>
  <c r="H23" i="2"/>
  <c r="F23" i="4" s="1"/>
  <c r="G23" i="4" s="1"/>
  <c r="H23" i="4" s="1"/>
  <c r="H19" i="2"/>
  <c r="F19" i="4" s="1"/>
  <c r="G19" i="4" s="1"/>
  <c r="H19" i="4" s="1"/>
  <c r="H15" i="2"/>
  <c r="F15" i="4" s="1"/>
  <c r="G15" i="4" s="1"/>
  <c r="H15" i="4" s="1"/>
  <c r="H11" i="2"/>
  <c r="F11" i="4" s="1"/>
  <c r="G11" i="4" s="1"/>
  <c r="H11" i="4" s="1"/>
  <c r="H7" i="2"/>
  <c r="F7" i="4" s="1"/>
  <c r="G7" i="4" s="1"/>
  <c r="H7" i="4" s="1"/>
  <c r="H22" i="2"/>
  <c r="F22" i="4" s="1"/>
  <c r="G22" i="4" s="1"/>
  <c r="H22" i="4" s="1"/>
  <c r="H18" i="2"/>
  <c r="F18" i="4" s="1"/>
  <c r="G18" i="4" s="1"/>
  <c r="H18" i="4" s="1"/>
  <c r="H14" i="2"/>
  <c r="F14" i="4" s="1"/>
  <c r="G14" i="4" s="1"/>
  <c r="H14" i="4" s="1"/>
  <c r="H10" i="2"/>
  <c r="F10" i="4" s="1"/>
  <c r="G10" i="4" s="1"/>
  <c r="H10" i="4" s="1"/>
  <c r="H6" i="2"/>
  <c r="F6" i="4" s="1"/>
  <c r="G6" i="4" s="1"/>
  <c r="H6" i="4" s="1"/>
  <c r="H17" i="2"/>
  <c r="F17" i="4" s="1"/>
  <c r="G17" i="4" s="1"/>
  <c r="H17" i="4" s="1"/>
  <c r="H5" i="2"/>
  <c r="F5" i="4" s="1"/>
  <c r="G5" i="4" s="1"/>
  <c r="H5" i="4" s="1"/>
  <c r="H16" i="2"/>
  <c r="F16" i="4" s="1"/>
  <c r="G16" i="4" s="1"/>
  <c r="H16" i="4" s="1"/>
  <c r="H29" i="2"/>
  <c r="F29" i="4" s="1"/>
  <c r="G29" i="4" s="1"/>
  <c r="H29" i="4" s="1"/>
  <c r="H28" i="2"/>
  <c r="F28" i="4" s="1"/>
  <c r="G28" i="4" s="1"/>
  <c r="H28" i="4" s="1"/>
  <c r="H25" i="2"/>
  <c r="F25" i="4" s="1"/>
  <c r="G25" i="4" s="1"/>
  <c r="H25" i="4" s="1"/>
  <c r="H13" i="2"/>
  <c r="F13" i="4" s="1"/>
  <c r="G13" i="4" s="1"/>
  <c r="H13" i="4" s="1"/>
  <c r="H12" i="2"/>
  <c r="F12" i="4" s="1"/>
  <c r="G12" i="4" s="1"/>
  <c r="H12" i="4" s="1"/>
  <c r="P4" i="2"/>
  <c r="P25" i="2"/>
  <c r="J25" i="4" s="1"/>
  <c r="K25" i="4" s="1"/>
  <c r="L25" i="4" s="1"/>
  <c r="P21" i="2"/>
  <c r="J21" i="4" s="1"/>
  <c r="K21" i="4" s="1"/>
  <c r="L21" i="4" s="1"/>
  <c r="P9" i="2"/>
  <c r="J9" i="4" s="1"/>
  <c r="K9" i="4" s="1"/>
  <c r="L9" i="4" s="1"/>
  <c r="P22" i="2"/>
  <c r="J22" i="4" s="1"/>
  <c r="K22" i="4" s="1"/>
  <c r="L22" i="4" s="1"/>
  <c r="P14" i="2"/>
  <c r="J14" i="4" s="1"/>
  <c r="K14" i="4" s="1"/>
  <c r="L14" i="4" s="1"/>
  <c r="P27" i="2"/>
  <c r="J27" i="4" s="1"/>
  <c r="K27" i="4" s="1"/>
  <c r="L27" i="4" s="1"/>
  <c r="P23" i="2"/>
  <c r="J23" i="4" s="1"/>
  <c r="K23" i="4" s="1"/>
  <c r="L23" i="4" s="1"/>
  <c r="P19" i="2"/>
  <c r="J19" i="4" s="1"/>
  <c r="K19" i="4" s="1"/>
  <c r="L19" i="4" s="1"/>
  <c r="P15" i="2"/>
  <c r="J15" i="4" s="1"/>
  <c r="K15" i="4" s="1"/>
  <c r="L15" i="4" s="1"/>
  <c r="P11" i="2"/>
  <c r="J11" i="4" s="1"/>
  <c r="K11" i="4" s="1"/>
  <c r="L11" i="4" s="1"/>
  <c r="P7" i="2"/>
  <c r="J7" i="4" s="1"/>
  <c r="K7" i="4" s="1"/>
  <c r="L7" i="4" s="1"/>
  <c r="P28" i="2"/>
  <c r="J28" i="4" s="1"/>
  <c r="K28" i="4" s="1"/>
  <c r="L28" i="4" s="1"/>
  <c r="P24" i="2"/>
  <c r="J24" i="4" s="1"/>
  <c r="K24" i="4" s="1"/>
  <c r="L24" i="4" s="1"/>
  <c r="P20" i="2"/>
  <c r="J20" i="4" s="1"/>
  <c r="K20" i="4" s="1"/>
  <c r="L20" i="4" s="1"/>
  <c r="P16" i="2"/>
  <c r="J16" i="4" s="1"/>
  <c r="K16" i="4" s="1"/>
  <c r="L16" i="4" s="1"/>
  <c r="P12" i="2"/>
  <c r="J12" i="4" s="1"/>
  <c r="K12" i="4" s="1"/>
  <c r="L12" i="4" s="1"/>
  <c r="P8" i="2"/>
  <c r="J8" i="4" s="1"/>
  <c r="K8" i="4" s="1"/>
  <c r="L8" i="4" s="1"/>
  <c r="P29" i="2"/>
  <c r="J29" i="4" s="1"/>
  <c r="K29" i="4" s="1"/>
  <c r="L29" i="4" s="1"/>
  <c r="P13" i="2"/>
  <c r="J13" i="4" s="1"/>
  <c r="K13" i="4" s="1"/>
  <c r="L13" i="4" s="1"/>
  <c r="P5" i="2"/>
  <c r="J5" i="4" s="1"/>
  <c r="K5" i="4" s="1"/>
  <c r="L5" i="4" s="1"/>
  <c r="P18" i="2"/>
  <c r="J18" i="4" s="1"/>
  <c r="K18" i="4" s="1"/>
  <c r="L18" i="4" s="1"/>
  <c r="P6" i="2"/>
  <c r="J6" i="4" s="1"/>
  <c r="K6" i="4" s="1"/>
  <c r="L6" i="4" s="1"/>
  <c r="P17" i="2"/>
  <c r="J17" i="4" s="1"/>
  <c r="K17" i="4" s="1"/>
  <c r="L17" i="4" s="1"/>
  <c r="P26" i="2"/>
  <c r="J26" i="4" s="1"/>
  <c r="K26" i="4" s="1"/>
  <c r="L26" i="4" s="1"/>
  <c r="P10" i="2"/>
  <c r="J10" i="4" s="1"/>
  <c r="K10" i="4" s="1"/>
  <c r="L10" i="4" s="1"/>
  <c r="B4" i="3"/>
  <c r="B23" i="3"/>
  <c r="S23" i="4" s="1"/>
  <c r="T23" i="4" s="1"/>
  <c r="U23" i="4" s="1"/>
  <c r="B29" i="3"/>
  <c r="S29" i="4" s="1"/>
  <c r="T29" i="4" s="1"/>
  <c r="U29" i="4" s="1"/>
  <c r="B13" i="3"/>
  <c r="S13" i="4" s="1"/>
  <c r="T13" i="4" s="1"/>
  <c r="U13" i="4" s="1"/>
  <c r="B12" i="3"/>
  <c r="S12" i="4" s="1"/>
  <c r="T12" i="4" s="1"/>
  <c r="U12" i="4" s="1"/>
  <c r="B22" i="3"/>
  <c r="S22" i="4" s="1"/>
  <c r="T22" i="4" s="1"/>
  <c r="U22" i="4" s="1"/>
  <c r="B6" i="3"/>
  <c r="S6" i="4" s="1"/>
  <c r="T6" i="4" s="1"/>
  <c r="U6" i="4" s="1"/>
  <c r="B7" i="3"/>
  <c r="S7" i="4" s="1"/>
  <c r="T7" i="4" s="1"/>
  <c r="U7" i="4" s="1"/>
  <c r="B25" i="3"/>
  <c r="S25" i="4" s="1"/>
  <c r="T25" i="4" s="1"/>
  <c r="U25" i="4" s="1"/>
  <c r="B9" i="3"/>
  <c r="S9" i="4" s="1"/>
  <c r="T9" i="4" s="1"/>
  <c r="U9" i="4" s="1"/>
  <c r="B19" i="3"/>
  <c r="S19" i="4" s="1"/>
  <c r="T19" i="4" s="1"/>
  <c r="U19" i="4" s="1"/>
  <c r="B8" i="3"/>
  <c r="S8" i="4" s="1"/>
  <c r="T8" i="4" s="1"/>
  <c r="U8" i="4" s="1"/>
  <c r="B17" i="3"/>
  <c r="S17" i="4" s="1"/>
  <c r="T17" i="4" s="1"/>
  <c r="U17" i="4" s="1"/>
  <c r="B28" i="3"/>
  <c r="S28" i="4" s="1"/>
  <c r="T28" i="4" s="1"/>
  <c r="U28" i="4" s="1"/>
  <c r="B20" i="3"/>
  <c r="S20" i="4" s="1"/>
  <c r="T20" i="4" s="1"/>
  <c r="U20" i="4" s="1"/>
  <c r="B26" i="3"/>
  <c r="S26" i="4" s="1"/>
  <c r="T26" i="4" s="1"/>
  <c r="U26" i="4" s="1"/>
  <c r="B10" i="3"/>
  <c r="S10" i="4" s="1"/>
  <c r="T10" i="4" s="1"/>
  <c r="U10" i="4" s="1"/>
  <c r="B11" i="3"/>
  <c r="S11" i="4" s="1"/>
  <c r="T11" i="4" s="1"/>
  <c r="U11" i="4" s="1"/>
  <c r="B16" i="3"/>
  <c r="S16" i="4" s="1"/>
  <c r="T16" i="4" s="1"/>
  <c r="U16" i="4" s="1"/>
  <c r="B21" i="3"/>
  <c r="S21" i="4" s="1"/>
  <c r="T21" i="4" s="1"/>
  <c r="U21" i="4" s="1"/>
  <c r="B5" i="3"/>
  <c r="S5" i="4" s="1"/>
  <c r="T5" i="4" s="1"/>
  <c r="U5" i="4" s="1"/>
  <c r="B15" i="3"/>
  <c r="S15" i="4" s="1"/>
  <c r="T15" i="4" s="1"/>
  <c r="U15" i="4" s="1"/>
  <c r="B14" i="3"/>
  <c r="S14" i="4" s="1"/>
  <c r="T14" i="4" s="1"/>
  <c r="U14" i="4" s="1"/>
  <c r="B27" i="3"/>
  <c r="S27" i="4" s="1"/>
  <c r="T27" i="4" s="1"/>
  <c r="U27" i="4" s="1"/>
  <c r="B24" i="3"/>
  <c r="S24" i="4" s="1"/>
  <c r="T24" i="4" s="1"/>
  <c r="U24" i="4" s="1"/>
  <c r="B18" i="3"/>
  <c r="S18" i="4" s="1"/>
  <c r="T18" i="4" s="1"/>
  <c r="U18" i="4" s="1"/>
  <c r="B4" i="2"/>
  <c r="B27" i="2"/>
  <c r="B27" i="4" s="1"/>
  <c r="C27" i="4" s="1"/>
  <c r="D27" i="4" s="1"/>
  <c r="B23" i="2"/>
  <c r="B23" i="4" s="1"/>
  <c r="C23" i="4" s="1"/>
  <c r="D23" i="4" s="1"/>
  <c r="B28" i="2"/>
  <c r="B28" i="4" s="1"/>
  <c r="C28" i="4" s="1"/>
  <c r="D28" i="4" s="1"/>
  <c r="B24" i="2"/>
  <c r="B24" i="4" s="1"/>
  <c r="C24" i="4" s="1"/>
  <c r="D24" i="4" s="1"/>
  <c r="B20" i="2"/>
  <c r="B20" i="4" s="1"/>
  <c r="C20" i="4" s="1"/>
  <c r="D20" i="4" s="1"/>
  <c r="B16" i="2"/>
  <c r="B16" i="4" s="1"/>
  <c r="C16" i="4" s="1"/>
  <c r="D16" i="4" s="1"/>
  <c r="B12" i="2"/>
  <c r="B12" i="4" s="1"/>
  <c r="C12" i="4" s="1"/>
  <c r="D12" i="4" s="1"/>
  <c r="B8" i="2"/>
  <c r="B8" i="4" s="1"/>
  <c r="C8" i="4" s="1"/>
  <c r="D8" i="4" s="1"/>
  <c r="B19" i="2"/>
  <c r="B19" i="4" s="1"/>
  <c r="C19" i="4" s="1"/>
  <c r="D19" i="4" s="1"/>
  <c r="B15" i="2"/>
  <c r="B15" i="4" s="1"/>
  <c r="C15" i="4" s="1"/>
  <c r="D15" i="4" s="1"/>
  <c r="B11" i="2"/>
  <c r="B11" i="4" s="1"/>
  <c r="C11" i="4" s="1"/>
  <c r="D11" i="4" s="1"/>
  <c r="B7" i="2"/>
  <c r="B7" i="4" s="1"/>
  <c r="C7" i="4" s="1"/>
  <c r="D7" i="4" s="1"/>
  <c r="B21" i="2"/>
  <c r="B21" i="4" s="1"/>
  <c r="C21" i="4" s="1"/>
  <c r="D21" i="4" s="1"/>
  <c r="B9" i="2"/>
  <c r="B9" i="4" s="1"/>
  <c r="C9" i="4" s="1"/>
  <c r="D9" i="4" s="1"/>
  <c r="B17" i="2"/>
  <c r="B17" i="4" s="1"/>
  <c r="C17" i="4" s="1"/>
  <c r="D17" i="4" s="1"/>
  <c r="B5" i="2"/>
  <c r="B5" i="4" s="1"/>
  <c r="C5" i="4" s="1"/>
  <c r="D5" i="4" s="1"/>
  <c r="B29" i="2"/>
  <c r="B29" i="4" s="1"/>
  <c r="C29" i="4" s="1"/>
  <c r="D29" i="4" s="1"/>
  <c r="B25" i="2"/>
  <c r="B25" i="4" s="1"/>
  <c r="C25" i="4" s="1"/>
  <c r="D25" i="4" s="1"/>
  <c r="B26" i="2"/>
  <c r="B26" i="4" s="1"/>
  <c r="C26" i="4" s="1"/>
  <c r="D26" i="4" s="1"/>
  <c r="B22" i="2"/>
  <c r="B22" i="4" s="1"/>
  <c r="C22" i="4" s="1"/>
  <c r="D22" i="4" s="1"/>
  <c r="B18" i="2"/>
  <c r="B18" i="4" s="1"/>
  <c r="C18" i="4" s="1"/>
  <c r="D18" i="4" s="1"/>
  <c r="B14" i="2"/>
  <c r="B14" i="4" s="1"/>
  <c r="C14" i="4" s="1"/>
  <c r="D14" i="4" s="1"/>
  <c r="B10" i="2"/>
  <c r="B10" i="4" s="1"/>
  <c r="C10" i="4" s="1"/>
  <c r="D10" i="4" s="1"/>
  <c r="B6" i="2"/>
  <c r="B6" i="4" s="1"/>
  <c r="C6" i="4" s="1"/>
  <c r="D6" i="4" s="1"/>
  <c r="B13" i="2"/>
  <c r="B13" i="4" s="1"/>
  <c r="C13" i="4" s="1"/>
  <c r="D13" i="4" s="1"/>
  <c r="X4" i="2"/>
  <c r="X28" i="2"/>
  <c r="N28" i="4" s="1"/>
  <c r="O28" i="4" s="1"/>
  <c r="P28" i="4" s="1"/>
  <c r="X24" i="2"/>
  <c r="N24" i="4" s="1"/>
  <c r="O24" i="4" s="1"/>
  <c r="P24" i="4" s="1"/>
  <c r="X20" i="2"/>
  <c r="N20" i="4" s="1"/>
  <c r="O20" i="4" s="1"/>
  <c r="P20" i="4" s="1"/>
  <c r="X16" i="2"/>
  <c r="N16" i="4" s="1"/>
  <c r="O16" i="4" s="1"/>
  <c r="P16" i="4" s="1"/>
  <c r="X12" i="2"/>
  <c r="N12" i="4" s="1"/>
  <c r="O12" i="4" s="1"/>
  <c r="P12" i="4" s="1"/>
  <c r="X8" i="2"/>
  <c r="N8" i="4" s="1"/>
  <c r="O8" i="4" s="1"/>
  <c r="P8" i="4" s="1"/>
  <c r="X29" i="2"/>
  <c r="N29" i="4" s="1"/>
  <c r="O29" i="4" s="1"/>
  <c r="P29" i="4" s="1"/>
  <c r="X25" i="2"/>
  <c r="N25" i="4" s="1"/>
  <c r="O25" i="4" s="1"/>
  <c r="P25" i="4" s="1"/>
  <c r="X21" i="2"/>
  <c r="N21" i="4" s="1"/>
  <c r="O21" i="4" s="1"/>
  <c r="P21" i="4" s="1"/>
  <c r="X17" i="2"/>
  <c r="N17" i="4" s="1"/>
  <c r="O17" i="4" s="1"/>
  <c r="P17" i="4" s="1"/>
  <c r="X13" i="2"/>
  <c r="N13" i="4" s="1"/>
  <c r="O13" i="4" s="1"/>
  <c r="P13" i="4" s="1"/>
  <c r="X9" i="2"/>
  <c r="N9" i="4" s="1"/>
  <c r="O9" i="4" s="1"/>
  <c r="P9" i="4" s="1"/>
  <c r="X5" i="2"/>
  <c r="N5" i="4" s="1"/>
  <c r="O5" i="4" s="1"/>
  <c r="P5" i="4" s="1"/>
  <c r="X15" i="2"/>
  <c r="N15" i="4" s="1"/>
  <c r="O15" i="4" s="1"/>
  <c r="P15" i="4" s="1"/>
  <c r="X11" i="2"/>
  <c r="N11" i="4" s="1"/>
  <c r="O11" i="4" s="1"/>
  <c r="P11" i="4" s="1"/>
  <c r="X26" i="2"/>
  <c r="N26" i="4" s="1"/>
  <c r="O26" i="4" s="1"/>
  <c r="P26" i="4" s="1"/>
  <c r="X22" i="2"/>
  <c r="N22" i="4" s="1"/>
  <c r="O22" i="4" s="1"/>
  <c r="P22" i="4" s="1"/>
  <c r="X18" i="2"/>
  <c r="N18" i="4" s="1"/>
  <c r="O18" i="4" s="1"/>
  <c r="P18" i="4" s="1"/>
  <c r="X14" i="2"/>
  <c r="N14" i="4" s="1"/>
  <c r="O14" i="4" s="1"/>
  <c r="P14" i="4" s="1"/>
  <c r="X10" i="2"/>
  <c r="N10" i="4" s="1"/>
  <c r="O10" i="4" s="1"/>
  <c r="P10" i="4" s="1"/>
  <c r="X6" i="2"/>
  <c r="N6" i="4" s="1"/>
  <c r="O6" i="4" s="1"/>
  <c r="P6" i="4" s="1"/>
  <c r="X27" i="2"/>
  <c r="N27" i="4" s="1"/>
  <c r="O27" i="4" s="1"/>
  <c r="P27" i="4" s="1"/>
  <c r="X23" i="2"/>
  <c r="N23" i="4" s="1"/>
  <c r="O23" i="4" s="1"/>
  <c r="P23" i="4" s="1"/>
  <c r="X19" i="2"/>
  <c r="N19" i="4" s="1"/>
  <c r="O19" i="4" s="1"/>
  <c r="P19" i="4" s="1"/>
  <c r="X7" i="2"/>
  <c r="N7" i="4" s="1"/>
  <c r="O7" i="4" s="1"/>
  <c r="P7" i="4" s="1"/>
  <c r="K4" i="3"/>
  <c r="K19" i="3"/>
  <c r="W19" i="4" s="1"/>
  <c r="X19" i="4" s="1"/>
  <c r="Y19" i="4" s="1"/>
  <c r="K25" i="3"/>
  <c r="W25" i="4" s="1"/>
  <c r="X25" i="4" s="1"/>
  <c r="Y25" i="4" s="1"/>
  <c r="K22" i="3"/>
  <c r="W22" i="4" s="1"/>
  <c r="X22" i="4" s="1"/>
  <c r="Y22" i="4" s="1"/>
  <c r="K28" i="3"/>
  <c r="W28" i="4" s="1"/>
  <c r="X28" i="4" s="1"/>
  <c r="Y28" i="4" s="1"/>
  <c r="K12" i="3"/>
  <c r="W12" i="4" s="1"/>
  <c r="X12" i="4" s="1"/>
  <c r="Y12" i="4" s="1"/>
  <c r="K14" i="3"/>
  <c r="W14" i="4" s="1"/>
  <c r="X14" i="4" s="1"/>
  <c r="Y14" i="4" s="1"/>
  <c r="K13" i="3"/>
  <c r="W13" i="4" s="1"/>
  <c r="X13" i="4" s="1"/>
  <c r="Y13" i="4" s="1"/>
  <c r="K23" i="3"/>
  <c r="W23" i="4" s="1"/>
  <c r="X23" i="4" s="1"/>
  <c r="Y23" i="4" s="1"/>
  <c r="K7" i="3"/>
  <c r="W7" i="4" s="1"/>
  <c r="X7" i="4" s="1"/>
  <c r="Y7" i="4" s="1"/>
  <c r="K10" i="3"/>
  <c r="W10" i="4" s="1"/>
  <c r="X10" i="4" s="1"/>
  <c r="Y10" i="4" s="1"/>
  <c r="K16" i="3"/>
  <c r="W16" i="4" s="1"/>
  <c r="X16" i="4" s="1"/>
  <c r="Y16" i="4" s="1"/>
  <c r="K29" i="3"/>
  <c r="W29" i="4" s="1"/>
  <c r="X29" i="4" s="1"/>
  <c r="Y29" i="4" s="1"/>
  <c r="K17" i="3"/>
  <c r="W17" i="4" s="1"/>
  <c r="X17" i="4" s="1"/>
  <c r="Y17" i="4" s="1"/>
  <c r="K24" i="3"/>
  <c r="W24" i="4" s="1"/>
  <c r="X24" i="4" s="1"/>
  <c r="Y24" i="4" s="1"/>
  <c r="K8" i="3"/>
  <c r="W8" i="4" s="1"/>
  <c r="X8" i="4" s="1"/>
  <c r="Y8" i="4" s="1"/>
  <c r="K21" i="3"/>
  <c r="W21" i="4" s="1"/>
  <c r="X21" i="4" s="1"/>
  <c r="Y21" i="4" s="1"/>
  <c r="K6" i="3"/>
  <c r="W6" i="4" s="1"/>
  <c r="X6" i="4" s="1"/>
  <c r="Y6" i="4" s="1"/>
  <c r="K27" i="3"/>
  <c r="W27" i="4" s="1"/>
  <c r="X27" i="4" s="1"/>
  <c r="Y27" i="4" s="1"/>
  <c r="K11" i="3"/>
  <c r="W11" i="4" s="1"/>
  <c r="X11" i="4" s="1"/>
  <c r="Y11" i="4" s="1"/>
  <c r="K26" i="3"/>
  <c r="W26" i="4" s="1"/>
  <c r="X26" i="4" s="1"/>
  <c r="Y26" i="4" s="1"/>
  <c r="K18" i="3"/>
  <c r="W18" i="4" s="1"/>
  <c r="X18" i="4" s="1"/>
  <c r="Y18" i="4" s="1"/>
  <c r="K20" i="3"/>
  <c r="W20" i="4" s="1"/>
  <c r="X20" i="4" s="1"/>
  <c r="Y20" i="4" s="1"/>
  <c r="K5" i="3"/>
  <c r="W5" i="4" s="1"/>
  <c r="X5" i="4" s="1"/>
  <c r="Y5" i="4" s="1"/>
  <c r="K15" i="3"/>
  <c r="W15" i="4" s="1"/>
  <c r="X15" i="4" s="1"/>
  <c r="Y15" i="4" s="1"/>
  <c r="K9" i="3"/>
  <c r="W9" i="4" s="1"/>
  <c r="X9" i="4" s="1"/>
  <c r="Y9" i="4" s="1"/>
  <c r="S4" i="3"/>
  <c r="S23" i="3"/>
  <c r="AB23" i="4" s="1"/>
  <c r="AC23" i="4" s="1"/>
  <c r="AD23" i="4" s="1"/>
  <c r="S11" i="3"/>
  <c r="AB11" i="4" s="1"/>
  <c r="AC11" i="4" s="1"/>
  <c r="AD11" i="4" s="1"/>
  <c r="S24" i="3"/>
  <c r="AB24" i="4" s="1"/>
  <c r="AC24" i="4" s="1"/>
  <c r="AD24" i="4" s="1"/>
  <c r="AG24" i="4" s="1"/>
  <c r="D16" i="7" s="1"/>
  <c r="S8" i="3"/>
  <c r="AB8" i="4" s="1"/>
  <c r="AC8" i="4" s="1"/>
  <c r="AD8" i="4" s="1"/>
  <c r="S10" i="3"/>
  <c r="AB10" i="4" s="1"/>
  <c r="AC10" i="4" s="1"/>
  <c r="AD10" i="4" s="1"/>
  <c r="S17" i="3"/>
  <c r="AB17" i="4" s="1"/>
  <c r="AC17" i="4" s="1"/>
  <c r="AD17" i="4" s="1"/>
  <c r="S18" i="3"/>
  <c r="AB18" i="4" s="1"/>
  <c r="AC18" i="4" s="1"/>
  <c r="AD18" i="4" s="1"/>
  <c r="AG18" i="4" s="1"/>
  <c r="D10" i="7" s="1"/>
  <c r="S29" i="3"/>
  <c r="AB29" i="4" s="1"/>
  <c r="AC29" i="4" s="1"/>
  <c r="AD29" i="4" s="1"/>
  <c r="S13" i="3"/>
  <c r="AB13" i="4" s="1"/>
  <c r="AC13" i="4" s="1"/>
  <c r="AD13" i="4" s="1"/>
  <c r="S19" i="3"/>
  <c r="AB19" i="4" s="1"/>
  <c r="AC19" i="4" s="1"/>
  <c r="AD19" i="4" s="1"/>
  <c r="S28" i="3"/>
  <c r="AB28" i="4" s="1"/>
  <c r="AC28" i="4" s="1"/>
  <c r="AD28" i="4" s="1"/>
  <c r="AG28" i="4" s="1"/>
  <c r="D27" i="7" s="1"/>
  <c r="S12" i="3"/>
  <c r="AB12" i="4" s="1"/>
  <c r="AC12" i="4" s="1"/>
  <c r="AD12" i="4" s="1"/>
  <c r="S22" i="3"/>
  <c r="AB22" i="4" s="1"/>
  <c r="AC22" i="4" s="1"/>
  <c r="AD22" i="4" s="1"/>
  <c r="AG22" i="4" s="1"/>
  <c r="D13" i="7" s="1"/>
  <c r="S21" i="3"/>
  <c r="AB21" i="4" s="1"/>
  <c r="AC21" i="4" s="1"/>
  <c r="AD21" i="4" s="1"/>
  <c r="S5" i="3"/>
  <c r="AB5" i="4" s="1"/>
  <c r="AC5" i="4" s="1"/>
  <c r="AD5" i="4" s="1"/>
  <c r="AG5" i="4" s="1"/>
  <c r="D18" i="7" s="1"/>
  <c r="S6" i="3"/>
  <c r="AB6" i="4" s="1"/>
  <c r="AC6" i="4" s="1"/>
  <c r="AD6" i="4" s="1"/>
  <c r="S27" i="3"/>
  <c r="AB27" i="4" s="1"/>
  <c r="AC27" i="4" s="1"/>
  <c r="AD27" i="4" s="1"/>
  <c r="S20" i="3"/>
  <c r="AB20" i="4" s="1"/>
  <c r="AC20" i="4" s="1"/>
  <c r="AD20" i="4" s="1"/>
  <c r="S26" i="3"/>
  <c r="AB26" i="4" s="1"/>
  <c r="AC26" i="4" s="1"/>
  <c r="AD26" i="4" s="1"/>
  <c r="AG26" i="4" s="1"/>
  <c r="D4" i="7" s="1"/>
  <c r="S15" i="3"/>
  <c r="AB15" i="4" s="1"/>
  <c r="AC15" i="4" s="1"/>
  <c r="AD15" i="4" s="1"/>
  <c r="S16" i="3"/>
  <c r="AB16" i="4" s="1"/>
  <c r="AC16" i="4" s="1"/>
  <c r="AD16" i="4" s="1"/>
  <c r="AG16" i="4" s="1"/>
  <c r="D22" i="7" s="1"/>
  <c r="S7" i="3"/>
  <c r="AB7" i="4" s="1"/>
  <c r="AC7" i="4" s="1"/>
  <c r="AD7" i="4" s="1"/>
  <c r="S25" i="3"/>
  <c r="AB25" i="4" s="1"/>
  <c r="AC25" i="4" s="1"/>
  <c r="AD25" i="4" s="1"/>
  <c r="AG25" i="4" s="1"/>
  <c r="D8" i="7" s="1"/>
  <c r="S9" i="3"/>
  <c r="AB9" i="4" s="1"/>
  <c r="AC9" i="4" s="1"/>
  <c r="AD9" i="4" s="1"/>
  <c r="S14" i="3"/>
  <c r="AB14" i="4" s="1"/>
  <c r="AC14" i="4" s="1"/>
  <c r="AD14" i="4" s="1"/>
  <c r="J4" i="4"/>
  <c r="K4" i="4" s="1"/>
  <c r="N4" i="4"/>
  <c r="O4" i="4" s="1"/>
  <c r="AB4" i="4"/>
  <c r="AC4" i="4" s="1"/>
  <c r="S4" i="4"/>
  <c r="T4" i="4" s="1"/>
  <c r="W4" i="4"/>
  <c r="X4" i="4" s="1"/>
  <c r="B4" i="4"/>
  <c r="C4" i="4" s="1"/>
  <c r="F4" i="4"/>
  <c r="G4" i="4" s="1"/>
  <c r="E2" i="8"/>
  <c r="E3" i="8"/>
  <c r="E4" i="8"/>
  <c r="AG7" i="4" l="1"/>
  <c r="D12" i="7" s="1"/>
  <c r="AG20" i="4"/>
  <c r="D2" i="7" s="1"/>
  <c r="AG21" i="4"/>
  <c r="D25" i="7" s="1"/>
  <c r="AG19" i="4"/>
  <c r="D6" i="7" s="1"/>
  <c r="AG17" i="4"/>
  <c r="D20" i="7" s="1"/>
  <c r="AG11" i="4"/>
  <c r="D26" i="7" s="1"/>
  <c r="AG14" i="4"/>
  <c r="D5" i="7" s="1"/>
  <c r="AG27" i="4"/>
  <c r="D9" i="7" s="1"/>
  <c r="AG13" i="4"/>
  <c r="D3" i="7" s="1"/>
  <c r="AG10" i="4"/>
  <c r="D11" i="7" s="1"/>
  <c r="AG23" i="4"/>
  <c r="D23" i="7" s="1"/>
  <c r="AG9" i="4"/>
  <c r="D7" i="7" s="1"/>
  <c r="AG15" i="4"/>
  <c r="D19" i="7" s="1"/>
  <c r="AG6" i="4"/>
  <c r="D21" i="7" s="1"/>
  <c r="AG12" i="4"/>
  <c r="D14" i="7" s="1"/>
  <c r="AG29" i="4"/>
  <c r="D17" i="7" s="1"/>
  <c r="AG8" i="4"/>
  <c r="D24" i="7" s="1"/>
  <c r="AD4" i="4"/>
  <c r="Y4" i="4"/>
  <c r="U4" i="4"/>
  <c r="C15" i="7"/>
  <c r="P4" i="4" l="1"/>
  <c r="H4" i="4"/>
  <c r="L4" i="4"/>
  <c r="D4" i="4"/>
  <c r="AG4" i="4" l="1"/>
  <c r="D15" i="7" s="1"/>
</calcChain>
</file>

<file path=xl/sharedStrings.xml><?xml version="1.0" encoding="utf-8"?>
<sst xmlns="http://schemas.openxmlformats.org/spreadsheetml/2006/main" count="490" uniqueCount="284">
  <si>
    <t>Rank</t>
  </si>
  <si>
    <t>GM</t>
  </si>
  <si>
    <t>Min</t>
  </si>
  <si>
    <t>Age</t>
  </si>
  <si>
    <t>Position</t>
  </si>
  <si>
    <t>player</t>
  </si>
  <si>
    <t>team</t>
  </si>
  <si>
    <t>Touches</t>
  </si>
  <si>
    <t>TchsA3</t>
  </si>
  <si>
    <t>AvePosition</t>
  </si>
  <si>
    <t>TouchIndex</t>
  </si>
  <si>
    <t>PsAtt</t>
  </si>
  <si>
    <t>Pass%</t>
  </si>
  <si>
    <t>%PassFwd</t>
  </si>
  <si>
    <t>PsCmpSoP</t>
  </si>
  <si>
    <t>SopPassComp%</t>
  </si>
  <si>
    <t>PassIndexOB</t>
  </si>
  <si>
    <t>PsIntoPen</t>
  </si>
  <si>
    <t>PsCmpInBox</t>
  </si>
  <si>
    <t>PullBk</t>
  </si>
  <si>
    <t>1v1</t>
  </si>
  <si>
    <t>1v1%</t>
  </si>
  <si>
    <t>Suc1v1</t>
  </si>
  <si>
    <t>Disposs</t>
  </si>
  <si>
    <t>TakeonIndex</t>
  </si>
  <si>
    <t>SOG</t>
  </si>
  <si>
    <t>Goal</t>
  </si>
  <si>
    <t>Ast</t>
  </si>
  <si>
    <t>CreationIndexOB</t>
  </si>
  <si>
    <t>Tckl</t>
  </si>
  <si>
    <t>Int</t>
  </si>
  <si>
    <t>ShtBlk</t>
  </si>
  <si>
    <t>BlkdPs</t>
  </si>
  <si>
    <t>CrossBlkd</t>
  </si>
  <si>
    <t>ChlngeLost</t>
  </si>
  <si>
    <t>TotDisruption</t>
  </si>
  <si>
    <t>Recovery</t>
  </si>
  <si>
    <t>AerialWon</t>
  </si>
  <si>
    <t>Aerials</t>
  </si>
  <si>
    <t>DuelsW</t>
  </si>
  <si>
    <t>BallWinning</t>
  </si>
  <si>
    <t>Opp Thru Ball Comp</t>
  </si>
  <si>
    <t>OppSOG</t>
  </si>
  <si>
    <t>GA</t>
  </si>
  <si>
    <t>OffDrawn</t>
  </si>
  <si>
    <t>New England</t>
  </si>
  <si>
    <t>Houston Dynamo</t>
  </si>
  <si>
    <t>Portland Timbers</t>
  </si>
  <si>
    <t>New York City</t>
  </si>
  <si>
    <t>Real Salt Lake</t>
  </si>
  <si>
    <t>Montreal Impact</t>
  </si>
  <si>
    <t>Sporting KC</t>
  </si>
  <si>
    <t>Columbus Crew</t>
  </si>
  <si>
    <t>Seattle Sounders</t>
  </si>
  <si>
    <t>Vancouver Whitecaps</t>
  </si>
  <si>
    <t>Philadelphia Union</t>
  </si>
  <si>
    <t>New York RB</t>
  </si>
  <si>
    <t>SJ Earthquakes</t>
  </si>
  <si>
    <t>DC United</t>
  </si>
  <si>
    <t>Orlando City</t>
  </si>
  <si>
    <t>Dallas</t>
  </si>
  <si>
    <t>Los Angeles FC</t>
  </si>
  <si>
    <t>Player</t>
  </si>
  <si>
    <t>Attacking</t>
  </si>
  <si>
    <t>On Ball:</t>
  </si>
  <si>
    <t>PassIndex</t>
  </si>
  <si>
    <t>Creation</t>
  </si>
  <si>
    <t>Creation:</t>
  </si>
  <si>
    <t>PsCmpInBoxNotChance</t>
  </si>
  <si>
    <t>Creation Index</t>
  </si>
  <si>
    <t>Defending</t>
  </si>
  <si>
    <t>Individual:</t>
  </si>
  <si>
    <t>Disruption</t>
  </si>
  <si>
    <t>Ball Winning</t>
  </si>
  <si>
    <t>Team:</t>
  </si>
  <si>
    <t>TeamDefendingIndex</t>
  </si>
  <si>
    <t>Team Defense Index</t>
  </si>
  <si>
    <t>Points</t>
  </si>
  <si>
    <t>Attacking:</t>
  </si>
  <si>
    <t>Adj Points</t>
  </si>
  <si>
    <t>Rankings Page</t>
  </si>
  <si>
    <t>Defense</t>
  </si>
  <si>
    <t>DisruptionIndex</t>
  </si>
  <si>
    <t>TeamDefIndex</t>
  </si>
  <si>
    <t>Total</t>
  </si>
  <si>
    <t>Overall</t>
  </si>
  <si>
    <t>Duels</t>
  </si>
  <si>
    <t>OppGoal</t>
  </si>
  <si>
    <t>Physical</t>
  </si>
  <si>
    <t>Team Defense</t>
  </si>
  <si>
    <t>Take On Index</t>
  </si>
  <si>
    <t>Team Defending</t>
  </si>
  <si>
    <t>Total Disruption</t>
  </si>
  <si>
    <t>Pass Index</t>
  </si>
  <si>
    <t>Individual Defending</t>
  </si>
  <si>
    <t>Touch Index</t>
  </si>
  <si>
    <t>Overall Weighting (%)</t>
  </si>
  <si>
    <t>Defensive Subcategory</t>
  </si>
  <si>
    <t>Overall Weighting(%)</t>
  </si>
  <si>
    <t>Attacking Subcategory</t>
  </si>
  <si>
    <t>Weighting</t>
  </si>
  <si>
    <t>Category</t>
  </si>
  <si>
    <t>Pure Data Download from OPTA</t>
  </si>
  <si>
    <t>OPTA Data</t>
  </si>
  <si>
    <t>Contains the definitions and calculations for each subcategory or index.</t>
  </si>
  <si>
    <t>Definitions</t>
  </si>
  <si>
    <t>Do not interact with or alter this page</t>
  </si>
  <si>
    <t>The page where all the points and weightings are calculated to come up with the overall point total for each player</t>
  </si>
  <si>
    <t>Points Calc</t>
  </si>
  <si>
    <t>Contains the rankings and stat tables for each Defensive index. These tables are left in alphabetical order as it is linked to the calculations page.</t>
  </si>
  <si>
    <t>Defensive WorkSpace</t>
  </si>
  <si>
    <t>Contains the rankings and stat tables for each attacking index. These tables are left in alphabetical order as it is linked to the calculations page.</t>
  </si>
  <si>
    <t>Attacking Workspace</t>
  </si>
  <si>
    <t>Contains all the Defensive subcategories or indeces and the stats that go into them. You can interact with the tables to see how the players rank in each index and each stat that goes into them.</t>
  </si>
  <si>
    <t>Defensive Rankings Page</t>
  </si>
  <si>
    <t>Contains all the offensive subcategories or indeces and the stats that go into them. You can interact with the tables to see how the players rank in each index and each stat that goes into them.</t>
  </si>
  <si>
    <t>Attacking Rankings Page</t>
  </si>
  <si>
    <t>The Rankings Update by themselves, simply reorder the table to see the rankings in order</t>
  </si>
  <si>
    <t>Summary Rankings Page that weights all the sub-category rankings.</t>
  </si>
  <si>
    <t>Overall Rankings</t>
  </si>
  <si>
    <t>Sheet</t>
  </si>
  <si>
    <t>Sum of Adjusted Points for all subcategories</t>
  </si>
  <si>
    <t>Total Points</t>
  </si>
  <si>
    <t>Subcategory Weighting * Points</t>
  </si>
  <si>
    <t>Number of players + 1 - Ranking</t>
  </si>
  <si>
    <t>(Goals Allowed * .5) + (SOT * .3) + ((Completed Thru Balls - Offsides Drawn)*.2)</t>
  </si>
  <si>
    <t>Ball Winning is multiplied by 100 just to give more decimal places to distinguish between scores</t>
  </si>
  <si>
    <t>((Recoveries + Successful Tackles + Successful Interceptions + Aerials Won +Duels Won) / (Tackles Made + Interceptions + Recoveries + Aerial Duels + Duels))*100</t>
  </si>
  <si>
    <t>(Tackles + INT + ShtBlk + Blkd Pass + Cross Blkd) - (Challenges Lost x 2)</t>
  </si>
  <si>
    <t>Defensive</t>
  </si>
  <si>
    <t>Successful Takeons-Dispossed</t>
  </si>
  <si>
    <t>(Pass Attempts*Pass Accuracy*Forward Passing rate)+(Switch of Play Passes Complete*Switch of Play Accuracy)</t>
  </si>
  <si>
    <t>Touches*(Ave Position/100)</t>
  </si>
  <si>
    <t>Attacking Category</t>
  </si>
  <si>
    <t>BigChncCrtd</t>
  </si>
  <si>
    <t>playerId</t>
  </si>
  <si>
    <t>optaPersonId</t>
  </si>
  <si>
    <t>firstName</t>
  </si>
  <si>
    <t>lastName</t>
  </si>
  <si>
    <t>teamId</t>
  </si>
  <si>
    <t>optaTeamId</t>
  </si>
  <si>
    <t>leagueId</t>
  </si>
  <si>
    <t>league</t>
  </si>
  <si>
    <t>BgChncCrtd</t>
  </si>
  <si>
    <t>CreationOB</t>
  </si>
  <si>
    <t>TeamOffDrawn</t>
  </si>
  <si>
    <t>287tckirbfj9nb8ar2k9r60vn</t>
  </si>
  <si>
    <t>MLS (USA)</t>
  </si>
  <si>
    <t>29zyafx618w7tvp34n53pzwwb</t>
  </si>
  <si>
    <t>Toronto</t>
  </si>
  <si>
    <t>28teusnamw1ujgh5di1auf2f7</t>
  </si>
  <si>
    <t>-</t>
  </si>
  <si>
    <t>Anton</t>
  </si>
  <si>
    <t>4gi4qw4gt6nfq0c6r8y574qgp</t>
  </si>
  <si>
    <t>1bksy4rix8pm8rjve81uqo8ut</t>
  </si>
  <si>
    <t>c6e7kqqrkt389ysrth6yy6puy</t>
  </si>
  <si>
    <t>69m5c06m9up1j8vf8ulnb80xu</t>
  </si>
  <si>
    <t>oisd4xgg4qxt18c7tikdejbe</t>
  </si>
  <si>
    <t>3ko4vrn7aouqpdr21sv4ipcvj</t>
  </si>
  <si>
    <t>Jordan</t>
  </si>
  <si>
    <t>3olfhpj6emfhceudd95ytb9gy</t>
  </si>
  <si>
    <t>5qw82lpi6fio4fbljihlyyulb</t>
  </si>
  <si>
    <t>7k329us81r2yiw9pakgo5tp6e</t>
  </si>
  <si>
    <t>cdmq2tqfwo5td2ztv1s62bqlf</t>
  </si>
  <si>
    <t>chjb0xe5vlaaguop3q2nbalni</t>
  </si>
  <si>
    <t>eaqreat4kxwvah0bvwg1wtoq5</t>
  </si>
  <si>
    <t>3st9rj62b3qnni6uolw0lwaqn</t>
  </si>
  <si>
    <t>aq0m4zmew7kkplbi7fa0pv45c</t>
  </si>
  <si>
    <t>a2jg79bf9ab1vj6iok2r328cc</t>
  </si>
  <si>
    <t>77o8sorlijzpr0t4s7231zzxp</t>
  </si>
  <si>
    <t>Cum Points</t>
  </si>
  <si>
    <t>Goals + Shots On Goal + Big Chances Created + Assists + Passes into the box that are not big chances created or assists</t>
  </si>
  <si>
    <t>TouchIndexOB</t>
  </si>
  <si>
    <t>TotDisruptionOB</t>
  </si>
  <si>
    <t>1zs83jkejm70g1uzm1i71puqd</t>
  </si>
  <si>
    <t>Right Back</t>
  </si>
  <si>
    <t>Andrew</t>
  </si>
  <si>
    <t>Farrell</t>
  </si>
  <si>
    <t>A. Farrell</t>
  </si>
  <si>
    <t>cekgs1e2bksgxu7c8tzzwcij9</t>
  </si>
  <si>
    <t>Adolfo Abdiel</t>
  </si>
  <si>
    <t>Machado</t>
  </si>
  <si>
    <t>A. Machado</t>
  </si>
  <si>
    <t>a2gv17of9vi5s2fujggusz7it</t>
  </si>
  <si>
    <t>Alvas Elvis</t>
  </si>
  <si>
    <t>Powell</t>
  </si>
  <si>
    <t>A. Powell</t>
  </si>
  <si>
    <t>4h6t59bj1n3ci5ti1g7tsimz9</t>
  </si>
  <si>
    <t>Tinnerholm</t>
  </si>
  <si>
    <t>A. Tinnerholm</t>
  </si>
  <si>
    <t>covdroh3u0yk1g5d6uofqi5zp</t>
  </si>
  <si>
    <t>Wenger</t>
  </si>
  <si>
    <t>A. Wenger</t>
  </si>
  <si>
    <t>45ovlkdfdnizixhst51gto0d1</t>
  </si>
  <si>
    <t>Auro Alvaro</t>
  </si>
  <si>
    <t>da Cruz Junior</t>
  </si>
  <si>
    <t>Auro</t>
  </si>
  <si>
    <t>234q7lf0bx51r8wehvg51r4k5</t>
  </si>
  <si>
    <t>Brooks</t>
  </si>
  <si>
    <t>Lennon</t>
  </si>
  <si>
    <t>B. Lennon</t>
  </si>
  <si>
    <t>7yuie6z5q0g0mans9pb5mdxhx</t>
  </si>
  <si>
    <t>Chris</t>
  </si>
  <si>
    <t>Duvall</t>
  </si>
  <si>
    <t>C. Duvall</t>
  </si>
  <si>
    <t>5tz98dy8lh2p8a7mq3x9uagnp</t>
  </si>
  <si>
    <t>Franco NicolÃ¡s</t>
  </si>
  <si>
    <t>Escobar</t>
  </si>
  <si>
    <t>F. Escobar</t>
  </si>
  <si>
    <t>Atlanta United</t>
  </si>
  <si>
    <t>943ue6l8ylnidoygbi9p8op2h</t>
  </si>
  <si>
    <t>omuez9f9c7bxq7nz23kw5zv9</t>
  </si>
  <si>
    <t>Graham</t>
  </si>
  <si>
    <t>Zusi</t>
  </si>
  <si>
    <t>G. Zusi</t>
  </si>
  <si>
    <t>cbw92qrdwycht8nkkdu4j4kph</t>
  </si>
  <si>
    <t>Harrison</t>
  </si>
  <si>
    <t>Afful</t>
  </si>
  <si>
    <t>H. Afful</t>
  </si>
  <si>
    <t>d63omwkan7ur4x8w8pk37kvs9</t>
  </si>
  <si>
    <t>McCrary</t>
  </si>
  <si>
    <t>J. McCrary</t>
  </si>
  <si>
    <t>5hxlj4ash5nuwnt40mf5af46h</t>
  </si>
  <si>
    <t>Jake</t>
  </si>
  <si>
    <t>Nerwinski</t>
  </si>
  <si>
    <t>J. Nerwinski</t>
  </si>
  <si>
    <t>drg3v7974zszuaaltfys5teqd</t>
  </si>
  <si>
    <t>Kevin</t>
  </si>
  <si>
    <t>Ellis</t>
  </si>
  <si>
    <t>K. Ellis</t>
  </si>
  <si>
    <t>7dwqdyf6cbb8iw4fsh0lo75qt</t>
  </si>
  <si>
    <t>Kelvin</t>
  </si>
  <si>
    <t>Leerdam</t>
  </si>
  <si>
    <t>K. Leerdam</t>
  </si>
  <si>
    <t>btu7qgeq9vqtnjz3fe2mw9wid</t>
  </si>
  <si>
    <t>Keegan</t>
  </si>
  <si>
    <t>Rosenberry</t>
  </si>
  <si>
    <t>K. Rosenberry</t>
  </si>
  <si>
    <t>b3vvxolwxcukqk76hb4scvh79</t>
  </si>
  <si>
    <t>Michael Amir</t>
  </si>
  <si>
    <t>Murillo Bermudez</t>
  </si>
  <si>
    <t>M. Murillo</t>
  </si>
  <si>
    <t>6ptroe7b9vgzimcvzo2fehcr9</t>
  </si>
  <si>
    <t>Michael</t>
  </si>
  <si>
    <t>Petrasso</t>
  </si>
  <si>
    <t>M. Petrasso</t>
  </si>
  <si>
    <t>8mjjt1miy57nwm5iy8usck4q1</t>
  </si>
  <si>
    <t>Nick</t>
  </si>
  <si>
    <t>Lima</t>
  </si>
  <si>
    <t>N. Lima</t>
  </si>
  <si>
    <t>ctly31kk772nia6is9ul9ar4l</t>
  </si>
  <si>
    <t>Oniel David</t>
  </si>
  <si>
    <t>Fisher</t>
  </si>
  <si>
    <t>O. Fisher</t>
  </si>
  <si>
    <t>3c6wehei7yzqs80q3g6x652ad</t>
  </si>
  <si>
    <t>R.J.</t>
  </si>
  <si>
    <t>Allen</t>
  </si>
  <si>
    <t>R. Allen</t>
  </si>
  <si>
    <t>3ebyf23azgbktpf7dgwlphkvd</t>
  </si>
  <si>
    <t>Reggie</t>
  </si>
  <si>
    <t>Cannon</t>
  </si>
  <si>
    <t>R. Cannon</t>
  </si>
  <si>
    <t>b6u6116764v2j7apsi25vx3v9</t>
  </si>
  <si>
    <t>Steven Mehrdad</t>
  </si>
  <si>
    <t>Beitashour</t>
  </si>
  <si>
    <t>S. Beitashour</t>
  </si>
  <si>
    <t>emwrx80ilu9sjb5ailgvny5sl</t>
  </si>
  <si>
    <t>Sean</t>
  </si>
  <si>
    <t>Franklin</t>
  </si>
  <si>
    <t>S. Franklin</t>
  </si>
  <si>
    <t>10r7vf53n9cmzxxi4tpaxec5</t>
  </si>
  <si>
    <t>Scott</t>
  </si>
  <si>
    <t>Sutter</t>
  </si>
  <si>
    <t>S. Sutter</t>
  </si>
  <si>
    <t>All Calculations are for Minutes played only at Right Back and Right Wing Back; all calculations are PER 90</t>
  </si>
  <si>
    <t>Players listed have played at least 750 minutes at the position listed above</t>
  </si>
  <si>
    <t>SucflTkls</t>
  </si>
  <si>
    <t>SucInt</t>
  </si>
  <si>
    <t>7xhffbmvvrctuswgz1oiwul1</t>
  </si>
  <si>
    <t>Rolf GÃ¼nther</t>
  </si>
  <si>
    <t>Feltscher MartÃ­nez</t>
  </si>
  <si>
    <t>R. Feltscher</t>
  </si>
  <si>
    <t>LA Galaxy</t>
  </si>
  <si>
    <t>6qr5y32dthc4dqycckwmfj1si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</si>
</sst>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rgb="FFFF0000"/>
      <name val="Calibri"/>
      <family val="2"/>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0" fontId="0" fillId="0" borderId="0" xfId="0" applyNumberFormat="1"/>
    <xf numFmtId="0" fontId="0" fillId="33" borderId="10" xfId="0" applyFont="1" applyFill="1" applyBorder="1"/>
    <xf numFmtId="0" fontId="0" fillId="34" borderId="0" xfId="0" applyFill="1"/>
    <xf numFmtId="0" fontId="0" fillId="0" borderId="0" xfId="0" applyFill="1"/>
    <xf numFmtId="9" fontId="0" fillId="0" borderId="0" xfId="0" applyNumberFormat="1"/>
    <xf numFmtId="0" fontId="18" fillId="0" borderId="0" xfId="0" applyFont="1"/>
    <xf numFmtId="0" fontId="19" fillId="0" borderId="0" xfId="0" applyFont="1"/>
    <xf numFmtId="0" fontId="0" fillId="0" borderId="0" xfId="0" quotePrefix="1"/>
    <xf numFmtId="0" fontId="0" fillId="34" borderId="14" xfId="0" applyFont="1" applyFill="1" applyBorder="1"/>
    <xf numFmtId="0" fontId="0" fillId="0" borderId="13" xfId="0" applyFont="1" applyFill="1" applyBorder="1"/>
    <xf numFmtId="0" fontId="0" fillId="0" borderId="11" xfId="0" applyFont="1" applyFill="1" applyBorder="1"/>
    <xf numFmtId="2" fontId="0" fillId="34" borderId="0" xfId="0" applyNumberFormat="1" applyFill="1"/>
    <xf numFmtId="0" fontId="20" fillId="0" borderId="13" xfId="0" applyFont="1" applyFill="1" applyBorder="1"/>
    <xf numFmtId="0" fontId="20" fillId="0" borderId="12" xfId="0" applyFont="1" applyFill="1" applyBorder="1"/>
    <xf numFmtId="0" fontId="18" fillId="0" borderId="0" xfId="0" applyFont="1" applyFill="1"/>
    <xf numFmtId="0" fontId="0" fillId="0" borderId="12" xfId="0" applyFont="1" applyFill="1" applyBorder="1"/>
    <xf numFmtId="0" fontId="0" fillId="0" borderId="10" xfId="0" applyFont="1" applyFill="1" applyBorder="1"/>
    <xf numFmtId="10" fontId="0" fillId="0" borderId="13" xfId="0" applyNumberFormat="1" applyFont="1" applyFill="1" applyBorder="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ill>
        <patternFill patternType="solid">
          <fgColor indexed="64"/>
          <bgColor rgb="FFFFFF00"/>
        </patternFill>
      </fill>
    </dxf>
    <dxf>
      <fill>
        <patternFill patternType="solid">
          <fgColor indexed="64"/>
          <bgColor rgb="FFFFFF00"/>
        </patternFill>
      </fill>
    </dxf>
    <dxf>
      <numFmt numFmtId="0" formatCode="General"/>
    </dxf>
    <dxf>
      <fill>
        <patternFill patternType="solid">
          <fgColor indexed="64"/>
          <bgColor rgb="FFFFFF00"/>
        </patternFill>
      </fill>
    </dxf>
    <dxf>
      <numFmt numFmtId="2" formatCode="0.00"/>
      <fill>
        <patternFill patternType="solid">
          <fgColor indexed="64"/>
          <bgColor rgb="FFFFFF00"/>
        </patternFill>
      </fill>
    </dxf>
    <dxf>
      <fill>
        <patternFill patternType="solid">
          <fgColor indexed="64"/>
          <bgColor rgb="FFFFFF00"/>
        </patternFill>
      </fill>
    </dxf>
    <dxf>
      <numFmt numFmtId="14" formatCode="0.00%"/>
    </dxf>
    <dxf>
      <fill>
        <patternFill patternType="solid">
          <fgColor indexed="64"/>
          <bgColor rgb="FFFFFF00"/>
        </patternFill>
      </fill>
    </dxf>
    <dxf>
      <numFmt numFmtId="14" formatCode="0.00%"/>
    </dxf>
    <dxf>
      <numFmt numFmtId="14" formatCode="0.00%"/>
    </dxf>
    <dxf>
      <numFmt numFmtId="14" formatCode="0.00%"/>
    </dxf>
    <dxf>
      <numFmt numFmtId="2" formatCode="0.00"/>
      <fill>
        <patternFill patternType="solid">
          <fgColor indexed="64"/>
          <bgColor rgb="FFFFFF00"/>
        </patternFill>
      </fill>
    </dxf>
    <dxf>
      <numFmt numFmtId="0" formatCode="General"/>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0000000}" name="Table15" displayName="Table15" ref="C1:D27" totalsRowShown="0">
  <autoFilter ref="C1:D27" xr:uid="{00000000-0009-0000-0100-00000F000000}"/>
  <sortState xmlns:xlrd2="http://schemas.microsoft.com/office/spreadsheetml/2017/richdata2" ref="C2:D27">
    <sortCondition descending="1" ref="D1:D27"/>
  </sortState>
  <tableColumns count="2">
    <tableColumn id="2" xr3:uid="{00000000-0010-0000-0000-000002000000}" name="Player" dataDxfId="12">
      <calculatedColumnFormula>'Points Calc'!A4</calculatedColumnFormula>
    </tableColumn>
    <tableColumn id="3" xr3:uid="{00000000-0010-0000-0000-000003000000}" name="Points" dataDxfId="11">
      <calculatedColumnFormula>'Points Calc'!AG4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49" displayName="Table49" ref="C4:G30" totalsRowShown="0">
  <autoFilter ref="C4:G30" xr:uid="{00000000-0009-0000-0100-000008000000}"/>
  <sortState xmlns:xlrd2="http://schemas.microsoft.com/office/spreadsheetml/2017/richdata2" ref="C5:G30">
    <sortCondition descending="1" ref="G4:G30"/>
  </sortState>
  <tableColumns count="5">
    <tableColumn id="2" xr3:uid="{00000000-0010-0000-0100-000002000000}" name="Player">
      <calculatedColumnFormula>'OPTA Data'!J2</calculatedColumnFormula>
    </tableColumn>
    <tableColumn id="3" xr3:uid="{00000000-0010-0000-0100-000003000000}" name="Touches">
      <calculatedColumnFormula>'OPTA Data'!P2</calculatedColumnFormula>
    </tableColumn>
    <tableColumn id="4" xr3:uid="{00000000-0010-0000-0100-000004000000}" name="TchsA3">
      <calculatedColumnFormula>'OPTA Data'!Q2</calculatedColumnFormula>
    </tableColumn>
    <tableColumn id="5" xr3:uid="{00000000-0010-0000-0100-000005000000}" name="AvePosition">
      <calculatedColumnFormula>'OPTA Data'!R2</calculatedColumnFormula>
    </tableColumn>
    <tableColumn id="6" xr3:uid="{00000000-0010-0000-0100-000006000000}" name="TouchIndex">
      <calculatedColumnFormula>'OPTA Data'!S2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510" displayName="Table510" ref="J4:P30" totalsRowShown="0">
  <autoFilter ref="J4:P30" xr:uid="{00000000-0009-0000-0100-000009000000}"/>
  <sortState xmlns:xlrd2="http://schemas.microsoft.com/office/spreadsheetml/2017/richdata2" ref="J5:P30">
    <sortCondition descending="1" ref="P4:P30"/>
  </sortState>
  <tableColumns count="7">
    <tableColumn id="2" xr3:uid="{00000000-0010-0000-0200-000002000000}" name="Player">
      <calculatedColumnFormula>'OPTA Data'!J2</calculatedColumnFormula>
    </tableColumn>
    <tableColumn id="3" xr3:uid="{00000000-0010-0000-0200-000003000000}" name="PsAtt">
      <calculatedColumnFormula>'OPTA Data'!T2</calculatedColumnFormula>
    </tableColumn>
    <tableColumn id="4" xr3:uid="{00000000-0010-0000-0200-000004000000}" name="Pass%" dataDxfId="10">
      <calculatedColumnFormula>'OPTA Data'!U2</calculatedColumnFormula>
    </tableColumn>
    <tableColumn id="5" xr3:uid="{00000000-0010-0000-0200-000005000000}" name="%PassFwd" dataDxfId="9">
      <calculatedColumnFormula>'OPTA Data'!V2</calculatedColumnFormula>
    </tableColumn>
    <tableColumn id="6" xr3:uid="{00000000-0010-0000-0200-000006000000}" name="PsCmpSoP">
      <calculatedColumnFormula>'OPTA Data'!W2</calculatedColumnFormula>
    </tableColumn>
    <tableColumn id="7" xr3:uid="{00000000-0010-0000-0200-000007000000}" name="SopPassComp%" dataDxfId="8">
      <calculatedColumnFormula>'OPTA Data'!X2</calculatedColumnFormula>
    </tableColumn>
    <tableColumn id="8" xr3:uid="{00000000-0010-0000-0200-000008000000}" name="PassIndexOB" dataDxfId="7">
      <calculatedColumnFormula>'OPTA Data'!Y2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le611" displayName="Table611" ref="S4:X30" totalsRowShown="0">
  <autoFilter ref="S4:X30" xr:uid="{00000000-0009-0000-0100-00000A000000}"/>
  <sortState xmlns:xlrd2="http://schemas.microsoft.com/office/spreadsheetml/2017/richdata2" ref="S5:X30">
    <sortCondition descending="1" ref="X4:X30"/>
  </sortState>
  <tableColumns count="6">
    <tableColumn id="2" xr3:uid="{00000000-0010-0000-0300-000002000000}" name="Player">
      <calculatedColumnFormula>'OPTA Data'!J2</calculatedColumnFormula>
    </tableColumn>
    <tableColumn id="3" xr3:uid="{00000000-0010-0000-0300-000003000000}" name="1v1">
      <calculatedColumnFormula>'OPTA Data'!AC2</calculatedColumnFormula>
    </tableColumn>
    <tableColumn id="4" xr3:uid="{00000000-0010-0000-0300-000004000000}" name="1v1%" dataDxfId="6">
      <calculatedColumnFormula>'OPTA Data'!AD2</calculatedColumnFormula>
    </tableColumn>
    <tableColumn id="5" xr3:uid="{00000000-0010-0000-0300-000005000000}" name="Suc1v1">
      <calculatedColumnFormula>'OPTA Data'!AE2</calculatedColumnFormula>
    </tableColumn>
    <tableColumn id="6" xr3:uid="{00000000-0010-0000-0300-000006000000}" name="Disposs">
      <calculatedColumnFormula>'OPTA Data'!AF2</calculatedColumnFormula>
    </tableColumn>
    <tableColumn id="7" xr3:uid="{00000000-0010-0000-0300-000007000000}" name="TakeonIndex" dataDxfId="5">
      <calculatedColumnFormula>'OPTA Data'!AG2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2CE2E17-5B2E-4D96-BE2A-05BFF14ADEDA}" name="Table71217" displayName="Table71217" ref="B33:H59" totalsRowShown="0">
  <autoFilter ref="B33:H59" xr:uid="{043E81BF-1F53-4D1E-BA4D-DB8E9EBB78DB}"/>
  <sortState xmlns:xlrd2="http://schemas.microsoft.com/office/spreadsheetml/2017/richdata2" ref="B34:H59">
    <sortCondition descending="1" ref="H33:H59"/>
  </sortState>
  <tableColumns count="7">
    <tableColumn id="2" xr3:uid="{713DDA50-029C-4066-A786-700E47678B2D}" name="Player">
      <calculatedColumnFormula>'OPTA Data'!J2</calculatedColumnFormula>
    </tableColumn>
    <tableColumn id="3" xr3:uid="{83960F37-FEEB-4211-A68C-D183937DB892}" name="PsCmpInBoxNotChance">
      <calculatedColumnFormula>'OPTA Data'!AH2</calculatedColumnFormula>
    </tableColumn>
    <tableColumn id="4" xr3:uid="{517EEF60-5275-4F4C-9861-04F89A0E1CA7}" name="SOG">
      <calculatedColumnFormula>'OPTA Data'!AI2</calculatedColumnFormula>
    </tableColumn>
    <tableColumn id="5" xr3:uid="{AD033141-F2D2-4B0F-B234-4253EA22CE5F}" name="Goal">
      <calculatedColumnFormula>'OPTA Data'!AJ2</calculatedColumnFormula>
    </tableColumn>
    <tableColumn id="6" xr3:uid="{633F54EF-1A84-4126-B94A-5DC606BAD57F}" name="BigChncCrtd">
      <calculatedColumnFormula>'OPTA Data'!AK2</calculatedColumnFormula>
    </tableColumn>
    <tableColumn id="7" xr3:uid="{82F9EF8D-5215-412E-BB86-DA6C542E9E33}" name="Ast">
      <calculatedColumnFormula>'OPTA Data'!AL2</calculatedColumnFormula>
    </tableColumn>
    <tableColumn id="8" xr3:uid="{E21322F1-DCC7-4A7A-859F-96AD68FD1513}" name="CreationIndexOB" dataDxfId="4">
      <calculatedColumnFormula>'OPTA Data'!AM2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e113" displayName="Table113" ref="C3:J29" totalsRowShown="0">
  <autoFilter ref="C3:J29" xr:uid="{00000000-0009-0000-0100-00000C000000}"/>
  <sortState xmlns:xlrd2="http://schemas.microsoft.com/office/spreadsheetml/2017/richdata2" ref="C4:J29">
    <sortCondition descending="1" ref="J3:J29"/>
  </sortState>
  <tableColumns count="8">
    <tableColumn id="2" xr3:uid="{00000000-0010-0000-0500-000002000000}" name="Player">
      <calculatedColumnFormula>'OPTA Data'!J2</calculatedColumnFormula>
    </tableColumn>
    <tableColumn id="3" xr3:uid="{00000000-0010-0000-0500-000003000000}" name="Tckl">
      <calculatedColumnFormula>'OPTA Data'!AN2</calculatedColumnFormula>
    </tableColumn>
    <tableColumn id="4" xr3:uid="{00000000-0010-0000-0500-000004000000}" name="Int">
      <calculatedColumnFormula>'OPTA Data'!AO2</calculatedColumnFormula>
    </tableColumn>
    <tableColumn id="5" xr3:uid="{00000000-0010-0000-0500-000005000000}" name="ShtBlk">
      <calculatedColumnFormula>'OPTA Data'!AP2</calculatedColumnFormula>
    </tableColumn>
    <tableColumn id="6" xr3:uid="{00000000-0010-0000-0500-000006000000}" name="BlkdPs">
      <calculatedColumnFormula>'OPTA Data'!AQ2</calculatedColumnFormula>
    </tableColumn>
    <tableColumn id="7" xr3:uid="{00000000-0010-0000-0500-000007000000}" name="CrossBlkd">
      <calculatedColumnFormula>'OPTA Data'!AR2</calculatedColumnFormula>
    </tableColumn>
    <tableColumn id="8" xr3:uid="{00000000-0010-0000-0500-000008000000}" name="ChlngeLost">
      <calculatedColumnFormula>'OPTA Data'!AS2</calculatedColumnFormula>
    </tableColumn>
    <tableColumn id="9" xr3:uid="{00000000-0010-0000-0500-000009000000}" name="TotDisruption" dataDxfId="3">
      <calculatedColumnFormula>'OPTA Data'!AT2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214" displayName="Table214" ref="M3:U29" totalsRowShown="0">
  <autoFilter ref="M3:U29" xr:uid="{00000000-0009-0000-0100-00000D000000}"/>
  <sortState xmlns:xlrd2="http://schemas.microsoft.com/office/spreadsheetml/2017/richdata2" ref="M4:U29">
    <sortCondition descending="1" ref="U3:U29"/>
  </sortState>
  <tableColumns count="9">
    <tableColumn id="2" xr3:uid="{00000000-0010-0000-0600-000002000000}" name="Player">
      <calculatedColumnFormula>'OPTA Data'!J2</calculatedColumnFormula>
    </tableColumn>
    <tableColumn id="3" xr3:uid="{00000000-0010-0000-0600-000003000000}" name="Recovery">
      <calculatedColumnFormula>'OPTA Data'!AU2</calculatedColumnFormula>
    </tableColumn>
    <tableColumn id="1" xr3:uid="{834F4E7C-29A3-4D47-9BEE-FE9B924F0E5F}" name="SucflTkls" dataDxfId="2">
      <calculatedColumnFormula>'OPTA Data'!AV2</calculatedColumnFormula>
    </tableColumn>
    <tableColumn id="9" xr3:uid="{1C679D6C-C2DD-4110-B452-43C16DF01795}" name="SucInt">
      <calculatedColumnFormula>'OPTA Data'!AW2</calculatedColumnFormula>
    </tableColumn>
    <tableColumn id="4" xr3:uid="{00000000-0010-0000-0600-000004000000}" name="AerialWon">
      <calculatedColumnFormula>'OPTA Data'!AX2</calculatedColumnFormula>
    </tableColumn>
    <tableColumn id="5" xr3:uid="{00000000-0010-0000-0600-000005000000}" name="Aerials">
      <calculatedColumnFormula>'OPTA Data'!AY2</calculatedColumnFormula>
    </tableColumn>
    <tableColumn id="6" xr3:uid="{00000000-0010-0000-0600-000006000000}" name="DuelsW">
      <calculatedColumnFormula>'OPTA Data'!AZ2</calculatedColumnFormula>
    </tableColumn>
    <tableColumn id="8" xr3:uid="{00000000-0010-0000-0600-000008000000}" name="Duels">
      <calculatedColumnFormula>'OPTA Data'!BA2</calculatedColumnFormula>
    </tableColumn>
    <tableColumn id="7" xr3:uid="{00000000-0010-0000-0600-000007000000}" name="BallWinning" dataDxfId="1">
      <calculatedColumnFormula>'OPTA Data'!BB2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315" displayName="Table315" ref="C32:H58" totalsRowShown="0">
  <autoFilter ref="C32:H58" xr:uid="{00000000-0009-0000-0100-00000E000000}"/>
  <sortState xmlns:xlrd2="http://schemas.microsoft.com/office/spreadsheetml/2017/richdata2" ref="C33:H58">
    <sortCondition ref="H32:H58"/>
  </sortState>
  <tableColumns count="6">
    <tableColumn id="2" xr3:uid="{00000000-0010-0000-0700-000002000000}" name="Player">
      <calculatedColumnFormula>'OPTA Data'!J2</calculatedColumnFormula>
    </tableColumn>
    <tableColumn id="3" xr3:uid="{00000000-0010-0000-0700-000003000000}" name="Opp Thru Ball Comp">
      <calculatedColumnFormula>'OPTA Data'!BC2</calculatedColumnFormula>
    </tableColumn>
    <tableColumn id="4" xr3:uid="{00000000-0010-0000-0700-000004000000}" name="OppSOG">
      <calculatedColumnFormula>'OPTA Data'!BD2</calculatedColumnFormula>
    </tableColumn>
    <tableColumn id="5" xr3:uid="{00000000-0010-0000-0700-000005000000}" name="GA">
      <calculatedColumnFormula>'OPTA Data'!BE2</calculatedColumnFormula>
    </tableColumn>
    <tableColumn id="6" xr3:uid="{00000000-0010-0000-0700-000006000000}" name="OffDrawn">
      <calculatedColumnFormula>'OPTA Data'!BF2</calculatedColumnFormula>
    </tableColumn>
    <tableColumn id="7" xr3:uid="{00000000-0010-0000-0700-000007000000}" name="TeamDefendingIndex" dataDxfId="0">
      <calculatedColumnFormula>'OPTA Data'!BG2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B5EA9-EFB1-44D6-90A5-4D7AF593028E}">
  <dimension ref="A1:B13"/>
  <sheetViews>
    <sheetView zoomScale="85" zoomScaleNormal="85" workbookViewId="0"/>
    <sheetView workbookViewId="1"/>
  </sheetViews>
  <sheetFormatPr defaultRowHeight="14.4" x14ac:dyDescent="0.3"/>
  <cols>
    <col min="1" max="1" width="23.5546875" customWidth="1"/>
  </cols>
  <sheetData>
    <row r="1" spans="1:2" x14ac:dyDescent="0.3">
      <c r="A1" t="s">
        <v>120</v>
      </c>
    </row>
    <row r="2" spans="1:2" x14ac:dyDescent="0.3">
      <c r="A2" t="s">
        <v>119</v>
      </c>
      <c r="B2" t="s">
        <v>118</v>
      </c>
    </row>
    <row r="3" spans="1:2" x14ac:dyDescent="0.3">
      <c r="B3" t="s">
        <v>117</v>
      </c>
    </row>
    <row r="4" spans="1:2" x14ac:dyDescent="0.3">
      <c r="A4" t="s">
        <v>116</v>
      </c>
      <c r="B4" t="s">
        <v>115</v>
      </c>
    </row>
    <row r="5" spans="1:2" x14ac:dyDescent="0.3">
      <c r="A5" t="s">
        <v>114</v>
      </c>
      <c r="B5" t="s">
        <v>113</v>
      </c>
    </row>
    <row r="6" spans="1:2" x14ac:dyDescent="0.3">
      <c r="A6" t="s">
        <v>112</v>
      </c>
      <c r="B6" t="s">
        <v>111</v>
      </c>
    </row>
    <row r="7" spans="1:2" x14ac:dyDescent="0.3">
      <c r="B7" s="7" t="s">
        <v>106</v>
      </c>
    </row>
    <row r="8" spans="1:2" x14ac:dyDescent="0.3">
      <c r="A8" t="s">
        <v>110</v>
      </c>
      <c r="B8" t="s">
        <v>109</v>
      </c>
    </row>
    <row r="9" spans="1:2" x14ac:dyDescent="0.3">
      <c r="B9" s="7" t="s">
        <v>106</v>
      </c>
    </row>
    <row r="10" spans="1:2" x14ac:dyDescent="0.3">
      <c r="A10" t="s">
        <v>108</v>
      </c>
      <c r="B10" t="s">
        <v>107</v>
      </c>
    </row>
    <row r="11" spans="1:2" x14ac:dyDescent="0.3">
      <c r="B11" s="7" t="s">
        <v>106</v>
      </c>
    </row>
    <row r="12" spans="1:2" x14ac:dyDescent="0.3">
      <c r="A12" t="s">
        <v>105</v>
      </c>
      <c r="B12" s="6" t="s">
        <v>104</v>
      </c>
    </row>
    <row r="13" spans="1:2" x14ac:dyDescent="0.3">
      <c r="A13" t="s">
        <v>103</v>
      </c>
      <c r="B13" t="s">
        <v>102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7"/>
  <sheetViews>
    <sheetView zoomScale="70" zoomScaleNormal="70" workbookViewId="0"/>
    <sheetView topLeftCell="AP1" workbookViewId="1"/>
  </sheetViews>
  <sheetFormatPr defaultRowHeight="14.4" x14ac:dyDescent="0.3"/>
  <cols>
    <col min="33" max="33" width="13.88671875" customWidth="1"/>
    <col min="34" max="34" width="27.109375" customWidth="1"/>
    <col min="58" max="58" width="20.88671875" customWidth="1"/>
  </cols>
  <sheetData>
    <row r="1" spans="1:59" x14ac:dyDescent="0.3">
      <c r="A1" t="s">
        <v>0</v>
      </c>
      <c r="B1" t="s">
        <v>1</v>
      </c>
      <c r="C1" t="s">
        <v>135</v>
      </c>
      <c r="D1" t="s">
        <v>136</v>
      </c>
      <c r="E1" t="s">
        <v>2</v>
      </c>
      <c r="F1" t="s">
        <v>3</v>
      </c>
      <c r="G1" t="s">
        <v>4</v>
      </c>
      <c r="H1" t="s">
        <v>137</v>
      </c>
      <c r="I1" t="s">
        <v>138</v>
      </c>
      <c r="J1" t="s">
        <v>5</v>
      </c>
      <c r="K1" t="s">
        <v>6</v>
      </c>
      <c r="L1" t="s">
        <v>139</v>
      </c>
      <c r="M1" t="s">
        <v>140</v>
      </c>
      <c r="N1" t="s">
        <v>141</v>
      </c>
      <c r="O1" t="s">
        <v>142</v>
      </c>
      <c r="P1" t="s">
        <v>7</v>
      </c>
      <c r="Q1" t="s">
        <v>8</v>
      </c>
      <c r="R1" t="s">
        <v>9</v>
      </c>
      <c r="S1" t="s">
        <v>172</v>
      </c>
      <c r="T1" t="s">
        <v>11</v>
      </c>
      <c r="U1" t="s">
        <v>12</v>
      </c>
      <c r="V1" t="s">
        <v>13</v>
      </c>
      <c r="W1" t="s">
        <v>14</v>
      </c>
      <c r="X1" t="s">
        <v>15</v>
      </c>
      <c r="Y1" t="s">
        <v>16</v>
      </c>
      <c r="Z1" t="s">
        <v>17</v>
      </c>
      <c r="AA1" t="s">
        <v>18</v>
      </c>
      <c r="AB1" t="s">
        <v>19</v>
      </c>
      <c r="AC1" t="s">
        <v>20</v>
      </c>
      <c r="AD1" t="s">
        <v>21</v>
      </c>
      <c r="AE1" t="s">
        <v>22</v>
      </c>
      <c r="AF1" t="s">
        <v>23</v>
      </c>
      <c r="AG1" t="s">
        <v>24</v>
      </c>
      <c r="AH1" t="s">
        <v>68</v>
      </c>
      <c r="AI1" t="s">
        <v>25</v>
      </c>
      <c r="AJ1" t="s">
        <v>26</v>
      </c>
      <c r="AK1" t="s">
        <v>143</v>
      </c>
      <c r="AL1" t="s">
        <v>27</v>
      </c>
      <c r="AM1" t="s">
        <v>144</v>
      </c>
      <c r="AN1" t="s">
        <v>29</v>
      </c>
      <c r="AO1" t="s">
        <v>30</v>
      </c>
      <c r="AP1" t="s">
        <v>31</v>
      </c>
      <c r="AQ1" t="s">
        <v>32</v>
      </c>
      <c r="AR1" t="s">
        <v>33</v>
      </c>
      <c r="AS1" t="s">
        <v>34</v>
      </c>
      <c r="AT1" t="s">
        <v>173</v>
      </c>
      <c r="AU1" t="s">
        <v>36</v>
      </c>
      <c r="AV1" t="s">
        <v>276</v>
      </c>
      <c r="AW1" t="s">
        <v>277</v>
      </c>
      <c r="AX1" t="s">
        <v>37</v>
      </c>
      <c r="AY1" t="s">
        <v>38</v>
      </c>
      <c r="AZ1" t="s">
        <v>39</v>
      </c>
      <c r="BA1" t="s">
        <v>86</v>
      </c>
      <c r="BB1" t="s">
        <v>40</v>
      </c>
      <c r="BC1" t="s">
        <v>41</v>
      </c>
      <c r="BD1" t="s">
        <v>42</v>
      </c>
      <c r="BE1" t="s">
        <v>87</v>
      </c>
      <c r="BF1" t="s">
        <v>145</v>
      </c>
      <c r="BG1" t="s">
        <v>75</v>
      </c>
    </row>
    <row r="2" spans="1:59" x14ac:dyDescent="0.3">
      <c r="A2">
        <v>1</v>
      </c>
      <c r="B2">
        <v>26</v>
      </c>
      <c r="C2" t="s">
        <v>174</v>
      </c>
      <c r="D2">
        <v>151940</v>
      </c>
      <c r="E2">
        <v>2315</v>
      </c>
      <c r="F2">
        <v>26</v>
      </c>
      <c r="G2" t="s">
        <v>175</v>
      </c>
      <c r="H2" t="s">
        <v>176</v>
      </c>
      <c r="I2" t="s">
        <v>177</v>
      </c>
      <c r="J2" t="s">
        <v>178</v>
      </c>
      <c r="K2" t="s">
        <v>45</v>
      </c>
      <c r="L2" t="s">
        <v>158</v>
      </c>
      <c r="M2">
        <v>928</v>
      </c>
      <c r="N2" t="s">
        <v>146</v>
      </c>
      <c r="O2" t="s">
        <v>147</v>
      </c>
      <c r="P2">
        <v>68.31</v>
      </c>
      <c r="Q2">
        <v>19.010000000000002</v>
      </c>
      <c r="R2">
        <v>48.37</v>
      </c>
      <c r="S2">
        <v>33.04</v>
      </c>
      <c r="T2">
        <v>40.590000000000003</v>
      </c>
      <c r="U2" s="1">
        <v>0.71</v>
      </c>
      <c r="V2" s="1">
        <v>0.47499999999999998</v>
      </c>
      <c r="W2">
        <v>1.01</v>
      </c>
      <c r="X2" s="1">
        <v>0.76500000000000001</v>
      </c>
      <c r="Y2">
        <v>14.46</v>
      </c>
      <c r="Z2">
        <v>5.13</v>
      </c>
      <c r="AA2">
        <v>1.79</v>
      </c>
      <c r="AB2">
        <v>0.04</v>
      </c>
      <c r="AC2">
        <v>1.32</v>
      </c>
      <c r="AD2" s="1">
        <v>0.5</v>
      </c>
      <c r="AE2">
        <v>0.66</v>
      </c>
      <c r="AF2">
        <v>0.86</v>
      </c>
      <c r="AG2">
        <v>-0.19</v>
      </c>
      <c r="AH2">
        <v>1.4</v>
      </c>
      <c r="AI2">
        <v>0.12</v>
      </c>
      <c r="AJ2">
        <v>0.08</v>
      </c>
      <c r="AK2">
        <v>0.12</v>
      </c>
      <c r="AL2">
        <v>0.08</v>
      </c>
      <c r="AM2">
        <v>2.14</v>
      </c>
      <c r="AN2">
        <v>2.4900000000000002</v>
      </c>
      <c r="AO2">
        <v>1.32</v>
      </c>
      <c r="AP2">
        <v>0.23</v>
      </c>
      <c r="AQ2">
        <v>0.66</v>
      </c>
      <c r="AR2">
        <v>0.19</v>
      </c>
      <c r="AS2">
        <v>1.01</v>
      </c>
      <c r="AT2">
        <v>4.47</v>
      </c>
      <c r="AU2">
        <v>5.44</v>
      </c>
      <c r="AV2">
        <v>1.63</v>
      </c>
      <c r="AW2">
        <v>0.35</v>
      </c>
      <c r="AX2">
        <v>1.52</v>
      </c>
      <c r="AY2">
        <v>2.95</v>
      </c>
      <c r="AZ2">
        <v>5.17</v>
      </c>
      <c r="BA2">
        <v>9.3699999999999992</v>
      </c>
      <c r="BB2">
        <v>65.41</v>
      </c>
      <c r="BC2">
        <v>1.19</v>
      </c>
      <c r="BD2">
        <v>5.77</v>
      </c>
      <c r="BE2">
        <v>1.62</v>
      </c>
      <c r="BF2">
        <v>2.04</v>
      </c>
      <c r="BG2">
        <v>2.4500000000000002</v>
      </c>
    </row>
    <row r="3" spans="1:59" x14ac:dyDescent="0.3">
      <c r="A3">
        <v>2</v>
      </c>
      <c r="B3">
        <v>11</v>
      </c>
      <c r="C3" t="s">
        <v>179</v>
      </c>
      <c r="D3">
        <v>99108</v>
      </c>
      <c r="E3">
        <v>904</v>
      </c>
      <c r="F3">
        <v>33</v>
      </c>
      <c r="G3" t="s">
        <v>175</v>
      </c>
      <c r="H3" t="s">
        <v>180</v>
      </c>
      <c r="I3" t="s">
        <v>181</v>
      </c>
      <c r="J3" t="s">
        <v>182</v>
      </c>
      <c r="K3" t="s">
        <v>46</v>
      </c>
      <c r="L3" t="s">
        <v>156</v>
      </c>
      <c r="M3">
        <v>1897</v>
      </c>
      <c r="N3" t="s">
        <v>146</v>
      </c>
      <c r="O3" t="s">
        <v>147</v>
      </c>
      <c r="P3">
        <v>63.82</v>
      </c>
      <c r="Q3">
        <v>10.85</v>
      </c>
      <c r="R3">
        <v>43.92</v>
      </c>
      <c r="S3">
        <v>28.03</v>
      </c>
      <c r="T3">
        <v>42.51</v>
      </c>
      <c r="U3" s="1">
        <v>0.81499999999999995</v>
      </c>
      <c r="V3" s="1">
        <v>0.45900000000000002</v>
      </c>
      <c r="W3">
        <v>0.1</v>
      </c>
      <c r="X3" s="1">
        <v>1</v>
      </c>
      <c r="Y3">
        <v>16</v>
      </c>
      <c r="Z3">
        <v>4.38</v>
      </c>
      <c r="AA3">
        <v>2.19</v>
      </c>
      <c r="AB3">
        <v>0</v>
      </c>
      <c r="AC3">
        <v>0.6</v>
      </c>
      <c r="AD3" s="1">
        <v>0.5</v>
      </c>
      <c r="AE3">
        <v>0.3</v>
      </c>
      <c r="AF3">
        <v>0.2</v>
      </c>
      <c r="AG3">
        <v>0.1</v>
      </c>
      <c r="AH3">
        <v>1.79</v>
      </c>
      <c r="AI3">
        <v>0</v>
      </c>
      <c r="AJ3">
        <v>0</v>
      </c>
      <c r="AK3">
        <v>0.1</v>
      </c>
      <c r="AL3">
        <v>0</v>
      </c>
      <c r="AM3">
        <v>2.29</v>
      </c>
      <c r="AN3">
        <v>2.4900000000000002</v>
      </c>
      <c r="AO3">
        <v>1.99</v>
      </c>
      <c r="AP3">
        <v>0.2</v>
      </c>
      <c r="AQ3">
        <v>0.5</v>
      </c>
      <c r="AR3">
        <v>0.3</v>
      </c>
      <c r="AS3">
        <v>0.8</v>
      </c>
      <c r="AT3">
        <v>4.4800000000000004</v>
      </c>
      <c r="AU3">
        <v>4.4800000000000004</v>
      </c>
      <c r="AV3">
        <v>1.69</v>
      </c>
      <c r="AW3">
        <v>0.4</v>
      </c>
      <c r="AX3">
        <v>1.49</v>
      </c>
      <c r="AY3">
        <v>3.58</v>
      </c>
      <c r="AZ3">
        <v>4.58</v>
      </c>
      <c r="BA3">
        <v>9.76</v>
      </c>
      <c r="BB3">
        <v>58.93</v>
      </c>
      <c r="BC3">
        <v>0.83</v>
      </c>
      <c r="BD3">
        <v>5.61</v>
      </c>
      <c r="BE3">
        <v>1.72</v>
      </c>
      <c r="BF3">
        <v>3.22</v>
      </c>
      <c r="BG3">
        <v>2.31</v>
      </c>
    </row>
    <row r="4" spans="1:59" x14ac:dyDescent="0.3">
      <c r="A4">
        <v>3</v>
      </c>
      <c r="B4">
        <v>19</v>
      </c>
      <c r="C4" t="s">
        <v>183</v>
      </c>
      <c r="D4">
        <v>153264</v>
      </c>
      <c r="E4">
        <v>1630</v>
      </c>
      <c r="F4">
        <v>24</v>
      </c>
      <c r="G4" t="s">
        <v>175</v>
      </c>
      <c r="H4" t="s">
        <v>184</v>
      </c>
      <c r="I4" t="s">
        <v>185</v>
      </c>
      <c r="J4" t="s">
        <v>186</v>
      </c>
      <c r="K4" t="s">
        <v>47</v>
      </c>
      <c r="L4" t="s">
        <v>169</v>
      </c>
      <c r="M4">
        <v>1581</v>
      </c>
      <c r="N4" t="s">
        <v>146</v>
      </c>
      <c r="O4" t="s">
        <v>147</v>
      </c>
      <c r="P4">
        <v>61.12</v>
      </c>
      <c r="Q4">
        <v>19.93</v>
      </c>
      <c r="R4">
        <v>49.19</v>
      </c>
      <c r="S4">
        <v>30.07</v>
      </c>
      <c r="T4">
        <v>32.47</v>
      </c>
      <c r="U4" s="1">
        <v>0.66</v>
      </c>
      <c r="V4" s="1">
        <v>0.40799999999999997</v>
      </c>
      <c r="W4">
        <v>0.28000000000000003</v>
      </c>
      <c r="X4" s="1">
        <v>0.55600000000000005</v>
      </c>
      <c r="Y4">
        <v>8.9</v>
      </c>
      <c r="Z4">
        <v>5.58</v>
      </c>
      <c r="AA4">
        <v>1.38</v>
      </c>
      <c r="AB4">
        <v>0</v>
      </c>
      <c r="AC4">
        <v>3.81</v>
      </c>
      <c r="AD4" s="1">
        <v>0.40600000000000003</v>
      </c>
      <c r="AE4">
        <v>1.55</v>
      </c>
      <c r="AF4">
        <v>1.55</v>
      </c>
      <c r="AG4">
        <v>0</v>
      </c>
      <c r="AH4">
        <v>1.1000000000000001</v>
      </c>
      <c r="AI4">
        <v>0.39</v>
      </c>
      <c r="AJ4">
        <v>0.11</v>
      </c>
      <c r="AK4">
        <v>0.06</v>
      </c>
      <c r="AL4">
        <v>0.17</v>
      </c>
      <c r="AM4">
        <v>2.04</v>
      </c>
      <c r="AN4">
        <v>2.71</v>
      </c>
      <c r="AO4">
        <v>1.55</v>
      </c>
      <c r="AP4">
        <v>0.06</v>
      </c>
      <c r="AQ4">
        <v>0.55000000000000004</v>
      </c>
      <c r="AR4">
        <v>0.44</v>
      </c>
      <c r="AS4">
        <v>1.1000000000000001</v>
      </c>
      <c r="AT4">
        <v>3.87</v>
      </c>
      <c r="AU4">
        <v>5.36</v>
      </c>
      <c r="AV4">
        <v>1.99</v>
      </c>
      <c r="AW4">
        <v>0.99</v>
      </c>
      <c r="AX4">
        <v>1.05</v>
      </c>
      <c r="AY4">
        <v>2.48</v>
      </c>
      <c r="AZ4">
        <v>6.29</v>
      </c>
      <c r="BA4">
        <v>13.2</v>
      </c>
      <c r="BB4">
        <v>61.14</v>
      </c>
      <c r="BC4">
        <v>1</v>
      </c>
      <c r="BD4">
        <v>4.6399999999999997</v>
      </c>
      <c r="BE4">
        <v>1.4</v>
      </c>
      <c r="BF4">
        <v>2.08</v>
      </c>
      <c r="BG4">
        <v>1.98</v>
      </c>
    </row>
    <row r="5" spans="1:59" x14ac:dyDescent="0.3">
      <c r="A5">
        <v>4</v>
      </c>
      <c r="B5">
        <v>23</v>
      </c>
      <c r="C5" t="s">
        <v>187</v>
      </c>
      <c r="D5">
        <v>66284</v>
      </c>
      <c r="E5">
        <v>1995</v>
      </c>
      <c r="F5">
        <v>27</v>
      </c>
      <c r="G5" t="s">
        <v>175</v>
      </c>
      <c r="H5" t="s">
        <v>152</v>
      </c>
      <c r="I5" t="s">
        <v>188</v>
      </c>
      <c r="J5" t="s">
        <v>189</v>
      </c>
      <c r="K5" t="s">
        <v>48</v>
      </c>
      <c r="L5" t="s">
        <v>154</v>
      </c>
      <c r="M5">
        <v>9668</v>
      </c>
      <c r="N5" t="s">
        <v>146</v>
      </c>
      <c r="O5" t="s">
        <v>147</v>
      </c>
      <c r="P5">
        <v>74.17</v>
      </c>
      <c r="Q5">
        <v>19.489999999999998</v>
      </c>
      <c r="R5">
        <v>47.84</v>
      </c>
      <c r="S5">
        <v>35.479999999999997</v>
      </c>
      <c r="T5">
        <v>50.53</v>
      </c>
      <c r="U5" s="1">
        <v>0.80900000000000005</v>
      </c>
      <c r="V5" s="1">
        <v>0.40200000000000002</v>
      </c>
      <c r="W5">
        <v>0.18</v>
      </c>
      <c r="X5" s="1">
        <v>1</v>
      </c>
      <c r="Y5">
        <v>16.600000000000001</v>
      </c>
      <c r="Z5">
        <v>4.78</v>
      </c>
      <c r="AA5">
        <v>1.35</v>
      </c>
      <c r="AB5">
        <v>0.09</v>
      </c>
      <c r="AC5">
        <v>1.35</v>
      </c>
      <c r="AD5" s="1">
        <v>0.53300000000000003</v>
      </c>
      <c r="AE5">
        <v>0.72</v>
      </c>
      <c r="AF5">
        <v>0.27</v>
      </c>
      <c r="AG5">
        <v>0.45</v>
      </c>
      <c r="AH5">
        <v>0.81</v>
      </c>
      <c r="AI5">
        <v>0.36</v>
      </c>
      <c r="AJ5">
        <v>0.14000000000000001</v>
      </c>
      <c r="AK5">
        <v>0.23</v>
      </c>
      <c r="AL5">
        <v>0.23</v>
      </c>
      <c r="AM5">
        <v>2.21</v>
      </c>
      <c r="AN5">
        <v>1.35</v>
      </c>
      <c r="AO5">
        <v>1.44</v>
      </c>
      <c r="AP5">
        <v>0.36</v>
      </c>
      <c r="AQ5">
        <v>0.63</v>
      </c>
      <c r="AR5">
        <v>0.27</v>
      </c>
      <c r="AS5">
        <v>0.59</v>
      </c>
      <c r="AT5">
        <v>3.97</v>
      </c>
      <c r="AU5">
        <v>4.1100000000000003</v>
      </c>
      <c r="AV5">
        <v>0.9</v>
      </c>
      <c r="AW5">
        <v>0.32</v>
      </c>
      <c r="AX5">
        <v>0.9</v>
      </c>
      <c r="AY5">
        <v>2.08</v>
      </c>
      <c r="AZ5">
        <v>3.56</v>
      </c>
      <c r="BA5">
        <v>7.26</v>
      </c>
      <c r="BB5">
        <v>61.67</v>
      </c>
      <c r="BC5">
        <v>0.57999999999999996</v>
      </c>
      <c r="BD5">
        <v>5.5</v>
      </c>
      <c r="BE5">
        <v>1.33</v>
      </c>
      <c r="BF5">
        <v>2.75</v>
      </c>
      <c r="BG5">
        <v>2.1</v>
      </c>
    </row>
    <row r="6" spans="1:59" x14ac:dyDescent="0.3">
      <c r="A6">
        <v>5</v>
      </c>
      <c r="B6">
        <v>11</v>
      </c>
      <c r="C6" t="s">
        <v>190</v>
      </c>
      <c r="D6">
        <v>110633</v>
      </c>
      <c r="E6">
        <v>921</v>
      </c>
      <c r="F6">
        <v>27</v>
      </c>
      <c r="G6" t="s">
        <v>175</v>
      </c>
      <c r="H6" t="s">
        <v>176</v>
      </c>
      <c r="I6" t="s">
        <v>191</v>
      </c>
      <c r="J6" t="s">
        <v>192</v>
      </c>
      <c r="K6" t="s">
        <v>46</v>
      </c>
      <c r="L6" t="s">
        <v>156</v>
      </c>
      <c r="M6">
        <v>1897</v>
      </c>
      <c r="N6" t="s">
        <v>146</v>
      </c>
      <c r="O6" t="s">
        <v>147</v>
      </c>
      <c r="P6">
        <v>58.63</v>
      </c>
      <c r="Q6">
        <v>13.78</v>
      </c>
      <c r="R6">
        <v>45.06</v>
      </c>
      <c r="S6">
        <v>26.42</v>
      </c>
      <c r="T6">
        <v>37.33</v>
      </c>
      <c r="U6" s="1">
        <v>0.78</v>
      </c>
      <c r="V6" s="1">
        <v>0.41099999999999998</v>
      </c>
      <c r="W6">
        <v>0.59</v>
      </c>
      <c r="X6" s="1">
        <v>1</v>
      </c>
      <c r="Y6">
        <v>12.55</v>
      </c>
      <c r="Z6">
        <v>2.74</v>
      </c>
      <c r="AA6">
        <v>0.28999999999999998</v>
      </c>
      <c r="AB6">
        <v>0</v>
      </c>
      <c r="AC6">
        <v>1.17</v>
      </c>
      <c r="AD6" s="1">
        <v>0.41699999999999998</v>
      </c>
      <c r="AE6">
        <v>0.49</v>
      </c>
      <c r="AF6">
        <v>0.59</v>
      </c>
      <c r="AG6">
        <v>-0.1</v>
      </c>
      <c r="AH6">
        <v>0.1</v>
      </c>
      <c r="AI6">
        <v>0.2</v>
      </c>
      <c r="AJ6">
        <v>0</v>
      </c>
      <c r="AK6">
        <v>0.1</v>
      </c>
      <c r="AL6">
        <v>0</v>
      </c>
      <c r="AM6">
        <v>0.59</v>
      </c>
      <c r="AN6">
        <v>1.86</v>
      </c>
      <c r="AO6">
        <v>1.07</v>
      </c>
      <c r="AP6">
        <v>0</v>
      </c>
      <c r="AQ6">
        <v>0.68</v>
      </c>
      <c r="AR6">
        <v>0.78</v>
      </c>
      <c r="AS6">
        <v>0.88</v>
      </c>
      <c r="AT6">
        <v>3.62</v>
      </c>
      <c r="AU6">
        <v>4.79</v>
      </c>
      <c r="AV6">
        <v>1.37</v>
      </c>
      <c r="AW6">
        <v>0.1</v>
      </c>
      <c r="AX6">
        <v>0.88</v>
      </c>
      <c r="AY6">
        <v>1.56</v>
      </c>
      <c r="AZ6">
        <v>4.01</v>
      </c>
      <c r="BA6">
        <v>7.43</v>
      </c>
      <c r="BB6">
        <v>68.42</v>
      </c>
      <c r="BC6">
        <v>0.88</v>
      </c>
      <c r="BD6">
        <v>6.47</v>
      </c>
      <c r="BE6">
        <v>1.35</v>
      </c>
      <c r="BF6">
        <v>2.65</v>
      </c>
      <c r="BG6">
        <v>2.44</v>
      </c>
    </row>
    <row r="7" spans="1:59" x14ac:dyDescent="0.3">
      <c r="A7">
        <v>6</v>
      </c>
      <c r="B7">
        <v>9</v>
      </c>
      <c r="C7" t="s">
        <v>193</v>
      </c>
      <c r="D7">
        <v>172981</v>
      </c>
      <c r="E7">
        <v>764</v>
      </c>
      <c r="F7">
        <v>22</v>
      </c>
      <c r="G7" t="s">
        <v>175</v>
      </c>
      <c r="H7" t="s">
        <v>194</v>
      </c>
      <c r="I7" t="s">
        <v>195</v>
      </c>
      <c r="J7" t="s">
        <v>196</v>
      </c>
      <c r="K7" t="s">
        <v>149</v>
      </c>
      <c r="L7" t="s">
        <v>150</v>
      </c>
      <c r="M7">
        <v>2077</v>
      </c>
      <c r="N7" t="s">
        <v>146</v>
      </c>
      <c r="O7" t="s">
        <v>147</v>
      </c>
      <c r="P7">
        <v>92.95</v>
      </c>
      <c r="Q7">
        <v>26.86</v>
      </c>
      <c r="R7">
        <v>49.84</v>
      </c>
      <c r="S7">
        <v>46.32</v>
      </c>
      <c r="T7">
        <v>61.02</v>
      </c>
      <c r="U7" s="1">
        <v>0.81699999999999995</v>
      </c>
      <c r="V7" s="1">
        <v>0.40300000000000002</v>
      </c>
      <c r="W7">
        <v>1.18</v>
      </c>
      <c r="X7" s="1">
        <v>0.76900000000000002</v>
      </c>
      <c r="Y7">
        <v>21.01</v>
      </c>
      <c r="Z7">
        <v>3.65</v>
      </c>
      <c r="AA7">
        <v>1.3</v>
      </c>
      <c r="AB7">
        <v>0</v>
      </c>
      <c r="AC7">
        <v>4.83</v>
      </c>
      <c r="AD7" s="1">
        <v>0.53700000000000003</v>
      </c>
      <c r="AE7">
        <v>2.59</v>
      </c>
      <c r="AF7">
        <v>1.41</v>
      </c>
      <c r="AG7">
        <v>1.18</v>
      </c>
      <c r="AH7">
        <v>0.82</v>
      </c>
      <c r="AI7">
        <v>0</v>
      </c>
      <c r="AJ7">
        <v>0</v>
      </c>
      <c r="AK7">
        <v>0.12</v>
      </c>
      <c r="AL7">
        <v>0.24</v>
      </c>
      <c r="AM7">
        <v>1.53</v>
      </c>
      <c r="AN7">
        <v>2.59</v>
      </c>
      <c r="AO7">
        <v>0.94</v>
      </c>
      <c r="AP7">
        <v>0.12</v>
      </c>
      <c r="AQ7">
        <v>0.71</v>
      </c>
      <c r="AR7">
        <v>0.24</v>
      </c>
      <c r="AS7">
        <v>0.71</v>
      </c>
      <c r="AT7">
        <v>4.59</v>
      </c>
      <c r="AU7">
        <v>8.6</v>
      </c>
      <c r="AV7">
        <v>2.12</v>
      </c>
      <c r="AW7">
        <v>0.24</v>
      </c>
      <c r="AX7">
        <v>0.59</v>
      </c>
      <c r="AY7">
        <v>2</v>
      </c>
      <c r="AZ7">
        <v>7.3</v>
      </c>
      <c r="BA7">
        <v>13.78</v>
      </c>
      <c r="BB7">
        <v>67.930000000000007</v>
      </c>
      <c r="BC7">
        <v>0.48</v>
      </c>
      <c r="BD7">
        <v>3.43</v>
      </c>
      <c r="BE7">
        <v>2.13</v>
      </c>
      <c r="BF7">
        <v>3</v>
      </c>
      <c r="BG7">
        <v>1.84</v>
      </c>
    </row>
    <row r="8" spans="1:59" x14ac:dyDescent="0.3">
      <c r="A8">
        <v>7</v>
      </c>
      <c r="B8">
        <v>27</v>
      </c>
      <c r="C8" t="s">
        <v>197</v>
      </c>
      <c r="D8">
        <v>178386</v>
      </c>
      <c r="E8">
        <v>2310</v>
      </c>
      <c r="F8">
        <v>21</v>
      </c>
      <c r="G8" t="s">
        <v>175</v>
      </c>
      <c r="H8" t="s">
        <v>198</v>
      </c>
      <c r="I8" t="s">
        <v>199</v>
      </c>
      <c r="J8" t="s">
        <v>200</v>
      </c>
      <c r="K8" t="s">
        <v>49</v>
      </c>
      <c r="L8" t="s">
        <v>148</v>
      </c>
      <c r="M8">
        <v>1899</v>
      </c>
      <c r="N8" t="s">
        <v>146</v>
      </c>
      <c r="O8" t="s">
        <v>147</v>
      </c>
      <c r="P8">
        <v>75</v>
      </c>
      <c r="Q8">
        <v>18.97</v>
      </c>
      <c r="R8">
        <v>46.75</v>
      </c>
      <c r="S8">
        <v>35.06</v>
      </c>
      <c r="T8">
        <v>51</v>
      </c>
      <c r="U8" s="1">
        <v>0.84499999999999997</v>
      </c>
      <c r="V8" s="1">
        <v>0.30499999999999999</v>
      </c>
      <c r="W8">
        <v>0.9</v>
      </c>
      <c r="X8" s="1">
        <v>0.67600000000000005</v>
      </c>
      <c r="Y8">
        <v>13.74</v>
      </c>
      <c r="Z8">
        <v>4.4800000000000004</v>
      </c>
      <c r="AA8">
        <v>1.6</v>
      </c>
      <c r="AB8">
        <v>0.04</v>
      </c>
      <c r="AC8">
        <v>1.79</v>
      </c>
      <c r="AD8" s="1">
        <v>0.63</v>
      </c>
      <c r="AE8">
        <v>1.1299999999999999</v>
      </c>
      <c r="AF8">
        <v>0.55000000000000004</v>
      </c>
      <c r="AG8">
        <v>0.57999999999999996</v>
      </c>
      <c r="AH8">
        <v>0.66</v>
      </c>
      <c r="AI8">
        <v>0.12</v>
      </c>
      <c r="AJ8">
        <v>0</v>
      </c>
      <c r="AK8">
        <v>0.23</v>
      </c>
      <c r="AL8">
        <v>0.19</v>
      </c>
      <c r="AM8">
        <v>1.99</v>
      </c>
      <c r="AN8">
        <v>1.64</v>
      </c>
      <c r="AO8">
        <v>1.44</v>
      </c>
      <c r="AP8">
        <v>0.16</v>
      </c>
      <c r="AQ8">
        <v>0.57999999999999996</v>
      </c>
      <c r="AR8">
        <v>0.12</v>
      </c>
      <c r="AS8">
        <v>0.51</v>
      </c>
      <c r="AT8">
        <v>3.58</v>
      </c>
      <c r="AU8">
        <v>4.4000000000000004</v>
      </c>
      <c r="AV8">
        <v>1.0900000000000001</v>
      </c>
      <c r="AW8">
        <v>0.51</v>
      </c>
      <c r="AX8">
        <v>1.1299999999999999</v>
      </c>
      <c r="AY8">
        <v>1.95</v>
      </c>
      <c r="AZ8">
        <v>4.29</v>
      </c>
      <c r="BA8">
        <v>7.36</v>
      </c>
      <c r="BB8">
        <v>68.680000000000007</v>
      </c>
      <c r="BC8">
        <v>1.07</v>
      </c>
      <c r="BD8">
        <v>4.96</v>
      </c>
      <c r="BE8">
        <v>1.54</v>
      </c>
      <c r="BF8">
        <v>2.61</v>
      </c>
      <c r="BG8">
        <v>2.1</v>
      </c>
    </row>
    <row r="9" spans="1:59" x14ac:dyDescent="0.3">
      <c r="A9">
        <v>8</v>
      </c>
      <c r="B9">
        <v>12</v>
      </c>
      <c r="C9" t="s">
        <v>201</v>
      </c>
      <c r="D9">
        <v>131840</v>
      </c>
      <c r="E9">
        <v>1035</v>
      </c>
      <c r="F9">
        <v>27</v>
      </c>
      <c r="G9" t="s">
        <v>175</v>
      </c>
      <c r="H9" t="s">
        <v>202</v>
      </c>
      <c r="I9" t="s">
        <v>203</v>
      </c>
      <c r="J9" t="s">
        <v>204</v>
      </c>
      <c r="K9" t="s">
        <v>50</v>
      </c>
      <c r="L9" t="s">
        <v>157</v>
      </c>
      <c r="M9">
        <v>1616</v>
      </c>
      <c r="N9" t="s">
        <v>146</v>
      </c>
      <c r="O9" t="s">
        <v>147</v>
      </c>
      <c r="P9">
        <v>62.7</v>
      </c>
      <c r="Q9">
        <v>15.48</v>
      </c>
      <c r="R9">
        <v>46.26</v>
      </c>
      <c r="S9">
        <v>29</v>
      </c>
      <c r="T9">
        <v>40.43</v>
      </c>
      <c r="U9" s="1">
        <v>0.82399999999999995</v>
      </c>
      <c r="V9" s="1">
        <v>0.372</v>
      </c>
      <c r="W9">
        <v>0</v>
      </c>
      <c r="X9" t="s">
        <v>151</v>
      </c>
      <c r="Y9">
        <v>12.39</v>
      </c>
      <c r="Z9">
        <v>2.7</v>
      </c>
      <c r="AA9">
        <v>0.52</v>
      </c>
      <c r="AB9">
        <v>0</v>
      </c>
      <c r="AC9">
        <v>1.48</v>
      </c>
      <c r="AD9" s="1">
        <v>0.52900000000000003</v>
      </c>
      <c r="AE9">
        <v>0.78</v>
      </c>
      <c r="AF9">
        <v>0.43</v>
      </c>
      <c r="AG9">
        <v>0.35</v>
      </c>
      <c r="AH9">
        <v>0.17</v>
      </c>
      <c r="AI9">
        <v>0</v>
      </c>
      <c r="AJ9">
        <v>0</v>
      </c>
      <c r="AK9">
        <v>0.17</v>
      </c>
      <c r="AL9">
        <v>0.09</v>
      </c>
      <c r="AM9">
        <v>0.7</v>
      </c>
      <c r="AN9">
        <v>1.57</v>
      </c>
      <c r="AO9">
        <v>1.22</v>
      </c>
      <c r="AP9">
        <v>0.26</v>
      </c>
      <c r="AQ9">
        <v>0.7</v>
      </c>
      <c r="AR9">
        <v>0.17</v>
      </c>
      <c r="AS9">
        <v>1.3</v>
      </c>
      <c r="AT9">
        <v>2.35</v>
      </c>
      <c r="AU9">
        <v>4.43</v>
      </c>
      <c r="AV9">
        <v>1.3</v>
      </c>
      <c r="AW9">
        <v>0.26</v>
      </c>
      <c r="AX9">
        <v>1.1299999999999999</v>
      </c>
      <c r="AY9">
        <v>2.35</v>
      </c>
      <c r="AZ9">
        <v>4.3499999999999996</v>
      </c>
      <c r="BA9">
        <v>8.9600000000000009</v>
      </c>
      <c r="BB9">
        <v>63.38</v>
      </c>
      <c r="BC9">
        <v>0.63</v>
      </c>
      <c r="BD9">
        <v>8.81</v>
      </c>
      <c r="BE9">
        <v>1.56</v>
      </c>
      <c r="BF9">
        <v>2.06</v>
      </c>
      <c r="BG9">
        <v>3.28</v>
      </c>
    </row>
    <row r="10" spans="1:59" x14ac:dyDescent="0.3">
      <c r="A10">
        <v>9</v>
      </c>
      <c r="B10">
        <v>12</v>
      </c>
      <c r="C10" t="s">
        <v>205</v>
      </c>
      <c r="D10">
        <v>193891</v>
      </c>
      <c r="E10">
        <v>962</v>
      </c>
      <c r="F10">
        <v>23</v>
      </c>
      <c r="G10" t="s">
        <v>175</v>
      </c>
      <c r="H10" t="s">
        <v>206</v>
      </c>
      <c r="I10" t="s">
        <v>207</v>
      </c>
      <c r="J10" t="s">
        <v>208</v>
      </c>
      <c r="K10" t="s">
        <v>209</v>
      </c>
      <c r="L10" t="s">
        <v>210</v>
      </c>
      <c r="M10">
        <v>11091</v>
      </c>
      <c r="N10" t="s">
        <v>146</v>
      </c>
      <c r="O10" t="s">
        <v>147</v>
      </c>
      <c r="P10">
        <v>73.25</v>
      </c>
      <c r="Q10">
        <v>20.96</v>
      </c>
      <c r="R10">
        <v>48.59</v>
      </c>
      <c r="S10">
        <v>35.6</v>
      </c>
      <c r="T10">
        <v>48.09</v>
      </c>
      <c r="U10" s="1">
        <v>0.83899999999999997</v>
      </c>
      <c r="V10" s="1">
        <v>0.253</v>
      </c>
      <c r="W10">
        <v>0.28000000000000003</v>
      </c>
      <c r="X10" s="1">
        <v>1</v>
      </c>
      <c r="Y10">
        <v>10.48</v>
      </c>
      <c r="Z10">
        <v>2.71</v>
      </c>
      <c r="AA10">
        <v>1.03</v>
      </c>
      <c r="AB10">
        <v>0</v>
      </c>
      <c r="AC10">
        <v>2.15</v>
      </c>
      <c r="AD10" s="1">
        <v>0.47799999999999998</v>
      </c>
      <c r="AE10">
        <v>1.03</v>
      </c>
      <c r="AF10">
        <v>0.75</v>
      </c>
      <c r="AG10">
        <v>0.28000000000000003</v>
      </c>
      <c r="AH10">
        <v>0.75</v>
      </c>
      <c r="AI10">
        <v>0.19</v>
      </c>
      <c r="AJ10">
        <v>0</v>
      </c>
      <c r="AK10">
        <v>0.09</v>
      </c>
      <c r="AL10">
        <v>0</v>
      </c>
      <c r="AM10">
        <v>1.31</v>
      </c>
      <c r="AN10">
        <v>2.81</v>
      </c>
      <c r="AO10">
        <v>1.78</v>
      </c>
      <c r="AP10">
        <v>0.28000000000000003</v>
      </c>
      <c r="AQ10">
        <v>0.47</v>
      </c>
      <c r="AR10">
        <v>0.28000000000000003</v>
      </c>
      <c r="AS10">
        <v>0.94</v>
      </c>
      <c r="AT10">
        <v>4.58</v>
      </c>
      <c r="AU10">
        <v>5.05</v>
      </c>
      <c r="AV10">
        <v>2.06</v>
      </c>
      <c r="AW10">
        <v>0.47</v>
      </c>
      <c r="AX10">
        <v>2.4300000000000002</v>
      </c>
      <c r="AY10">
        <v>4.21</v>
      </c>
      <c r="AZ10">
        <v>7.02</v>
      </c>
      <c r="BA10">
        <v>12.54</v>
      </c>
      <c r="BB10">
        <v>65.599999999999994</v>
      </c>
      <c r="BC10">
        <v>0.45</v>
      </c>
      <c r="BD10">
        <v>4</v>
      </c>
      <c r="BE10">
        <v>1.4</v>
      </c>
      <c r="BF10">
        <v>2.1</v>
      </c>
      <c r="BG10">
        <v>1.73</v>
      </c>
    </row>
    <row r="11" spans="1:59" x14ac:dyDescent="0.3">
      <c r="A11">
        <v>10</v>
      </c>
      <c r="B11">
        <v>29</v>
      </c>
      <c r="C11" t="s">
        <v>211</v>
      </c>
      <c r="D11">
        <v>60210</v>
      </c>
      <c r="E11">
        <v>2610</v>
      </c>
      <c r="F11">
        <v>32</v>
      </c>
      <c r="G11" t="s">
        <v>175</v>
      </c>
      <c r="H11" t="s">
        <v>212</v>
      </c>
      <c r="I11" t="s">
        <v>213</v>
      </c>
      <c r="J11" t="s">
        <v>214</v>
      </c>
      <c r="K11" t="s">
        <v>51</v>
      </c>
      <c r="L11" t="s">
        <v>160</v>
      </c>
      <c r="M11">
        <v>421</v>
      </c>
      <c r="N11" t="s">
        <v>146</v>
      </c>
      <c r="O11" t="s">
        <v>147</v>
      </c>
      <c r="P11">
        <v>90.69</v>
      </c>
      <c r="Q11">
        <v>28.97</v>
      </c>
      <c r="R11">
        <v>52.33</v>
      </c>
      <c r="S11">
        <v>47.46</v>
      </c>
      <c r="T11">
        <v>60.59</v>
      </c>
      <c r="U11" s="1">
        <v>0.85299999999999998</v>
      </c>
      <c r="V11" s="1">
        <v>0.318</v>
      </c>
      <c r="W11">
        <v>1.34</v>
      </c>
      <c r="X11" s="1">
        <v>0.76500000000000001</v>
      </c>
      <c r="Y11">
        <v>17.47</v>
      </c>
      <c r="Z11">
        <v>8.59</v>
      </c>
      <c r="AA11">
        <v>2.52</v>
      </c>
      <c r="AB11">
        <v>0.21</v>
      </c>
      <c r="AC11">
        <v>1.03</v>
      </c>
      <c r="AD11" s="1">
        <v>0.5</v>
      </c>
      <c r="AE11">
        <v>0.52</v>
      </c>
      <c r="AF11">
        <v>0.76</v>
      </c>
      <c r="AG11">
        <v>-0.24</v>
      </c>
      <c r="AH11">
        <v>1.34</v>
      </c>
      <c r="AI11">
        <v>0.62</v>
      </c>
      <c r="AJ11">
        <v>7.0000000000000007E-2</v>
      </c>
      <c r="AK11">
        <v>0.34</v>
      </c>
      <c r="AL11">
        <v>0.14000000000000001</v>
      </c>
      <c r="AM11">
        <v>3.66</v>
      </c>
      <c r="AN11">
        <v>1.86</v>
      </c>
      <c r="AO11">
        <v>1.97</v>
      </c>
      <c r="AP11">
        <v>0.24</v>
      </c>
      <c r="AQ11">
        <v>0.62</v>
      </c>
      <c r="AR11">
        <v>0.41</v>
      </c>
      <c r="AS11">
        <v>0.45</v>
      </c>
      <c r="AT11">
        <v>4.83</v>
      </c>
      <c r="AU11">
        <v>6.17</v>
      </c>
      <c r="AV11">
        <v>1.21</v>
      </c>
      <c r="AW11">
        <v>0.97</v>
      </c>
      <c r="AX11">
        <v>1.34</v>
      </c>
      <c r="AY11">
        <v>2.62</v>
      </c>
      <c r="AZ11">
        <v>4.62</v>
      </c>
      <c r="BA11">
        <v>8.17</v>
      </c>
      <c r="BB11">
        <v>67.83</v>
      </c>
      <c r="BC11">
        <v>0.83</v>
      </c>
      <c r="BD11">
        <v>4.5199999999999996</v>
      </c>
      <c r="BE11">
        <v>1.24</v>
      </c>
      <c r="BF11">
        <v>2.4500000000000002</v>
      </c>
      <c r="BG11">
        <v>1.81</v>
      </c>
    </row>
    <row r="12" spans="1:59" x14ac:dyDescent="0.3">
      <c r="A12">
        <v>11</v>
      </c>
      <c r="B12">
        <v>29</v>
      </c>
      <c r="C12" t="s">
        <v>215</v>
      </c>
      <c r="D12">
        <v>49483</v>
      </c>
      <c r="E12">
        <v>2610</v>
      </c>
      <c r="F12">
        <v>32</v>
      </c>
      <c r="G12" t="s">
        <v>175</v>
      </c>
      <c r="H12" t="s">
        <v>216</v>
      </c>
      <c r="I12" t="s">
        <v>217</v>
      </c>
      <c r="J12" t="s">
        <v>218</v>
      </c>
      <c r="K12" t="s">
        <v>52</v>
      </c>
      <c r="L12" t="s">
        <v>164</v>
      </c>
      <c r="M12">
        <v>454</v>
      </c>
      <c r="N12" t="s">
        <v>146</v>
      </c>
      <c r="O12" t="s">
        <v>147</v>
      </c>
      <c r="P12">
        <v>75.48</v>
      </c>
      <c r="Q12">
        <v>23.69</v>
      </c>
      <c r="R12">
        <v>50.52</v>
      </c>
      <c r="S12">
        <v>38.130000000000003</v>
      </c>
      <c r="T12">
        <v>52.38</v>
      </c>
      <c r="U12" s="1">
        <v>0.83</v>
      </c>
      <c r="V12" s="1">
        <v>0.28100000000000003</v>
      </c>
      <c r="W12">
        <v>0.48</v>
      </c>
      <c r="X12" s="1">
        <v>0.73699999999999999</v>
      </c>
      <c r="Y12">
        <v>12.58</v>
      </c>
      <c r="Z12">
        <v>6.28</v>
      </c>
      <c r="AA12">
        <v>2</v>
      </c>
      <c r="AB12">
        <v>0.1</v>
      </c>
      <c r="AC12">
        <v>1.45</v>
      </c>
      <c r="AD12" s="1">
        <v>0.57099999999999995</v>
      </c>
      <c r="AE12">
        <v>0.83</v>
      </c>
      <c r="AF12">
        <v>0.55000000000000004</v>
      </c>
      <c r="AG12">
        <v>0.28000000000000003</v>
      </c>
      <c r="AH12">
        <v>1.41</v>
      </c>
      <c r="AI12">
        <v>0.38</v>
      </c>
      <c r="AJ12">
        <v>7.0000000000000007E-2</v>
      </c>
      <c r="AK12">
        <v>0.24</v>
      </c>
      <c r="AL12">
        <v>0.17</v>
      </c>
      <c r="AM12">
        <v>2.79</v>
      </c>
      <c r="AN12">
        <v>0.62</v>
      </c>
      <c r="AO12">
        <v>1.97</v>
      </c>
      <c r="AP12">
        <v>0</v>
      </c>
      <c r="AQ12">
        <v>0.52</v>
      </c>
      <c r="AR12">
        <v>0.17</v>
      </c>
      <c r="AS12">
        <v>0.34</v>
      </c>
      <c r="AT12">
        <v>3.28</v>
      </c>
      <c r="AU12">
        <v>6.41</v>
      </c>
      <c r="AV12">
        <v>0.34</v>
      </c>
      <c r="AW12">
        <v>0.66</v>
      </c>
      <c r="AX12">
        <v>0.72</v>
      </c>
      <c r="AY12">
        <v>1.41</v>
      </c>
      <c r="AZ12">
        <v>2.86</v>
      </c>
      <c r="BA12">
        <v>5.38</v>
      </c>
      <c r="BB12">
        <v>71.400000000000006</v>
      </c>
      <c r="BC12">
        <v>0.26</v>
      </c>
      <c r="BD12">
        <v>3.23</v>
      </c>
      <c r="BE12">
        <v>1.23</v>
      </c>
      <c r="BF12">
        <v>1.1000000000000001</v>
      </c>
      <c r="BG12">
        <v>1.5</v>
      </c>
    </row>
    <row r="13" spans="1:59" x14ac:dyDescent="0.3">
      <c r="A13">
        <v>12</v>
      </c>
      <c r="B13">
        <v>12</v>
      </c>
      <c r="C13" t="s">
        <v>219</v>
      </c>
      <c r="D13">
        <v>220458</v>
      </c>
      <c r="E13">
        <v>848</v>
      </c>
      <c r="F13">
        <v>25</v>
      </c>
      <c r="G13" t="s">
        <v>175</v>
      </c>
      <c r="H13" t="s">
        <v>159</v>
      </c>
      <c r="I13" t="s">
        <v>220</v>
      </c>
      <c r="J13" t="s">
        <v>221</v>
      </c>
      <c r="K13" t="s">
        <v>53</v>
      </c>
      <c r="L13" t="s">
        <v>166</v>
      </c>
      <c r="M13">
        <v>3500</v>
      </c>
      <c r="N13" t="s">
        <v>146</v>
      </c>
      <c r="O13" t="s">
        <v>147</v>
      </c>
      <c r="P13">
        <v>55.61</v>
      </c>
      <c r="Q13">
        <v>12.1</v>
      </c>
      <c r="R13">
        <v>41.66</v>
      </c>
      <c r="S13">
        <v>23.17</v>
      </c>
      <c r="T13">
        <v>30.04</v>
      </c>
      <c r="U13" s="1">
        <v>0.73499999999999999</v>
      </c>
      <c r="V13" s="1">
        <v>0.34599999999999997</v>
      </c>
      <c r="W13">
        <v>0.11</v>
      </c>
      <c r="X13" s="1">
        <v>1</v>
      </c>
      <c r="Y13">
        <v>7.75</v>
      </c>
      <c r="Z13">
        <v>3.4</v>
      </c>
      <c r="AA13">
        <v>0.96</v>
      </c>
      <c r="AB13">
        <v>0</v>
      </c>
      <c r="AC13">
        <v>2.44</v>
      </c>
      <c r="AD13" s="1">
        <v>0.52200000000000002</v>
      </c>
      <c r="AE13">
        <v>1.27</v>
      </c>
      <c r="AF13">
        <v>0.53</v>
      </c>
      <c r="AG13">
        <v>0.74</v>
      </c>
      <c r="AH13">
        <v>0.74</v>
      </c>
      <c r="AI13">
        <v>0</v>
      </c>
      <c r="AJ13">
        <v>0</v>
      </c>
      <c r="AK13">
        <v>0</v>
      </c>
      <c r="AL13">
        <v>0</v>
      </c>
      <c r="AM13">
        <v>0.96</v>
      </c>
      <c r="AN13">
        <v>2.23</v>
      </c>
      <c r="AO13">
        <v>2.12</v>
      </c>
      <c r="AP13">
        <v>0.21</v>
      </c>
      <c r="AQ13">
        <v>0.96</v>
      </c>
      <c r="AR13">
        <v>0.42</v>
      </c>
      <c r="AS13">
        <v>0.85</v>
      </c>
      <c r="AT13">
        <v>4.99</v>
      </c>
      <c r="AU13">
        <v>4.5599999999999996</v>
      </c>
      <c r="AV13">
        <v>1.17</v>
      </c>
      <c r="AW13">
        <v>0.32</v>
      </c>
      <c r="AX13">
        <v>1.38</v>
      </c>
      <c r="AY13">
        <v>2.65</v>
      </c>
      <c r="AZ13">
        <v>5.73</v>
      </c>
      <c r="BA13">
        <v>10.51</v>
      </c>
      <c r="BB13">
        <v>61.06</v>
      </c>
      <c r="BC13">
        <v>0.73</v>
      </c>
      <c r="BD13">
        <v>4.55</v>
      </c>
      <c r="BE13">
        <v>0.95</v>
      </c>
      <c r="BF13">
        <v>1.18</v>
      </c>
      <c r="BG13">
        <v>1.8</v>
      </c>
    </row>
    <row r="14" spans="1:59" x14ac:dyDescent="0.3">
      <c r="A14">
        <v>13</v>
      </c>
      <c r="B14">
        <v>21</v>
      </c>
      <c r="C14" t="s">
        <v>222</v>
      </c>
      <c r="D14">
        <v>245005</v>
      </c>
      <c r="E14">
        <v>1762</v>
      </c>
      <c r="F14">
        <v>23</v>
      </c>
      <c r="G14" t="s">
        <v>175</v>
      </c>
      <c r="H14" t="s">
        <v>223</v>
      </c>
      <c r="I14" t="s">
        <v>224</v>
      </c>
      <c r="J14" t="s">
        <v>225</v>
      </c>
      <c r="K14" t="s">
        <v>54</v>
      </c>
      <c r="L14" t="s">
        <v>163</v>
      </c>
      <c r="M14">
        <v>1708</v>
      </c>
      <c r="N14" t="s">
        <v>146</v>
      </c>
      <c r="O14" t="s">
        <v>147</v>
      </c>
      <c r="P14">
        <v>59.35</v>
      </c>
      <c r="Q14">
        <v>12.16</v>
      </c>
      <c r="R14">
        <v>44.81</v>
      </c>
      <c r="S14">
        <v>26.59</v>
      </c>
      <c r="T14">
        <v>34.840000000000003</v>
      </c>
      <c r="U14" s="1">
        <v>0.78300000000000003</v>
      </c>
      <c r="V14" s="1">
        <v>0.40200000000000002</v>
      </c>
      <c r="W14">
        <v>0.2</v>
      </c>
      <c r="X14" s="1">
        <v>0.8</v>
      </c>
      <c r="Y14">
        <v>11.12</v>
      </c>
      <c r="Z14">
        <v>3.88</v>
      </c>
      <c r="AA14">
        <v>0.87</v>
      </c>
      <c r="AB14">
        <v>0.05</v>
      </c>
      <c r="AC14">
        <v>1.33</v>
      </c>
      <c r="AD14" s="1">
        <v>0.42299999999999999</v>
      </c>
      <c r="AE14">
        <v>0.56000000000000005</v>
      </c>
      <c r="AF14">
        <v>0.56000000000000005</v>
      </c>
      <c r="AG14">
        <v>0</v>
      </c>
      <c r="AH14">
        <v>0.51</v>
      </c>
      <c r="AI14">
        <v>0</v>
      </c>
      <c r="AJ14">
        <v>0</v>
      </c>
      <c r="AK14">
        <v>0.15</v>
      </c>
      <c r="AL14">
        <v>0</v>
      </c>
      <c r="AM14">
        <v>1.02</v>
      </c>
      <c r="AN14">
        <v>3.01</v>
      </c>
      <c r="AO14">
        <v>1.53</v>
      </c>
      <c r="AP14">
        <v>0.31</v>
      </c>
      <c r="AQ14">
        <v>0.41</v>
      </c>
      <c r="AR14">
        <v>0.2</v>
      </c>
      <c r="AS14">
        <v>0.92</v>
      </c>
      <c r="AT14">
        <v>4.6500000000000004</v>
      </c>
      <c r="AU14">
        <v>3.93</v>
      </c>
      <c r="AV14">
        <v>1.74</v>
      </c>
      <c r="AW14">
        <v>0.51</v>
      </c>
      <c r="AX14">
        <v>1.69</v>
      </c>
      <c r="AY14">
        <v>2.96</v>
      </c>
      <c r="AZ14">
        <v>6.23</v>
      </c>
      <c r="BA14">
        <v>10.73</v>
      </c>
      <c r="BB14">
        <v>63.59</v>
      </c>
      <c r="BC14">
        <v>0.17</v>
      </c>
      <c r="BD14">
        <v>4.63</v>
      </c>
      <c r="BE14">
        <v>2.04</v>
      </c>
      <c r="BF14">
        <v>1</v>
      </c>
      <c r="BG14">
        <v>2.3199999999999998</v>
      </c>
    </row>
    <row r="15" spans="1:59" x14ac:dyDescent="0.3">
      <c r="A15">
        <v>14</v>
      </c>
      <c r="B15">
        <v>14</v>
      </c>
      <c r="C15" t="s">
        <v>226</v>
      </c>
      <c r="D15">
        <v>95320</v>
      </c>
      <c r="E15">
        <v>1053</v>
      </c>
      <c r="F15">
        <v>27</v>
      </c>
      <c r="G15" t="s">
        <v>175</v>
      </c>
      <c r="H15" t="s">
        <v>227</v>
      </c>
      <c r="I15" t="s">
        <v>228</v>
      </c>
      <c r="J15" t="s">
        <v>229</v>
      </c>
      <c r="K15" t="s">
        <v>58</v>
      </c>
      <c r="L15" t="s">
        <v>161</v>
      </c>
      <c r="M15">
        <v>1326</v>
      </c>
      <c r="N15" t="s">
        <v>146</v>
      </c>
      <c r="O15" t="s">
        <v>147</v>
      </c>
      <c r="P15">
        <v>61.28</v>
      </c>
      <c r="Q15">
        <v>12.48</v>
      </c>
      <c r="R15">
        <v>46.46</v>
      </c>
      <c r="S15">
        <v>28.47</v>
      </c>
      <c r="T15">
        <v>39.74</v>
      </c>
      <c r="U15" s="1">
        <v>0.82599999999999996</v>
      </c>
      <c r="V15" s="1">
        <v>0.30299999999999999</v>
      </c>
      <c r="W15">
        <v>0.68</v>
      </c>
      <c r="X15" s="1">
        <v>0.61499999999999999</v>
      </c>
      <c r="Y15">
        <v>10.37</v>
      </c>
      <c r="Z15">
        <v>3.16</v>
      </c>
      <c r="AA15">
        <v>0.77</v>
      </c>
      <c r="AB15">
        <v>0.09</v>
      </c>
      <c r="AC15">
        <v>1.2</v>
      </c>
      <c r="AD15" s="1">
        <v>0.57099999999999995</v>
      </c>
      <c r="AE15">
        <v>0.68</v>
      </c>
      <c r="AF15">
        <v>0.51</v>
      </c>
      <c r="AG15">
        <v>0.17</v>
      </c>
      <c r="AH15">
        <v>0.43</v>
      </c>
      <c r="AI15">
        <v>0.26</v>
      </c>
      <c r="AJ15">
        <v>0.17</v>
      </c>
      <c r="AK15">
        <v>0.26</v>
      </c>
      <c r="AL15">
        <v>0.34</v>
      </c>
      <c r="AM15">
        <v>1.62</v>
      </c>
      <c r="AN15">
        <v>2.39</v>
      </c>
      <c r="AO15">
        <v>1.71</v>
      </c>
      <c r="AP15">
        <v>0.26</v>
      </c>
      <c r="AQ15">
        <v>0.6</v>
      </c>
      <c r="AR15">
        <v>0.17</v>
      </c>
      <c r="AS15">
        <v>1.1100000000000001</v>
      </c>
      <c r="AT15">
        <v>4.7</v>
      </c>
      <c r="AU15">
        <v>3.85</v>
      </c>
      <c r="AV15">
        <v>1.45</v>
      </c>
      <c r="AW15">
        <v>0.34</v>
      </c>
      <c r="AX15">
        <v>1.54</v>
      </c>
      <c r="AY15">
        <v>2.99</v>
      </c>
      <c r="AZ15">
        <v>5.38</v>
      </c>
      <c r="BA15">
        <v>9.74</v>
      </c>
      <c r="BB15">
        <v>62.4</v>
      </c>
      <c r="BC15">
        <v>0.86</v>
      </c>
      <c r="BD15">
        <v>6.62</v>
      </c>
      <c r="BE15">
        <v>1.86</v>
      </c>
      <c r="BF15">
        <v>2</v>
      </c>
      <c r="BG15">
        <v>2.8</v>
      </c>
    </row>
    <row r="16" spans="1:59" x14ac:dyDescent="0.3">
      <c r="A16">
        <v>15</v>
      </c>
      <c r="B16">
        <v>20</v>
      </c>
      <c r="C16" t="s">
        <v>230</v>
      </c>
      <c r="D16">
        <v>58634</v>
      </c>
      <c r="E16">
        <v>1571</v>
      </c>
      <c r="F16">
        <v>28</v>
      </c>
      <c r="G16" t="s">
        <v>175</v>
      </c>
      <c r="H16" t="s">
        <v>231</v>
      </c>
      <c r="I16" t="s">
        <v>232</v>
      </c>
      <c r="J16" t="s">
        <v>233</v>
      </c>
      <c r="K16" t="s">
        <v>53</v>
      </c>
      <c r="L16" t="s">
        <v>166</v>
      </c>
      <c r="M16">
        <v>3500</v>
      </c>
      <c r="N16" t="s">
        <v>146</v>
      </c>
      <c r="O16" t="s">
        <v>147</v>
      </c>
      <c r="P16">
        <v>65.19</v>
      </c>
      <c r="Q16">
        <v>23.66</v>
      </c>
      <c r="R16">
        <v>52.44</v>
      </c>
      <c r="S16">
        <v>34.19</v>
      </c>
      <c r="T16">
        <v>41.88</v>
      </c>
      <c r="U16" s="1">
        <v>0.78800000000000003</v>
      </c>
      <c r="V16" s="1">
        <v>0.32300000000000001</v>
      </c>
      <c r="W16">
        <v>0.74</v>
      </c>
      <c r="X16" s="1">
        <v>0.81299999999999994</v>
      </c>
      <c r="Y16">
        <v>11.26</v>
      </c>
      <c r="Z16">
        <v>8.19</v>
      </c>
      <c r="AA16">
        <v>2.41</v>
      </c>
      <c r="AB16">
        <v>0.06</v>
      </c>
      <c r="AC16">
        <v>1.32</v>
      </c>
      <c r="AD16" s="1">
        <v>0.435</v>
      </c>
      <c r="AE16">
        <v>0.56999999999999995</v>
      </c>
      <c r="AF16">
        <v>0.97</v>
      </c>
      <c r="AG16">
        <v>-0.4</v>
      </c>
      <c r="AH16">
        <v>1.95</v>
      </c>
      <c r="AI16">
        <v>0.11</v>
      </c>
      <c r="AJ16">
        <v>0</v>
      </c>
      <c r="AK16">
        <v>0.23</v>
      </c>
      <c r="AL16">
        <v>0.17</v>
      </c>
      <c r="AM16">
        <v>2.81</v>
      </c>
      <c r="AN16">
        <v>2.12</v>
      </c>
      <c r="AO16">
        <v>1.03</v>
      </c>
      <c r="AP16">
        <v>0.34</v>
      </c>
      <c r="AQ16">
        <v>0.34</v>
      </c>
      <c r="AR16">
        <v>0.17</v>
      </c>
      <c r="AS16">
        <v>0.4</v>
      </c>
      <c r="AT16">
        <v>4.93</v>
      </c>
      <c r="AU16">
        <v>3.49</v>
      </c>
      <c r="AV16">
        <v>1.37</v>
      </c>
      <c r="AW16">
        <v>0.34</v>
      </c>
      <c r="AX16">
        <v>2.12</v>
      </c>
      <c r="AY16">
        <v>3.78</v>
      </c>
      <c r="AZ16">
        <v>5.04</v>
      </c>
      <c r="BA16">
        <v>9.4499999999999993</v>
      </c>
      <c r="BB16">
        <v>61.96</v>
      </c>
      <c r="BC16">
        <v>0.44</v>
      </c>
      <c r="BD16">
        <v>3.56</v>
      </c>
      <c r="BE16">
        <v>1.07</v>
      </c>
      <c r="BF16">
        <v>1.3</v>
      </c>
      <c r="BG16">
        <v>1.52</v>
      </c>
    </row>
    <row r="17" spans="1:59" x14ac:dyDescent="0.3">
      <c r="A17">
        <v>16</v>
      </c>
      <c r="B17">
        <v>29</v>
      </c>
      <c r="C17" t="s">
        <v>234</v>
      </c>
      <c r="D17">
        <v>127541</v>
      </c>
      <c r="E17">
        <v>2525</v>
      </c>
      <c r="F17">
        <v>24</v>
      </c>
      <c r="G17" t="s">
        <v>175</v>
      </c>
      <c r="H17" t="s">
        <v>235</v>
      </c>
      <c r="I17" t="s">
        <v>236</v>
      </c>
      <c r="J17" t="s">
        <v>237</v>
      </c>
      <c r="K17" t="s">
        <v>55</v>
      </c>
      <c r="L17" t="s">
        <v>167</v>
      </c>
      <c r="M17">
        <v>5513</v>
      </c>
      <c r="N17" t="s">
        <v>146</v>
      </c>
      <c r="O17" t="s">
        <v>147</v>
      </c>
      <c r="P17">
        <v>75.239999999999995</v>
      </c>
      <c r="Q17">
        <v>19.57</v>
      </c>
      <c r="R17">
        <v>47.66</v>
      </c>
      <c r="S17">
        <v>35.86</v>
      </c>
      <c r="T17">
        <v>51.36</v>
      </c>
      <c r="U17" s="1">
        <v>0.83599999999999997</v>
      </c>
      <c r="V17" s="1">
        <v>0.33900000000000002</v>
      </c>
      <c r="W17">
        <v>0.36</v>
      </c>
      <c r="X17" s="1">
        <v>0.83299999999999996</v>
      </c>
      <c r="Y17">
        <v>14.83</v>
      </c>
      <c r="Z17">
        <v>3.56</v>
      </c>
      <c r="AA17">
        <v>1.03</v>
      </c>
      <c r="AB17">
        <v>7.0000000000000007E-2</v>
      </c>
      <c r="AC17">
        <v>1.07</v>
      </c>
      <c r="AD17" s="1">
        <v>0.56699999999999995</v>
      </c>
      <c r="AE17">
        <v>0.61</v>
      </c>
      <c r="AF17">
        <v>0.75</v>
      </c>
      <c r="AG17">
        <v>-0.14000000000000001</v>
      </c>
      <c r="AH17">
        <v>0.61</v>
      </c>
      <c r="AI17">
        <v>0.36</v>
      </c>
      <c r="AJ17">
        <v>0.04</v>
      </c>
      <c r="AK17">
        <v>0</v>
      </c>
      <c r="AL17">
        <v>0.04</v>
      </c>
      <c r="AM17">
        <v>1.46</v>
      </c>
      <c r="AN17">
        <v>2.6</v>
      </c>
      <c r="AO17">
        <v>3.07</v>
      </c>
      <c r="AP17">
        <v>0.18</v>
      </c>
      <c r="AQ17">
        <v>0.53</v>
      </c>
      <c r="AR17">
        <v>0.25</v>
      </c>
      <c r="AS17">
        <v>1.21</v>
      </c>
      <c r="AT17">
        <v>5.77</v>
      </c>
      <c r="AU17">
        <v>6.91</v>
      </c>
      <c r="AV17">
        <v>1.57</v>
      </c>
      <c r="AW17">
        <v>1.07</v>
      </c>
      <c r="AX17">
        <v>1.28</v>
      </c>
      <c r="AY17">
        <v>1.96</v>
      </c>
      <c r="AZ17">
        <v>4.8499999999999996</v>
      </c>
      <c r="BA17">
        <v>8.8000000000000007</v>
      </c>
      <c r="BB17">
        <v>69.47</v>
      </c>
      <c r="BC17">
        <v>0.97</v>
      </c>
      <c r="BD17">
        <v>5.52</v>
      </c>
      <c r="BE17">
        <v>1.34</v>
      </c>
      <c r="BF17">
        <v>1.9</v>
      </c>
      <c r="BG17">
        <v>2.23</v>
      </c>
    </row>
    <row r="18" spans="1:59" x14ac:dyDescent="0.3">
      <c r="A18">
        <v>17</v>
      </c>
      <c r="B18">
        <v>17</v>
      </c>
      <c r="C18" t="s">
        <v>238</v>
      </c>
      <c r="D18">
        <v>204401</v>
      </c>
      <c r="E18">
        <v>1395</v>
      </c>
      <c r="F18">
        <v>22</v>
      </c>
      <c r="G18" t="s">
        <v>175</v>
      </c>
      <c r="H18" t="s">
        <v>239</v>
      </c>
      <c r="I18" t="s">
        <v>240</v>
      </c>
      <c r="J18" t="s">
        <v>241</v>
      </c>
      <c r="K18" t="s">
        <v>56</v>
      </c>
      <c r="L18" t="s">
        <v>162</v>
      </c>
      <c r="M18">
        <v>399</v>
      </c>
      <c r="N18" t="s">
        <v>146</v>
      </c>
      <c r="O18" t="s">
        <v>147</v>
      </c>
      <c r="P18">
        <v>75.55</v>
      </c>
      <c r="Q18">
        <v>23.55</v>
      </c>
      <c r="R18">
        <v>51.45</v>
      </c>
      <c r="S18">
        <v>38.869999999999997</v>
      </c>
      <c r="T18">
        <v>43.1</v>
      </c>
      <c r="U18" s="1">
        <v>0.72899999999999998</v>
      </c>
      <c r="V18" s="1">
        <v>0.41199999999999998</v>
      </c>
      <c r="W18">
        <v>0.13</v>
      </c>
      <c r="X18" s="1">
        <v>0.66700000000000004</v>
      </c>
      <c r="Y18">
        <v>13.02</v>
      </c>
      <c r="Z18">
        <v>6.06</v>
      </c>
      <c r="AA18">
        <v>1.35</v>
      </c>
      <c r="AB18">
        <v>0.13</v>
      </c>
      <c r="AC18">
        <v>2.84</v>
      </c>
      <c r="AD18" s="1">
        <v>0.65900000000000003</v>
      </c>
      <c r="AE18">
        <v>1.87</v>
      </c>
      <c r="AF18">
        <v>1.61</v>
      </c>
      <c r="AG18">
        <v>0.26</v>
      </c>
      <c r="AH18">
        <v>0.77</v>
      </c>
      <c r="AI18">
        <v>0.19</v>
      </c>
      <c r="AJ18">
        <v>0.06</v>
      </c>
      <c r="AK18">
        <v>0.19</v>
      </c>
      <c r="AL18">
        <v>0.19</v>
      </c>
      <c r="AM18">
        <v>1.94</v>
      </c>
      <c r="AN18">
        <v>2.9</v>
      </c>
      <c r="AO18">
        <v>1.48</v>
      </c>
      <c r="AP18">
        <v>0.13</v>
      </c>
      <c r="AQ18">
        <v>0.52</v>
      </c>
      <c r="AR18">
        <v>0.19</v>
      </c>
      <c r="AS18">
        <v>0.71</v>
      </c>
      <c r="AT18">
        <v>5.29</v>
      </c>
      <c r="AU18">
        <v>8.32</v>
      </c>
      <c r="AV18">
        <v>1.94</v>
      </c>
      <c r="AW18">
        <v>0.39</v>
      </c>
      <c r="AX18">
        <v>2.65</v>
      </c>
      <c r="AY18">
        <v>4.13</v>
      </c>
      <c r="AZ18">
        <v>8.39</v>
      </c>
      <c r="BA18">
        <v>14.71</v>
      </c>
      <c r="BB18">
        <v>69.53</v>
      </c>
      <c r="BC18">
        <v>0.52</v>
      </c>
      <c r="BD18">
        <v>3.12</v>
      </c>
      <c r="BE18">
        <v>1</v>
      </c>
      <c r="BF18">
        <v>3.08</v>
      </c>
      <c r="BG18">
        <v>1.18</v>
      </c>
    </row>
    <row r="19" spans="1:59" x14ac:dyDescent="0.3">
      <c r="A19">
        <v>18</v>
      </c>
      <c r="B19">
        <v>12</v>
      </c>
      <c r="C19" t="s">
        <v>242</v>
      </c>
      <c r="D19">
        <v>167890</v>
      </c>
      <c r="E19">
        <v>755</v>
      </c>
      <c r="F19">
        <v>23</v>
      </c>
      <c r="G19" t="s">
        <v>175</v>
      </c>
      <c r="H19" t="s">
        <v>243</v>
      </c>
      <c r="I19" t="s">
        <v>244</v>
      </c>
      <c r="J19" t="s">
        <v>245</v>
      </c>
      <c r="K19" t="s">
        <v>50</v>
      </c>
      <c r="L19" t="s">
        <v>157</v>
      </c>
      <c r="M19">
        <v>1616</v>
      </c>
      <c r="N19" t="s">
        <v>146</v>
      </c>
      <c r="O19" t="s">
        <v>147</v>
      </c>
      <c r="P19">
        <v>60.91</v>
      </c>
      <c r="Q19">
        <v>16.93</v>
      </c>
      <c r="R19">
        <v>48.89</v>
      </c>
      <c r="S19">
        <v>29.78</v>
      </c>
      <c r="T19">
        <v>38.03</v>
      </c>
      <c r="U19" s="1">
        <v>0.76500000000000001</v>
      </c>
      <c r="V19" s="1">
        <v>0.39500000000000002</v>
      </c>
      <c r="W19">
        <v>0</v>
      </c>
      <c r="X19" t="s">
        <v>151</v>
      </c>
      <c r="Y19">
        <v>11.49</v>
      </c>
      <c r="Z19">
        <v>3.22</v>
      </c>
      <c r="AA19">
        <v>0.83</v>
      </c>
      <c r="AB19">
        <v>0</v>
      </c>
      <c r="AC19">
        <v>2.0299999999999998</v>
      </c>
      <c r="AD19" s="1">
        <v>0.35299999999999998</v>
      </c>
      <c r="AE19">
        <v>0.72</v>
      </c>
      <c r="AF19">
        <v>0.36</v>
      </c>
      <c r="AG19">
        <v>0.36</v>
      </c>
      <c r="AH19">
        <v>0.48</v>
      </c>
      <c r="AI19">
        <v>0</v>
      </c>
      <c r="AJ19">
        <v>0</v>
      </c>
      <c r="AK19">
        <v>0</v>
      </c>
      <c r="AL19">
        <v>0</v>
      </c>
      <c r="AM19">
        <v>0.83</v>
      </c>
      <c r="AN19">
        <v>2.0299999999999998</v>
      </c>
      <c r="AO19">
        <v>0.72</v>
      </c>
      <c r="AP19">
        <v>0.36</v>
      </c>
      <c r="AQ19">
        <v>0.24</v>
      </c>
      <c r="AR19">
        <v>0.6</v>
      </c>
      <c r="AS19">
        <v>0.95</v>
      </c>
      <c r="AT19">
        <v>2.5</v>
      </c>
      <c r="AU19">
        <v>3.34</v>
      </c>
      <c r="AV19">
        <v>1.19</v>
      </c>
      <c r="AW19">
        <v>0.24</v>
      </c>
      <c r="AX19">
        <v>1.07</v>
      </c>
      <c r="AY19">
        <v>1.91</v>
      </c>
      <c r="AZ19">
        <v>4.7699999999999996</v>
      </c>
      <c r="BA19">
        <v>9.5399999999999991</v>
      </c>
      <c r="BB19">
        <v>59.18</v>
      </c>
      <c r="BC19">
        <v>0.2</v>
      </c>
      <c r="BD19">
        <v>4.3600000000000003</v>
      </c>
      <c r="BE19">
        <v>1.68</v>
      </c>
      <c r="BF19">
        <v>2.04</v>
      </c>
      <c r="BG19">
        <v>1.96</v>
      </c>
    </row>
    <row r="20" spans="1:59" x14ac:dyDescent="0.3">
      <c r="A20">
        <v>19</v>
      </c>
      <c r="B20">
        <v>29</v>
      </c>
      <c r="C20" t="s">
        <v>246</v>
      </c>
      <c r="D20">
        <v>174109</v>
      </c>
      <c r="E20">
        <v>2599</v>
      </c>
      <c r="F20">
        <v>23</v>
      </c>
      <c r="G20" t="s">
        <v>175</v>
      </c>
      <c r="H20" t="s">
        <v>247</v>
      </c>
      <c r="I20" t="s">
        <v>248</v>
      </c>
      <c r="J20" t="s">
        <v>249</v>
      </c>
      <c r="K20" t="s">
        <v>57</v>
      </c>
      <c r="L20" t="s">
        <v>168</v>
      </c>
      <c r="M20">
        <v>1131</v>
      </c>
      <c r="N20" t="s">
        <v>146</v>
      </c>
      <c r="O20" t="s">
        <v>147</v>
      </c>
      <c r="P20">
        <v>64.37</v>
      </c>
      <c r="Q20">
        <v>16.41</v>
      </c>
      <c r="R20">
        <v>45.28</v>
      </c>
      <c r="S20">
        <v>29.15</v>
      </c>
      <c r="T20">
        <v>35.6</v>
      </c>
      <c r="U20" s="1">
        <v>0.78900000000000003</v>
      </c>
      <c r="V20" s="1">
        <v>0.32400000000000001</v>
      </c>
      <c r="W20">
        <v>0.52</v>
      </c>
      <c r="X20" s="1">
        <v>0.93799999999999994</v>
      </c>
      <c r="Y20">
        <v>9.58</v>
      </c>
      <c r="Z20">
        <v>4.67</v>
      </c>
      <c r="AA20">
        <v>1.28</v>
      </c>
      <c r="AB20">
        <v>0.03</v>
      </c>
      <c r="AC20">
        <v>3.46</v>
      </c>
      <c r="AD20" s="1">
        <v>0.41</v>
      </c>
      <c r="AE20">
        <v>1.42</v>
      </c>
      <c r="AF20">
        <v>0.93</v>
      </c>
      <c r="AG20">
        <v>0.48</v>
      </c>
      <c r="AH20">
        <v>0.76</v>
      </c>
      <c r="AI20">
        <v>0.21</v>
      </c>
      <c r="AJ20">
        <v>7.0000000000000007E-2</v>
      </c>
      <c r="AK20">
        <v>7.0000000000000007E-2</v>
      </c>
      <c r="AL20">
        <v>7.0000000000000007E-2</v>
      </c>
      <c r="AM20">
        <v>1.66</v>
      </c>
      <c r="AN20">
        <v>1.45</v>
      </c>
      <c r="AO20">
        <v>1.77</v>
      </c>
      <c r="AP20">
        <v>0.73</v>
      </c>
      <c r="AQ20">
        <v>0.69</v>
      </c>
      <c r="AR20">
        <v>0.48</v>
      </c>
      <c r="AS20">
        <v>0.45</v>
      </c>
      <c r="AT20">
        <v>5.0199999999999996</v>
      </c>
      <c r="AU20">
        <v>4.8099999999999996</v>
      </c>
      <c r="AV20">
        <v>1.07</v>
      </c>
      <c r="AW20">
        <v>0.55000000000000004</v>
      </c>
      <c r="AX20">
        <v>1.35</v>
      </c>
      <c r="AY20">
        <v>2.42</v>
      </c>
      <c r="AZ20">
        <v>5.54</v>
      </c>
      <c r="BA20">
        <v>10.15</v>
      </c>
      <c r="BB20">
        <v>64.709999999999994</v>
      </c>
      <c r="BC20">
        <v>0.69</v>
      </c>
      <c r="BD20">
        <v>5.83</v>
      </c>
      <c r="BE20">
        <v>2.1</v>
      </c>
      <c r="BF20">
        <v>1.52</v>
      </c>
      <c r="BG20">
        <v>2.72</v>
      </c>
    </row>
    <row r="21" spans="1:59" x14ac:dyDescent="0.3">
      <c r="A21">
        <v>20</v>
      </c>
      <c r="B21">
        <v>17</v>
      </c>
      <c r="C21" t="s">
        <v>250</v>
      </c>
      <c r="D21">
        <v>202378</v>
      </c>
      <c r="E21">
        <v>1377</v>
      </c>
      <c r="F21">
        <v>26</v>
      </c>
      <c r="G21" t="s">
        <v>175</v>
      </c>
      <c r="H21" t="s">
        <v>251</v>
      </c>
      <c r="I21" t="s">
        <v>252</v>
      </c>
      <c r="J21" t="s">
        <v>253</v>
      </c>
      <c r="K21" t="s">
        <v>58</v>
      </c>
      <c r="L21" t="s">
        <v>161</v>
      </c>
      <c r="M21">
        <v>1326</v>
      </c>
      <c r="N21" t="s">
        <v>146</v>
      </c>
      <c r="O21" t="s">
        <v>147</v>
      </c>
      <c r="P21">
        <v>64.180000000000007</v>
      </c>
      <c r="Q21">
        <v>16.14</v>
      </c>
      <c r="R21">
        <v>44.65</v>
      </c>
      <c r="S21">
        <v>28.66</v>
      </c>
      <c r="T21">
        <v>40.78</v>
      </c>
      <c r="U21" s="1">
        <v>0.85399999999999998</v>
      </c>
      <c r="V21" s="1">
        <v>0.40200000000000002</v>
      </c>
      <c r="W21">
        <v>0.13</v>
      </c>
      <c r="X21" s="1">
        <v>1</v>
      </c>
      <c r="Y21">
        <v>14.14</v>
      </c>
      <c r="Z21">
        <v>2.5499999999999998</v>
      </c>
      <c r="AA21">
        <v>0.72</v>
      </c>
      <c r="AB21">
        <v>7.0000000000000007E-2</v>
      </c>
      <c r="AC21">
        <v>1.44</v>
      </c>
      <c r="AD21" s="1">
        <v>0.27300000000000002</v>
      </c>
      <c r="AE21">
        <v>0.39</v>
      </c>
      <c r="AF21">
        <v>0.72</v>
      </c>
      <c r="AG21">
        <v>-0.33</v>
      </c>
      <c r="AH21">
        <v>0.52</v>
      </c>
      <c r="AI21">
        <v>7.0000000000000007E-2</v>
      </c>
      <c r="AJ21">
        <v>7.0000000000000007E-2</v>
      </c>
      <c r="AK21">
        <v>0.13</v>
      </c>
      <c r="AL21">
        <v>7.0000000000000007E-2</v>
      </c>
      <c r="AM21">
        <v>0.98</v>
      </c>
      <c r="AN21">
        <v>1.83</v>
      </c>
      <c r="AO21">
        <v>1.37</v>
      </c>
      <c r="AP21">
        <v>0.46</v>
      </c>
      <c r="AQ21">
        <v>0.46</v>
      </c>
      <c r="AR21">
        <v>0.46</v>
      </c>
      <c r="AS21">
        <v>0.26</v>
      </c>
      <c r="AT21">
        <v>4.3099999999999996</v>
      </c>
      <c r="AU21">
        <v>5.88</v>
      </c>
      <c r="AV21">
        <v>1.37</v>
      </c>
      <c r="AW21">
        <v>0.52</v>
      </c>
      <c r="AX21">
        <v>0.59</v>
      </c>
      <c r="AY21">
        <v>1.9</v>
      </c>
      <c r="AZ21">
        <v>3.92</v>
      </c>
      <c r="BA21">
        <v>7.84</v>
      </c>
      <c r="BB21">
        <v>64.239999999999995</v>
      </c>
      <c r="BC21">
        <v>0.76</v>
      </c>
      <c r="BD21">
        <v>5.67</v>
      </c>
      <c r="BE21">
        <v>1.48</v>
      </c>
      <c r="BF21">
        <v>1.57</v>
      </c>
      <c r="BG21">
        <v>2.36</v>
      </c>
    </row>
    <row r="22" spans="1:59" x14ac:dyDescent="0.3">
      <c r="A22">
        <v>21</v>
      </c>
      <c r="B22">
        <v>14</v>
      </c>
      <c r="C22" t="s">
        <v>254</v>
      </c>
      <c r="D22">
        <v>110557</v>
      </c>
      <c r="E22">
        <v>767</v>
      </c>
      <c r="F22">
        <v>28</v>
      </c>
      <c r="G22" t="s">
        <v>175</v>
      </c>
      <c r="H22" t="s">
        <v>255</v>
      </c>
      <c r="I22" t="s">
        <v>256</v>
      </c>
      <c r="J22" t="s">
        <v>257</v>
      </c>
      <c r="K22" t="s">
        <v>59</v>
      </c>
      <c r="L22" t="s">
        <v>165</v>
      </c>
      <c r="M22">
        <v>6900</v>
      </c>
      <c r="N22" t="s">
        <v>146</v>
      </c>
      <c r="O22" t="s">
        <v>147</v>
      </c>
      <c r="P22">
        <v>63.01</v>
      </c>
      <c r="Q22">
        <v>18.07</v>
      </c>
      <c r="R22">
        <v>47.95</v>
      </c>
      <c r="S22">
        <v>30.21</v>
      </c>
      <c r="T22">
        <v>41.19</v>
      </c>
      <c r="U22" s="1">
        <v>0.82299999999999995</v>
      </c>
      <c r="V22" s="1">
        <v>0.34200000000000003</v>
      </c>
      <c r="W22">
        <v>0.23</v>
      </c>
      <c r="X22" s="1">
        <v>0.66700000000000004</v>
      </c>
      <c r="Y22">
        <v>11.75</v>
      </c>
      <c r="Z22">
        <v>6.34</v>
      </c>
      <c r="AA22">
        <v>2.7</v>
      </c>
      <c r="AB22">
        <v>0</v>
      </c>
      <c r="AC22">
        <v>1.53</v>
      </c>
      <c r="AD22" s="1">
        <v>0.61499999999999999</v>
      </c>
      <c r="AE22">
        <v>0.94</v>
      </c>
      <c r="AF22">
        <v>0.82</v>
      </c>
      <c r="AG22">
        <v>0.12</v>
      </c>
      <c r="AH22">
        <v>1.53</v>
      </c>
      <c r="AI22">
        <v>0</v>
      </c>
      <c r="AJ22">
        <v>0</v>
      </c>
      <c r="AK22">
        <v>0</v>
      </c>
      <c r="AL22">
        <v>0.23</v>
      </c>
      <c r="AM22">
        <v>2.82</v>
      </c>
      <c r="AN22">
        <v>2.35</v>
      </c>
      <c r="AO22">
        <v>1.29</v>
      </c>
      <c r="AP22">
        <v>0.47</v>
      </c>
      <c r="AQ22">
        <v>0.35</v>
      </c>
      <c r="AR22">
        <v>0.23</v>
      </c>
      <c r="AS22">
        <v>0.94</v>
      </c>
      <c r="AT22">
        <v>3.75</v>
      </c>
      <c r="AU22">
        <v>6.22</v>
      </c>
      <c r="AV22">
        <v>1.88</v>
      </c>
      <c r="AW22">
        <v>0.47</v>
      </c>
      <c r="AX22">
        <v>0.82</v>
      </c>
      <c r="AY22">
        <v>2.35</v>
      </c>
      <c r="AZ22">
        <v>4.22</v>
      </c>
      <c r="BA22">
        <v>9.5</v>
      </c>
      <c r="BB22">
        <v>63.78</v>
      </c>
      <c r="BC22">
        <v>0.9</v>
      </c>
      <c r="BD22">
        <v>6.1</v>
      </c>
      <c r="BE22">
        <v>2.4</v>
      </c>
      <c r="BF22">
        <v>1.85</v>
      </c>
      <c r="BG22">
        <v>2.93</v>
      </c>
    </row>
    <row r="23" spans="1:59" x14ac:dyDescent="0.3">
      <c r="A23">
        <v>22</v>
      </c>
      <c r="B23">
        <v>30</v>
      </c>
      <c r="C23" t="s">
        <v>258</v>
      </c>
      <c r="D23">
        <v>245035</v>
      </c>
      <c r="E23">
        <v>2651</v>
      </c>
      <c r="F23">
        <v>20</v>
      </c>
      <c r="G23" t="s">
        <v>175</v>
      </c>
      <c r="H23" t="s">
        <v>259</v>
      </c>
      <c r="I23" t="s">
        <v>260</v>
      </c>
      <c r="J23" t="s">
        <v>261</v>
      </c>
      <c r="K23" t="s">
        <v>60</v>
      </c>
      <c r="L23" t="s">
        <v>153</v>
      </c>
      <c r="M23">
        <v>1903</v>
      </c>
      <c r="N23" t="s">
        <v>146</v>
      </c>
      <c r="O23" t="s">
        <v>147</v>
      </c>
      <c r="P23">
        <v>59.07</v>
      </c>
      <c r="Q23">
        <v>14.94</v>
      </c>
      <c r="R23">
        <v>46.31</v>
      </c>
      <c r="S23">
        <v>27.36</v>
      </c>
      <c r="T23">
        <v>35.99</v>
      </c>
      <c r="U23" s="1">
        <v>0.871</v>
      </c>
      <c r="V23" s="1">
        <v>0.32500000000000001</v>
      </c>
      <c r="W23">
        <v>0</v>
      </c>
      <c r="X23" s="1">
        <v>0</v>
      </c>
      <c r="Y23">
        <v>10.17</v>
      </c>
      <c r="Z23">
        <v>3.16</v>
      </c>
      <c r="AA23">
        <v>1.0900000000000001</v>
      </c>
      <c r="AB23">
        <v>7.0000000000000007E-2</v>
      </c>
      <c r="AC23">
        <v>1.46</v>
      </c>
      <c r="AD23" s="1">
        <v>0.58099999999999996</v>
      </c>
      <c r="AE23">
        <v>0.85</v>
      </c>
      <c r="AF23">
        <v>0.78</v>
      </c>
      <c r="AG23">
        <v>7.0000000000000007E-2</v>
      </c>
      <c r="AH23">
        <v>0.78</v>
      </c>
      <c r="AI23">
        <v>0.14000000000000001</v>
      </c>
      <c r="AJ23">
        <v>0.03</v>
      </c>
      <c r="AK23">
        <v>0.2</v>
      </c>
      <c r="AL23">
        <v>0.1</v>
      </c>
      <c r="AM23">
        <v>1.49</v>
      </c>
      <c r="AN23">
        <v>2.68</v>
      </c>
      <c r="AO23">
        <v>1.77</v>
      </c>
      <c r="AP23">
        <v>0.31</v>
      </c>
      <c r="AQ23">
        <v>0.54</v>
      </c>
      <c r="AR23">
        <v>0.48</v>
      </c>
      <c r="AS23">
        <v>0.75</v>
      </c>
      <c r="AT23">
        <v>5.33</v>
      </c>
      <c r="AU23">
        <v>5.0199999999999996</v>
      </c>
      <c r="AV23">
        <v>1.8</v>
      </c>
      <c r="AW23">
        <v>0.65</v>
      </c>
      <c r="AX23">
        <v>0.85</v>
      </c>
      <c r="AY23">
        <v>1.66</v>
      </c>
      <c r="AZ23">
        <v>5.53</v>
      </c>
      <c r="BA23">
        <v>8.89</v>
      </c>
      <c r="BB23">
        <v>69.489999999999995</v>
      </c>
      <c r="BC23">
        <v>0.4</v>
      </c>
      <c r="BD23">
        <v>4.0999999999999996</v>
      </c>
      <c r="BE23">
        <v>1.27</v>
      </c>
      <c r="BF23">
        <v>1.17</v>
      </c>
      <c r="BG23">
        <v>1.79</v>
      </c>
    </row>
    <row r="24" spans="1:59" x14ac:dyDescent="0.3">
      <c r="A24">
        <v>23</v>
      </c>
      <c r="B24">
        <v>9</v>
      </c>
      <c r="C24" t="s">
        <v>278</v>
      </c>
      <c r="D24">
        <v>44871</v>
      </c>
      <c r="E24">
        <v>810</v>
      </c>
      <c r="F24">
        <v>27</v>
      </c>
      <c r="G24" t="s">
        <v>175</v>
      </c>
      <c r="H24" t="s">
        <v>279</v>
      </c>
      <c r="I24" t="s">
        <v>280</v>
      </c>
      <c r="J24" t="s">
        <v>281</v>
      </c>
      <c r="K24" t="s">
        <v>282</v>
      </c>
      <c r="L24" t="s">
        <v>283</v>
      </c>
      <c r="M24">
        <v>1230</v>
      </c>
      <c r="N24" t="s">
        <v>146</v>
      </c>
      <c r="O24" t="s">
        <v>147</v>
      </c>
      <c r="P24">
        <v>67</v>
      </c>
      <c r="Q24">
        <v>17.329999999999998</v>
      </c>
      <c r="R24">
        <v>47.87</v>
      </c>
      <c r="S24">
        <v>32.07</v>
      </c>
      <c r="T24">
        <v>39.33</v>
      </c>
      <c r="U24" s="1">
        <v>0.79400000000000004</v>
      </c>
      <c r="V24" s="1">
        <v>0.40400000000000003</v>
      </c>
      <c r="W24">
        <v>0.33</v>
      </c>
      <c r="X24" s="1">
        <v>1</v>
      </c>
      <c r="Y24">
        <v>12.95</v>
      </c>
      <c r="Z24">
        <v>6.22</v>
      </c>
      <c r="AA24">
        <v>1.67</v>
      </c>
      <c r="AB24">
        <v>0.11</v>
      </c>
      <c r="AC24">
        <v>0.89</v>
      </c>
      <c r="AD24" s="1">
        <v>0.625</v>
      </c>
      <c r="AE24">
        <v>0.56000000000000005</v>
      </c>
      <c r="AF24">
        <v>0.11</v>
      </c>
      <c r="AG24">
        <v>0.44</v>
      </c>
      <c r="AH24">
        <v>1.1100000000000001</v>
      </c>
      <c r="AI24">
        <v>0.22</v>
      </c>
      <c r="AJ24">
        <v>0.11</v>
      </c>
      <c r="AK24">
        <v>0.22</v>
      </c>
      <c r="AL24">
        <v>0.22</v>
      </c>
      <c r="AM24">
        <v>2.33</v>
      </c>
      <c r="AN24">
        <v>1.44</v>
      </c>
      <c r="AO24">
        <v>2</v>
      </c>
      <c r="AP24">
        <v>0.22</v>
      </c>
      <c r="AQ24">
        <v>0.89</v>
      </c>
      <c r="AR24">
        <v>0.89</v>
      </c>
      <c r="AS24">
        <v>0.56000000000000005</v>
      </c>
      <c r="AT24">
        <v>4.78</v>
      </c>
      <c r="AU24">
        <v>4.67</v>
      </c>
      <c r="AV24">
        <v>1</v>
      </c>
      <c r="AW24">
        <v>0.56000000000000005</v>
      </c>
      <c r="AX24">
        <v>1.1100000000000001</v>
      </c>
      <c r="AY24">
        <v>1.56</v>
      </c>
      <c r="AZ24">
        <v>3.78</v>
      </c>
      <c r="BA24">
        <v>6.67</v>
      </c>
      <c r="BB24">
        <v>68.03</v>
      </c>
      <c r="BC24">
        <v>0.28000000000000003</v>
      </c>
      <c r="BD24">
        <v>3.2</v>
      </c>
      <c r="BE24">
        <v>1.72</v>
      </c>
      <c r="BF24">
        <v>1.72</v>
      </c>
      <c r="BG24">
        <v>1.68</v>
      </c>
    </row>
    <row r="25" spans="1:59" x14ac:dyDescent="0.3">
      <c r="A25">
        <v>24</v>
      </c>
      <c r="B25">
        <v>22</v>
      </c>
      <c r="C25" t="s">
        <v>262</v>
      </c>
      <c r="D25">
        <v>82845</v>
      </c>
      <c r="E25">
        <v>1962</v>
      </c>
      <c r="F25">
        <v>31</v>
      </c>
      <c r="G25" t="s">
        <v>175</v>
      </c>
      <c r="H25" t="s">
        <v>263</v>
      </c>
      <c r="I25" t="s">
        <v>264</v>
      </c>
      <c r="J25" t="s">
        <v>265</v>
      </c>
      <c r="K25" t="s">
        <v>61</v>
      </c>
      <c r="L25" t="s">
        <v>155</v>
      </c>
      <c r="M25">
        <v>11690</v>
      </c>
      <c r="N25" t="s">
        <v>146</v>
      </c>
      <c r="O25" t="s">
        <v>147</v>
      </c>
      <c r="P25">
        <v>68.17</v>
      </c>
      <c r="Q25">
        <v>15.92</v>
      </c>
      <c r="R25">
        <v>46.08</v>
      </c>
      <c r="S25">
        <v>31.41</v>
      </c>
      <c r="T25">
        <v>47.16</v>
      </c>
      <c r="U25" s="1">
        <v>0.84299999999999997</v>
      </c>
      <c r="V25" s="1">
        <v>0.33400000000000002</v>
      </c>
      <c r="W25">
        <v>0.09</v>
      </c>
      <c r="X25" s="1">
        <v>1</v>
      </c>
      <c r="Y25">
        <v>13.36</v>
      </c>
      <c r="Z25">
        <v>2.84</v>
      </c>
      <c r="AA25">
        <v>1.24</v>
      </c>
      <c r="AB25">
        <v>0.18</v>
      </c>
      <c r="AC25">
        <v>0.32</v>
      </c>
      <c r="AD25" s="1">
        <v>0.71399999999999997</v>
      </c>
      <c r="AE25">
        <v>0.23</v>
      </c>
      <c r="AF25">
        <v>0.18</v>
      </c>
      <c r="AG25">
        <v>0.05</v>
      </c>
      <c r="AH25">
        <v>0.55000000000000004</v>
      </c>
      <c r="AI25">
        <v>0.14000000000000001</v>
      </c>
      <c r="AJ25">
        <v>0.09</v>
      </c>
      <c r="AK25">
        <v>0.28000000000000003</v>
      </c>
      <c r="AL25">
        <v>0.18</v>
      </c>
      <c r="AM25">
        <v>1.83</v>
      </c>
      <c r="AN25">
        <v>1.42</v>
      </c>
      <c r="AO25">
        <v>1.79</v>
      </c>
      <c r="AP25">
        <v>0.5</v>
      </c>
      <c r="AQ25">
        <v>0.64</v>
      </c>
      <c r="AR25">
        <v>0.5</v>
      </c>
      <c r="AS25">
        <v>0.32</v>
      </c>
      <c r="AT25">
        <v>4.63</v>
      </c>
      <c r="AU25">
        <v>4.91</v>
      </c>
      <c r="AV25">
        <v>1.01</v>
      </c>
      <c r="AW25">
        <v>0.5</v>
      </c>
      <c r="AX25">
        <v>1.06</v>
      </c>
      <c r="AY25">
        <v>1.7</v>
      </c>
      <c r="AZ25">
        <v>3.39</v>
      </c>
      <c r="BA25">
        <v>5.32</v>
      </c>
      <c r="BB25">
        <v>72.73</v>
      </c>
      <c r="BC25">
        <v>0.83</v>
      </c>
      <c r="BD25">
        <v>6.74</v>
      </c>
      <c r="BE25">
        <v>1.3</v>
      </c>
      <c r="BF25">
        <v>2.48</v>
      </c>
      <c r="BG25">
        <v>2.5099999999999998</v>
      </c>
    </row>
    <row r="26" spans="1:59" x14ac:dyDescent="0.3">
      <c r="A26">
        <v>25</v>
      </c>
      <c r="B26">
        <v>10</v>
      </c>
      <c r="C26" t="s">
        <v>266</v>
      </c>
      <c r="D26">
        <v>50122</v>
      </c>
      <c r="E26">
        <v>833</v>
      </c>
      <c r="F26">
        <v>33</v>
      </c>
      <c r="G26" t="s">
        <v>175</v>
      </c>
      <c r="H26" t="s">
        <v>267</v>
      </c>
      <c r="I26" t="s">
        <v>268</v>
      </c>
      <c r="J26" t="s">
        <v>269</v>
      </c>
      <c r="K26" t="s">
        <v>54</v>
      </c>
      <c r="L26" t="s">
        <v>163</v>
      </c>
      <c r="M26">
        <v>1708</v>
      </c>
      <c r="N26" t="s">
        <v>146</v>
      </c>
      <c r="O26" t="s">
        <v>147</v>
      </c>
      <c r="P26">
        <v>53.05</v>
      </c>
      <c r="Q26">
        <v>10.8</v>
      </c>
      <c r="R26">
        <v>45.13</v>
      </c>
      <c r="S26">
        <v>23.94</v>
      </c>
      <c r="T26">
        <v>32.200000000000003</v>
      </c>
      <c r="U26" s="1">
        <v>0.80200000000000005</v>
      </c>
      <c r="V26" s="1">
        <v>0.47</v>
      </c>
      <c r="W26">
        <v>0.11</v>
      </c>
      <c r="X26" s="1">
        <v>1</v>
      </c>
      <c r="Y26">
        <v>12.24</v>
      </c>
      <c r="Z26">
        <v>2.59</v>
      </c>
      <c r="AA26">
        <v>0.76</v>
      </c>
      <c r="AB26">
        <v>0.11</v>
      </c>
      <c r="AC26">
        <v>1.51</v>
      </c>
      <c r="AD26" s="1">
        <v>0.42899999999999999</v>
      </c>
      <c r="AE26">
        <v>0.65</v>
      </c>
      <c r="AF26">
        <v>0.43</v>
      </c>
      <c r="AG26">
        <v>0.22</v>
      </c>
      <c r="AH26">
        <v>0.32</v>
      </c>
      <c r="AI26">
        <v>0</v>
      </c>
      <c r="AJ26">
        <v>0</v>
      </c>
      <c r="AK26">
        <v>0.11</v>
      </c>
      <c r="AL26">
        <v>0</v>
      </c>
      <c r="AM26">
        <v>0.86</v>
      </c>
      <c r="AN26">
        <v>1.3</v>
      </c>
      <c r="AO26">
        <v>1.3</v>
      </c>
      <c r="AP26">
        <v>0.43</v>
      </c>
      <c r="AQ26">
        <v>0.65</v>
      </c>
      <c r="AR26">
        <v>0.11</v>
      </c>
      <c r="AS26">
        <v>0.86</v>
      </c>
      <c r="AT26">
        <v>3.35</v>
      </c>
      <c r="AU26">
        <v>4.54</v>
      </c>
      <c r="AV26">
        <v>0.65</v>
      </c>
      <c r="AW26">
        <v>0.43</v>
      </c>
      <c r="AX26">
        <v>1.19</v>
      </c>
      <c r="AY26">
        <v>2.0499999999999998</v>
      </c>
      <c r="AZ26">
        <v>3.35</v>
      </c>
      <c r="BA26">
        <v>7.67</v>
      </c>
      <c r="BB26">
        <v>60.9</v>
      </c>
      <c r="BC26">
        <v>0.28000000000000003</v>
      </c>
      <c r="BD26">
        <v>5.94</v>
      </c>
      <c r="BE26">
        <v>1.72</v>
      </c>
      <c r="BF26">
        <v>1.06</v>
      </c>
      <c r="BG26">
        <v>2.57</v>
      </c>
    </row>
    <row r="27" spans="1:59" x14ac:dyDescent="0.3">
      <c r="A27">
        <v>26</v>
      </c>
      <c r="B27">
        <v>11</v>
      </c>
      <c r="C27" t="s">
        <v>270</v>
      </c>
      <c r="D27">
        <v>27678</v>
      </c>
      <c r="E27">
        <v>935</v>
      </c>
      <c r="F27">
        <v>32</v>
      </c>
      <c r="G27" t="s">
        <v>175</v>
      </c>
      <c r="H27" t="s">
        <v>271</v>
      </c>
      <c r="I27" t="s">
        <v>272</v>
      </c>
      <c r="J27" t="s">
        <v>273</v>
      </c>
      <c r="K27" t="s">
        <v>59</v>
      </c>
      <c r="L27" t="s">
        <v>165</v>
      </c>
      <c r="M27">
        <v>6900</v>
      </c>
      <c r="N27" t="s">
        <v>146</v>
      </c>
      <c r="O27" t="s">
        <v>147</v>
      </c>
      <c r="P27">
        <v>57.95</v>
      </c>
      <c r="Q27">
        <v>16.27</v>
      </c>
      <c r="R27">
        <v>47.21</v>
      </c>
      <c r="S27">
        <v>27.36</v>
      </c>
      <c r="T27">
        <v>38.31</v>
      </c>
      <c r="U27" s="1">
        <v>0.84699999999999998</v>
      </c>
      <c r="V27" s="1">
        <v>0.36699999999999999</v>
      </c>
      <c r="W27">
        <v>0.77</v>
      </c>
      <c r="X27" s="1">
        <v>1</v>
      </c>
      <c r="Y27">
        <v>12.67</v>
      </c>
      <c r="Z27">
        <v>3.37</v>
      </c>
      <c r="AA27">
        <v>0.77</v>
      </c>
      <c r="AB27">
        <v>0</v>
      </c>
      <c r="AC27">
        <v>0.48</v>
      </c>
      <c r="AD27" s="1">
        <v>0.6</v>
      </c>
      <c r="AE27">
        <v>0.28999999999999998</v>
      </c>
      <c r="AF27">
        <v>0.77</v>
      </c>
      <c r="AG27">
        <v>-0.48</v>
      </c>
      <c r="AH27">
        <v>0.48</v>
      </c>
      <c r="AI27">
        <v>0.39</v>
      </c>
      <c r="AJ27">
        <v>0.28999999999999998</v>
      </c>
      <c r="AK27">
        <v>0</v>
      </c>
      <c r="AL27">
        <v>0.1</v>
      </c>
      <c r="AM27">
        <v>1.54</v>
      </c>
      <c r="AN27">
        <v>1.64</v>
      </c>
      <c r="AO27">
        <v>0.48</v>
      </c>
      <c r="AP27">
        <v>0.28999999999999998</v>
      </c>
      <c r="AQ27">
        <v>0.39</v>
      </c>
      <c r="AR27">
        <v>0.19</v>
      </c>
      <c r="AS27">
        <v>0.28999999999999998</v>
      </c>
      <c r="AT27">
        <v>3.66</v>
      </c>
      <c r="AU27">
        <v>4.62</v>
      </c>
      <c r="AV27">
        <v>1.06</v>
      </c>
      <c r="AW27">
        <v>0</v>
      </c>
      <c r="AX27">
        <v>0.67</v>
      </c>
      <c r="AY27">
        <v>1.35</v>
      </c>
      <c r="AZ27">
        <v>2.89</v>
      </c>
      <c r="BA27">
        <v>5.29</v>
      </c>
      <c r="BB27">
        <v>69.78</v>
      </c>
      <c r="BC27">
        <v>0.7</v>
      </c>
      <c r="BD27">
        <v>4.17</v>
      </c>
      <c r="BE27">
        <v>2.17</v>
      </c>
      <c r="BF27">
        <v>1.87</v>
      </c>
      <c r="BG27">
        <v>2.2200000000000002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EBC9D-5C51-4676-AB54-34850634D1C0}">
  <dimension ref="A1:B19"/>
  <sheetViews>
    <sheetView zoomScale="85" zoomScaleNormal="85" workbookViewId="0"/>
    <sheetView tabSelected="1" workbookViewId="1">
      <selection activeCell="A3" sqref="A3"/>
    </sheetView>
  </sheetViews>
  <sheetFormatPr defaultRowHeight="14.4" x14ac:dyDescent="0.3"/>
  <cols>
    <col min="1" max="1" width="20.33203125" customWidth="1"/>
  </cols>
  <sheetData>
    <row r="1" spans="1:2" x14ac:dyDescent="0.3">
      <c r="A1" t="s">
        <v>274</v>
      </c>
    </row>
    <row r="2" spans="1:2" x14ac:dyDescent="0.3">
      <c r="A2" t="s">
        <v>275</v>
      </c>
    </row>
    <row r="4" spans="1:2" x14ac:dyDescent="0.3">
      <c r="A4" t="s">
        <v>133</v>
      </c>
    </row>
    <row r="5" spans="1:2" x14ac:dyDescent="0.3">
      <c r="A5" t="s">
        <v>95</v>
      </c>
      <c r="B5" t="s">
        <v>132</v>
      </c>
    </row>
    <row r="6" spans="1:2" x14ac:dyDescent="0.3">
      <c r="A6" t="s">
        <v>93</v>
      </c>
      <c r="B6" t="s">
        <v>131</v>
      </c>
    </row>
    <row r="7" spans="1:2" x14ac:dyDescent="0.3">
      <c r="A7" t="s">
        <v>90</v>
      </c>
      <c r="B7" t="s">
        <v>130</v>
      </c>
    </row>
    <row r="8" spans="1:2" x14ac:dyDescent="0.3">
      <c r="A8" t="s">
        <v>69</v>
      </c>
      <c r="B8" t="s">
        <v>171</v>
      </c>
    </row>
    <row r="10" spans="1:2" x14ac:dyDescent="0.3">
      <c r="A10" t="s">
        <v>129</v>
      </c>
    </row>
    <row r="11" spans="1:2" x14ac:dyDescent="0.3">
      <c r="A11" t="s">
        <v>92</v>
      </c>
      <c r="B11" s="8" t="s">
        <v>128</v>
      </c>
    </row>
    <row r="12" spans="1:2" x14ac:dyDescent="0.3">
      <c r="A12" t="s">
        <v>73</v>
      </c>
      <c r="B12" s="8" t="s">
        <v>127</v>
      </c>
    </row>
    <row r="13" spans="1:2" x14ac:dyDescent="0.3">
      <c r="B13" t="s">
        <v>126</v>
      </c>
    </row>
    <row r="14" spans="1:2" x14ac:dyDescent="0.3">
      <c r="A14" t="s">
        <v>89</v>
      </c>
      <c r="B14" t="s">
        <v>125</v>
      </c>
    </row>
    <row r="16" spans="1:2" x14ac:dyDescent="0.3">
      <c r="A16" t="s">
        <v>108</v>
      </c>
    </row>
    <row r="17" spans="1:2" x14ac:dyDescent="0.3">
      <c r="A17" t="s">
        <v>77</v>
      </c>
      <c r="B17" t="s">
        <v>124</v>
      </c>
    </row>
    <row r="18" spans="1:2" x14ac:dyDescent="0.3">
      <c r="A18" t="s">
        <v>79</v>
      </c>
      <c r="B18" t="s">
        <v>123</v>
      </c>
    </row>
    <row r="19" spans="1:2" x14ac:dyDescent="0.3">
      <c r="A19" t="s">
        <v>122</v>
      </c>
      <c r="B19"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35C53-DF5E-49A0-84F1-F12FDD0809E4}">
  <dimension ref="A1:H5"/>
  <sheetViews>
    <sheetView zoomScale="85" zoomScaleNormal="85" workbookViewId="0"/>
    <sheetView workbookViewId="1">
      <selection activeCell="A3" sqref="A3"/>
    </sheetView>
  </sheetViews>
  <sheetFormatPr defaultRowHeight="14.4" x14ac:dyDescent="0.3"/>
  <cols>
    <col min="1" max="1" width="20.33203125" customWidth="1"/>
    <col min="2" max="2" width="13.44140625" customWidth="1"/>
    <col min="4" max="4" width="33.5546875" customWidth="1"/>
    <col min="5" max="5" width="26.44140625" customWidth="1"/>
    <col min="7" max="7" width="31.33203125" customWidth="1"/>
    <col min="8" max="8" width="22.33203125" customWidth="1"/>
  </cols>
  <sheetData>
    <row r="1" spans="1:8" x14ac:dyDescent="0.3">
      <c r="A1" t="s">
        <v>101</v>
      </c>
      <c r="B1" t="s">
        <v>100</v>
      </c>
      <c r="D1" t="s">
        <v>99</v>
      </c>
      <c r="E1" t="s">
        <v>98</v>
      </c>
      <c r="G1" t="s">
        <v>97</v>
      </c>
      <c r="H1" t="s">
        <v>96</v>
      </c>
    </row>
    <row r="2" spans="1:8" x14ac:dyDescent="0.3">
      <c r="A2" t="s">
        <v>63</v>
      </c>
      <c r="B2" s="5">
        <v>0.4</v>
      </c>
      <c r="D2" t="s">
        <v>95</v>
      </c>
      <c r="E2" s="19">
        <f>20/3</f>
        <v>6.666666666666667</v>
      </c>
      <c r="G2" t="s">
        <v>73</v>
      </c>
      <c r="H2">
        <v>20</v>
      </c>
    </row>
    <row r="3" spans="1:8" x14ac:dyDescent="0.3">
      <c r="A3" t="s">
        <v>94</v>
      </c>
      <c r="B3" s="5">
        <v>0.4</v>
      </c>
      <c r="D3" t="s">
        <v>93</v>
      </c>
      <c r="E3" s="19">
        <f>20/3</f>
        <v>6.666666666666667</v>
      </c>
      <c r="G3" t="s">
        <v>92</v>
      </c>
      <c r="H3">
        <v>20</v>
      </c>
    </row>
    <row r="4" spans="1:8" x14ac:dyDescent="0.3">
      <c r="A4" t="s">
        <v>91</v>
      </c>
      <c r="B4" s="5">
        <v>0.1</v>
      </c>
      <c r="D4" t="s">
        <v>90</v>
      </c>
      <c r="E4" s="19">
        <f>20/3</f>
        <v>6.666666666666667</v>
      </c>
      <c r="G4" t="s">
        <v>89</v>
      </c>
      <c r="H4">
        <v>10</v>
      </c>
    </row>
    <row r="5" spans="1:8" x14ac:dyDescent="0.3">
      <c r="A5" t="s">
        <v>88</v>
      </c>
      <c r="B5" s="5">
        <v>0.1</v>
      </c>
      <c r="D5" t="s">
        <v>69</v>
      </c>
      <c r="E5" s="5">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abSelected="1" zoomScale="85" zoomScaleNormal="85" workbookViewId="0"/>
    <sheetView workbookViewId="1"/>
  </sheetViews>
  <sheetFormatPr defaultRowHeight="14.4" x14ac:dyDescent="0.3"/>
  <cols>
    <col min="3" max="3" width="10.109375" customWidth="1"/>
  </cols>
  <sheetData>
    <row r="1" spans="1:4" x14ac:dyDescent="0.3">
      <c r="A1" t="s">
        <v>85</v>
      </c>
      <c r="B1" t="s">
        <v>0</v>
      </c>
      <c r="C1" t="s">
        <v>62</v>
      </c>
      <c r="D1" t="s">
        <v>77</v>
      </c>
    </row>
    <row r="2" spans="1:4" x14ac:dyDescent="0.3">
      <c r="B2">
        <v>1</v>
      </c>
      <c r="C2" s="4" t="str">
        <f>'Points Calc'!A20</f>
        <v>M. Murillo</v>
      </c>
      <c r="D2" s="12">
        <f>'Points Calc'!AG20</f>
        <v>19.000000000000004</v>
      </c>
    </row>
    <row r="3" spans="1:4" x14ac:dyDescent="0.3">
      <c r="B3">
        <v>2</v>
      </c>
      <c r="C3" s="4" t="str">
        <f>'Points Calc'!A13</f>
        <v>G. Zusi</v>
      </c>
      <c r="D3" s="12">
        <f>'Points Calc'!AG13</f>
        <v>17.966666666666669</v>
      </c>
    </row>
    <row r="4" spans="1:4" x14ac:dyDescent="0.3">
      <c r="B4">
        <v>3</v>
      </c>
      <c r="C4" s="4" t="str">
        <f>'Points Calc'!A26</f>
        <v>R. Feltscher</v>
      </c>
      <c r="D4" s="12">
        <f>'Points Calc'!AG26</f>
        <v>17.633333333333336</v>
      </c>
    </row>
    <row r="5" spans="1:4" x14ac:dyDescent="0.3">
      <c r="B5">
        <v>4</v>
      </c>
      <c r="C5" s="4" t="str">
        <f>'Points Calc'!A14</f>
        <v>H. Afful</v>
      </c>
      <c r="D5" s="12">
        <f>'Points Calc'!AG14</f>
        <v>16.366666666666667</v>
      </c>
    </row>
    <row r="6" spans="1:4" x14ac:dyDescent="0.3">
      <c r="B6">
        <v>5</v>
      </c>
      <c r="C6" s="4" t="str">
        <f>'Points Calc'!A19</f>
        <v>K. Rosenberry</v>
      </c>
      <c r="D6" s="12">
        <f>'Points Calc'!AG19</f>
        <v>15.733333333333336</v>
      </c>
    </row>
    <row r="7" spans="1:4" x14ac:dyDescent="0.3">
      <c r="B7">
        <v>6</v>
      </c>
      <c r="C7" s="4" t="str">
        <f>'Points Calc'!A9</f>
        <v>Auro</v>
      </c>
      <c r="D7" s="12">
        <f>'Points Calc'!AG9</f>
        <v>15.533333333333333</v>
      </c>
    </row>
    <row r="8" spans="1:4" x14ac:dyDescent="0.3">
      <c r="B8">
        <v>7</v>
      </c>
      <c r="C8" s="4" t="str">
        <f>'Points Calc'!A25</f>
        <v>R. Cannon</v>
      </c>
      <c r="D8" s="12">
        <f>'Points Calc'!AG25</f>
        <v>14.9</v>
      </c>
    </row>
    <row r="9" spans="1:4" x14ac:dyDescent="0.3">
      <c r="B9">
        <v>8</v>
      </c>
      <c r="C9" s="4" t="str">
        <f>'Points Calc'!A27</f>
        <v>S. Beitashour</v>
      </c>
      <c r="D9" s="12">
        <f>'Points Calc'!AG27</f>
        <v>14.866666666666665</v>
      </c>
    </row>
    <row r="10" spans="1:4" x14ac:dyDescent="0.3">
      <c r="B10">
        <v>9</v>
      </c>
      <c r="C10" s="4" t="str">
        <f>'Points Calc'!A18</f>
        <v>K. Leerdam</v>
      </c>
      <c r="D10" s="12">
        <f>'Points Calc'!AG18</f>
        <v>14.666666666666666</v>
      </c>
    </row>
    <row r="11" spans="1:4" x14ac:dyDescent="0.3">
      <c r="B11">
        <v>10</v>
      </c>
      <c r="C11" s="4" t="str">
        <f>'Points Calc'!A10</f>
        <v>B. Lennon</v>
      </c>
      <c r="D11" s="12">
        <f>'Points Calc'!AG10</f>
        <v>14.033333333333331</v>
      </c>
    </row>
    <row r="12" spans="1:4" x14ac:dyDescent="0.3">
      <c r="B12">
        <v>11</v>
      </c>
      <c r="C12" s="4" t="str">
        <f>'Points Calc'!A7</f>
        <v>A. Tinnerholm</v>
      </c>
      <c r="D12" s="12">
        <f>'Points Calc'!AG7</f>
        <v>13.1</v>
      </c>
    </row>
    <row r="13" spans="1:4" x14ac:dyDescent="0.3">
      <c r="B13">
        <v>12</v>
      </c>
      <c r="C13" s="4" t="str">
        <f>'Points Calc'!A22</f>
        <v>N. Lima</v>
      </c>
      <c r="D13" s="12">
        <f>'Points Calc'!AG22</f>
        <v>12.866666666666665</v>
      </c>
    </row>
    <row r="14" spans="1:4" x14ac:dyDescent="0.3">
      <c r="B14">
        <v>13</v>
      </c>
      <c r="C14" s="4" t="str">
        <f>'Points Calc'!A12</f>
        <v>F. Escobar</v>
      </c>
      <c r="D14" s="12">
        <f>'Points Calc'!AG12</f>
        <v>12.6</v>
      </c>
    </row>
    <row r="15" spans="1:4" x14ac:dyDescent="0.3">
      <c r="B15">
        <v>14</v>
      </c>
      <c r="C15" s="4" t="str">
        <f>'Points Calc'!A4</f>
        <v>A. Farrell</v>
      </c>
      <c r="D15" s="12">
        <f>'Points Calc'!AG4</f>
        <v>12.566666666666668</v>
      </c>
    </row>
    <row r="16" spans="1:4" x14ac:dyDescent="0.3">
      <c r="B16">
        <v>15</v>
      </c>
      <c r="C16" s="4" t="str">
        <f>'Points Calc'!A24</f>
        <v>R. Allen</v>
      </c>
      <c r="D16" s="12">
        <f>'Points Calc'!AG24</f>
        <v>11.466666666666667</v>
      </c>
    </row>
    <row r="17" spans="2:4" x14ac:dyDescent="0.3">
      <c r="B17">
        <v>16</v>
      </c>
      <c r="C17" s="4" t="str">
        <f>'Points Calc'!A29</f>
        <v>S. Sutter</v>
      </c>
      <c r="D17" s="12">
        <f>'Points Calc'!AG29</f>
        <v>11.366666666666669</v>
      </c>
    </row>
    <row r="18" spans="2:4" x14ac:dyDescent="0.3">
      <c r="B18">
        <v>17</v>
      </c>
      <c r="C18" s="4" t="str">
        <f>'Points Calc'!A5</f>
        <v>A. Machado</v>
      </c>
      <c r="D18" s="12">
        <f>'Points Calc'!AG5</f>
        <v>10.900000000000002</v>
      </c>
    </row>
    <row r="19" spans="2:4" x14ac:dyDescent="0.3">
      <c r="B19">
        <v>18</v>
      </c>
      <c r="C19" s="4" t="str">
        <f>'Points Calc'!A15</f>
        <v>J. McCrary</v>
      </c>
      <c r="D19" s="12">
        <f>'Points Calc'!AG15</f>
        <v>9.9999999999999982</v>
      </c>
    </row>
    <row r="20" spans="2:4" x14ac:dyDescent="0.3">
      <c r="B20">
        <v>19</v>
      </c>
      <c r="C20" s="4" t="str">
        <f>'Points Calc'!A17</f>
        <v>K. Ellis</v>
      </c>
      <c r="D20" s="12">
        <f>'Points Calc'!AG17</f>
        <v>9.9</v>
      </c>
    </row>
    <row r="21" spans="2:4" x14ac:dyDescent="0.3">
      <c r="B21">
        <v>20</v>
      </c>
      <c r="C21" s="4" t="str">
        <f>'Points Calc'!A6</f>
        <v>A. Powell</v>
      </c>
      <c r="D21" s="12">
        <f>'Points Calc'!AG6</f>
        <v>9.6</v>
      </c>
    </row>
    <row r="22" spans="2:4" x14ac:dyDescent="0.3">
      <c r="B22">
        <v>21</v>
      </c>
      <c r="C22" s="4" t="str">
        <f>'Points Calc'!A16</f>
        <v>J. Nerwinski</v>
      </c>
      <c r="D22" s="12">
        <f>'Points Calc'!AG16</f>
        <v>9.1333333333333346</v>
      </c>
    </row>
    <row r="23" spans="2:4" x14ac:dyDescent="0.3">
      <c r="B23">
        <v>22</v>
      </c>
      <c r="C23" s="4" t="str">
        <f>'Points Calc'!A23</f>
        <v>O. Fisher</v>
      </c>
      <c r="D23" s="12">
        <f>'Points Calc'!AG23</f>
        <v>8.8333333333333339</v>
      </c>
    </row>
    <row r="24" spans="2:4" x14ac:dyDescent="0.3">
      <c r="B24">
        <v>23</v>
      </c>
      <c r="C24" s="4" t="str">
        <f>'Points Calc'!A8</f>
        <v>A. Wenger</v>
      </c>
      <c r="D24" s="12">
        <f>'Points Calc'!AG8</f>
        <v>7.5333333333333341</v>
      </c>
    </row>
    <row r="25" spans="2:4" x14ac:dyDescent="0.3">
      <c r="B25">
        <v>24</v>
      </c>
      <c r="C25" s="4" t="str">
        <f>'Points Calc'!A21</f>
        <v>M. Petrasso</v>
      </c>
      <c r="D25" s="12">
        <f>'Points Calc'!AG21</f>
        <v>5.833333333333333</v>
      </c>
    </row>
    <row r="26" spans="2:4" x14ac:dyDescent="0.3">
      <c r="B26">
        <v>25</v>
      </c>
      <c r="C26" s="4" t="str">
        <f>'Points Calc'!A11</f>
        <v>C. Duvall</v>
      </c>
      <c r="D26" s="12">
        <f>'Points Calc'!AG11</f>
        <v>5.2333333333333334</v>
      </c>
    </row>
    <row r="27" spans="2:4" x14ac:dyDescent="0.3">
      <c r="B27">
        <v>26</v>
      </c>
      <c r="C27" s="4" t="str">
        <f>'Points Calc'!A28</f>
        <v>S. Franklin</v>
      </c>
      <c r="D27" s="12">
        <f>'Points Calc'!AG28</f>
        <v>4.5666666666666673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9"/>
  <sheetViews>
    <sheetView zoomScale="85" zoomScaleNormal="85" workbookViewId="0"/>
    <sheetView workbookViewId="1"/>
  </sheetViews>
  <sheetFormatPr defaultRowHeight="14.4" x14ac:dyDescent="0.3"/>
  <sheetData>
    <row r="1" spans="1:24" x14ac:dyDescent="0.3">
      <c r="A1" t="s">
        <v>80</v>
      </c>
    </row>
    <row r="2" spans="1:24" x14ac:dyDescent="0.3">
      <c r="A2" t="s">
        <v>63</v>
      </c>
    </row>
    <row r="3" spans="1:24" x14ac:dyDescent="0.3">
      <c r="A3" t="s">
        <v>64</v>
      </c>
      <c r="B3" t="s">
        <v>10</v>
      </c>
      <c r="I3" t="s">
        <v>65</v>
      </c>
      <c r="R3" t="s">
        <v>24</v>
      </c>
    </row>
    <row r="4" spans="1:24" x14ac:dyDescent="0.3">
      <c r="B4" t="s">
        <v>0</v>
      </c>
      <c r="C4" t="s">
        <v>62</v>
      </c>
      <c r="D4" t="s">
        <v>7</v>
      </c>
      <c r="E4" t="s">
        <v>8</v>
      </c>
      <c r="F4" t="s">
        <v>9</v>
      </c>
      <c r="G4" t="s">
        <v>10</v>
      </c>
      <c r="I4" t="s">
        <v>0</v>
      </c>
      <c r="J4" t="s">
        <v>62</v>
      </c>
      <c r="K4" t="s">
        <v>11</v>
      </c>
      <c r="L4" t="s">
        <v>12</v>
      </c>
      <c r="M4" t="s">
        <v>13</v>
      </c>
      <c r="N4" t="s">
        <v>14</v>
      </c>
      <c r="O4" t="s">
        <v>15</v>
      </c>
      <c r="P4" t="s">
        <v>16</v>
      </c>
      <c r="Q4" s="4"/>
      <c r="R4" t="s">
        <v>0</v>
      </c>
      <c r="S4" t="s">
        <v>62</v>
      </c>
      <c r="T4" t="s">
        <v>20</v>
      </c>
      <c r="U4" t="s">
        <v>21</v>
      </c>
      <c r="V4" t="s">
        <v>22</v>
      </c>
      <c r="W4" t="s">
        <v>23</v>
      </c>
      <c r="X4" t="s">
        <v>24</v>
      </c>
    </row>
    <row r="5" spans="1:24" x14ac:dyDescent="0.3">
      <c r="B5">
        <v>1</v>
      </c>
      <c r="C5" t="str">
        <f>'OPTA Data'!J11</f>
        <v>G. Zusi</v>
      </c>
      <c r="D5">
        <f>'OPTA Data'!P11</f>
        <v>90.69</v>
      </c>
      <c r="E5">
        <f>'OPTA Data'!Q11</f>
        <v>28.97</v>
      </c>
      <c r="F5">
        <f>'OPTA Data'!R11</f>
        <v>52.33</v>
      </c>
      <c r="G5" s="3">
        <f>'OPTA Data'!S11</f>
        <v>47.46</v>
      </c>
      <c r="H5" s="4"/>
      <c r="I5">
        <v>1</v>
      </c>
      <c r="J5" t="str">
        <f>'OPTA Data'!J7</f>
        <v>Auro</v>
      </c>
      <c r="K5">
        <f>'OPTA Data'!T7</f>
        <v>61.02</v>
      </c>
      <c r="L5" s="1">
        <f>'OPTA Data'!U7</f>
        <v>0.81699999999999995</v>
      </c>
      <c r="M5" s="1">
        <f>'OPTA Data'!V7</f>
        <v>0.40300000000000002</v>
      </c>
      <c r="N5">
        <f>'OPTA Data'!W7</f>
        <v>1.18</v>
      </c>
      <c r="O5" s="1">
        <f>'OPTA Data'!X7</f>
        <v>0.76900000000000002</v>
      </c>
      <c r="P5" s="3">
        <f>'OPTA Data'!Y7</f>
        <v>21.01</v>
      </c>
      <c r="Q5" s="4"/>
      <c r="R5">
        <v>1</v>
      </c>
      <c r="S5" t="str">
        <f>'OPTA Data'!J7</f>
        <v>Auro</v>
      </c>
      <c r="T5">
        <f>'OPTA Data'!AC7</f>
        <v>4.83</v>
      </c>
      <c r="U5" s="1">
        <f>'OPTA Data'!AD7</f>
        <v>0.53700000000000003</v>
      </c>
      <c r="V5">
        <f>'OPTA Data'!AE7</f>
        <v>2.59</v>
      </c>
      <c r="W5">
        <f>'OPTA Data'!AF7</f>
        <v>1.41</v>
      </c>
      <c r="X5" s="3">
        <f>'OPTA Data'!AG7</f>
        <v>1.18</v>
      </c>
    </row>
    <row r="6" spans="1:24" x14ac:dyDescent="0.3">
      <c r="B6">
        <v>2</v>
      </c>
      <c r="C6" t="str">
        <f>'OPTA Data'!J7</f>
        <v>Auro</v>
      </c>
      <c r="D6">
        <f>'OPTA Data'!P7</f>
        <v>92.95</v>
      </c>
      <c r="E6">
        <f>'OPTA Data'!Q7</f>
        <v>26.86</v>
      </c>
      <c r="F6">
        <f>'OPTA Data'!R7</f>
        <v>49.84</v>
      </c>
      <c r="G6" s="3">
        <f>'OPTA Data'!S7</f>
        <v>46.32</v>
      </c>
      <c r="H6" s="4"/>
      <c r="I6">
        <v>2</v>
      </c>
      <c r="J6" t="str">
        <f>'OPTA Data'!J11</f>
        <v>G. Zusi</v>
      </c>
      <c r="K6">
        <f>'OPTA Data'!T11</f>
        <v>60.59</v>
      </c>
      <c r="L6" s="1">
        <f>'OPTA Data'!U11</f>
        <v>0.85299999999999998</v>
      </c>
      <c r="M6" s="1">
        <f>'OPTA Data'!V11</f>
        <v>0.318</v>
      </c>
      <c r="N6">
        <f>'OPTA Data'!W11</f>
        <v>1.34</v>
      </c>
      <c r="O6" s="1">
        <f>'OPTA Data'!X11</f>
        <v>0.76500000000000001</v>
      </c>
      <c r="P6" s="3">
        <f>'OPTA Data'!Y11</f>
        <v>17.47</v>
      </c>
      <c r="Q6" s="4"/>
      <c r="R6">
        <v>2</v>
      </c>
      <c r="S6" t="str">
        <f>'OPTA Data'!J13</f>
        <v>J. McCrary</v>
      </c>
      <c r="T6">
        <f>'OPTA Data'!AC13</f>
        <v>2.44</v>
      </c>
      <c r="U6" s="1">
        <f>'OPTA Data'!AD13</f>
        <v>0.52200000000000002</v>
      </c>
      <c r="V6">
        <f>'OPTA Data'!AE13</f>
        <v>1.27</v>
      </c>
      <c r="W6">
        <f>'OPTA Data'!AF13</f>
        <v>0.53</v>
      </c>
      <c r="X6" s="3">
        <f>'OPTA Data'!AG13</f>
        <v>0.74</v>
      </c>
    </row>
    <row r="7" spans="1:24" x14ac:dyDescent="0.3">
      <c r="B7">
        <v>3</v>
      </c>
      <c r="C7" t="str">
        <f>'OPTA Data'!J18</f>
        <v>M. Murillo</v>
      </c>
      <c r="D7">
        <f>'OPTA Data'!P18</f>
        <v>75.55</v>
      </c>
      <c r="E7">
        <f>'OPTA Data'!Q18</f>
        <v>23.55</v>
      </c>
      <c r="F7">
        <f>'OPTA Data'!R18</f>
        <v>51.45</v>
      </c>
      <c r="G7" s="3">
        <f>'OPTA Data'!S18</f>
        <v>38.869999999999997</v>
      </c>
      <c r="H7" s="4"/>
      <c r="I7">
        <v>3</v>
      </c>
      <c r="J7" t="str">
        <f>'OPTA Data'!J5</f>
        <v>A. Tinnerholm</v>
      </c>
      <c r="K7">
        <f>'OPTA Data'!T5</f>
        <v>50.53</v>
      </c>
      <c r="L7" s="1">
        <f>'OPTA Data'!U5</f>
        <v>0.80900000000000005</v>
      </c>
      <c r="M7" s="1">
        <f>'OPTA Data'!V5</f>
        <v>0.40200000000000002</v>
      </c>
      <c r="N7">
        <f>'OPTA Data'!W5</f>
        <v>0.18</v>
      </c>
      <c r="O7" s="1">
        <f>'OPTA Data'!X5</f>
        <v>1</v>
      </c>
      <c r="P7" s="3">
        <f>'OPTA Data'!Y5</f>
        <v>16.600000000000001</v>
      </c>
      <c r="Q7" s="4"/>
      <c r="R7">
        <v>3</v>
      </c>
      <c r="S7" t="str">
        <f>'OPTA Data'!J8</f>
        <v>B. Lennon</v>
      </c>
      <c r="T7">
        <f>'OPTA Data'!AC8</f>
        <v>1.79</v>
      </c>
      <c r="U7" s="1">
        <f>'OPTA Data'!AD8</f>
        <v>0.63</v>
      </c>
      <c r="V7">
        <f>'OPTA Data'!AE8</f>
        <v>1.1299999999999999</v>
      </c>
      <c r="W7">
        <f>'OPTA Data'!AF8</f>
        <v>0.55000000000000004</v>
      </c>
      <c r="X7" s="3">
        <f>'OPTA Data'!AG8</f>
        <v>0.57999999999999996</v>
      </c>
    </row>
    <row r="8" spans="1:24" x14ac:dyDescent="0.3">
      <c r="B8">
        <v>4</v>
      </c>
      <c r="C8" t="str">
        <f>'OPTA Data'!J12</f>
        <v>H. Afful</v>
      </c>
      <c r="D8">
        <f>'OPTA Data'!P12</f>
        <v>75.48</v>
      </c>
      <c r="E8">
        <f>'OPTA Data'!Q12</f>
        <v>23.69</v>
      </c>
      <c r="F8">
        <f>'OPTA Data'!R12</f>
        <v>50.52</v>
      </c>
      <c r="G8" s="3">
        <f>'OPTA Data'!S12</f>
        <v>38.130000000000003</v>
      </c>
      <c r="H8" s="4"/>
      <c r="I8">
        <v>4</v>
      </c>
      <c r="J8" t="str">
        <f>'OPTA Data'!J3</f>
        <v>A. Machado</v>
      </c>
      <c r="K8">
        <f>'OPTA Data'!T3</f>
        <v>42.51</v>
      </c>
      <c r="L8" s="1">
        <f>'OPTA Data'!U3</f>
        <v>0.81499999999999995</v>
      </c>
      <c r="M8" s="1">
        <f>'OPTA Data'!V3</f>
        <v>0.45900000000000002</v>
      </c>
      <c r="N8">
        <f>'OPTA Data'!W3</f>
        <v>0.1</v>
      </c>
      <c r="O8" s="1">
        <f>'OPTA Data'!X3</f>
        <v>1</v>
      </c>
      <c r="P8" s="3">
        <f>'OPTA Data'!Y3</f>
        <v>16</v>
      </c>
      <c r="Q8" s="4"/>
      <c r="R8">
        <v>4</v>
      </c>
      <c r="S8" t="str">
        <f>'OPTA Data'!J20</f>
        <v>N. Lima</v>
      </c>
      <c r="T8">
        <f>'OPTA Data'!AC20</f>
        <v>3.46</v>
      </c>
      <c r="U8" s="1">
        <f>'OPTA Data'!AD20</f>
        <v>0.41</v>
      </c>
      <c r="V8">
        <f>'OPTA Data'!AE20</f>
        <v>1.42</v>
      </c>
      <c r="W8">
        <f>'OPTA Data'!AF20</f>
        <v>0.93</v>
      </c>
      <c r="X8" s="3">
        <f>'OPTA Data'!AG20</f>
        <v>0.48</v>
      </c>
    </row>
    <row r="9" spans="1:24" x14ac:dyDescent="0.3">
      <c r="B9">
        <v>5</v>
      </c>
      <c r="C9" t="str">
        <f>'OPTA Data'!J17</f>
        <v>K. Rosenberry</v>
      </c>
      <c r="D9">
        <f>'OPTA Data'!P17</f>
        <v>75.239999999999995</v>
      </c>
      <c r="E9">
        <f>'OPTA Data'!Q17</f>
        <v>19.57</v>
      </c>
      <c r="F9">
        <f>'OPTA Data'!R17</f>
        <v>47.66</v>
      </c>
      <c r="G9" s="3">
        <f>'OPTA Data'!S17</f>
        <v>35.86</v>
      </c>
      <c r="H9" s="4"/>
      <c r="I9">
        <v>5</v>
      </c>
      <c r="J9" t="str">
        <f>'OPTA Data'!J17</f>
        <v>K. Rosenberry</v>
      </c>
      <c r="K9">
        <f>'OPTA Data'!T17</f>
        <v>51.36</v>
      </c>
      <c r="L9" s="1">
        <f>'OPTA Data'!U17</f>
        <v>0.83599999999999997</v>
      </c>
      <c r="M9" s="1">
        <f>'OPTA Data'!V17</f>
        <v>0.33900000000000002</v>
      </c>
      <c r="N9">
        <f>'OPTA Data'!W17</f>
        <v>0.36</v>
      </c>
      <c r="O9" s="1">
        <f>'OPTA Data'!X17</f>
        <v>0.83299999999999996</v>
      </c>
      <c r="P9" s="3">
        <f>'OPTA Data'!Y17</f>
        <v>14.83</v>
      </c>
      <c r="Q9" s="4"/>
      <c r="R9">
        <v>5</v>
      </c>
      <c r="S9" t="str">
        <f>'OPTA Data'!J5</f>
        <v>A. Tinnerholm</v>
      </c>
      <c r="T9">
        <f>'OPTA Data'!AC5</f>
        <v>1.35</v>
      </c>
      <c r="U9" s="1">
        <f>'OPTA Data'!AD5</f>
        <v>0.53300000000000003</v>
      </c>
      <c r="V9">
        <f>'OPTA Data'!AE5</f>
        <v>0.72</v>
      </c>
      <c r="W9">
        <f>'OPTA Data'!AF5</f>
        <v>0.27</v>
      </c>
      <c r="X9" s="3">
        <f>'OPTA Data'!AG5</f>
        <v>0.45</v>
      </c>
    </row>
    <row r="10" spans="1:24" x14ac:dyDescent="0.3">
      <c r="B10">
        <v>6</v>
      </c>
      <c r="C10" t="str">
        <f>'OPTA Data'!J10</f>
        <v>F. Escobar</v>
      </c>
      <c r="D10">
        <f>'OPTA Data'!P10</f>
        <v>73.25</v>
      </c>
      <c r="E10">
        <f>'OPTA Data'!Q10</f>
        <v>20.96</v>
      </c>
      <c r="F10">
        <f>'OPTA Data'!R10</f>
        <v>48.59</v>
      </c>
      <c r="G10" s="3">
        <f>'OPTA Data'!S10</f>
        <v>35.6</v>
      </c>
      <c r="H10" s="4"/>
      <c r="I10">
        <v>6</v>
      </c>
      <c r="J10" t="str">
        <f>'OPTA Data'!J2</f>
        <v>A. Farrell</v>
      </c>
      <c r="K10">
        <f>'OPTA Data'!T2</f>
        <v>40.590000000000003</v>
      </c>
      <c r="L10" s="1">
        <f>'OPTA Data'!U2</f>
        <v>0.71</v>
      </c>
      <c r="M10" s="1">
        <f>'OPTA Data'!V2</f>
        <v>0.47499999999999998</v>
      </c>
      <c r="N10">
        <f>'OPTA Data'!W2</f>
        <v>1.01</v>
      </c>
      <c r="O10" s="1">
        <f>'OPTA Data'!X2</f>
        <v>0.76500000000000001</v>
      </c>
      <c r="P10" s="3">
        <f>'OPTA Data'!Y2</f>
        <v>14.46</v>
      </c>
      <c r="Q10" s="4"/>
      <c r="R10">
        <v>6</v>
      </c>
      <c r="S10" t="str">
        <f>'OPTA Data'!J24</f>
        <v>R. Feltscher</v>
      </c>
      <c r="T10">
        <f>'OPTA Data'!AC24</f>
        <v>0.89</v>
      </c>
      <c r="U10" s="1">
        <f>'OPTA Data'!AD24</f>
        <v>0.625</v>
      </c>
      <c r="V10">
        <f>'OPTA Data'!AE24</f>
        <v>0.56000000000000005</v>
      </c>
      <c r="W10">
        <f>'OPTA Data'!AF24</f>
        <v>0.11</v>
      </c>
      <c r="X10" s="3">
        <f>'OPTA Data'!AG24</f>
        <v>0.44</v>
      </c>
    </row>
    <row r="11" spans="1:24" x14ac:dyDescent="0.3">
      <c r="B11">
        <v>7</v>
      </c>
      <c r="C11" t="str">
        <f>'OPTA Data'!J5</f>
        <v>A. Tinnerholm</v>
      </c>
      <c r="D11">
        <f>'OPTA Data'!P5</f>
        <v>74.17</v>
      </c>
      <c r="E11">
        <f>'OPTA Data'!Q5</f>
        <v>19.489999999999998</v>
      </c>
      <c r="F11">
        <f>'OPTA Data'!R5</f>
        <v>47.84</v>
      </c>
      <c r="G11" s="3">
        <f>'OPTA Data'!S5</f>
        <v>35.479999999999997</v>
      </c>
      <c r="H11" s="4"/>
      <c r="I11">
        <v>7</v>
      </c>
      <c r="J11" t="str">
        <f>'OPTA Data'!J21</f>
        <v>O. Fisher</v>
      </c>
      <c r="K11">
        <f>'OPTA Data'!T21</f>
        <v>40.78</v>
      </c>
      <c r="L11" s="1">
        <f>'OPTA Data'!U21</f>
        <v>0.85399999999999998</v>
      </c>
      <c r="M11" s="1">
        <f>'OPTA Data'!V21</f>
        <v>0.40200000000000002</v>
      </c>
      <c r="N11">
        <f>'OPTA Data'!W21</f>
        <v>0.13</v>
      </c>
      <c r="O11" s="1">
        <f>'OPTA Data'!X21</f>
        <v>1</v>
      </c>
      <c r="P11" s="3">
        <f>'OPTA Data'!Y21</f>
        <v>14.14</v>
      </c>
      <c r="Q11" s="4"/>
      <c r="R11">
        <v>7</v>
      </c>
      <c r="S11" t="str">
        <f>'OPTA Data'!J19</f>
        <v>M. Petrasso</v>
      </c>
      <c r="T11">
        <f>'OPTA Data'!AC19</f>
        <v>2.0299999999999998</v>
      </c>
      <c r="U11" s="1">
        <f>'OPTA Data'!AD19</f>
        <v>0.35299999999999998</v>
      </c>
      <c r="V11">
        <f>'OPTA Data'!AE19</f>
        <v>0.72</v>
      </c>
      <c r="W11">
        <f>'OPTA Data'!AF19</f>
        <v>0.36</v>
      </c>
      <c r="X11" s="3">
        <f>'OPTA Data'!AG19</f>
        <v>0.36</v>
      </c>
    </row>
    <row r="12" spans="1:24" x14ac:dyDescent="0.3">
      <c r="B12">
        <v>8</v>
      </c>
      <c r="C12" t="str">
        <f>'OPTA Data'!J8</f>
        <v>B. Lennon</v>
      </c>
      <c r="D12">
        <f>'OPTA Data'!P8</f>
        <v>75</v>
      </c>
      <c r="E12">
        <f>'OPTA Data'!Q8</f>
        <v>18.97</v>
      </c>
      <c r="F12">
        <f>'OPTA Data'!R8</f>
        <v>46.75</v>
      </c>
      <c r="G12" s="3">
        <f>'OPTA Data'!S8</f>
        <v>35.06</v>
      </c>
      <c r="H12" s="4"/>
      <c r="I12">
        <v>8</v>
      </c>
      <c r="J12" t="str">
        <f>'OPTA Data'!J8</f>
        <v>B. Lennon</v>
      </c>
      <c r="K12">
        <f>'OPTA Data'!T8</f>
        <v>51</v>
      </c>
      <c r="L12" s="1">
        <f>'OPTA Data'!U8</f>
        <v>0.84499999999999997</v>
      </c>
      <c r="M12" s="1">
        <f>'OPTA Data'!V8</f>
        <v>0.30499999999999999</v>
      </c>
      <c r="N12">
        <f>'OPTA Data'!W8</f>
        <v>0.9</v>
      </c>
      <c r="O12" s="1">
        <f>'OPTA Data'!X8</f>
        <v>0.67600000000000005</v>
      </c>
      <c r="P12" s="3">
        <f>'OPTA Data'!Y8</f>
        <v>13.74</v>
      </c>
      <c r="Q12" s="4"/>
      <c r="R12">
        <v>8</v>
      </c>
      <c r="S12" t="str">
        <f>'OPTA Data'!J9</f>
        <v>C. Duvall</v>
      </c>
      <c r="T12">
        <f>'OPTA Data'!AC9</f>
        <v>1.48</v>
      </c>
      <c r="U12" s="1">
        <f>'OPTA Data'!AD9</f>
        <v>0.52900000000000003</v>
      </c>
      <c r="V12">
        <f>'OPTA Data'!AE9</f>
        <v>0.78</v>
      </c>
      <c r="W12">
        <f>'OPTA Data'!AF9</f>
        <v>0.43</v>
      </c>
      <c r="X12" s="3">
        <f>'OPTA Data'!AG9</f>
        <v>0.35</v>
      </c>
    </row>
    <row r="13" spans="1:24" x14ac:dyDescent="0.3">
      <c r="B13">
        <v>9</v>
      </c>
      <c r="C13" t="str">
        <f>'OPTA Data'!J16</f>
        <v>K. Leerdam</v>
      </c>
      <c r="D13">
        <f>'OPTA Data'!P16</f>
        <v>65.19</v>
      </c>
      <c r="E13">
        <f>'OPTA Data'!Q16</f>
        <v>23.66</v>
      </c>
      <c r="F13">
        <f>'OPTA Data'!R16</f>
        <v>52.44</v>
      </c>
      <c r="G13" s="3">
        <f>'OPTA Data'!S16</f>
        <v>34.19</v>
      </c>
      <c r="H13" s="4"/>
      <c r="I13">
        <v>9</v>
      </c>
      <c r="J13" t="str">
        <f>'OPTA Data'!J25</f>
        <v>S. Beitashour</v>
      </c>
      <c r="K13">
        <f>'OPTA Data'!T25</f>
        <v>47.16</v>
      </c>
      <c r="L13" s="1">
        <f>'OPTA Data'!U25</f>
        <v>0.84299999999999997</v>
      </c>
      <c r="M13" s="1">
        <f>'OPTA Data'!V25</f>
        <v>0.33400000000000002</v>
      </c>
      <c r="N13">
        <f>'OPTA Data'!W25</f>
        <v>0.09</v>
      </c>
      <c r="O13" s="1">
        <f>'OPTA Data'!X25</f>
        <v>1</v>
      </c>
      <c r="P13" s="3">
        <f>'OPTA Data'!Y25</f>
        <v>13.36</v>
      </c>
      <c r="Q13" s="4"/>
      <c r="R13">
        <v>9</v>
      </c>
      <c r="S13" t="str">
        <f>'OPTA Data'!J10</f>
        <v>F. Escobar</v>
      </c>
      <c r="T13">
        <f>'OPTA Data'!AC10</f>
        <v>2.15</v>
      </c>
      <c r="U13" s="1">
        <f>'OPTA Data'!AD10</f>
        <v>0.47799999999999998</v>
      </c>
      <c r="V13">
        <f>'OPTA Data'!AE10</f>
        <v>1.03</v>
      </c>
      <c r="W13">
        <f>'OPTA Data'!AF10</f>
        <v>0.75</v>
      </c>
      <c r="X13" s="3">
        <f>'OPTA Data'!AG10</f>
        <v>0.28000000000000003</v>
      </c>
    </row>
    <row r="14" spans="1:24" x14ac:dyDescent="0.3">
      <c r="B14">
        <v>10</v>
      </c>
      <c r="C14" t="str">
        <f>'OPTA Data'!J2</f>
        <v>A. Farrell</v>
      </c>
      <c r="D14">
        <f>'OPTA Data'!P2</f>
        <v>68.31</v>
      </c>
      <c r="E14">
        <f>'OPTA Data'!Q2</f>
        <v>19.010000000000002</v>
      </c>
      <c r="F14">
        <f>'OPTA Data'!R2</f>
        <v>48.37</v>
      </c>
      <c r="G14" s="3">
        <f>'OPTA Data'!S2</f>
        <v>33.04</v>
      </c>
      <c r="H14" s="4"/>
      <c r="I14">
        <v>10</v>
      </c>
      <c r="J14" t="str">
        <f>'OPTA Data'!J18</f>
        <v>M. Murillo</v>
      </c>
      <c r="K14">
        <f>'OPTA Data'!T18</f>
        <v>43.1</v>
      </c>
      <c r="L14" s="1">
        <f>'OPTA Data'!U18</f>
        <v>0.72899999999999998</v>
      </c>
      <c r="M14" s="1">
        <f>'OPTA Data'!V18</f>
        <v>0.41199999999999998</v>
      </c>
      <c r="N14">
        <f>'OPTA Data'!W18</f>
        <v>0.13</v>
      </c>
      <c r="O14" s="1">
        <f>'OPTA Data'!X18</f>
        <v>0.66700000000000004</v>
      </c>
      <c r="P14" s="3">
        <f>'OPTA Data'!Y18</f>
        <v>13.02</v>
      </c>
      <c r="Q14" s="4"/>
      <c r="R14">
        <v>10</v>
      </c>
      <c r="S14" t="str">
        <f>'OPTA Data'!J12</f>
        <v>H. Afful</v>
      </c>
      <c r="T14">
        <f>'OPTA Data'!AC12</f>
        <v>1.45</v>
      </c>
      <c r="U14" s="1">
        <f>'OPTA Data'!AD12</f>
        <v>0.57099999999999995</v>
      </c>
      <c r="V14">
        <f>'OPTA Data'!AE12</f>
        <v>0.83</v>
      </c>
      <c r="W14">
        <f>'OPTA Data'!AF12</f>
        <v>0.55000000000000004</v>
      </c>
      <c r="X14" s="3">
        <f>'OPTA Data'!AG12</f>
        <v>0.28000000000000003</v>
      </c>
    </row>
    <row r="15" spans="1:24" x14ac:dyDescent="0.3">
      <c r="B15">
        <v>11</v>
      </c>
      <c r="C15" t="str">
        <f>'OPTA Data'!J24</f>
        <v>R. Feltscher</v>
      </c>
      <c r="D15">
        <f>'OPTA Data'!P24</f>
        <v>67</v>
      </c>
      <c r="E15">
        <f>'OPTA Data'!Q24</f>
        <v>17.329999999999998</v>
      </c>
      <c r="F15">
        <f>'OPTA Data'!R24</f>
        <v>47.87</v>
      </c>
      <c r="G15" s="3">
        <f>'OPTA Data'!S24</f>
        <v>32.07</v>
      </c>
      <c r="H15" s="4"/>
      <c r="I15">
        <v>11</v>
      </c>
      <c r="J15" t="str">
        <f>'OPTA Data'!J24</f>
        <v>R. Feltscher</v>
      </c>
      <c r="K15">
        <f>'OPTA Data'!T24</f>
        <v>39.33</v>
      </c>
      <c r="L15" s="1">
        <f>'OPTA Data'!U24</f>
        <v>0.79400000000000004</v>
      </c>
      <c r="M15" s="1">
        <f>'OPTA Data'!V24</f>
        <v>0.40400000000000003</v>
      </c>
      <c r="N15">
        <f>'OPTA Data'!W24</f>
        <v>0.33</v>
      </c>
      <c r="O15" s="1">
        <f>'OPTA Data'!X24</f>
        <v>1</v>
      </c>
      <c r="P15" s="3">
        <f>'OPTA Data'!Y24</f>
        <v>12.95</v>
      </c>
      <c r="Q15" s="4"/>
      <c r="R15">
        <v>11</v>
      </c>
      <c r="S15" t="str">
        <f>'OPTA Data'!J18</f>
        <v>M. Murillo</v>
      </c>
      <c r="T15">
        <f>'OPTA Data'!AC18</f>
        <v>2.84</v>
      </c>
      <c r="U15" s="1">
        <f>'OPTA Data'!AD18</f>
        <v>0.65900000000000003</v>
      </c>
      <c r="V15">
        <f>'OPTA Data'!AE18</f>
        <v>1.87</v>
      </c>
      <c r="W15">
        <f>'OPTA Data'!AF18</f>
        <v>1.61</v>
      </c>
      <c r="X15" s="3">
        <f>'OPTA Data'!AG18</f>
        <v>0.26</v>
      </c>
    </row>
    <row r="16" spans="1:24" x14ac:dyDescent="0.3">
      <c r="B16">
        <v>12</v>
      </c>
      <c r="C16" t="str">
        <f>'OPTA Data'!J25</f>
        <v>S. Beitashour</v>
      </c>
      <c r="D16">
        <f>'OPTA Data'!P25</f>
        <v>68.17</v>
      </c>
      <c r="E16">
        <f>'OPTA Data'!Q25</f>
        <v>15.92</v>
      </c>
      <c r="F16">
        <f>'OPTA Data'!R25</f>
        <v>46.08</v>
      </c>
      <c r="G16" s="3">
        <f>'OPTA Data'!S25</f>
        <v>31.41</v>
      </c>
      <c r="H16" s="4"/>
      <c r="I16">
        <v>12</v>
      </c>
      <c r="J16" t="str">
        <f>'OPTA Data'!J27</f>
        <v>S. Sutter</v>
      </c>
      <c r="K16">
        <f>'OPTA Data'!T27</f>
        <v>38.31</v>
      </c>
      <c r="L16" s="1">
        <f>'OPTA Data'!U27</f>
        <v>0.84699999999999998</v>
      </c>
      <c r="M16" s="1">
        <f>'OPTA Data'!V27</f>
        <v>0.36699999999999999</v>
      </c>
      <c r="N16">
        <f>'OPTA Data'!W27</f>
        <v>0.77</v>
      </c>
      <c r="O16" s="1">
        <f>'OPTA Data'!X27</f>
        <v>1</v>
      </c>
      <c r="P16" s="3">
        <f>'OPTA Data'!Y27</f>
        <v>12.67</v>
      </c>
      <c r="Q16" s="4"/>
      <c r="R16">
        <v>12</v>
      </c>
      <c r="S16" t="str">
        <f>'OPTA Data'!J26</f>
        <v>S. Franklin</v>
      </c>
      <c r="T16">
        <f>'OPTA Data'!AC26</f>
        <v>1.51</v>
      </c>
      <c r="U16" s="1">
        <f>'OPTA Data'!AD26</f>
        <v>0.42899999999999999</v>
      </c>
      <c r="V16">
        <f>'OPTA Data'!AE26</f>
        <v>0.65</v>
      </c>
      <c r="W16">
        <f>'OPTA Data'!AF26</f>
        <v>0.43</v>
      </c>
      <c r="X16" s="3">
        <f>'OPTA Data'!AG26</f>
        <v>0.22</v>
      </c>
    </row>
    <row r="17" spans="1:24" x14ac:dyDescent="0.3">
      <c r="B17">
        <v>13</v>
      </c>
      <c r="C17" t="str">
        <f>'OPTA Data'!J22</f>
        <v>R. Allen</v>
      </c>
      <c r="D17">
        <f>'OPTA Data'!P22</f>
        <v>63.01</v>
      </c>
      <c r="E17">
        <f>'OPTA Data'!Q22</f>
        <v>18.07</v>
      </c>
      <c r="F17">
        <f>'OPTA Data'!R22</f>
        <v>47.95</v>
      </c>
      <c r="G17" s="3">
        <f>'OPTA Data'!S22</f>
        <v>30.21</v>
      </c>
      <c r="H17" s="4"/>
      <c r="I17">
        <v>13</v>
      </c>
      <c r="J17" t="str">
        <f>'OPTA Data'!J12</f>
        <v>H. Afful</v>
      </c>
      <c r="K17">
        <f>'OPTA Data'!T12</f>
        <v>52.38</v>
      </c>
      <c r="L17" s="1">
        <f>'OPTA Data'!U12</f>
        <v>0.83</v>
      </c>
      <c r="M17" s="1">
        <f>'OPTA Data'!V12</f>
        <v>0.28100000000000003</v>
      </c>
      <c r="N17">
        <f>'OPTA Data'!W12</f>
        <v>0.48</v>
      </c>
      <c r="O17" s="1">
        <f>'OPTA Data'!X12</f>
        <v>0.73699999999999999</v>
      </c>
      <c r="P17" s="3">
        <f>'OPTA Data'!Y12</f>
        <v>12.58</v>
      </c>
      <c r="Q17" s="4"/>
      <c r="R17">
        <v>13</v>
      </c>
      <c r="S17" t="str">
        <f>'OPTA Data'!J15</f>
        <v>K. Ellis</v>
      </c>
      <c r="T17">
        <f>'OPTA Data'!AC15</f>
        <v>1.2</v>
      </c>
      <c r="U17" s="1">
        <f>'OPTA Data'!AD15</f>
        <v>0.57099999999999995</v>
      </c>
      <c r="V17">
        <f>'OPTA Data'!AE15</f>
        <v>0.68</v>
      </c>
      <c r="W17">
        <f>'OPTA Data'!AF15</f>
        <v>0.51</v>
      </c>
      <c r="X17" s="3">
        <f>'OPTA Data'!AG15</f>
        <v>0.17</v>
      </c>
    </row>
    <row r="18" spans="1:24" x14ac:dyDescent="0.3">
      <c r="B18">
        <v>14</v>
      </c>
      <c r="C18" t="str">
        <f>'OPTA Data'!J4</f>
        <v>A. Powell</v>
      </c>
      <c r="D18">
        <f>'OPTA Data'!P4</f>
        <v>61.12</v>
      </c>
      <c r="E18">
        <f>'OPTA Data'!Q4</f>
        <v>19.93</v>
      </c>
      <c r="F18">
        <f>'OPTA Data'!R4</f>
        <v>49.19</v>
      </c>
      <c r="G18" s="3">
        <f>'OPTA Data'!S4</f>
        <v>30.07</v>
      </c>
      <c r="H18" s="4"/>
      <c r="I18">
        <v>14</v>
      </c>
      <c r="J18" t="str">
        <f>'OPTA Data'!J6</f>
        <v>A. Wenger</v>
      </c>
      <c r="K18">
        <f>'OPTA Data'!T6</f>
        <v>37.33</v>
      </c>
      <c r="L18" s="1">
        <f>'OPTA Data'!U6</f>
        <v>0.78</v>
      </c>
      <c r="M18" s="1">
        <f>'OPTA Data'!V6</f>
        <v>0.41099999999999998</v>
      </c>
      <c r="N18">
        <f>'OPTA Data'!W6</f>
        <v>0.59</v>
      </c>
      <c r="O18" s="1">
        <f>'OPTA Data'!X6</f>
        <v>1</v>
      </c>
      <c r="P18" s="3">
        <f>'OPTA Data'!Y6</f>
        <v>12.55</v>
      </c>
      <c r="Q18" s="4"/>
      <c r="R18">
        <v>14</v>
      </c>
      <c r="S18" t="str">
        <f>'OPTA Data'!J22</f>
        <v>R. Allen</v>
      </c>
      <c r="T18">
        <f>'OPTA Data'!AC22</f>
        <v>1.53</v>
      </c>
      <c r="U18" s="1">
        <f>'OPTA Data'!AD22</f>
        <v>0.61499999999999999</v>
      </c>
      <c r="V18">
        <f>'OPTA Data'!AE22</f>
        <v>0.94</v>
      </c>
      <c r="W18">
        <f>'OPTA Data'!AF22</f>
        <v>0.82</v>
      </c>
      <c r="X18" s="3">
        <f>'OPTA Data'!AG22</f>
        <v>0.12</v>
      </c>
    </row>
    <row r="19" spans="1:24" x14ac:dyDescent="0.3">
      <c r="B19">
        <v>15</v>
      </c>
      <c r="C19" t="str">
        <f>'OPTA Data'!J19</f>
        <v>M. Petrasso</v>
      </c>
      <c r="D19">
        <f>'OPTA Data'!P19</f>
        <v>60.91</v>
      </c>
      <c r="E19">
        <f>'OPTA Data'!Q19</f>
        <v>16.93</v>
      </c>
      <c r="F19">
        <f>'OPTA Data'!R19</f>
        <v>48.89</v>
      </c>
      <c r="G19" s="3">
        <f>'OPTA Data'!S19</f>
        <v>29.78</v>
      </c>
      <c r="H19" s="4"/>
      <c r="I19">
        <v>15</v>
      </c>
      <c r="J19" t="str">
        <f>'OPTA Data'!J9</f>
        <v>C. Duvall</v>
      </c>
      <c r="K19">
        <f>'OPTA Data'!T9</f>
        <v>40.43</v>
      </c>
      <c r="L19" s="1">
        <f>'OPTA Data'!U9</f>
        <v>0.82399999999999995</v>
      </c>
      <c r="M19" s="1">
        <f>'OPTA Data'!V9</f>
        <v>0.372</v>
      </c>
      <c r="N19">
        <f>'OPTA Data'!W9</f>
        <v>0</v>
      </c>
      <c r="O19" s="1" t="str">
        <f>'OPTA Data'!X9</f>
        <v>-</v>
      </c>
      <c r="P19" s="3">
        <f>'OPTA Data'!Y9</f>
        <v>12.39</v>
      </c>
      <c r="Q19" s="4"/>
      <c r="R19">
        <v>15</v>
      </c>
      <c r="S19" t="str">
        <f>'OPTA Data'!J3</f>
        <v>A. Machado</v>
      </c>
      <c r="T19">
        <f>'OPTA Data'!AC3</f>
        <v>0.6</v>
      </c>
      <c r="U19" s="1">
        <f>'OPTA Data'!AD3</f>
        <v>0.5</v>
      </c>
      <c r="V19">
        <f>'OPTA Data'!AE3</f>
        <v>0.3</v>
      </c>
      <c r="W19">
        <f>'OPTA Data'!AF3</f>
        <v>0.2</v>
      </c>
      <c r="X19" s="3">
        <f>'OPTA Data'!AG3</f>
        <v>0.1</v>
      </c>
    </row>
    <row r="20" spans="1:24" x14ac:dyDescent="0.3">
      <c r="B20">
        <v>16</v>
      </c>
      <c r="C20" t="str">
        <f>'OPTA Data'!J20</f>
        <v>N. Lima</v>
      </c>
      <c r="D20">
        <f>'OPTA Data'!P20</f>
        <v>64.37</v>
      </c>
      <c r="E20">
        <f>'OPTA Data'!Q20</f>
        <v>16.41</v>
      </c>
      <c r="F20">
        <f>'OPTA Data'!R20</f>
        <v>45.28</v>
      </c>
      <c r="G20" s="3">
        <f>'OPTA Data'!S20</f>
        <v>29.15</v>
      </c>
      <c r="H20" s="4"/>
      <c r="I20">
        <v>16</v>
      </c>
      <c r="J20" t="str">
        <f>'OPTA Data'!J26</f>
        <v>S. Franklin</v>
      </c>
      <c r="K20">
        <f>'OPTA Data'!T26</f>
        <v>32.200000000000003</v>
      </c>
      <c r="L20" s="1">
        <f>'OPTA Data'!U26</f>
        <v>0.80200000000000005</v>
      </c>
      <c r="M20" s="1">
        <f>'OPTA Data'!V26</f>
        <v>0.47</v>
      </c>
      <c r="N20">
        <f>'OPTA Data'!W26</f>
        <v>0.11</v>
      </c>
      <c r="O20" s="1">
        <f>'OPTA Data'!X26</f>
        <v>1</v>
      </c>
      <c r="P20" s="3">
        <f>'OPTA Data'!Y26</f>
        <v>12.24</v>
      </c>
      <c r="Q20" s="4"/>
      <c r="R20">
        <v>16</v>
      </c>
      <c r="S20" t="str">
        <f>'OPTA Data'!J23</f>
        <v>R. Cannon</v>
      </c>
      <c r="T20">
        <f>'OPTA Data'!AC23</f>
        <v>1.46</v>
      </c>
      <c r="U20" s="1">
        <f>'OPTA Data'!AD23</f>
        <v>0.58099999999999996</v>
      </c>
      <c r="V20">
        <f>'OPTA Data'!AE23</f>
        <v>0.85</v>
      </c>
      <c r="W20">
        <f>'OPTA Data'!AF23</f>
        <v>0.78</v>
      </c>
      <c r="X20" s="3">
        <f>'OPTA Data'!AG23</f>
        <v>7.0000000000000007E-2</v>
      </c>
    </row>
    <row r="21" spans="1:24" x14ac:dyDescent="0.3">
      <c r="B21">
        <v>17</v>
      </c>
      <c r="C21" t="str">
        <f>'OPTA Data'!J9</f>
        <v>C. Duvall</v>
      </c>
      <c r="D21">
        <f>'OPTA Data'!P9</f>
        <v>62.7</v>
      </c>
      <c r="E21">
        <f>'OPTA Data'!Q9</f>
        <v>15.48</v>
      </c>
      <c r="F21">
        <f>'OPTA Data'!R9</f>
        <v>46.26</v>
      </c>
      <c r="G21" s="3">
        <f>'OPTA Data'!S9</f>
        <v>29</v>
      </c>
      <c r="H21" s="4"/>
      <c r="I21">
        <v>17</v>
      </c>
      <c r="J21" t="str">
        <f>'OPTA Data'!J22</f>
        <v>R. Allen</v>
      </c>
      <c r="K21">
        <f>'OPTA Data'!T22</f>
        <v>41.19</v>
      </c>
      <c r="L21" s="1">
        <f>'OPTA Data'!U22</f>
        <v>0.82299999999999995</v>
      </c>
      <c r="M21" s="1">
        <f>'OPTA Data'!V22</f>
        <v>0.34200000000000003</v>
      </c>
      <c r="N21">
        <f>'OPTA Data'!W22</f>
        <v>0.23</v>
      </c>
      <c r="O21" s="1">
        <f>'OPTA Data'!X22</f>
        <v>0.66700000000000004</v>
      </c>
      <c r="P21" s="3">
        <f>'OPTA Data'!Y22</f>
        <v>11.75</v>
      </c>
      <c r="Q21" s="4"/>
      <c r="R21">
        <v>17</v>
      </c>
      <c r="S21" t="str">
        <f>'OPTA Data'!J25</f>
        <v>S. Beitashour</v>
      </c>
      <c r="T21">
        <f>'OPTA Data'!AC25</f>
        <v>0.32</v>
      </c>
      <c r="U21" s="1">
        <f>'OPTA Data'!AD25</f>
        <v>0.71399999999999997</v>
      </c>
      <c r="V21">
        <f>'OPTA Data'!AE25</f>
        <v>0.23</v>
      </c>
      <c r="W21">
        <f>'OPTA Data'!AF25</f>
        <v>0.18</v>
      </c>
      <c r="X21" s="3">
        <f>'OPTA Data'!AG25</f>
        <v>0.05</v>
      </c>
    </row>
    <row r="22" spans="1:24" x14ac:dyDescent="0.3">
      <c r="B22">
        <v>18</v>
      </c>
      <c r="C22" t="str">
        <f>'OPTA Data'!J21</f>
        <v>O. Fisher</v>
      </c>
      <c r="D22">
        <f>'OPTA Data'!P21</f>
        <v>64.180000000000007</v>
      </c>
      <c r="E22">
        <f>'OPTA Data'!Q21</f>
        <v>16.14</v>
      </c>
      <c r="F22">
        <f>'OPTA Data'!R21</f>
        <v>44.65</v>
      </c>
      <c r="G22" s="3">
        <f>'OPTA Data'!S21</f>
        <v>28.66</v>
      </c>
      <c r="H22" s="4"/>
      <c r="I22">
        <v>18</v>
      </c>
      <c r="J22" t="str">
        <f>'OPTA Data'!J19</f>
        <v>M. Petrasso</v>
      </c>
      <c r="K22">
        <f>'OPTA Data'!T19</f>
        <v>38.03</v>
      </c>
      <c r="L22" s="1">
        <f>'OPTA Data'!U19</f>
        <v>0.76500000000000001</v>
      </c>
      <c r="M22" s="1">
        <f>'OPTA Data'!V19</f>
        <v>0.39500000000000002</v>
      </c>
      <c r="N22">
        <f>'OPTA Data'!W19</f>
        <v>0</v>
      </c>
      <c r="O22" s="1" t="str">
        <f>'OPTA Data'!X19</f>
        <v>-</v>
      </c>
      <c r="P22" s="3">
        <f>'OPTA Data'!Y19</f>
        <v>11.49</v>
      </c>
      <c r="Q22" s="4"/>
      <c r="R22">
        <v>18</v>
      </c>
      <c r="S22" t="str">
        <f>'OPTA Data'!J4</f>
        <v>A. Powell</v>
      </c>
      <c r="T22">
        <f>'OPTA Data'!AC4</f>
        <v>3.81</v>
      </c>
      <c r="U22" s="1">
        <f>'OPTA Data'!AD4</f>
        <v>0.40600000000000003</v>
      </c>
      <c r="V22">
        <f>'OPTA Data'!AE4</f>
        <v>1.55</v>
      </c>
      <c r="W22">
        <f>'OPTA Data'!AF4</f>
        <v>1.55</v>
      </c>
      <c r="X22" s="3">
        <f>'OPTA Data'!AG4</f>
        <v>0</v>
      </c>
    </row>
    <row r="23" spans="1:24" x14ac:dyDescent="0.3">
      <c r="B23">
        <v>19</v>
      </c>
      <c r="C23" t="str">
        <f>'OPTA Data'!J15</f>
        <v>K. Ellis</v>
      </c>
      <c r="D23">
        <f>'OPTA Data'!P15</f>
        <v>61.28</v>
      </c>
      <c r="E23">
        <f>'OPTA Data'!Q15</f>
        <v>12.48</v>
      </c>
      <c r="F23">
        <f>'OPTA Data'!R15</f>
        <v>46.46</v>
      </c>
      <c r="G23" s="3">
        <f>'OPTA Data'!S15</f>
        <v>28.47</v>
      </c>
      <c r="H23" s="4"/>
      <c r="I23">
        <v>19</v>
      </c>
      <c r="J23" t="str">
        <f>'OPTA Data'!J16</f>
        <v>K. Leerdam</v>
      </c>
      <c r="K23">
        <f>'OPTA Data'!T16</f>
        <v>41.88</v>
      </c>
      <c r="L23" s="1">
        <f>'OPTA Data'!U16</f>
        <v>0.78800000000000003</v>
      </c>
      <c r="M23" s="1">
        <f>'OPTA Data'!V16</f>
        <v>0.32300000000000001</v>
      </c>
      <c r="N23">
        <f>'OPTA Data'!W16</f>
        <v>0.74</v>
      </c>
      <c r="O23" s="1">
        <f>'OPTA Data'!X16</f>
        <v>0.81299999999999994</v>
      </c>
      <c r="P23" s="3">
        <f>'OPTA Data'!Y16</f>
        <v>11.26</v>
      </c>
      <c r="Q23" s="4"/>
      <c r="R23">
        <v>19</v>
      </c>
      <c r="S23" t="str">
        <f>'OPTA Data'!J14</f>
        <v>J. Nerwinski</v>
      </c>
      <c r="T23">
        <f>'OPTA Data'!AC14</f>
        <v>1.33</v>
      </c>
      <c r="U23" s="1">
        <f>'OPTA Data'!AD14</f>
        <v>0.42299999999999999</v>
      </c>
      <c r="V23">
        <f>'OPTA Data'!AE14</f>
        <v>0.56000000000000005</v>
      </c>
      <c r="W23">
        <f>'OPTA Data'!AF14</f>
        <v>0.56000000000000005</v>
      </c>
      <c r="X23" s="3">
        <f>'OPTA Data'!AG14</f>
        <v>0</v>
      </c>
    </row>
    <row r="24" spans="1:24" x14ac:dyDescent="0.3">
      <c r="B24">
        <v>20</v>
      </c>
      <c r="C24" t="str">
        <f>'OPTA Data'!J3</f>
        <v>A. Machado</v>
      </c>
      <c r="D24">
        <f>'OPTA Data'!P3</f>
        <v>63.82</v>
      </c>
      <c r="E24">
        <f>'OPTA Data'!Q3</f>
        <v>10.85</v>
      </c>
      <c r="F24">
        <f>'OPTA Data'!R3</f>
        <v>43.92</v>
      </c>
      <c r="G24" s="3">
        <f>'OPTA Data'!S3</f>
        <v>28.03</v>
      </c>
      <c r="H24" s="4"/>
      <c r="I24">
        <v>20</v>
      </c>
      <c r="J24" t="str">
        <f>'OPTA Data'!J14</f>
        <v>J. Nerwinski</v>
      </c>
      <c r="K24">
        <f>'OPTA Data'!T14</f>
        <v>34.840000000000003</v>
      </c>
      <c r="L24" s="1">
        <f>'OPTA Data'!U14</f>
        <v>0.78300000000000003</v>
      </c>
      <c r="M24" s="1">
        <f>'OPTA Data'!V14</f>
        <v>0.40200000000000002</v>
      </c>
      <c r="N24">
        <f>'OPTA Data'!W14</f>
        <v>0.2</v>
      </c>
      <c r="O24" s="1">
        <f>'OPTA Data'!X14</f>
        <v>0.8</v>
      </c>
      <c r="P24" s="3">
        <f>'OPTA Data'!Y14</f>
        <v>11.12</v>
      </c>
      <c r="Q24" s="4"/>
      <c r="R24">
        <v>20</v>
      </c>
      <c r="S24" t="str">
        <f>'OPTA Data'!J6</f>
        <v>A. Wenger</v>
      </c>
      <c r="T24">
        <f>'OPTA Data'!AC6</f>
        <v>1.17</v>
      </c>
      <c r="U24" s="1">
        <f>'OPTA Data'!AD6</f>
        <v>0.41699999999999998</v>
      </c>
      <c r="V24">
        <f>'OPTA Data'!AE6</f>
        <v>0.49</v>
      </c>
      <c r="W24">
        <f>'OPTA Data'!AF6</f>
        <v>0.59</v>
      </c>
      <c r="X24" s="3">
        <f>'OPTA Data'!AG6</f>
        <v>-0.1</v>
      </c>
    </row>
    <row r="25" spans="1:24" x14ac:dyDescent="0.3">
      <c r="B25">
        <v>21</v>
      </c>
      <c r="C25" t="str">
        <f>'OPTA Data'!J23</f>
        <v>R. Cannon</v>
      </c>
      <c r="D25">
        <f>'OPTA Data'!P23</f>
        <v>59.07</v>
      </c>
      <c r="E25">
        <f>'OPTA Data'!Q23</f>
        <v>14.94</v>
      </c>
      <c r="F25">
        <f>'OPTA Data'!R23</f>
        <v>46.31</v>
      </c>
      <c r="G25" s="3">
        <f>'OPTA Data'!S23</f>
        <v>27.36</v>
      </c>
      <c r="H25" s="4"/>
      <c r="I25">
        <v>21</v>
      </c>
      <c r="J25" t="str">
        <f>'OPTA Data'!J10</f>
        <v>F. Escobar</v>
      </c>
      <c r="K25">
        <f>'OPTA Data'!T10</f>
        <v>48.09</v>
      </c>
      <c r="L25" s="1">
        <f>'OPTA Data'!U10</f>
        <v>0.83899999999999997</v>
      </c>
      <c r="M25" s="1">
        <f>'OPTA Data'!V10</f>
        <v>0.253</v>
      </c>
      <c r="N25">
        <f>'OPTA Data'!W10</f>
        <v>0.28000000000000003</v>
      </c>
      <c r="O25" s="1">
        <f>'OPTA Data'!X10</f>
        <v>1</v>
      </c>
      <c r="P25" s="3">
        <f>'OPTA Data'!Y10</f>
        <v>10.48</v>
      </c>
      <c r="Q25" s="4"/>
      <c r="R25">
        <v>21</v>
      </c>
      <c r="S25" t="str">
        <f>'OPTA Data'!J17</f>
        <v>K. Rosenberry</v>
      </c>
      <c r="T25">
        <f>'OPTA Data'!AC17</f>
        <v>1.07</v>
      </c>
      <c r="U25" s="1">
        <f>'OPTA Data'!AD17</f>
        <v>0.56699999999999995</v>
      </c>
      <c r="V25">
        <f>'OPTA Data'!AE17</f>
        <v>0.61</v>
      </c>
      <c r="W25">
        <f>'OPTA Data'!AF17</f>
        <v>0.75</v>
      </c>
      <c r="X25" s="3">
        <f>'OPTA Data'!AG17</f>
        <v>-0.14000000000000001</v>
      </c>
    </row>
    <row r="26" spans="1:24" x14ac:dyDescent="0.3">
      <c r="B26">
        <v>22</v>
      </c>
      <c r="C26" t="str">
        <f>'OPTA Data'!J27</f>
        <v>S. Sutter</v>
      </c>
      <c r="D26">
        <f>'OPTA Data'!P27</f>
        <v>57.95</v>
      </c>
      <c r="E26">
        <f>'OPTA Data'!Q27</f>
        <v>16.27</v>
      </c>
      <c r="F26">
        <f>'OPTA Data'!R27</f>
        <v>47.21</v>
      </c>
      <c r="G26" s="3">
        <f>'OPTA Data'!S27</f>
        <v>27.36</v>
      </c>
      <c r="H26" s="4"/>
      <c r="I26">
        <v>22</v>
      </c>
      <c r="J26" t="str">
        <f>'OPTA Data'!J15</f>
        <v>K. Ellis</v>
      </c>
      <c r="K26">
        <f>'OPTA Data'!T15</f>
        <v>39.74</v>
      </c>
      <c r="L26" s="1">
        <f>'OPTA Data'!U15</f>
        <v>0.82599999999999996</v>
      </c>
      <c r="M26" s="1">
        <f>'OPTA Data'!V15</f>
        <v>0.30299999999999999</v>
      </c>
      <c r="N26">
        <f>'OPTA Data'!W15</f>
        <v>0.68</v>
      </c>
      <c r="O26" s="1">
        <f>'OPTA Data'!X15</f>
        <v>0.61499999999999999</v>
      </c>
      <c r="P26" s="3">
        <f>'OPTA Data'!Y15</f>
        <v>10.37</v>
      </c>
      <c r="Q26" s="4"/>
      <c r="R26">
        <v>22</v>
      </c>
      <c r="S26" t="str">
        <f>'OPTA Data'!J2</f>
        <v>A. Farrell</v>
      </c>
      <c r="T26">
        <f>'OPTA Data'!AC2</f>
        <v>1.32</v>
      </c>
      <c r="U26" s="1">
        <f>'OPTA Data'!AD2</f>
        <v>0.5</v>
      </c>
      <c r="V26">
        <f>'OPTA Data'!AE2</f>
        <v>0.66</v>
      </c>
      <c r="W26">
        <f>'OPTA Data'!AF2</f>
        <v>0.86</v>
      </c>
      <c r="X26" s="3">
        <f>'OPTA Data'!AG2</f>
        <v>-0.19</v>
      </c>
    </row>
    <row r="27" spans="1:24" x14ac:dyDescent="0.3">
      <c r="B27">
        <v>23</v>
      </c>
      <c r="C27" t="str">
        <f>'OPTA Data'!J14</f>
        <v>J. Nerwinski</v>
      </c>
      <c r="D27">
        <f>'OPTA Data'!P14</f>
        <v>59.35</v>
      </c>
      <c r="E27">
        <f>'OPTA Data'!Q14</f>
        <v>12.16</v>
      </c>
      <c r="F27">
        <f>'OPTA Data'!R14</f>
        <v>44.81</v>
      </c>
      <c r="G27" s="3">
        <f>'OPTA Data'!S14</f>
        <v>26.59</v>
      </c>
      <c r="H27" s="4"/>
      <c r="I27">
        <v>23</v>
      </c>
      <c r="J27" t="str">
        <f>'OPTA Data'!J23</f>
        <v>R. Cannon</v>
      </c>
      <c r="K27">
        <f>'OPTA Data'!T23</f>
        <v>35.99</v>
      </c>
      <c r="L27" s="1">
        <f>'OPTA Data'!U23</f>
        <v>0.871</v>
      </c>
      <c r="M27" s="1">
        <f>'OPTA Data'!V23</f>
        <v>0.32500000000000001</v>
      </c>
      <c r="N27">
        <f>'OPTA Data'!W23</f>
        <v>0</v>
      </c>
      <c r="O27" s="1">
        <f>'OPTA Data'!X23</f>
        <v>0</v>
      </c>
      <c r="P27" s="3">
        <f>'OPTA Data'!Y23</f>
        <v>10.17</v>
      </c>
      <c r="R27">
        <v>23</v>
      </c>
      <c r="S27" t="str">
        <f>'OPTA Data'!J11</f>
        <v>G. Zusi</v>
      </c>
      <c r="T27">
        <f>'OPTA Data'!AC11</f>
        <v>1.03</v>
      </c>
      <c r="U27" s="1">
        <f>'OPTA Data'!AD11</f>
        <v>0.5</v>
      </c>
      <c r="V27">
        <f>'OPTA Data'!AE11</f>
        <v>0.52</v>
      </c>
      <c r="W27">
        <f>'OPTA Data'!AF11</f>
        <v>0.76</v>
      </c>
      <c r="X27" s="3">
        <f>'OPTA Data'!AG11</f>
        <v>-0.24</v>
      </c>
    </row>
    <row r="28" spans="1:24" x14ac:dyDescent="0.3">
      <c r="B28">
        <v>24</v>
      </c>
      <c r="C28" t="str">
        <f>'OPTA Data'!J6</f>
        <v>A. Wenger</v>
      </c>
      <c r="D28">
        <f>'OPTA Data'!P6</f>
        <v>58.63</v>
      </c>
      <c r="E28">
        <f>'OPTA Data'!Q6</f>
        <v>13.78</v>
      </c>
      <c r="F28">
        <f>'OPTA Data'!R6</f>
        <v>45.06</v>
      </c>
      <c r="G28" s="3">
        <f>'OPTA Data'!S6</f>
        <v>26.42</v>
      </c>
      <c r="I28">
        <v>24</v>
      </c>
      <c r="J28" t="str">
        <f>'OPTA Data'!J20</f>
        <v>N. Lima</v>
      </c>
      <c r="K28">
        <f>'OPTA Data'!T20</f>
        <v>35.6</v>
      </c>
      <c r="L28" s="1">
        <f>'OPTA Data'!U20</f>
        <v>0.78900000000000003</v>
      </c>
      <c r="M28" s="1">
        <f>'OPTA Data'!V20</f>
        <v>0.32400000000000001</v>
      </c>
      <c r="N28">
        <f>'OPTA Data'!W20</f>
        <v>0.52</v>
      </c>
      <c r="O28" s="1">
        <f>'OPTA Data'!X20</f>
        <v>0.93799999999999994</v>
      </c>
      <c r="P28" s="3">
        <f>'OPTA Data'!Y20</f>
        <v>9.58</v>
      </c>
      <c r="R28">
        <v>24</v>
      </c>
      <c r="S28" t="str">
        <f>'OPTA Data'!J21</f>
        <v>O. Fisher</v>
      </c>
      <c r="T28">
        <f>'OPTA Data'!AC21</f>
        <v>1.44</v>
      </c>
      <c r="U28" s="1">
        <f>'OPTA Data'!AD21</f>
        <v>0.27300000000000002</v>
      </c>
      <c r="V28">
        <f>'OPTA Data'!AE21</f>
        <v>0.39</v>
      </c>
      <c r="W28">
        <f>'OPTA Data'!AF21</f>
        <v>0.72</v>
      </c>
      <c r="X28" s="3">
        <f>'OPTA Data'!AG21</f>
        <v>-0.33</v>
      </c>
    </row>
    <row r="29" spans="1:24" x14ac:dyDescent="0.3">
      <c r="B29">
        <v>25</v>
      </c>
      <c r="C29" t="str">
        <f>'OPTA Data'!J26</f>
        <v>S. Franklin</v>
      </c>
      <c r="D29">
        <f>'OPTA Data'!P26</f>
        <v>53.05</v>
      </c>
      <c r="E29">
        <f>'OPTA Data'!Q26</f>
        <v>10.8</v>
      </c>
      <c r="F29">
        <f>'OPTA Data'!R26</f>
        <v>45.13</v>
      </c>
      <c r="G29" s="3">
        <f>'OPTA Data'!S26</f>
        <v>23.94</v>
      </c>
      <c r="I29">
        <v>25</v>
      </c>
      <c r="J29" t="str">
        <f>'OPTA Data'!J4</f>
        <v>A. Powell</v>
      </c>
      <c r="K29">
        <f>'OPTA Data'!T4</f>
        <v>32.47</v>
      </c>
      <c r="L29" s="1">
        <f>'OPTA Data'!U4</f>
        <v>0.66</v>
      </c>
      <c r="M29" s="1">
        <f>'OPTA Data'!V4</f>
        <v>0.40799999999999997</v>
      </c>
      <c r="N29">
        <f>'OPTA Data'!W4</f>
        <v>0.28000000000000003</v>
      </c>
      <c r="O29" s="1">
        <f>'OPTA Data'!X4</f>
        <v>0.55600000000000005</v>
      </c>
      <c r="P29" s="3">
        <f>'OPTA Data'!Y4</f>
        <v>8.9</v>
      </c>
      <c r="R29">
        <v>25</v>
      </c>
      <c r="S29" t="str">
        <f>'OPTA Data'!J16</f>
        <v>K. Leerdam</v>
      </c>
      <c r="T29">
        <f>'OPTA Data'!AC16</f>
        <v>1.32</v>
      </c>
      <c r="U29" s="1">
        <f>'OPTA Data'!AD16</f>
        <v>0.435</v>
      </c>
      <c r="V29">
        <f>'OPTA Data'!AE16</f>
        <v>0.56999999999999995</v>
      </c>
      <c r="W29">
        <f>'OPTA Data'!AF16</f>
        <v>0.97</v>
      </c>
      <c r="X29" s="3">
        <f>'OPTA Data'!AG16</f>
        <v>-0.4</v>
      </c>
    </row>
    <row r="30" spans="1:24" x14ac:dyDescent="0.3">
      <c r="B30">
        <v>26</v>
      </c>
      <c r="C30" t="str">
        <f>'OPTA Data'!J13</f>
        <v>J. McCrary</v>
      </c>
      <c r="D30">
        <f>'OPTA Data'!P13</f>
        <v>55.61</v>
      </c>
      <c r="E30">
        <f>'OPTA Data'!Q13</f>
        <v>12.1</v>
      </c>
      <c r="F30">
        <f>'OPTA Data'!R13</f>
        <v>41.66</v>
      </c>
      <c r="G30" s="3">
        <f>'OPTA Data'!S13</f>
        <v>23.17</v>
      </c>
      <c r="I30">
        <v>26</v>
      </c>
      <c r="J30" t="str">
        <f>'OPTA Data'!J13</f>
        <v>J. McCrary</v>
      </c>
      <c r="K30">
        <f>'OPTA Data'!T13</f>
        <v>30.04</v>
      </c>
      <c r="L30" s="1">
        <f>'OPTA Data'!U13</f>
        <v>0.73499999999999999</v>
      </c>
      <c r="M30" s="1">
        <f>'OPTA Data'!V13</f>
        <v>0.34599999999999997</v>
      </c>
      <c r="N30">
        <f>'OPTA Data'!W13</f>
        <v>0.11</v>
      </c>
      <c r="O30" s="1">
        <f>'OPTA Data'!X13</f>
        <v>1</v>
      </c>
      <c r="P30" s="3">
        <f>'OPTA Data'!Y13</f>
        <v>7.75</v>
      </c>
      <c r="R30">
        <v>26</v>
      </c>
      <c r="S30" t="str">
        <f>'OPTA Data'!J27</f>
        <v>S. Sutter</v>
      </c>
      <c r="T30">
        <f>'OPTA Data'!AC27</f>
        <v>0.48</v>
      </c>
      <c r="U30" s="1">
        <f>'OPTA Data'!AD27</f>
        <v>0.6</v>
      </c>
      <c r="V30">
        <f>'OPTA Data'!AE27</f>
        <v>0.28999999999999998</v>
      </c>
      <c r="W30">
        <f>'OPTA Data'!AF27</f>
        <v>0.77</v>
      </c>
      <c r="X30" s="3">
        <f>'OPTA Data'!AG27</f>
        <v>-0.48</v>
      </c>
    </row>
    <row r="32" spans="1:24" x14ac:dyDescent="0.3">
      <c r="A32" t="s">
        <v>67</v>
      </c>
      <c r="B32" t="s">
        <v>69</v>
      </c>
    </row>
    <row r="33" spans="1:8" x14ac:dyDescent="0.3">
      <c r="A33" t="s">
        <v>0</v>
      </c>
      <c r="B33" t="s">
        <v>62</v>
      </c>
      <c r="C33" t="s">
        <v>68</v>
      </c>
      <c r="D33" t="s">
        <v>25</v>
      </c>
      <c r="E33" t="s">
        <v>26</v>
      </c>
      <c r="F33" t="s">
        <v>134</v>
      </c>
      <c r="G33" t="s">
        <v>27</v>
      </c>
      <c r="H33" t="s">
        <v>28</v>
      </c>
    </row>
    <row r="34" spans="1:8" x14ac:dyDescent="0.3">
      <c r="A34">
        <v>1</v>
      </c>
      <c r="B34" t="str">
        <f>'OPTA Data'!J11</f>
        <v>G. Zusi</v>
      </c>
      <c r="C34">
        <f>'OPTA Data'!AH11</f>
        <v>1.34</v>
      </c>
      <c r="D34">
        <f>'OPTA Data'!AI11</f>
        <v>0.62</v>
      </c>
      <c r="E34">
        <f>'OPTA Data'!AJ11</f>
        <v>7.0000000000000007E-2</v>
      </c>
      <c r="F34">
        <f>'OPTA Data'!AK11</f>
        <v>0.34</v>
      </c>
      <c r="G34">
        <f>'OPTA Data'!AL11</f>
        <v>0.14000000000000001</v>
      </c>
      <c r="H34" s="12">
        <f>'OPTA Data'!AM11</f>
        <v>3.66</v>
      </c>
    </row>
    <row r="35" spans="1:8" x14ac:dyDescent="0.3">
      <c r="A35">
        <v>2</v>
      </c>
      <c r="B35" t="str">
        <f>'OPTA Data'!J22</f>
        <v>R. Allen</v>
      </c>
      <c r="C35">
        <f>'OPTA Data'!AH22</f>
        <v>1.53</v>
      </c>
      <c r="D35">
        <f>'OPTA Data'!AI22</f>
        <v>0</v>
      </c>
      <c r="E35">
        <f>'OPTA Data'!AJ22</f>
        <v>0</v>
      </c>
      <c r="F35">
        <f>'OPTA Data'!AK22</f>
        <v>0</v>
      </c>
      <c r="G35">
        <f>'OPTA Data'!AL22</f>
        <v>0.23</v>
      </c>
      <c r="H35" s="12">
        <f>'OPTA Data'!AM22</f>
        <v>2.82</v>
      </c>
    </row>
    <row r="36" spans="1:8" x14ac:dyDescent="0.3">
      <c r="A36">
        <v>3</v>
      </c>
      <c r="B36" t="str">
        <f>'OPTA Data'!J16</f>
        <v>K. Leerdam</v>
      </c>
      <c r="C36">
        <f>'OPTA Data'!AH16</f>
        <v>1.95</v>
      </c>
      <c r="D36">
        <f>'OPTA Data'!AI16</f>
        <v>0.11</v>
      </c>
      <c r="E36">
        <f>'OPTA Data'!AJ16</f>
        <v>0</v>
      </c>
      <c r="F36">
        <f>'OPTA Data'!AK16</f>
        <v>0.23</v>
      </c>
      <c r="G36">
        <f>'OPTA Data'!AL16</f>
        <v>0.17</v>
      </c>
      <c r="H36" s="12">
        <f>'OPTA Data'!AM16</f>
        <v>2.81</v>
      </c>
    </row>
    <row r="37" spans="1:8" x14ac:dyDescent="0.3">
      <c r="A37">
        <v>4</v>
      </c>
      <c r="B37" t="str">
        <f>'OPTA Data'!J12</f>
        <v>H. Afful</v>
      </c>
      <c r="C37">
        <f>'OPTA Data'!AH12</f>
        <v>1.41</v>
      </c>
      <c r="D37">
        <f>'OPTA Data'!AI12</f>
        <v>0.38</v>
      </c>
      <c r="E37">
        <f>'OPTA Data'!AJ12</f>
        <v>7.0000000000000007E-2</v>
      </c>
      <c r="F37">
        <f>'OPTA Data'!AK12</f>
        <v>0.24</v>
      </c>
      <c r="G37">
        <f>'OPTA Data'!AL12</f>
        <v>0.17</v>
      </c>
      <c r="H37" s="12">
        <f>'OPTA Data'!AM12</f>
        <v>2.79</v>
      </c>
    </row>
    <row r="38" spans="1:8" x14ac:dyDescent="0.3">
      <c r="A38">
        <v>5</v>
      </c>
      <c r="B38" t="str">
        <f>'OPTA Data'!J24</f>
        <v>R. Feltscher</v>
      </c>
      <c r="C38">
        <f>'OPTA Data'!AH24</f>
        <v>1.1100000000000001</v>
      </c>
      <c r="D38">
        <f>'OPTA Data'!AI24</f>
        <v>0.22</v>
      </c>
      <c r="E38">
        <f>'OPTA Data'!AJ24</f>
        <v>0.11</v>
      </c>
      <c r="F38">
        <f>'OPTA Data'!AK24</f>
        <v>0.22</v>
      </c>
      <c r="G38">
        <f>'OPTA Data'!AL24</f>
        <v>0.22</v>
      </c>
      <c r="H38" s="12">
        <f>'OPTA Data'!AM24</f>
        <v>2.33</v>
      </c>
    </row>
    <row r="39" spans="1:8" x14ac:dyDescent="0.3">
      <c r="A39">
        <v>6</v>
      </c>
      <c r="B39" t="str">
        <f>'OPTA Data'!J3</f>
        <v>A. Machado</v>
      </c>
      <c r="C39">
        <f>'OPTA Data'!AH3</f>
        <v>1.79</v>
      </c>
      <c r="D39">
        <f>'OPTA Data'!AI3</f>
        <v>0</v>
      </c>
      <c r="E39">
        <f>'OPTA Data'!AJ3</f>
        <v>0</v>
      </c>
      <c r="F39">
        <f>'OPTA Data'!AK3</f>
        <v>0.1</v>
      </c>
      <c r="G39">
        <f>'OPTA Data'!AL3</f>
        <v>0</v>
      </c>
      <c r="H39" s="12">
        <f>'OPTA Data'!AM3</f>
        <v>2.29</v>
      </c>
    </row>
    <row r="40" spans="1:8" x14ac:dyDescent="0.3">
      <c r="A40">
        <v>7</v>
      </c>
      <c r="B40" t="str">
        <f>'OPTA Data'!J5</f>
        <v>A. Tinnerholm</v>
      </c>
      <c r="C40">
        <f>'OPTA Data'!AH5</f>
        <v>0.81</v>
      </c>
      <c r="D40">
        <f>'OPTA Data'!AI5</f>
        <v>0.36</v>
      </c>
      <c r="E40">
        <f>'OPTA Data'!AJ5</f>
        <v>0.14000000000000001</v>
      </c>
      <c r="F40">
        <f>'OPTA Data'!AK5</f>
        <v>0.23</v>
      </c>
      <c r="G40">
        <f>'OPTA Data'!AL5</f>
        <v>0.23</v>
      </c>
      <c r="H40" s="12">
        <f>'OPTA Data'!AM5</f>
        <v>2.21</v>
      </c>
    </row>
    <row r="41" spans="1:8" x14ac:dyDescent="0.3">
      <c r="A41">
        <v>8</v>
      </c>
      <c r="B41" t="str">
        <f>'OPTA Data'!J2</f>
        <v>A. Farrell</v>
      </c>
      <c r="C41">
        <f>'OPTA Data'!AH2</f>
        <v>1.4</v>
      </c>
      <c r="D41">
        <f>'OPTA Data'!AI2</f>
        <v>0.12</v>
      </c>
      <c r="E41">
        <f>'OPTA Data'!AJ2</f>
        <v>0.08</v>
      </c>
      <c r="F41">
        <f>'OPTA Data'!AK2</f>
        <v>0.12</v>
      </c>
      <c r="G41">
        <f>'OPTA Data'!AL2</f>
        <v>0.08</v>
      </c>
      <c r="H41" s="12">
        <f>'OPTA Data'!AM2</f>
        <v>2.14</v>
      </c>
    </row>
    <row r="42" spans="1:8" x14ac:dyDescent="0.3">
      <c r="A42">
        <v>9</v>
      </c>
      <c r="B42" t="str">
        <f>'OPTA Data'!J4</f>
        <v>A. Powell</v>
      </c>
      <c r="C42">
        <f>'OPTA Data'!AH4</f>
        <v>1.1000000000000001</v>
      </c>
      <c r="D42">
        <f>'OPTA Data'!AI4</f>
        <v>0.39</v>
      </c>
      <c r="E42">
        <f>'OPTA Data'!AJ4</f>
        <v>0.11</v>
      </c>
      <c r="F42">
        <f>'OPTA Data'!AK4</f>
        <v>0.06</v>
      </c>
      <c r="G42">
        <f>'OPTA Data'!AL4</f>
        <v>0.17</v>
      </c>
      <c r="H42" s="12">
        <f>'OPTA Data'!AM4</f>
        <v>2.04</v>
      </c>
    </row>
    <row r="43" spans="1:8" x14ac:dyDescent="0.3">
      <c r="A43">
        <v>10</v>
      </c>
      <c r="B43" t="str">
        <f>'OPTA Data'!J8</f>
        <v>B. Lennon</v>
      </c>
      <c r="C43">
        <f>'OPTA Data'!AH8</f>
        <v>0.66</v>
      </c>
      <c r="D43">
        <f>'OPTA Data'!AI8</f>
        <v>0.12</v>
      </c>
      <c r="E43">
        <f>'OPTA Data'!AJ8</f>
        <v>0</v>
      </c>
      <c r="F43">
        <f>'OPTA Data'!AK8</f>
        <v>0.23</v>
      </c>
      <c r="G43">
        <f>'OPTA Data'!AL8</f>
        <v>0.19</v>
      </c>
      <c r="H43" s="12">
        <f>'OPTA Data'!AM8</f>
        <v>1.99</v>
      </c>
    </row>
    <row r="44" spans="1:8" x14ac:dyDescent="0.3">
      <c r="A44">
        <v>11</v>
      </c>
      <c r="B44" t="str">
        <f>'OPTA Data'!J18</f>
        <v>M. Murillo</v>
      </c>
      <c r="C44">
        <f>'OPTA Data'!AH18</f>
        <v>0.77</v>
      </c>
      <c r="D44">
        <f>'OPTA Data'!AI18</f>
        <v>0.19</v>
      </c>
      <c r="E44">
        <f>'OPTA Data'!AJ18</f>
        <v>0.06</v>
      </c>
      <c r="F44">
        <f>'OPTA Data'!AK18</f>
        <v>0.19</v>
      </c>
      <c r="G44">
        <f>'OPTA Data'!AL18</f>
        <v>0.19</v>
      </c>
      <c r="H44" s="12">
        <f>'OPTA Data'!AM18</f>
        <v>1.94</v>
      </c>
    </row>
    <row r="45" spans="1:8" x14ac:dyDescent="0.3">
      <c r="A45">
        <v>12</v>
      </c>
      <c r="B45" t="str">
        <f>'OPTA Data'!J25</f>
        <v>S. Beitashour</v>
      </c>
      <c r="C45">
        <f>'OPTA Data'!AH25</f>
        <v>0.55000000000000004</v>
      </c>
      <c r="D45">
        <f>'OPTA Data'!AI25</f>
        <v>0.14000000000000001</v>
      </c>
      <c r="E45">
        <f>'OPTA Data'!AJ25</f>
        <v>0.09</v>
      </c>
      <c r="F45">
        <f>'OPTA Data'!AK25</f>
        <v>0.28000000000000003</v>
      </c>
      <c r="G45">
        <f>'OPTA Data'!AL25</f>
        <v>0.18</v>
      </c>
      <c r="H45" s="12">
        <f>'OPTA Data'!AM25</f>
        <v>1.83</v>
      </c>
    </row>
    <row r="46" spans="1:8" x14ac:dyDescent="0.3">
      <c r="A46">
        <v>13</v>
      </c>
      <c r="B46" t="str">
        <f>'OPTA Data'!J20</f>
        <v>N. Lima</v>
      </c>
      <c r="C46">
        <f>'OPTA Data'!AH20</f>
        <v>0.76</v>
      </c>
      <c r="D46">
        <f>'OPTA Data'!AI20</f>
        <v>0.21</v>
      </c>
      <c r="E46">
        <f>'OPTA Data'!AJ20</f>
        <v>7.0000000000000007E-2</v>
      </c>
      <c r="F46">
        <f>'OPTA Data'!AK20</f>
        <v>7.0000000000000007E-2</v>
      </c>
      <c r="G46">
        <f>'OPTA Data'!AL20</f>
        <v>7.0000000000000007E-2</v>
      </c>
      <c r="H46" s="12">
        <f>'OPTA Data'!AM20</f>
        <v>1.66</v>
      </c>
    </row>
    <row r="47" spans="1:8" x14ac:dyDescent="0.3">
      <c r="A47">
        <v>14</v>
      </c>
      <c r="B47" t="str">
        <f>'OPTA Data'!J15</f>
        <v>K. Ellis</v>
      </c>
      <c r="C47">
        <f>'OPTA Data'!AH15</f>
        <v>0.43</v>
      </c>
      <c r="D47">
        <f>'OPTA Data'!AI15</f>
        <v>0.26</v>
      </c>
      <c r="E47">
        <f>'OPTA Data'!AJ15</f>
        <v>0.17</v>
      </c>
      <c r="F47">
        <f>'OPTA Data'!AK15</f>
        <v>0.26</v>
      </c>
      <c r="G47">
        <f>'OPTA Data'!AL15</f>
        <v>0.34</v>
      </c>
      <c r="H47" s="12">
        <f>'OPTA Data'!AM15</f>
        <v>1.62</v>
      </c>
    </row>
    <row r="48" spans="1:8" x14ac:dyDescent="0.3">
      <c r="A48">
        <v>15</v>
      </c>
      <c r="B48" t="str">
        <f>'OPTA Data'!J27</f>
        <v>S. Sutter</v>
      </c>
      <c r="C48">
        <f>'OPTA Data'!AH27</f>
        <v>0.48</v>
      </c>
      <c r="D48">
        <f>'OPTA Data'!AI27</f>
        <v>0.39</v>
      </c>
      <c r="E48">
        <f>'OPTA Data'!AJ27</f>
        <v>0.28999999999999998</v>
      </c>
      <c r="F48">
        <f>'OPTA Data'!AK27</f>
        <v>0</v>
      </c>
      <c r="G48">
        <f>'OPTA Data'!AL27</f>
        <v>0.1</v>
      </c>
      <c r="H48" s="12">
        <f>'OPTA Data'!AM27</f>
        <v>1.54</v>
      </c>
    </row>
    <row r="49" spans="1:8" x14ac:dyDescent="0.3">
      <c r="A49">
        <v>16</v>
      </c>
      <c r="B49" t="str">
        <f>'OPTA Data'!J7</f>
        <v>Auro</v>
      </c>
      <c r="C49">
        <f>'OPTA Data'!AH7</f>
        <v>0.82</v>
      </c>
      <c r="D49">
        <f>'OPTA Data'!AI7</f>
        <v>0</v>
      </c>
      <c r="E49">
        <f>'OPTA Data'!AJ7</f>
        <v>0</v>
      </c>
      <c r="F49">
        <f>'OPTA Data'!AK7</f>
        <v>0.12</v>
      </c>
      <c r="G49">
        <f>'OPTA Data'!AL7</f>
        <v>0.24</v>
      </c>
      <c r="H49" s="12">
        <f>'OPTA Data'!AM7</f>
        <v>1.53</v>
      </c>
    </row>
    <row r="50" spans="1:8" x14ac:dyDescent="0.3">
      <c r="A50">
        <v>17</v>
      </c>
      <c r="B50" t="str">
        <f>'OPTA Data'!J23</f>
        <v>R. Cannon</v>
      </c>
      <c r="C50">
        <f>'OPTA Data'!AH23</f>
        <v>0.78</v>
      </c>
      <c r="D50">
        <f>'OPTA Data'!AI23</f>
        <v>0.14000000000000001</v>
      </c>
      <c r="E50">
        <f>'OPTA Data'!AJ23</f>
        <v>0.03</v>
      </c>
      <c r="F50">
        <f>'OPTA Data'!AK23</f>
        <v>0.2</v>
      </c>
      <c r="G50">
        <f>'OPTA Data'!AL23</f>
        <v>0.1</v>
      </c>
      <c r="H50" s="12">
        <f>'OPTA Data'!AM23</f>
        <v>1.49</v>
      </c>
    </row>
    <row r="51" spans="1:8" x14ac:dyDescent="0.3">
      <c r="A51">
        <v>18</v>
      </c>
      <c r="B51" t="str">
        <f>'OPTA Data'!J17</f>
        <v>K. Rosenberry</v>
      </c>
      <c r="C51">
        <f>'OPTA Data'!AH17</f>
        <v>0.61</v>
      </c>
      <c r="D51">
        <f>'OPTA Data'!AI17</f>
        <v>0.36</v>
      </c>
      <c r="E51">
        <f>'OPTA Data'!AJ17</f>
        <v>0.04</v>
      </c>
      <c r="F51">
        <f>'OPTA Data'!AK17</f>
        <v>0</v>
      </c>
      <c r="G51">
        <f>'OPTA Data'!AL17</f>
        <v>0.04</v>
      </c>
      <c r="H51" s="12">
        <f>'OPTA Data'!AM17</f>
        <v>1.46</v>
      </c>
    </row>
    <row r="52" spans="1:8" x14ac:dyDescent="0.3">
      <c r="A52">
        <v>19</v>
      </c>
      <c r="B52" t="str">
        <f>'OPTA Data'!J10</f>
        <v>F. Escobar</v>
      </c>
      <c r="C52">
        <f>'OPTA Data'!AH10</f>
        <v>0.75</v>
      </c>
      <c r="D52">
        <f>'OPTA Data'!AI10</f>
        <v>0.19</v>
      </c>
      <c r="E52">
        <f>'OPTA Data'!AJ10</f>
        <v>0</v>
      </c>
      <c r="F52">
        <f>'OPTA Data'!AK10</f>
        <v>0.09</v>
      </c>
      <c r="G52">
        <f>'OPTA Data'!AL10</f>
        <v>0</v>
      </c>
      <c r="H52" s="12">
        <f>'OPTA Data'!AM10</f>
        <v>1.31</v>
      </c>
    </row>
    <row r="53" spans="1:8" x14ac:dyDescent="0.3">
      <c r="A53">
        <v>20</v>
      </c>
      <c r="B53" t="str">
        <f>'OPTA Data'!J14</f>
        <v>J. Nerwinski</v>
      </c>
      <c r="C53">
        <f>'OPTA Data'!AH14</f>
        <v>0.51</v>
      </c>
      <c r="D53">
        <f>'OPTA Data'!AI14</f>
        <v>0</v>
      </c>
      <c r="E53">
        <f>'OPTA Data'!AJ14</f>
        <v>0</v>
      </c>
      <c r="F53">
        <f>'OPTA Data'!AK14</f>
        <v>0.15</v>
      </c>
      <c r="G53">
        <f>'OPTA Data'!AL14</f>
        <v>0</v>
      </c>
      <c r="H53" s="12">
        <f>'OPTA Data'!AM14</f>
        <v>1.02</v>
      </c>
    </row>
    <row r="54" spans="1:8" x14ac:dyDescent="0.3">
      <c r="A54">
        <v>21</v>
      </c>
      <c r="B54" t="str">
        <f>'OPTA Data'!J21</f>
        <v>O. Fisher</v>
      </c>
      <c r="C54">
        <f>'OPTA Data'!AH21</f>
        <v>0.52</v>
      </c>
      <c r="D54">
        <f>'OPTA Data'!AI21</f>
        <v>7.0000000000000007E-2</v>
      </c>
      <c r="E54">
        <f>'OPTA Data'!AJ21</f>
        <v>7.0000000000000007E-2</v>
      </c>
      <c r="F54">
        <f>'OPTA Data'!AK21</f>
        <v>0.13</v>
      </c>
      <c r="G54">
        <f>'OPTA Data'!AL21</f>
        <v>7.0000000000000007E-2</v>
      </c>
      <c r="H54" s="12">
        <f>'OPTA Data'!AM21</f>
        <v>0.98</v>
      </c>
    </row>
    <row r="55" spans="1:8" x14ac:dyDescent="0.3">
      <c r="A55">
        <v>22</v>
      </c>
      <c r="B55" t="str">
        <f>'OPTA Data'!J13</f>
        <v>J. McCrary</v>
      </c>
      <c r="C55">
        <f>'OPTA Data'!AH13</f>
        <v>0.74</v>
      </c>
      <c r="D55">
        <f>'OPTA Data'!AI13</f>
        <v>0</v>
      </c>
      <c r="E55">
        <f>'OPTA Data'!AJ13</f>
        <v>0</v>
      </c>
      <c r="F55">
        <f>'OPTA Data'!AK13</f>
        <v>0</v>
      </c>
      <c r="G55">
        <f>'OPTA Data'!AL13</f>
        <v>0</v>
      </c>
      <c r="H55" s="12">
        <f>'OPTA Data'!AM13</f>
        <v>0.96</v>
      </c>
    </row>
    <row r="56" spans="1:8" x14ac:dyDescent="0.3">
      <c r="A56">
        <v>23</v>
      </c>
      <c r="B56" t="str">
        <f>'OPTA Data'!J26</f>
        <v>S. Franklin</v>
      </c>
      <c r="C56">
        <f>'OPTA Data'!AH26</f>
        <v>0.32</v>
      </c>
      <c r="D56">
        <f>'OPTA Data'!AI26</f>
        <v>0</v>
      </c>
      <c r="E56">
        <f>'OPTA Data'!AJ26</f>
        <v>0</v>
      </c>
      <c r="F56">
        <f>'OPTA Data'!AK26</f>
        <v>0.11</v>
      </c>
      <c r="G56">
        <f>'OPTA Data'!AL26</f>
        <v>0</v>
      </c>
      <c r="H56" s="12">
        <f>'OPTA Data'!AM26</f>
        <v>0.86</v>
      </c>
    </row>
    <row r="57" spans="1:8" x14ac:dyDescent="0.3">
      <c r="A57">
        <v>24</v>
      </c>
      <c r="B57" t="str">
        <f>'OPTA Data'!J19</f>
        <v>M. Petrasso</v>
      </c>
      <c r="C57">
        <f>'OPTA Data'!AH19</f>
        <v>0.48</v>
      </c>
      <c r="D57">
        <f>'OPTA Data'!AI19</f>
        <v>0</v>
      </c>
      <c r="E57">
        <f>'OPTA Data'!AJ19</f>
        <v>0</v>
      </c>
      <c r="F57">
        <f>'OPTA Data'!AK19</f>
        <v>0</v>
      </c>
      <c r="G57">
        <f>'OPTA Data'!AL19</f>
        <v>0</v>
      </c>
      <c r="H57" s="12">
        <f>'OPTA Data'!AM19</f>
        <v>0.83</v>
      </c>
    </row>
    <row r="58" spans="1:8" x14ac:dyDescent="0.3">
      <c r="A58">
        <v>25</v>
      </c>
      <c r="B58" t="str">
        <f>'OPTA Data'!J9</f>
        <v>C. Duvall</v>
      </c>
      <c r="C58">
        <f>'OPTA Data'!AH9</f>
        <v>0.17</v>
      </c>
      <c r="D58">
        <f>'OPTA Data'!AI9</f>
        <v>0</v>
      </c>
      <c r="E58">
        <f>'OPTA Data'!AJ9</f>
        <v>0</v>
      </c>
      <c r="F58">
        <f>'OPTA Data'!AK9</f>
        <v>0.17</v>
      </c>
      <c r="G58">
        <f>'OPTA Data'!AL9</f>
        <v>0.09</v>
      </c>
      <c r="H58" s="12">
        <f>'OPTA Data'!AM9</f>
        <v>0.7</v>
      </c>
    </row>
    <row r="59" spans="1:8" x14ac:dyDescent="0.3">
      <c r="A59">
        <v>26</v>
      </c>
      <c r="B59" t="str">
        <f>'OPTA Data'!J6</f>
        <v>A. Wenger</v>
      </c>
      <c r="C59">
        <f>'OPTA Data'!AH6</f>
        <v>0.1</v>
      </c>
      <c r="D59">
        <f>'OPTA Data'!AI6</f>
        <v>0.2</v>
      </c>
      <c r="E59">
        <f>'OPTA Data'!AJ6</f>
        <v>0</v>
      </c>
      <c r="F59">
        <f>'OPTA Data'!AK6</f>
        <v>0.1</v>
      </c>
      <c r="G59">
        <f>'OPTA Data'!AL6</f>
        <v>0</v>
      </c>
      <c r="H59" s="12">
        <f>'OPTA Data'!AM6</f>
        <v>0.59</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8"/>
  <sheetViews>
    <sheetView zoomScale="85" zoomScaleNormal="85" workbookViewId="0"/>
    <sheetView workbookViewId="1"/>
  </sheetViews>
  <sheetFormatPr defaultRowHeight="14.4" x14ac:dyDescent="0.3"/>
  <sheetData>
    <row r="1" spans="1:21" x14ac:dyDescent="0.3">
      <c r="A1" t="s">
        <v>70</v>
      </c>
    </row>
    <row r="2" spans="1:21" x14ac:dyDescent="0.3">
      <c r="A2" t="s">
        <v>71</v>
      </c>
      <c r="B2" t="s">
        <v>72</v>
      </c>
      <c r="L2" t="s">
        <v>73</v>
      </c>
    </row>
    <row r="3" spans="1:21" x14ac:dyDescent="0.3">
      <c r="B3" t="s">
        <v>0</v>
      </c>
      <c r="C3" t="s">
        <v>62</v>
      </c>
      <c r="D3" t="s">
        <v>29</v>
      </c>
      <c r="E3" t="s">
        <v>30</v>
      </c>
      <c r="F3" t="s">
        <v>31</v>
      </c>
      <c r="G3" t="s">
        <v>32</v>
      </c>
      <c r="H3" t="s">
        <v>33</v>
      </c>
      <c r="I3" t="s">
        <v>34</v>
      </c>
      <c r="J3" t="s">
        <v>35</v>
      </c>
      <c r="L3" t="s">
        <v>0</v>
      </c>
      <c r="M3" t="s">
        <v>62</v>
      </c>
      <c r="N3" t="s">
        <v>36</v>
      </c>
      <c r="O3" t="s">
        <v>276</v>
      </c>
      <c r="P3" t="s">
        <v>277</v>
      </c>
      <c r="Q3" t="s">
        <v>37</v>
      </c>
      <c r="R3" t="s">
        <v>38</v>
      </c>
      <c r="S3" t="s">
        <v>39</v>
      </c>
      <c r="T3" t="s">
        <v>86</v>
      </c>
      <c r="U3" t="s">
        <v>40</v>
      </c>
    </row>
    <row r="4" spans="1:21" x14ac:dyDescent="0.3">
      <c r="B4">
        <v>1</v>
      </c>
      <c r="C4" t="str">
        <f>'OPTA Data'!J17</f>
        <v>K. Rosenberry</v>
      </c>
      <c r="D4">
        <f>'OPTA Data'!AN17</f>
        <v>2.6</v>
      </c>
      <c r="E4">
        <f>'OPTA Data'!AO17</f>
        <v>3.07</v>
      </c>
      <c r="F4">
        <f>'OPTA Data'!AP17</f>
        <v>0.18</v>
      </c>
      <c r="G4">
        <f>'OPTA Data'!AQ17</f>
        <v>0.53</v>
      </c>
      <c r="H4">
        <f>'OPTA Data'!AR17</f>
        <v>0.25</v>
      </c>
      <c r="I4">
        <f>'OPTA Data'!AS17</f>
        <v>1.21</v>
      </c>
      <c r="J4" s="3">
        <f>'OPTA Data'!AT17</f>
        <v>5.77</v>
      </c>
      <c r="K4" s="4"/>
      <c r="L4">
        <v>1</v>
      </c>
      <c r="M4" t="str">
        <f>'OPTA Data'!J25</f>
        <v>S. Beitashour</v>
      </c>
      <c r="N4">
        <f>'OPTA Data'!AU25</f>
        <v>4.91</v>
      </c>
      <c r="O4">
        <f>'OPTA Data'!AV25</f>
        <v>1.01</v>
      </c>
      <c r="P4">
        <f>'OPTA Data'!AW25</f>
        <v>0.5</v>
      </c>
      <c r="Q4">
        <f>'OPTA Data'!AX25</f>
        <v>1.06</v>
      </c>
      <c r="R4">
        <f>'OPTA Data'!AY25</f>
        <v>1.7</v>
      </c>
      <c r="S4">
        <f>'OPTA Data'!AZ25</f>
        <v>3.39</v>
      </c>
      <c r="T4">
        <f>'OPTA Data'!BA25</f>
        <v>5.32</v>
      </c>
      <c r="U4" s="3">
        <f>'OPTA Data'!BB25</f>
        <v>72.73</v>
      </c>
    </row>
    <row r="5" spans="1:21" x14ac:dyDescent="0.3">
      <c r="B5">
        <v>2</v>
      </c>
      <c r="C5" t="str">
        <f>'OPTA Data'!J23</f>
        <v>R. Cannon</v>
      </c>
      <c r="D5">
        <f>'OPTA Data'!AN23</f>
        <v>2.68</v>
      </c>
      <c r="E5">
        <f>'OPTA Data'!AO23</f>
        <v>1.77</v>
      </c>
      <c r="F5">
        <f>'OPTA Data'!AP23</f>
        <v>0.31</v>
      </c>
      <c r="G5">
        <f>'OPTA Data'!AQ23</f>
        <v>0.54</v>
      </c>
      <c r="H5">
        <f>'OPTA Data'!AR23</f>
        <v>0.48</v>
      </c>
      <c r="I5">
        <f>'OPTA Data'!AS23</f>
        <v>0.75</v>
      </c>
      <c r="J5" s="3">
        <f>'OPTA Data'!AT23</f>
        <v>5.33</v>
      </c>
      <c r="K5" s="4"/>
      <c r="L5">
        <v>2</v>
      </c>
      <c r="M5" t="str">
        <f>'OPTA Data'!J12</f>
        <v>H. Afful</v>
      </c>
      <c r="N5">
        <f>'OPTA Data'!AU12</f>
        <v>6.41</v>
      </c>
      <c r="O5">
        <f>'OPTA Data'!AV12</f>
        <v>0.34</v>
      </c>
      <c r="P5">
        <f>'OPTA Data'!AW12</f>
        <v>0.66</v>
      </c>
      <c r="Q5">
        <f>'OPTA Data'!AX12</f>
        <v>0.72</v>
      </c>
      <c r="R5">
        <f>'OPTA Data'!AY12</f>
        <v>1.41</v>
      </c>
      <c r="S5">
        <f>'OPTA Data'!AZ12</f>
        <v>2.86</v>
      </c>
      <c r="T5">
        <f>'OPTA Data'!BA12</f>
        <v>5.38</v>
      </c>
      <c r="U5" s="3">
        <f>'OPTA Data'!BB12</f>
        <v>71.400000000000006</v>
      </c>
    </row>
    <row r="6" spans="1:21" x14ac:dyDescent="0.3">
      <c r="B6">
        <v>3</v>
      </c>
      <c r="C6" t="str">
        <f>'OPTA Data'!J18</f>
        <v>M. Murillo</v>
      </c>
      <c r="D6">
        <f>'OPTA Data'!AN18</f>
        <v>2.9</v>
      </c>
      <c r="E6">
        <f>'OPTA Data'!AO18</f>
        <v>1.48</v>
      </c>
      <c r="F6">
        <f>'OPTA Data'!AP18</f>
        <v>0.13</v>
      </c>
      <c r="G6">
        <f>'OPTA Data'!AQ18</f>
        <v>0.52</v>
      </c>
      <c r="H6">
        <f>'OPTA Data'!AR18</f>
        <v>0.19</v>
      </c>
      <c r="I6">
        <f>'OPTA Data'!AS18</f>
        <v>0.71</v>
      </c>
      <c r="J6" s="3">
        <f>'OPTA Data'!AT18</f>
        <v>5.29</v>
      </c>
      <c r="K6" s="4"/>
      <c r="L6">
        <v>3</v>
      </c>
      <c r="M6" t="str">
        <f>'OPTA Data'!J27</f>
        <v>S. Sutter</v>
      </c>
      <c r="N6">
        <f>'OPTA Data'!AU27</f>
        <v>4.62</v>
      </c>
      <c r="O6">
        <f>'OPTA Data'!AV27</f>
        <v>1.06</v>
      </c>
      <c r="P6">
        <f>'OPTA Data'!AW27</f>
        <v>0</v>
      </c>
      <c r="Q6">
        <f>'OPTA Data'!AX27</f>
        <v>0.67</v>
      </c>
      <c r="R6">
        <f>'OPTA Data'!AY27</f>
        <v>1.35</v>
      </c>
      <c r="S6">
        <f>'OPTA Data'!AZ27</f>
        <v>2.89</v>
      </c>
      <c r="T6">
        <f>'OPTA Data'!BA27</f>
        <v>5.29</v>
      </c>
      <c r="U6" s="3">
        <f>'OPTA Data'!BB27</f>
        <v>69.78</v>
      </c>
    </row>
    <row r="7" spans="1:21" x14ac:dyDescent="0.3">
      <c r="B7">
        <v>4</v>
      </c>
      <c r="C7" t="str">
        <f>'OPTA Data'!J20</f>
        <v>N. Lima</v>
      </c>
      <c r="D7">
        <f>'OPTA Data'!AN20</f>
        <v>1.45</v>
      </c>
      <c r="E7">
        <f>'OPTA Data'!AO20</f>
        <v>1.77</v>
      </c>
      <c r="F7">
        <f>'OPTA Data'!AP20</f>
        <v>0.73</v>
      </c>
      <c r="G7">
        <f>'OPTA Data'!AQ20</f>
        <v>0.69</v>
      </c>
      <c r="H7">
        <f>'OPTA Data'!AR20</f>
        <v>0.48</v>
      </c>
      <c r="I7">
        <f>'OPTA Data'!AS20</f>
        <v>0.45</v>
      </c>
      <c r="J7" s="3">
        <f>'OPTA Data'!AT20</f>
        <v>5.0199999999999996</v>
      </c>
      <c r="K7" s="4"/>
      <c r="L7">
        <v>4</v>
      </c>
      <c r="M7" t="str">
        <f>'OPTA Data'!J18</f>
        <v>M. Murillo</v>
      </c>
      <c r="N7">
        <f>'OPTA Data'!AU18</f>
        <v>8.32</v>
      </c>
      <c r="O7">
        <f>'OPTA Data'!AV18</f>
        <v>1.94</v>
      </c>
      <c r="P7">
        <f>'OPTA Data'!AW18</f>
        <v>0.39</v>
      </c>
      <c r="Q7">
        <f>'OPTA Data'!AX18</f>
        <v>2.65</v>
      </c>
      <c r="R7">
        <f>'OPTA Data'!AY18</f>
        <v>4.13</v>
      </c>
      <c r="S7">
        <f>'OPTA Data'!AZ18</f>
        <v>8.39</v>
      </c>
      <c r="T7">
        <f>'OPTA Data'!BA18</f>
        <v>14.71</v>
      </c>
      <c r="U7" s="3">
        <f>'OPTA Data'!BB18</f>
        <v>69.53</v>
      </c>
    </row>
    <row r="8" spans="1:21" x14ac:dyDescent="0.3">
      <c r="B8">
        <v>5</v>
      </c>
      <c r="C8" t="str">
        <f>'OPTA Data'!J13</f>
        <v>J. McCrary</v>
      </c>
      <c r="D8">
        <f>'OPTA Data'!AN13</f>
        <v>2.23</v>
      </c>
      <c r="E8">
        <f>'OPTA Data'!AO13</f>
        <v>2.12</v>
      </c>
      <c r="F8">
        <f>'OPTA Data'!AP13</f>
        <v>0.21</v>
      </c>
      <c r="G8">
        <f>'OPTA Data'!AQ13</f>
        <v>0.96</v>
      </c>
      <c r="H8">
        <f>'OPTA Data'!AR13</f>
        <v>0.42</v>
      </c>
      <c r="I8">
        <f>'OPTA Data'!AS13</f>
        <v>0.85</v>
      </c>
      <c r="J8" s="3">
        <f>'OPTA Data'!AT13</f>
        <v>4.99</v>
      </c>
      <c r="K8" s="4"/>
      <c r="L8">
        <v>5</v>
      </c>
      <c r="M8" t="str">
        <f>'OPTA Data'!J23</f>
        <v>R. Cannon</v>
      </c>
      <c r="N8">
        <f>'OPTA Data'!AU23</f>
        <v>5.0199999999999996</v>
      </c>
      <c r="O8">
        <f>'OPTA Data'!AV23</f>
        <v>1.8</v>
      </c>
      <c r="P8">
        <f>'OPTA Data'!AW23</f>
        <v>0.65</v>
      </c>
      <c r="Q8">
        <f>'OPTA Data'!AX23</f>
        <v>0.85</v>
      </c>
      <c r="R8">
        <f>'OPTA Data'!AY23</f>
        <v>1.66</v>
      </c>
      <c r="S8">
        <f>'OPTA Data'!AZ23</f>
        <v>5.53</v>
      </c>
      <c r="T8">
        <f>'OPTA Data'!BA23</f>
        <v>8.89</v>
      </c>
      <c r="U8" s="3">
        <f>'OPTA Data'!BB23</f>
        <v>69.489999999999995</v>
      </c>
    </row>
    <row r="9" spans="1:21" x14ac:dyDescent="0.3">
      <c r="B9">
        <v>6</v>
      </c>
      <c r="C9" t="str">
        <f>'OPTA Data'!J16</f>
        <v>K. Leerdam</v>
      </c>
      <c r="D9">
        <f>'OPTA Data'!AN16</f>
        <v>2.12</v>
      </c>
      <c r="E9">
        <f>'OPTA Data'!AO16</f>
        <v>1.03</v>
      </c>
      <c r="F9">
        <f>'OPTA Data'!AP16</f>
        <v>0.34</v>
      </c>
      <c r="G9">
        <f>'OPTA Data'!AQ16</f>
        <v>0.34</v>
      </c>
      <c r="H9">
        <f>'OPTA Data'!AR16</f>
        <v>0.17</v>
      </c>
      <c r="I9">
        <f>'OPTA Data'!AS16</f>
        <v>0.4</v>
      </c>
      <c r="J9" s="3">
        <f>'OPTA Data'!AT16</f>
        <v>4.93</v>
      </c>
      <c r="K9" s="4"/>
      <c r="L9">
        <v>6</v>
      </c>
      <c r="M9" t="str">
        <f>'OPTA Data'!J17</f>
        <v>K. Rosenberry</v>
      </c>
      <c r="N9">
        <f>'OPTA Data'!AU17</f>
        <v>6.91</v>
      </c>
      <c r="O9">
        <f>'OPTA Data'!AV17</f>
        <v>1.57</v>
      </c>
      <c r="P9">
        <f>'OPTA Data'!AW17</f>
        <v>1.07</v>
      </c>
      <c r="Q9">
        <f>'OPTA Data'!AX17</f>
        <v>1.28</v>
      </c>
      <c r="R9">
        <f>'OPTA Data'!AY17</f>
        <v>1.96</v>
      </c>
      <c r="S9">
        <f>'OPTA Data'!AZ17</f>
        <v>4.8499999999999996</v>
      </c>
      <c r="T9">
        <f>'OPTA Data'!BA17</f>
        <v>8.8000000000000007</v>
      </c>
      <c r="U9" s="3">
        <f>'OPTA Data'!BB17</f>
        <v>69.47</v>
      </c>
    </row>
    <row r="10" spans="1:21" x14ac:dyDescent="0.3">
      <c r="B10">
        <v>7</v>
      </c>
      <c r="C10" t="str">
        <f>'OPTA Data'!J11</f>
        <v>G. Zusi</v>
      </c>
      <c r="D10">
        <f>'OPTA Data'!AN11</f>
        <v>1.86</v>
      </c>
      <c r="E10">
        <f>'OPTA Data'!AO11</f>
        <v>1.97</v>
      </c>
      <c r="F10">
        <f>'OPTA Data'!AP11</f>
        <v>0.24</v>
      </c>
      <c r="G10">
        <f>'OPTA Data'!AQ11</f>
        <v>0.62</v>
      </c>
      <c r="H10">
        <f>'OPTA Data'!AR11</f>
        <v>0.41</v>
      </c>
      <c r="I10">
        <f>'OPTA Data'!AS11</f>
        <v>0.45</v>
      </c>
      <c r="J10" s="3">
        <f>'OPTA Data'!AT11</f>
        <v>4.83</v>
      </c>
      <c r="K10" s="4"/>
      <c r="L10">
        <v>7</v>
      </c>
      <c r="M10" t="str">
        <f>'OPTA Data'!J8</f>
        <v>B. Lennon</v>
      </c>
      <c r="N10">
        <f>'OPTA Data'!AU8</f>
        <v>4.4000000000000004</v>
      </c>
      <c r="O10">
        <f>'OPTA Data'!AV8</f>
        <v>1.0900000000000001</v>
      </c>
      <c r="P10">
        <f>'OPTA Data'!AW8</f>
        <v>0.51</v>
      </c>
      <c r="Q10">
        <f>'OPTA Data'!AX8</f>
        <v>1.1299999999999999</v>
      </c>
      <c r="R10">
        <f>'OPTA Data'!AY8</f>
        <v>1.95</v>
      </c>
      <c r="S10">
        <f>'OPTA Data'!AZ8</f>
        <v>4.29</v>
      </c>
      <c r="T10">
        <f>'OPTA Data'!BA8</f>
        <v>7.36</v>
      </c>
      <c r="U10" s="3">
        <f>'OPTA Data'!BB8</f>
        <v>68.680000000000007</v>
      </c>
    </row>
    <row r="11" spans="1:21" x14ac:dyDescent="0.3">
      <c r="B11">
        <v>8</v>
      </c>
      <c r="C11" t="str">
        <f>'OPTA Data'!J24</f>
        <v>R. Feltscher</v>
      </c>
      <c r="D11">
        <f>'OPTA Data'!AN24</f>
        <v>1.44</v>
      </c>
      <c r="E11">
        <f>'OPTA Data'!AO24</f>
        <v>2</v>
      </c>
      <c r="F11">
        <f>'OPTA Data'!AP24</f>
        <v>0.22</v>
      </c>
      <c r="G11">
        <f>'OPTA Data'!AQ24</f>
        <v>0.89</v>
      </c>
      <c r="H11">
        <f>'OPTA Data'!AR24</f>
        <v>0.89</v>
      </c>
      <c r="I11">
        <f>'OPTA Data'!AS24</f>
        <v>0.56000000000000005</v>
      </c>
      <c r="J11" s="3">
        <f>'OPTA Data'!AT24</f>
        <v>4.78</v>
      </c>
      <c r="K11" s="4"/>
      <c r="L11">
        <v>8</v>
      </c>
      <c r="M11" t="str">
        <f>'OPTA Data'!J6</f>
        <v>A. Wenger</v>
      </c>
      <c r="N11">
        <f>'OPTA Data'!AU6</f>
        <v>4.79</v>
      </c>
      <c r="O11">
        <f>'OPTA Data'!AV6</f>
        <v>1.37</v>
      </c>
      <c r="P11">
        <f>'OPTA Data'!AW6</f>
        <v>0.1</v>
      </c>
      <c r="Q11">
        <f>'OPTA Data'!AX6</f>
        <v>0.88</v>
      </c>
      <c r="R11">
        <f>'OPTA Data'!AY6</f>
        <v>1.56</v>
      </c>
      <c r="S11">
        <f>'OPTA Data'!AZ6</f>
        <v>4.01</v>
      </c>
      <c r="T11">
        <f>'OPTA Data'!BA6</f>
        <v>7.43</v>
      </c>
      <c r="U11" s="3">
        <f>'OPTA Data'!BB6</f>
        <v>68.42</v>
      </c>
    </row>
    <row r="12" spans="1:21" x14ac:dyDescent="0.3">
      <c r="B12">
        <v>9</v>
      </c>
      <c r="C12" t="str">
        <f>'OPTA Data'!J15</f>
        <v>K. Ellis</v>
      </c>
      <c r="D12">
        <f>'OPTA Data'!AN15</f>
        <v>2.39</v>
      </c>
      <c r="E12">
        <f>'OPTA Data'!AO15</f>
        <v>1.71</v>
      </c>
      <c r="F12">
        <f>'OPTA Data'!AP15</f>
        <v>0.26</v>
      </c>
      <c r="G12">
        <f>'OPTA Data'!AQ15</f>
        <v>0.6</v>
      </c>
      <c r="H12">
        <f>'OPTA Data'!AR15</f>
        <v>0.17</v>
      </c>
      <c r="I12">
        <f>'OPTA Data'!AS15</f>
        <v>1.1100000000000001</v>
      </c>
      <c r="J12" s="3">
        <f>'OPTA Data'!AT15</f>
        <v>4.7</v>
      </c>
      <c r="K12" s="4"/>
      <c r="L12">
        <v>9</v>
      </c>
      <c r="M12" t="str">
        <f>'OPTA Data'!J24</f>
        <v>R. Feltscher</v>
      </c>
      <c r="N12">
        <f>'OPTA Data'!AU24</f>
        <v>4.67</v>
      </c>
      <c r="O12">
        <f>'OPTA Data'!AV24</f>
        <v>1</v>
      </c>
      <c r="P12">
        <f>'OPTA Data'!AW24</f>
        <v>0.56000000000000005</v>
      </c>
      <c r="Q12">
        <f>'OPTA Data'!AX24</f>
        <v>1.1100000000000001</v>
      </c>
      <c r="R12">
        <f>'OPTA Data'!AY24</f>
        <v>1.56</v>
      </c>
      <c r="S12">
        <f>'OPTA Data'!AZ24</f>
        <v>3.78</v>
      </c>
      <c r="T12">
        <f>'OPTA Data'!BA24</f>
        <v>6.67</v>
      </c>
      <c r="U12" s="3">
        <f>'OPTA Data'!BB24</f>
        <v>68.03</v>
      </c>
    </row>
    <row r="13" spans="1:21" x14ac:dyDescent="0.3">
      <c r="B13">
        <v>10</v>
      </c>
      <c r="C13" t="str">
        <f>'OPTA Data'!J14</f>
        <v>J. Nerwinski</v>
      </c>
      <c r="D13">
        <f>'OPTA Data'!AN14</f>
        <v>3.01</v>
      </c>
      <c r="E13">
        <f>'OPTA Data'!AO14</f>
        <v>1.53</v>
      </c>
      <c r="F13">
        <f>'OPTA Data'!AP14</f>
        <v>0.31</v>
      </c>
      <c r="G13">
        <f>'OPTA Data'!AQ14</f>
        <v>0.41</v>
      </c>
      <c r="H13">
        <f>'OPTA Data'!AR14</f>
        <v>0.2</v>
      </c>
      <c r="I13">
        <f>'OPTA Data'!AS14</f>
        <v>0.92</v>
      </c>
      <c r="J13" s="3">
        <f>'OPTA Data'!AT14</f>
        <v>4.6500000000000004</v>
      </c>
      <c r="K13" s="4"/>
      <c r="L13">
        <v>10</v>
      </c>
      <c r="M13" t="str">
        <f>'OPTA Data'!J7</f>
        <v>Auro</v>
      </c>
      <c r="N13">
        <f>'OPTA Data'!AU7</f>
        <v>8.6</v>
      </c>
      <c r="O13">
        <f>'OPTA Data'!AV7</f>
        <v>2.12</v>
      </c>
      <c r="P13">
        <f>'OPTA Data'!AW7</f>
        <v>0.24</v>
      </c>
      <c r="Q13">
        <f>'OPTA Data'!AX7</f>
        <v>0.59</v>
      </c>
      <c r="R13">
        <f>'OPTA Data'!AY7</f>
        <v>2</v>
      </c>
      <c r="S13">
        <f>'OPTA Data'!AZ7</f>
        <v>7.3</v>
      </c>
      <c r="T13">
        <f>'OPTA Data'!BA7</f>
        <v>13.78</v>
      </c>
      <c r="U13" s="3">
        <f>'OPTA Data'!BB7</f>
        <v>67.930000000000007</v>
      </c>
    </row>
    <row r="14" spans="1:21" x14ac:dyDescent="0.3">
      <c r="B14">
        <v>11</v>
      </c>
      <c r="C14" t="str">
        <f>'OPTA Data'!J25</f>
        <v>S. Beitashour</v>
      </c>
      <c r="D14">
        <f>'OPTA Data'!AN25</f>
        <v>1.42</v>
      </c>
      <c r="E14">
        <f>'OPTA Data'!AO25</f>
        <v>1.79</v>
      </c>
      <c r="F14">
        <f>'OPTA Data'!AP25</f>
        <v>0.5</v>
      </c>
      <c r="G14">
        <f>'OPTA Data'!AQ25</f>
        <v>0.64</v>
      </c>
      <c r="H14">
        <f>'OPTA Data'!AR25</f>
        <v>0.5</v>
      </c>
      <c r="I14">
        <f>'OPTA Data'!AS25</f>
        <v>0.32</v>
      </c>
      <c r="J14" s="3">
        <f>'OPTA Data'!AT25</f>
        <v>4.63</v>
      </c>
      <c r="K14" s="4"/>
      <c r="L14">
        <v>11</v>
      </c>
      <c r="M14" t="str">
        <f>'OPTA Data'!J11</f>
        <v>G. Zusi</v>
      </c>
      <c r="N14">
        <f>'OPTA Data'!AU11</f>
        <v>6.17</v>
      </c>
      <c r="O14">
        <f>'OPTA Data'!AV11</f>
        <v>1.21</v>
      </c>
      <c r="P14">
        <f>'OPTA Data'!AW11</f>
        <v>0.97</v>
      </c>
      <c r="Q14">
        <f>'OPTA Data'!AX11</f>
        <v>1.34</v>
      </c>
      <c r="R14">
        <f>'OPTA Data'!AY11</f>
        <v>2.62</v>
      </c>
      <c r="S14">
        <f>'OPTA Data'!AZ11</f>
        <v>4.62</v>
      </c>
      <c r="T14">
        <f>'OPTA Data'!BA11</f>
        <v>8.17</v>
      </c>
      <c r="U14" s="3">
        <f>'OPTA Data'!BB11</f>
        <v>67.83</v>
      </c>
    </row>
    <row r="15" spans="1:21" x14ac:dyDescent="0.3">
      <c r="B15">
        <v>12</v>
      </c>
      <c r="C15" t="str">
        <f>'OPTA Data'!J7</f>
        <v>Auro</v>
      </c>
      <c r="D15">
        <f>'OPTA Data'!AN7</f>
        <v>2.59</v>
      </c>
      <c r="E15">
        <f>'OPTA Data'!AO7</f>
        <v>0.94</v>
      </c>
      <c r="F15">
        <f>'OPTA Data'!AP7</f>
        <v>0.12</v>
      </c>
      <c r="G15">
        <f>'OPTA Data'!AQ7</f>
        <v>0.71</v>
      </c>
      <c r="H15">
        <f>'OPTA Data'!AR7</f>
        <v>0.24</v>
      </c>
      <c r="I15">
        <f>'OPTA Data'!AS7</f>
        <v>0.71</v>
      </c>
      <c r="J15" s="3">
        <f>'OPTA Data'!AT7</f>
        <v>4.59</v>
      </c>
      <c r="K15" s="4"/>
      <c r="L15">
        <v>12</v>
      </c>
      <c r="M15" t="str">
        <f>'OPTA Data'!J10</f>
        <v>F. Escobar</v>
      </c>
      <c r="N15">
        <f>'OPTA Data'!AU10</f>
        <v>5.05</v>
      </c>
      <c r="O15">
        <f>'OPTA Data'!AV10</f>
        <v>2.06</v>
      </c>
      <c r="P15">
        <f>'OPTA Data'!AW10</f>
        <v>0.47</v>
      </c>
      <c r="Q15">
        <f>'OPTA Data'!AX10</f>
        <v>2.4300000000000002</v>
      </c>
      <c r="R15">
        <f>'OPTA Data'!AY10</f>
        <v>4.21</v>
      </c>
      <c r="S15">
        <f>'OPTA Data'!AZ10</f>
        <v>7.02</v>
      </c>
      <c r="T15">
        <f>'OPTA Data'!BA10</f>
        <v>12.54</v>
      </c>
      <c r="U15" s="3">
        <f>'OPTA Data'!BB10</f>
        <v>65.599999999999994</v>
      </c>
    </row>
    <row r="16" spans="1:21" x14ac:dyDescent="0.3">
      <c r="B16">
        <v>13</v>
      </c>
      <c r="C16" t="str">
        <f>'OPTA Data'!J10</f>
        <v>F. Escobar</v>
      </c>
      <c r="D16">
        <f>'OPTA Data'!AN10</f>
        <v>2.81</v>
      </c>
      <c r="E16">
        <f>'OPTA Data'!AO10</f>
        <v>1.78</v>
      </c>
      <c r="F16">
        <f>'OPTA Data'!AP10</f>
        <v>0.28000000000000003</v>
      </c>
      <c r="G16">
        <f>'OPTA Data'!AQ10</f>
        <v>0.47</v>
      </c>
      <c r="H16">
        <f>'OPTA Data'!AR10</f>
        <v>0.28000000000000003</v>
      </c>
      <c r="I16">
        <f>'OPTA Data'!AS10</f>
        <v>0.94</v>
      </c>
      <c r="J16" s="3">
        <f>'OPTA Data'!AT10</f>
        <v>4.58</v>
      </c>
      <c r="K16" s="4"/>
      <c r="L16">
        <v>13</v>
      </c>
      <c r="M16" t="str">
        <f>'OPTA Data'!J2</f>
        <v>A. Farrell</v>
      </c>
      <c r="N16">
        <f>'OPTA Data'!AU2</f>
        <v>5.44</v>
      </c>
      <c r="O16">
        <f>'OPTA Data'!AV2</f>
        <v>1.63</v>
      </c>
      <c r="P16">
        <f>'OPTA Data'!AW2</f>
        <v>0.35</v>
      </c>
      <c r="Q16">
        <f>'OPTA Data'!AX2</f>
        <v>1.52</v>
      </c>
      <c r="R16">
        <f>'OPTA Data'!AY2</f>
        <v>2.95</v>
      </c>
      <c r="S16">
        <f>'OPTA Data'!AZ2</f>
        <v>5.17</v>
      </c>
      <c r="T16">
        <f>'OPTA Data'!BA2</f>
        <v>9.3699999999999992</v>
      </c>
      <c r="U16" s="3">
        <f>'OPTA Data'!BB2</f>
        <v>65.41</v>
      </c>
    </row>
    <row r="17" spans="1:21" x14ac:dyDescent="0.3">
      <c r="B17">
        <v>14</v>
      </c>
      <c r="C17" t="str">
        <f>'OPTA Data'!J3</f>
        <v>A. Machado</v>
      </c>
      <c r="D17">
        <f>'OPTA Data'!AN3</f>
        <v>2.4900000000000002</v>
      </c>
      <c r="E17">
        <f>'OPTA Data'!AO3</f>
        <v>1.99</v>
      </c>
      <c r="F17">
        <f>'OPTA Data'!AP3</f>
        <v>0.2</v>
      </c>
      <c r="G17">
        <f>'OPTA Data'!AQ3</f>
        <v>0.5</v>
      </c>
      <c r="H17">
        <f>'OPTA Data'!AR3</f>
        <v>0.3</v>
      </c>
      <c r="I17">
        <f>'OPTA Data'!AS3</f>
        <v>0.8</v>
      </c>
      <c r="J17" s="3">
        <f>'OPTA Data'!AT3</f>
        <v>4.4800000000000004</v>
      </c>
      <c r="K17" s="4"/>
      <c r="L17">
        <v>14</v>
      </c>
      <c r="M17" t="str">
        <f>'OPTA Data'!J20</f>
        <v>N. Lima</v>
      </c>
      <c r="N17">
        <f>'OPTA Data'!AU20</f>
        <v>4.8099999999999996</v>
      </c>
      <c r="O17">
        <f>'OPTA Data'!AV20</f>
        <v>1.07</v>
      </c>
      <c r="P17">
        <f>'OPTA Data'!AW20</f>
        <v>0.55000000000000004</v>
      </c>
      <c r="Q17">
        <f>'OPTA Data'!AX20</f>
        <v>1.35</v>
      </c>
      <c r="R17">
        <f>'OPTA Data'!AY20</f>
        <v>2.42</v>
      </c>
      <c r="S17">
        <f>'OPTA Data'!AZ20</f>
        <v>5.54</v>
      </c>
      <c r="T17">
        <f>'OPTA Data'!BA20</f>
        <v>10.15</v>
      </c>
      <c r="U17" s="3">
        <f>'OPTA Data'!BB20</f>
        <v>64.709999999999994</v>
      </c>
    </row>
    <row r="18" spans="1:21" x14ac:dyDescent="0.3">
      <c r="B18">
        <v>15</v>
      </c>
      <c r="C18" t="str">
        <f>'OPTA Data'!J2</f>
        <v>A. Farrell</v>
      </c>
      <c r="D18">
        <f>'OPTA Data'!AN2</f>
        <v>2.4900000000000002</v>
      </c>
      <c r="E18">
        <f>'OPTA Data'!AO2</f>
        <v>1.32</v>
      </c>
      <c r="F18">
        <f>'OPTA Data'!AP2</f>
        <v>0.23</v>
      </c>
      <c r="G18">
        <f>'OPTA Data'!AQ2</f>
        <v>0.66</v>
      </c>
      <c r="H18">
        <f>'OPTA Data'!AR2</f>
        <v>0.19</v>
      </c>
      <c r="I18">
        <f>'OPTA Data'!AS2</f>
        <v>1.01</v>
      </c>
      <c r="J18" s="3">
        <f>'OPTA Data'!AT2</f>
        <v>4.47</v>
      </c>
      <c r="K18" s="4"/>
      <c r="L18">
        <v>15</v>
      </c>
      <c r="M18" t="str">
        <f>'OPTA Data'!J21</f>
        <v>O. Fisher</v>
      </c>
      <c r="N18">
        <f>'OPTA Data'!AU21</f>
        <v>5.88</v>
      </c>
      <c r="O18">
        <f>'OPTA Data'!AV21</f>
        <v>1.37</v>
      </c>
      <c r="P18">
        <f>'OPTA Data'!AW21</f>
        <v>0.52</v>
      </c>
      <c r="Q18">
        <f>'OPTA Data'!AX21</f>
        <v>0.59</v>
      </c>
      <c r="R18">
        <f>'OPTA Data'!AY21</f>
        <v>1.9</v>
      </c>
      <c r="S18">
        <f>'OPTA Data'!AZ21</f>
        <v>3.92</v>
      </c>
      <c r="T18">
        <f>'OPTA Data'!BA21</f>
        <v>7.84</v>
      </c>
      <c r="U18" s="3">
        <f>'OPTA Data'!BB21</f>
        <v>64.239999999999995</v>
      </c>
    </row>
    <row r="19" spans="1:21" x14ac:dyDescent="0.3">
      <c r="B19">
        <v>16</v>
      </c>
      <c r="C19" t="str">
        <f>'OPTA Data'!J21</f>
        <v>O. Fisher</v>
      </c>
      <c r="D19">
        <f>'OPTA Data'!AN21</f>
        <v>1.83</v>
      </c>
      <c r="E19">
        <f>'OPTA Data'!AO21</f>
        <v>1.37</v>
      </c>
      <c r="F19">
        <f>'OPTA Data'!AP21</f>
        <v>0.46</v>
      </c>
      <c r="G19">
        <f>'OPTA Data'!AQ21</f>
        <v>0.46</v>
      </c>
      <c r="H19">
        <f>'OPTA Data'!AR21</f>
        <v>0.46</v>
      </c>
      <c r="I19">
        <f>'OPTA Data'!AS21</f>
        <v>0.26</v>
      </c>
      <c r="J19" s="3">
        <f>'OPTA Data'!AT21</f>
        <v>4.3099999999999996</v>
      </c>
      <c r="K19" s="4"/>
      <c r="L19">
        <v>16</v>
      </c>
      <c r="M19" t="str">
        <f>'OPTA Data'!J22</f>
        <v>R. Allen</v>
      </c>
      <c r="N19">
        <f>'OPTA Data'!AU22</f>
        <v>6.22</v>
      </c>
      <c r="O19">
        <f>'OPTA Data'!AV22</f>
        <v>1.88</v>
      </c>
      <c r="P19">
        <f>'OPTA Data'!AW22</f>
        <v>0.47</v>
      </c>
      <c r="Q19">
        <f>'OPTA Data'!AX22</f>
        <v>0.82</v>
      </c>
      <c r="R19">
        <f>'OPTA Data'!AY22</f>
        <v>2.35</v>
      </c>
      <c r="S19">
        <f>'OPTA Data'!AZ22</f>
        <v>4.22</v>
      </c>
      <c r="T19">
        <f>'OPTA Data'!BA22</f>
        <v>9.5</v>
      </c>
      <c r="U19" s="3">
        <f>'OPTA Data'!BB22</f>
        <v>63.78</v>
      </c>
    </row>
    <row r="20" spans="1:21" x14ac:dyDescent="0.3">
      <c r="B20">
        <v>17</v>
      </c>
      <c r="C20" t="str">
        <f>'OPTA Data'!J5</f>
        <v>A. Tinnerholm</v>
      </c>
      <c r="D20">
        <f>'OPTA Data'!AN5</f>
        <v>1.35</v>
      </c>
      <c r="E20">
        <f>'OPTA Data'!AO5</f>
        <v>1.44</v>
      </c>
      <c r="F20">
        <f>'OPTA Data'!AP5</f>
        <v>0.36</v>
      </c>
      <c r="G20">
        <f>'OPTA Data'!AQ5</f>
        <v>0.63</v>
      </c>
      <c r="H20">
        <f>'OPTA Data'!AR5</f>
        <v>0.27</v>
      </c>
      <c r="I20">
        <f>'OPTA Data'!AS5</f>
        <v>0.59</v>
      </c>
      <c r="J20" s="3">
        <f>'OPTA Data'!AT5</f>
        <v>3.97</v>
      </c>
      <c r="K20" s="4"/>
      <c r="L20">
        <v>17</v>
      </c>
      <c r="M20" t="str">
        <f>'OPTA Data'!J14</f>
        <v>J. Nerwinski</v>
      </c>
      <c r="N20">
        <f>'OPTA Data'!AU14</f>
        <v>3.93</v>
      </c>
      <c r="O20">
        <f>'OPTA Data'!AV14</f>
        <v>1.74</v>
      </c>
      <c r="P20">
        <f>'OPTA Data'!AW14</f>
        <v>0.51</v>
      </c>
      <c r="Q20">
        <f>'OPTA Data'!AX14</f>
        <v>1.69</v>
      </c>
      <c r="R20">
        <f>'OPTA Data'!AY14</f>
        <v>2.96</v>
      </c>
      <c r="S20">
        <f>'OPTA Data'!AZ14</f>
        <v>6.23</v>
      </c>
      <c r="T20">
        <f>'OPTA Data'!BA14</f>
        <v>10.73</v>
      </c>
      <c r="U20" s="3">
        <f>'OPTA Data'!BB14</f>
        <v>63.59</v>
      </c>
    </row>
    <row r="21" spans="1:21" x14ac:dyDescent="0.3">
      <c r="B21">
        <v>18</v>
      </c>
      <c r="C21" t="str">
        <f>'OPTA Data'!J4</f>
        <v>A. Powell</v>
      </c>
      <c r="D21">
        <f>'OPTA Data'!AN4</f>
        <v>2.71</v>
      </c>
      <c r="E21">
        <f>'OPTA Data'!AO4</f>
        <v>1.55</v>
      </c>
      <c r="F21">
        <f>'OPTA Data'!AP4</f>
        <v>0.06</v>
      </c>
      <c r="G21">
        <f>'OPTA Data'!AQ4</f>
        <v>0.55000000000000004</v>
      </c>
      <c r="H21">
        <f>'OPTA Data'!AR4</f>
        <v>0.44</v>
      </c>
      <c r="I21">
        <f>'OPTA Data'!AS4</f>
        <v>1.1000000000000001</v>
      </c>
      <c r="J21" s="3">
        <f>'OPTA Data'!AT4</f>
        <v>3.87</v>
      </c>
      <c r="K21" s="4"/>
      <c r="L21">
        <v>18</v>
      </c>
      <c r="M21" t="str">
        <f>'OPTA Data'!J9</f>
        <v>C. Duvall</v>
      </c>
      <c r="N21">
        <f>'OPTA Data'!AU9</f>
        <v>4.43</v>
      </c>
      <c r="O21">
        <f>'OPTA Data'!AV9</f>
        <v>1.3</v>
      </c>
      <c r="P21">
        <f>'OPTA Data'!AW9</f>
        <v>0.26</v>
      </c>
      <c r="Q21">
        <f>'OPTA Data'!AX9</f>
        <v>1.1299999999999999</v>
      </c>
      <c r="R21">
        <f>'OPTA Data'!AY9</f>
        <v>2.35</v>
      </c>
      <c r="S21">
        <f>'OPTA Data'!AZ9</f>
        <v>4.3499999999999996</v>
      </c>
      <c r="T21">
        <f>'OPTA Data'!BA9</f>
        <v>8.9600000000000009</v>
      </c>
      <c r="U21" s="3">
        <f>'OPTA Data'!BB9</f>
        <v>63.38</v>
      </c>
    </row>
    <row r="22" spans="1:21" x14ac:dyDescent="0.3">
      <c r="B22">
        <v>19</v>
      </c>
      <c r="C22" t="str">
        <f>'OPTA Data'!J22</f>
        <v>R. Allen</v>
      </c>
      <c r="D22">
        <f>'OPTA Data'!AN22</f>
        <v>2.35</v>
      </c>
      <c r="E22">
        <f>'OPTA Data'!AO22</f>
        <v>1.29</v>
      </c>
      <c r="F22">
        <f>'OPTA Data'!AP22</f>
        <v>0.47</v>
      </c>
      <c r="G22">
        <f>'OPTA Data'!AQ22</f>
        <v>0.35</v>
      </c>
      <c r="H22">
        <f>'OPTA Data'!AR22</f>
        <v>0.23</v>
      </c>
      <c r="I22">
        <f>'OPTA Data'!AS22</f>
        <v>0.94</v>
      </c>
      <c r="J22" s="3">
        <f>'OPTA Data'!AT22</f>
        <v>3.75</v>
      </c>
      <c r="K22" s="4"/>
      <c r="L22">
        <v>19</v>
      </c>
      <c r="M22" t="str">
        <f>'OPTA Data'!J15</f>
        <v>K. Ellis</v>
      </c>
      <c r="N22">
        <f>'OPTA Data'!AU15</f>
        <v>3.85</v>
      </c>
      <c r="O22">
        <f>'OPTA Data'!AV15</f>
        <v>1.45</v>
      </c>
      <c r="P22">
        <f>'OPTA Data'!AW15</f>
        <v>0.34</v>
      </c>
      <c r="Q22">
        <f>'OPTA Data'!AX15</f>
        <v>1.54</v>
      </c>
      <c r="R22">
        <f>'OPTA Data'!AY15</f>
        <v>2.99</v>
      </c>
      <c r="S22">
        <f>'OPTA Data'!AZ15</f>
        <v>5.38</v>
      </c>
      <c r="T22">
        <f>'OPTA Data'!BA15</f>
        <v>9.74</v>
      </c>
      <c r="U22" s="3">
        <f>'OPTA Data'!BB15</f>
        <v>62.4</v>
      </c>
    </row>
    <row r="23" spans="1:21" x14ac:dyDescent="0.3">
      <c r="B23">
        <v>20</v>
      </c>
      <c r="C23" t="str">
        <f>'OPTA Data'!J27</f>
        <v>S. Sutter</v>
      </c>
      <c r="D23">
        <f>'OPTA Data'!AN27</f>
        <v>1.64</v>
      </c>
      <c r="E23">
        <f>'OPTA Data'!AO27</f>
        <v>0.48</v>
      </c>
      <c r="F23">
        <f>'OPTA Data'!AP27</f>
        <v>0.28999999999999998</v>
      </c>
      <c r="G23">
        <f>'OPTA Data'!AQ27</f>
        <v>0.39</v>
      </c>
      <c r="H23">
        <f>'OPTA Data'!AR27</f>
        <v>0.19</v>
      </c>
      <c r="I23">
        <f>'OPTA Data'!AS27</f>
        <v>0.28999999999999998</v>
      </c>
      <c r="J23" s="3">
        <f>'OPTA Data'!AT27</f>
        <v>3.66</v>
      </c>
      <c r="K23" s="4"/>
      <c r="L23">
        <v>20</v>
      </c>
      <c r="M23" t="str">
        <f>'OPTA Data'!J16</f>
        <v>K. Leerdam</v>
      </c>
      <c r="N23">
        <f>'OPTA Data'!AU16</f>
        <v>3.49</v>
      </c>
      <c r="O23">
        <f>'OPTA Data'!AV16</f>
        <v>1.37</v>
      </c>
      <c r="P23">
        <f>'OPTA Data'!AW16</f>
        <v>0.34</v>
      </c>
      <c r="Q23">
        <f>'OPTA Data'!AX16</f>
        <v>2.12</v>
      </c>
      <c r="R23">
        <f>'OPTA Data'!AY16</f>
        <v>3.78</v>
      </c>
      <c r="S23">
        <f>'OPTA Data'!AZ16</f>
        <v>5.04</v>
      </c>
      <c r="T23">
        <f>'OPTA Data'!BA16</f>
        <v>9.4499999999999993</v>
      </c>
      <c r="U23" s="3">
        <f>'OPTA Data'!BB16</f>
        <v>61.96</v>
      </c>
    </row>
    <row r="24" spans="1:21" x14ac:dyDescent="0.3">
      <c r="B24">
        <v>21</v>
      </c>
      <c r="C24" t="str">
        <f>'OPTA Data'!J6</f>
        <v>A. Wenger</v>
      </c>
      <c r="D24">
        <f>'OPTA Data'!AN6</f>
        <v>1.86</v>
      </c>
      <c r="E24">
        <f>'OPTA Data'!AO6</f>
        <v>1.07</v>
      </c>
      <c r="F24">
        <f>'OPTA Data'!AP6</f>
        <v>0</v>
      </c>
      <c r="G24">
        <f>'OPTA Data'!AQ6</f>
        <v>0.68</v>
      </c>
      <c r="H24">
        <f>'OPTA Data'!AR6</f>
        <v>0.78</v>
      </c>
      <c r="I24">
        <f>'OPTA Data'!AS6</f>
        <v>0.88</v>
      </c>
      <c r="J24" s="3">
        <f>'OPTA Data'!AT6</f>
        <v>3.62</v>
      </c>
      <c r="K24" s="4"/>
      <c r="L24">
        <v>21</v>
      </c>
      <c r="M24" t="str">
        <f>'OPTA Data'!J5</f>
        <v>A. Tinnerholm</v>
      </c>
      <c r="N24">
        <f>'OPTA Data'!AU5</f>
        <v>4.1100000000000003</v>
      </c>
      <c r="O24">
        <f>'OPTA Data'!AV5</f>
        <v>0.9</v>
      </c>
      <c r="P24">
        <f>'OPTA Data'!AW5</f>
        <v>0.32</v>
      </c>
      <c r="Q24">
        <f>'OPTA Data'!AX5</f>
        <v>0.9</v>
      </c>
      <c r="R24">
        <f>'OPTA Data'!AY5</f>
        <v>2.08</v>
      </c>
      <c r="S24">
        <f>'OPTA Data'!AZ5</f>
        <v>3.56</v>
      </c>
      <c r="T24">
        <f>'OPTA Data'!BA5</f>
        <v>7.26</v>
      </c>
      <c r="U24" s="3">
        <f>'OPTA Data'!BB5</f>
        <v>61.67</v>
      </c>
    </row>
    <row r="25" spans="1:21" x14ac:dyDescent="0.3">
      <c r="B25">
        <v>22</v>
      </c>
      <c r="C25" t="str">
        <f>'OPTA Data'!J8</f>
        <v>B. Lennon</v>
      </c>
      <c r="D25">
        <f>'OPTA Data'!AN8</f>
        <v>1.64</v>
      </c>
      <c r="E25">
        <f>'OPTA Data'!AO8</f>
        <v>1.44</v>
      </c>
      <c r="F25">
        <f>'OPTA Data'!AP8</f>
        <v>0.16</v>
      </c>
      <c r="G25">
        <f>'OPTA Data'!AQ8</f>
        <v>0.57999999999999996</v>
      </c>
      <c r="H25">
        <f>'OPTA Data'!AR8</f>
        <v>0.12</v>
      </c>
      <c r="I25">
        <f>'OPTA Data'!AS8</f>
        <v>0.51</v>
      </c>
      <c r="J25" s="3">
        <f>'OPTA Data'!AT8</f>
        <v>3.58</v>
      </c>
      <c r="K25" s="4"/>
      <c r="L25">
        <v>22</v>
      </c>
      <c r="M25" t="str">
        <f>'OPTA Data'!J4</f>
        <v>A. Powell</v>
      </c>
      <c r="N25">
        <f>'OPTA Data'!AU4</f>
        <v>5.36</v>
      </c>
      <c r="O25">
        <f>'OPTA Data'!AV4</f>
        <v>1.99</v>
      </c>
      <c r="P25">
        <f>'OPTA Data'!AW4</f>
        <v>0.99</v>
      </c>
      <c r="Q25">
        <f>'OPTA Data'!AX4</f>
        <v>1.05</v>
      </c>
      <c r="R25">
        <f>'OPTA Data'!AY4</f>
        <v>2.48</v>
      </c>
      <c r="S25">
        <f>'OPTA Data'!AZ4</f>
        <v>6.29</v>
      </c>
      <c r="T25">
        <f>'OPTA Data'!BA4</f>
        <v>13.2</v>
      </c>
      <c r="U25" s="3">
        <f>'OPTA Data'!BB4</f>
        <v>61.14</v>
      </c>
    </row>
    <row r="26" spans="1:21" x14ac:dyDescent="0.3">
      <c r="B26">
        <v>23</v>
      </c>
      <c r="C26" t="str">
        <f>'OPTA Data'!J26</f>
        <v>S. Franklin</v>
      </c>
      <c r="D26">
        <f>'OPTA Data'!AN26</f>
        <v>1.3</v>
      </c>
      <c r="E26">
        <f>'OPTA Data'!AO26</f>
        <v>1.3</v>
      </c>
      <c r="F26">
        <f>'OPTA Data'!AP26</f>
        <v>0.43</v>
      </c>
      <c r="G26">
        <f>'OPTA Data'!AQ26</f>
        <v>0.65</v>
      </c>
      <c r="H26">
        <f>'OPTA Data'!AR26</f>
        <v>0.11</v>
      </c>
      <c r="I26">
        <f>'OPTA Data'!AS26</f>
        <v>0.86</v>
      </c>
      <c r="J26" s="3">
        <f>'OPTA Data'!AT26</f>
        <v>3.35</v>
      </c>
      <c r="L26">
        <v>23</v>
      </c>
      <c r="M26" t="str">
        <f>'OPTA Data'!J13</f>
        <v>J. McCrary</v>
      </c>
      <c r="N26">
        <f>'OPTA Data'!AU13</f>
        <v>4.5599999999999996</v>
      </c>
      <c r="O26">
        <f>'OPTA Data'!AV13</f>
        <v>1.17</v>
      </c>
      <c r="P26">
        <f>'OPTA Data'!AW13</f>
        <v>0.32</v>
      </c>
      <c r="Q26">
        <f>'OPTA Data'!AX13</f>
        <v>1.38</v>
      </c>
      <c r="R26">
        <f>'OPTA Data'!AY13</f>
        <v>2.65</v>
      </c>
      <c r="S26">
        <f>'OPTA Data'!AZ13</f>
        <v>5.73</v>
      </c>
      <c r="T26">
        <f>'OPTA Data'!BA13</f>
        <v>10.51</v>
      </c>
      <c r="U26" s="3">
        <f>'OPTA Data'!BB13</f>
        <v>61.06</v>
      </c>
    </row>
    <row r="27" spans="1:21" x14ac:dyDescent="0.3">
      <c r="B27">
        <v>24</v>
      </c>
      <c r="C27" t="str">
        <f>'OPTA Data'!J12</f>
        <v>H. Afful</v>
      </c>
      <c r="D27">
        <f>'OPTA Data'!AN12</f>
        <v>0.62</v>
      </c>
      <c r="E27">
        <f>'OPTA Data'!AO12</f>
        <v>1.97</v>
      </c>
      <c r="F27">
        <f>'OPTA Data'!AP12</f>
        <v>0</v>
      </c>
      <c r="G27">
        <f>'OPTA Data'!AQ12</f>
        <v>0.52</v>
      </c>
      <c r="H27">
        <f>'OPTA Data'!AR12</f>
        <v>0.17</v>
      </c>
      <c r="I27">
        <f>'OPTA Data'!AS12</f>
        <v>0.34</v>
      </c>
      <c r="J27" s="3">
        <f>'OPTA Data'!AT12</f>
        <v>3.28</v>
      </c>
      <c r="L27">
        <v>24</v>
      </c>
      <c r="M27" t="str">
        <f>'OPTA Data'!J26</f>
        <v>S. Franklin</v>
      </c>
      <c r="N27">
        <f>'OPTA Data'!AU26</f>
        <v>4.54</v>
      </c>
      <c r="O27">
        <f>'OPTA Data'!AV26</f>
        <v>0.65</v>
      </c>
      <c r="P27">
        <f>'OPTA Data'!AW26</f>
        <v>0.43</v>
      </c>
      <c r="Q27">
        <f>'OPTA Data'!AX26</f>
        <v>1.19</v>
      </c>
      <c r="R27">
        <f>'OPTA Data'!AY26</f>
        <v>2.0499999999999998</v>
      </c>
      <c r="S27">
        <f>'OPTA Data'!AZ26</f>
        <v>3.35</v>
      </c>
      <c r="T27">
        <f>'OPTA Data'!BA26</f>
        <v>7.67</v>
      </c>
      <c r="U27" s="3">
        <f>'OPTA Data'!BB26</f>
        <v>60.9</v>
      </c>
    </row>
    <row r="28" spans="1:21" x14ac:dyDescent="0.3">
      <c r="B28">
        <v>25</v>
      </c>
      <c r="C28" t="str">
        <f>'OPTA Data'!J19</f>
        <v>M. Petrasso</v>
      </c>
      <c r="D28">
        <f>'OPTA Data'!AN19</f>
        <v>2.0299999999999998</v>
      </c>
      <c r="E28">
        <f>'OPTA Data'!AO19</f>
        <v>0.72</v>
      </c>
      <c r="F28">
        <f>'OPTA Data'!AP19</f>
        <v>0.36</v>
      </c>
      <c r="G28">
        <f>'OPTA Data'!AQ19</f>
        <v>0.24</v>
      </c>
      <c r="H28">
        <f>'OPTA Data'!AR19</f>
        <v>0.6</v>
      </c>
      <c r="I28">
        <f>'OPTA Data'!AS19</f>
        <v>0.95</v>
      </c>
      <c r="J28" s="3">
        <f>'OPTA Data'!AT19</f>
        <v>2.5</v>
      </c>
      <c r="L28">
        <v>25</v>
      </c>
      <c r="M28" t="str">
        <f>'OPTA Data'!J19</f>
        <v>M. Petrasso</v>
      </c>
      <c r="N28">
        <f>'OPTA Data'!AU19</f>
        <v>3.34</v>
      </c>
      <c r="O28">
        <f>'OPTA Data'!AV19</f>
        <v>1.19</v>
      </c>
      <c r="P28">
        <f>'OPTA Data'!AW19</f>
        <v>0.24</v>
      </c>
      <c r="Q28">
        <f>'OPTA Data'!AX19</f>
        <v>1.07</v>
      </c>
      <c r="R28">
        <f>'OPTA Data'!AY19</f>
        <v>1.91</v>
      </c>
      <c r="S28">
        <f>'OPTA Data'!AZ19</f>
        <v>4.7699999999999996</v>
      </c>
      <c r="T28">
        <f>'OPTA Data'!BA19</f>
        <v>9.5399999999999991</v>
      </c>
      <c r="U28" s="3">
        <f>'OPTA Data'!BB19</f>
        <v>59.18</v>
      </c>
    </row>
    <row r="29" spans="1:21" x14ac:dyDescent="0.3">
      <c r="B29">
        <v>26</v>
      </c>
      <c r="C29" t="str">
        <f>'OPTA Data'!J9</f>
        <v>C. Duvall</v>
      </c>
      <c r="D29">
        <f>'OPTA Data'!AN9</f>
        <v>1.57</v>
      </c>
      <c r="E29">
        <f>'OPTA Data'!AO9</f>
        <v>1.22</v>
      </c>
      <c r="F29">
        <f>'OPTA Data'!AP9</f>
        <v>0.26</v>
      </c>
      <c r="G29">
        <f>'OPTA Data'!AQ9</f>
        <v>0.7</v>
      </c>
      <c r="H29">
        <f>'OPTA Data'!AR9</f>
        <v>0.17</v>
      </c>
      <c r="I29">
        <f>'OPTA Data'!AS9</f>
        <v>1.3</v>
      </c>
      <c r="J29" s="3">
        <f>'OPTA Data'!AT9</f>
        <v>2.35</v>
      </c>
      <c r="L29">
        <v>26</v>
      </c>
      <c r="M29" t="str">
        <f>'OPTA Data'!J3</f>
        <v>A. Machado</v>
      </c>
      <c r="N29">
        <f>'OPTA Data'!AU3</f>
        <v>4.4800000000000004</v>
      </c>
      <c r="O29">
        <f>'OPTA Data'!AV3</f>
        <v>1.69</v>
      </c>
      <c r="P29">
        <f>'OPTA Data'!AW3</f>
        <v>0.4</v>
      </c>
      <c r="Q29">
        <f>'OPTA Data'!AX3</f>
        <v>1.49</v>
      </c>
      <c r="R29">
        <f>'OPTA Data'!AY3</f>
        <v>3.58</v>
      </c>
      <c r="S29">
        <f>'OPTA Data'!AZ3</f>
        <v>4.58</v>
      </c>
      <c r="T29">
        <f>'OPTA Data'!BA3</f>
        <v>9.76</v>
      </c>
      <c r="U29" s="3">
        <f>'OPTA Data'!BB3</f>
        <v>58.93</v>
      </c>
    </row>
    <row r="30" spans="1:21" x14ac:dyDescent="0.3">
      <c r="J30" s="4"/>
    </row>
    <row r="31" spans="1:21" x14ac:dyDescent="0.3">
      <c r="A31" t="s">
        <v>74</v>
      </c>
      <c r="B31" t="s">
        <v>76</v>
      </c>
    </row>
    <row r="32" spans="1:21" x14ac:dyDescent="0.3">
      <c r="B32" t="s">
        <v>0</v>
      </c>
      <c r="C32" t="s">
        <v>62</v>
      </c>
      <c r="D32" t="s">
        <v>41</v>
      </c>
      <c r="E32" t="s">
        <v>42</v>
      </c>
      <c r="F32" t="s">
        <v>43</v>
      </c>
      <c r="G32" t="s">
        <v>44</v>
      </c>
      <c r="H32" t="s">
        <v>75</v>
      </c>
    </row>
    <row r="33" spans="2:8" x14ac:dyDescent="0.3">
      <c r="B33">
        <v>1</v>
      </c>
      <c r="C33" t="str">
        <f>'OPTA Data'!J18</f>
        <v>M. Murillo</v>
      </c>
      <c r="D33">
        <f>'OPTA Data'!BC18</f>
        <v>0.52</v>
      </c>
      <c r="E33">
        <f>'OPTA Data'!BD18</f>
        <v>3.12</v>
      </c>
      <c r="F33">
        <f>'OPTA Data'!BE18</f>
        <v>1</v>
      </c>
      <c r="G33">
        <f>'OPTA Data'!BF18</f>
        <v>3.08</v>
      </c>
      <c r="H33" s="3">
        <f>'OPTA Data'!BG18</f>
        <v>1.18</v>
      </c>
    </row>
    <row r="34" spans="2:8" x14ac:dyDescent="0.3">
      <c r="B34">
        <v>2</v>
      </c>
      <c r="C34" t="str">
        <f>'OPTA Data'!J12</f>
        <v>H. Afful</v>
      </c>
      <c r="D34">
        <f>'OPTA Data'!BC12</f>
        <v>0.26</v>
      </c>
      <c r="E34">
        <f>'OPTA Data'!BD12</f>
        <v>3.23</v>
      </c>
      <c r="F34">
        <f>'OPTA Data'!BE12</f>
        <v>1.23</v>
      </c>
      <c r="G34">
        <f>'OPTA Data'!BF12</f>
        <v>1.1000000000000001</v>
      </c>
      <c r="H34" s="3">
        <f>'OPTA Data'!BG12</f>
        <v>1.5</v>
      </c>
    </row>
    <row r="35" spans="2:8" x14ac:dyDescent="0.3">
      <c r="B35">
        <v>3</v>
      </c>
      <c r="C35" t="str">
        <f>'OPTA Data'!J16</f>
        <v>K. Leerdam</v>
      </c>
      <c r="D35">
        <f>'OPTA Data'!BC16</f>
        <v>0.44</v>
      </c>
      <c r="E35">
        <f>'OPTA Data'!BD16</f>
        <v>3.56</v>
      </c>
      <c r="F35">
        <f>'OPTA Data'!BE16</f>
        <v>1.07</v>
      </c>
      <c r="G35">
        <f>'OPTA Data'!BF16</f>
        <v>1.3</v>
      </c>
      <c r="H35" s="3">
        <f>'OPTA Data'!BG16</f>
        <v>1.52</v>
      </c>
    </row>
    <row r="36" spans="2:8" x14ac:dyDescent="0.3">
      <c r="B36">
        <v>4</v>
      </c>
      <c r="C36" t="str">
        <f>'OPTA Data'!J24</f>
        <v>R. Feltscher</v>
      </c>
      <c r="D36">
        <f>'OPTA Data'!BC24</f>
        <v>0.28000000000000003</v>
      </c>
      <c r="E36">
        <f>'OPTA Data'!BD24</f>
        <v>3.2</v>
      </c>
      <c r="F36">
        <f>'OPTA Data'!BE24</f>
        <v>1.72</v>
      </c>
      <c r="G36">
        <f>'OPTA Data'!BF24</f>
        <v>1.72</v>
      </c>
      <c r="H36" s="3">
        <f>'OPTA Data'!BG24</f>
        <v>1.68</v>
      </c>
    </row>
    <row r="37" spans="2:8" x14ac:dyDescent="0.3">
      <c r="B37">
        <v>5</v>
      </c>
      <c r="C37" t="str">
        <f>'OPTA Data'!J10</f>
        <v>F. Escobar</v>
      </c>
      <c r="D37">
        <f>'OPTA Data'!BC10</f>
        <v>0.45</v>
      </c>
      <c r="E37">
        <f>'OPTA Data'!BD10</f>
        <v>4</v>
      </c>
      <c r="F37">
        <f>'OPTA Data'!BE10</f>
        <v>1.4</v>
      </c>
      <c r="G37">
        <f>'OPTA Data'!BF10</f>
        <v>2.1</v>
      </c>
      <c r="H37" s="3">
        <f>'OPTA Data'!BG10</f>
        <v>1.73</v>
      </c>
    </row>
    <row r="38" spans="2:8" x14ac:dyDescent="0.3">
      <c r="B38">
        <v>6</v>
      </c>
      <c r="C38" t="str">
        <f>'OPTA Data'!J23</f>
        <v>R. Cannon</v>
      </c>
      <c r="D38">
        <f>'OPTA Data'!BC23</f>
        <v>0.4</v>
      </c>
      <c r="E38">
        <f>'OPTA Data'!BD23</f>
        <v>4.0999999999999996</v>
      </c>
      <c r="F38">
        <f>'OPTA Data'!BE23</f>
        <v>1.27</v>
      </c>
      <c r="G38">
        <f>'OPTA Data'!BF23</f>
        <v>1.17</v>
      </c>
      <c r="H38" s="3">
        <f>'OPTA Data'!BG23</f>
        <v>1.79</v>
      </c>
    </row>
    <row r="39" spans="2:8" x14ac:dyDescent="0.3">
      <c r="B39">
        <v>7</v>
      </c>
      <c r="C39" t="str">
        <f>'OPTA Data'!J13</f>
        <v>J. McCrary</v>
      </c>
      <c r="D39">
        <f>'OPTA Data'!BC13</f>
        <v>0.73</v>
      </c>
      <c r="E39">
        <f>'OPTA Data'!BD13</f>
        <v>4.55</v>
      </c>
      <c r="F39">
        <f>'OPTA Data'!BE13</f>
        <v>0.95</v>
      </c>
      <c r="G39">
        <f>'OPTA Data'!BF13</f>
        <v>1.18</v>
      </c>
      <c r="H39" s="3">
        <f>'OPTA Data'!BG13</f>
        <v>1.8</v>
      </c>
    </row>
    <row r="40" spans="2:8" x14ac:dyDescent="0.3">
      <c r="B40">
        <v>8</v>
      </c>
      <c r="C40" t="str">
        <f>'OPTA Data'!J11</f>
        <v>G. Zusi</v>
      </c>
      <c r="D40">
        <f>'OPTA Data'!BC11</f>
        <v>0.83</v>
      </c>
      <c r="E40">
        <f>'OPTA Data'!BD11</f>
        <v>4.5199999999999996</v>
      </c>
      <c r="F40">
        <f>'OPTA Data'!BE11</f>
        <v>1.24</v>
      </c>
      <c r="G40">
        <f>'OPTA Data'!BF11</f>
        <v>2.4500000000000002</v>
      </c>
      <c r="H40" s="3">
        <f>'OPTA Data'!BG11</f>
        <v>1.81</v>
      </c>
    </row>
    <row r="41" spans="2:8" x14ac:dyDescent="0.3">
      <c r="B41">
        <v>9</v>
      </c>
      <c r="C41" t="str">
        <f>'OPTA Data'!J7</f>
        <v>Auro</v>
      </c>
      <c r="D41">
        <f>'OPTA Data'!BC7</f>
        <v>0.48</v>
      </c>
      <c r="E41">
        <f>'OPTA Data'!BD7</f>
        <v>3.43</v>
      </c>
      <c r="F41">
        <f>'OPTA Data'!BE7</f>
        <v>2.13</v>
      </c>
      <c r="G41">
        <f>'OPTA Data'!BF7</f>
        <v>3</v>
      </c>
      <c r="H41" s="3">
        <f>'OPTA Data'!BG7</f>
        <v>1.84</v>
      </c>
    </row>
    <row r="42" spans="2:8" x14ac:dyDescent="0.3">
      <c r="B42">
        <v>10</v>
      </c>
      <c r="C42" t="str">
        <f>'OPTA Data'!J19</f>
        <v>M. Petrasso</v>
      </c>
      <c r="D42">
        <f>'OPTA Data'!BC19</f>
        <v>0.2</v>
      </c>
      <c r="E42">
        <f>'OPTA Data'!BD19</f>
        <v>4.3600000000000003</v>
      </c>
      <c r="F42">
        <f>'OPTA Data'!BE19</f>
        <v>1.68</v>
      </c>
      <c r="G42">
        <f>'OPTA Data'!BF19</f>
        <v>2.04</v>
      </c>
      <c r="H42" s="3">
        <f>'OPTA Data'!BG19</f>
        <v>1.96</v>
      </c>
    </row>
    <row r="43" spans="2:8" x14ac:dyDescent="0.3">
      <c r="B43">
        <v>11</v>
      </c>
      <c r="C43" t="str">
        <f>'OPTA Data'!J4</f>
        <v>A. Powell</v>
      </c>
      <c r="D43">
        <f>'OPTA Data'!BC4</f>
        <v>1</v>
      </c>
      <c r="E43">
        <f>'OPTA Data'!BD4</f>
        <v>4.6399999999999997</v>
      </c>
      <c r="F43">
        <f>'OPTA Data'!BE4</f>
        <v>1.4</v>
      </c>
      <c r="G43">
        <f>'OPTA Data'!BF4</f>
        <v>2.08</v>
      </c>
      <c r="H43" s="3">
        <f>'OPTA Data'!BG4</f>
        <v>1.98</v>
      </c>
    </row>
    <row r="44" spans="2:8" x14ac:dyDescent="0.3">
      <c r="B44">
        <v>12</v>
      </c>
      <c r="C44" t="str">
        <f>'OPTA Data'!J5</f>
        <v>A. Tinnerholm</v>
      </c>
      <c r="D44">
        <f>'OPTA Data'!BC5</f>
        <v>0.57999999999999996</v>
      </c>
      <c r="E44">
        <f>'OPTA Data'!BD5</f>
        <v>5.5</v>
      </c>
      <c r="F44">
        <f>'OPTA Data'!BE5</f>
        <v>1.33</v>
      </c>
      <c r="G44">
        <f>'OPTA Data'!BF5</f>
        <v>2.75</v>
      </c>
      <c r="H44" s="3">
        <f>'OPTA Data'!BG5</f>
        <v>2.1</v>
      </c>
    </row>
    <row r="45" spans="2:8" x14ac:dyDescent="0.3">
      <c r="B45">
        <v>13</v>
      </c>
      <c r="C45" t="str">
        <f>'OPTA Data'!J8</f>
        <v>B. Lennon</v>
      </c>
      <c r="D45">
        <f>'OPTA Data'!BC8</f>
        <v>1.07</v>
      </c>
      <c r="E45">
        <f>'OPTA Data'!BD8</f>
        <v>4.96</v>
      </c>
      <c r="F45">
        <f>'OPTA Data'!BE8</f>
        <v>1.54</v>
      </c>
      <c r="G45">
        <f>'OPTA Data'!BF8</f>
        <v>2.61</v>
      </c>
      <c r="H45" s="3">
        <f>'OPTA Data'!BG8</f>
        <v>2.1</v>
      </c>
    </row>
    <row r="46" spans="2:8" x14ac:dyDescent="0.3">
      <c r="B46">
        <v>14</v>
      </c>
      <c r="C46" t="str">
        <f>'OPTA Data'!J27</f>
        <v>S. Sutter</v>
      </c>
      <c r="D46">
        <f>'OPTA Data'!BC27</f>
        <v>0.7</v>
      </c>
      <c r="E46">
        <f>'OPTA Data'!BD27</f>
        <v>4.17</v>
      </c>
      <c r="F46">
        <f>'OPTA Data'!BE27</f>
        <v>2.17</v>
      </c>
      <c r="G46">
        <f>'OPTA Data'!BF27</f>
        <v>1.87</v>
      </c>
      <c r="H46" s="3">
        <f>'OPTA Data'!BG27</f>
        <v>2.2200000000000002</v>
      </c>
    </row>
    <row r="47" spans="2:8" x14ac:dyDescent="0.3">
      <c r="B47">
        <v>15</v>
      </c>
      <c r="C47" t="str">
        <f>'OPTA Data'!J17</f>
        <v>K. Rosenberry</v>
      </c>
      <c r="D47">
        <f>'OPTA Data'!BC17</f>
        <v>0.97</v>
      </c>
      <c r="E47">
        <f>'OPTA Data'!BD17</f>
        <v>5.52</v>
      </c>
      <c r="F47">
        <f>'OPTA Data'!BE17</f>
        <v>1.34</v>
      </c>
      <c r="G47">
        <f>'OPTA Data'!BF17</f>
        <v>1.9</v>
      </c>
      <c r="H47" s="3">
        <f>'OPTA Data'!BG17</f>
        <v>2.23</v>
      </c>
    </row>
    <row r="48" spans="2:8" x14ac:dyDescent="0.3">
      <c r="B48">
        <v>16</v>
      </c>
      <c r="C48" t="str">
        <f>'OPTA Data'!J3</f>
        <v>A. Machado</v>
      </c>
      <c r="D48">
        <f>'OPTA Data'!BC3</f>
        <v>0.83</v>
      </c>
      <c r="E48">
        <f>'OPTA Data'!BD3</f>
        <v>5.61</v>
      </c>
      <c r="F48">
        <f>'OPTA Data'!BE3</f>
        <v>1.72</v>
      </c>
      <c r="G48">
        <f>'OPTA Data'!BF3</f>
        <v>3.22</v>
      </c>
      <c r="H48" s="3">
        <f>'OPTA Data'!BG3</f>
        <v>2.31</v>
      </c>
    </row>
    <row r="49" spans="2:8" x14ac:dyDescent="0.3">
      <c r="B49">
        <v>17</v>
      </c>
      <c r="C49" t="str">
        <f>'OPTA Data'!J14</f>
        <v>J. Nerwinski</v>
      </c>
      <c r="D49">
        <f>'OPTA Data'!BC14</f>
        <v>0.17</v>
      </c>
      <c r="E49">
        <f>'OPTA Data'!BD14</f>
        <v>4.63</v>
      </c>
      <c r="F49">
        <f>'OPTA Data'!BE14</f>
        <v>2.04</v>
      </c>
      <c r="G49">
        <f>'OPTA Data'!BF14</f>
        <v>1</v>
      </c>
      <c r="H49" s="3">
        <f>'OPTA Data'!BG14</f>
        <v>2.3199999999999998</v>
      </c>
    </row>
    <row r="50" spans="2:8" x14ac:dyDescent="0.3">
      <c r="B50">
        <v>18</v>
      </c>
      <c r="C50" t="str">
        <f>'OPTA Data'!J21</f>
        <v>O. Fisher</v>
      </c>
      <c r="D50">
        <f>'OPTA Data'!BC21</f>
        <v>0.76</v>
      </c>
      <c r="E50">
        <f>'OPTA Data'!BD21</f>
        <v>5.67</v>
      </c>
      <c r="F50">
        <f>'OPTA Data'!BE21</f>
        <v>1.48</v>
      </c>
      <c r="G50">
        <f>'OPTA Data'!BF21</f>
        <v>1.57</v>
      </c>
      <c r="H50" s="3">
        <f>'OPTA Data'!BG21</f>
        <v>2.36</v>
      </c>
    </row>
    <row r="51" spans="2:8" x14ac:dyDescent="0.3">
      <c r="B51">
        <v>19</v>
      </c>
      <c r="C51" t="str">
        <f>'OPTA Data'!J6</f>
        <v>A. Wenger</v>
      </c>
      <c r="D51">
        <f>'OPTA Data'!BC6</f>
        <v>0.88</v>
      </c>
      <c r="E51">
        <f>'OPTA Data'!BD6</f>
        <v>6.47</v>
      </c>
      <c r="F51">
        <f>'OPTA Data'!BE6</f>
        <v>1.35</v>
      </c>
      <c r="G51">
        <f>'OPTA Data'!BF6</f>
        <v>2.65</v>
      </c>
      <c r="H51" s="3">
        <f>'OPTA Data'!BG6</f>
        <v>2.44</v>
      </c>
    </row>
    <row r="52" spans="2:8" x14ac:dyDescent="0.3">
      <c r="B52">
        <v>20</v>
      </c>
      <c r="C52" t="str">
        <f>'OPTA Data'!J2</f>
        <v>A. Farrell</v>
      </c>
      <c r="D52">
        <f>'OPTA Data'!BC2</f>
        <v>1.19</v>
      </c>
      <c r="E52">
        <f>'OPTA Data'!BD2</f>
        <v>5.77</v>
      </c>
      <c r="F52">
        <f>'OPTA Data'!BE2</f>
        <v>1.62</v>
      </c>
      <c r="G52">
        <f>'OPTA Data'!BF2</f>
        <v>2.04</v>
      </c>
      <c r="H52" s="3">
        <f>'OPTA Data'!BG2</f>
        <v>2.4500000000000002</v>
      </c>
    </row>
    <row r="53" spans="2:8" x14ac:dyDescent="0.3">
      <c r="B53">
        <v>21</v>
      </c>
      <c r="C53" t="str">
        <f>'OPTA Data'!J25</f>
        <v>S. Beitashour</v>
      </c>
      <c r="D53">
        <f>'OPTA Data'!BC25</f>
        <v>0.83</v>
      </c>
      <c r="E53">
        <f>'OPTA Data'!BD25</f>
        <v>6.74</v>
      </c>
      <c r="F53">
        <f>'OPTA Data'!BE25</f>
        <v>1.3</v>
      </c>
      <c r="G53">
        <f>'OPTA Data'!BF25</f>
        <v>2.48</v>
      </c>
      <c r="H53" s="3">
        <f>'OPTA Data'!BG25</f>
        <v>2.5099999999999998</v>
      </c>
    </row>
    <row r="54" spans="2:8" x14ac:dyDescent="0.3">
      <c r="B54">
        <v>22</v>
      </c>
      <c r="C54" t="str">
        <f>'OPTA Data'!J26</f>
        <v>S. Franklin</v>
      </c>
      <c r="D54">
        <f>'OPTA Data'!BC26</f>
        <v>0.28000000000000003</v>
      </c>
      <c r="E54">
        <f>'OPTA Data'!BD26</f>
        <v>5.94</v>
      </c>
      <c r="F54">
        <f>'OPTA Data'!BE26</f>
        <v>1.72</v>
      </c>
      <c r="G54">
        <f>'OPTA Data'!BF26</f>
        <v>1.06</v>
      </c>
      <c r="H54" s="3">
        <f>'OPTA Data'!BG26</f>
        <v>2.57</v>
      </c>
    </row>
    <row r="55" spans="2:8" x14ac:dyDescent="0.3">
      <c r="B55">
        <v>23</v>
      </c>
      <c r="C55" t="str">
        <f>'OPTA Data'!J20</f>
        <v>N. Lima</v>
      </c>
      <c r="D55">
        <f>'OPTA Data'!BC20</f>
        <v>0.69</v>
      </c>
      <c r="E55">
        <f>'OPTA Data'!BD20</f>
        <v>5.83</v>
      </c>
      <c r="F55">
        <f>'OPTA Data'!BE20</f>
        <v>2.1</v>
      </c>
      <c r="G55">
        <f>'OPTA Data'!BF20</f>
        <v>1.52</v>
      </c>
      <c r="H55" s="3">
        <f>'OPTA Data'!BG20</f>
        <v>2.72</v>
      </c>
    </row>
    <row r="56" spans="2:8" x14ac:dyDescent="0.3">
      <c r="B56">
        <v>24</v>
      </c>
      <c r="C56" t="str">
        <f>'OPTA Data'!J15</f>
        <v>K. Ellis</v>
      </c>
      <c r="D56">
        <f>'OPTA Data'!BC15</f>
        <v>0.86</v>
      </c>
      <c r="E56">
        <f>'OPTA Data'!BD15</f>
        <v>6.62</v>
      </c>
      <c r="F56">
        <f>'OPTA Data'!BE15</f>
        <v>1.86</v>
      </c>
      <c r="G56">
        <f>'OPTA Data'!BF15</f>
        <v>2</v>
      </c>
      <c r="H56" s="3">
        <f>'OPTA Data'!BG15</f>
        <v>2.8</v>
      </c>
    </row>
    <row r="57" spans="2:8" x14ac:dyDescent="0.3">
      <c r="B57">
        <v>25</v>
      </c>
      <c r="C57" t="str">
        <f>'OPTA Data'!J22</f>
        <v>R. Allen</v>
      </c>
      <c r="D57">
        <f>'OPTA Data'!BC22</f>
        <v>0.9</v>
      </c>
      <c r="E57">
        <f>'OPTA Data'!BD22</f>
        <v>6.1</v>
      </c>
      <c r="F57">
        <f>'OPTA Data'!BE22</f>
        <v>2.4</v>
      </c>
      <c r="G57">
        <f>'OPTA Data'!BF22</f>
        <v>1.85</v>
      </c>
      <c r="H57" s="3">
        <f>'OPTA Data'!BG22</f>
        <v>2.93</v>
      </c>
    </row>
    <row r="58" spans="2:8" x14ac:dyDescent="0.3">
      <c r="B58">
        <v>26</v>
      </c>
      <c r="C58" t="str">
        <f>'OPTA Data'!J9</f>
        <v>C. Duvall</v>
      </c>
      <c r="D58">
        <f>'OPTA Data'!BC9</f>
        <v>0.63</v>
      </c>
      <c r="E58">
        <f>'OPTA Data'!BD9</f>
        <v>8.81</v>
      </c>
      <c r="F58">
        <f>'OPTA Data'!BE9</f>
        <v>1.56</v>
      </c>
      <c r="G58">
        <f>'OPTA Data'!BF9</f>
        <v>2.06</v>
      </c>
      <c r="H58" s="3">
        <f>'OPTA Data'!BG9</f>
        <v>3.28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9"/>
  <sheetViews>
    <sheetView topLeftCell="K1" zoomScale="85" zoomScaleNormal="85" workbookViewId="0">
      <selection activeCell="P4" sqref="P4"/>
    </sheetView>
    <sheetView workbookViewId="1"/>
  </sheetViews>
  <sheetFormatPr defaultRowHeight="14.4" x14ac:dyDescent="0.3"/>
  <cols>
    <col min="1" max="1" width="19.44140625" customWidth="1"/>
    <col min="3" max="3" width="23.88671875" customWidth="1"/>
    <col min="4" max="4" width="9.44140625" customWidth="1"/>
    <col min="5" max="5" width="14" customWidth="1"/>
    <col min="6" max="6" width="13.5546875" customWidth="1"/>
    <col min="8" max="8" width="18.44140625" customWidth="1"/>
    <col min="11" max="11" width="12.5546875" customWidth="1"/>
    <col min="12" max="12" width="12.6640625" customWidth="1"/>
    <col min="13" max="13" width="17.33203125" customWidth="1"/>
    <col min="14" max="14" width="15" customWidth="1"/>
    <col min="19" max="19" width="11.6640625" customWidth="1"/>
    <col min="20" max="20" width="10.5546875" customWidth="1"/>
    <col min="21" max="21" width="15" customWidth="1"/>
  </cols>
  <sheetData>
    <row r="1" spans="1:30" x14ac:dyDescent="0.3">
      <c r="A1" t="s">
        <v>63</v>
      </c>
    </row>
    <row r="2" spans="1:30" x14ac:dyDescent="0.3">
      <c r="A2" t="s">
        <v>64</v>
      </c>
      <c r="B2" t="s">
        <v>10</v>
      </c>
      <c r="H2" t="s">
        <v>65</v>
      </c>
      <c r="P2" t="s">
        <v>24</v>
      </c>
      <c r="W2" t="s">
        <v>67</v>
      </c>
      <c r="X2" t="s">
        <v>69</v>
      </c>
    </row>
    <row r="3" spans="1:30" x14ac:dyDescent="0.3">
      <c r="A3" s="14" t="s">
        <v>62</v>
      </c>
      <c r="B3" s="14" t="s">
        <v>0</v>
      </c>
      <c r="C3" s="13" t="str">
        <f>'OPTA Data'!P1</f>
        <v>Touches</v>
      </c>
      <c r="D3" s="13" t="str">
        <f>'OPTA Data'!Q1</f>
        <v>TchsA3</v>
      </c>
      <c r="E3" s="13" t="str">
        <f>'OPTA Data'!R1</f>
        <v>AvePosition</v>
      </c>
      <c r="F3" s="13" t="str">
        <f>'OPTA Data'!S1</f>
        <v>TouchIndexOB</v>
      </c>
      <c r="G3" s="15"/>
      <c r="H3" s="14" t="s">
        <v>0</v>
      </c>
      <c r="I3" s="13" t="str">
        <f>'OPTA Data'!T1</f>
        <v>PsAtt</v>
      </c>
      <c r="J3" s="13" t="str">
        <f>'OPTA Data'!U1</f>
        <v>Pass%</v>
      </c>
      <c r="K3" s="13" t="str">
        <f>'OPTA Data'!V1</f>
        <v>%PassFwd</v>
      </c>
      <c r="L3" s="13" t="str">
        <f>'OPTA Data'!W1</f>
        <v>PsCmpSoP</v>
      </c>
      <c r="M3" s="13" t="str">
        <f>'OPTA Data'!X1</f>
        <v>SopPassComp%</v>
      </c>
      <c r="N3" s="13" t="str">
        <f>'OPTA Data'!Y1</f>
        <v>PassIndexOB</v>
      </c>
      <c r="O3" s="15"/>
      <c r="P3" s="14" t="s">
        <v>0</v>
      </c>
      <c r="Q3" s="13" t="str">
        <f>'OPTA Data'!AC1</f>
        <v>1v1</v>
      </c>
      <c r="R3" s="13" t="str">
        <f>'OPTA Data'!AD1</f>
        <v>1v1%</v>
      </c>
      <c r="S3" s="13" t="str">
        <f>'OPTA Data'!AE1</f>
        <v>Suc1v1</v>
      </c>
      <c r="T3" s="13" t="str">
        <f>'OPTA Data'!AF1</f>
        <v>Disposs</v>
      </c>
      <c r="U3" s="13" t="str">
        <f>'OPTA Data'!AG1</f>
        <v>TakeonIndex</v>
      </c>
      <c r="V3" s="15"/>
      <c r="W3" s="15"/>
      <c r="X3" s="14" t="s">
        <v>0</v>
      </c>
      <c r="Y3" s="13" t="str">
        <f>'OPTA Data'!AH1</f>
        <v>PsCmpInBoxNotChance</v>
      </c>
      <c r="Z3" s="13" t="str">
        <f>'OPTA Data'!AI1</f>
        <v>SOG</v>
      </c>
      <c r="AA3" s="13" t="str">
        <f>'OPTA Data'!AJ1</f>
        <v>Goal</v>
      </c>
      <c r="AB3" s="13" t="str">
        <f>'OPTA Data'!AK1</f>
        <v>BgChncCrtd</v>
      </c>
      <c r="AC3" s="13" t="str">
        <f>'OPTA Data'!AL1</f>
        <v>Ast</v>
      </c>
      <c r="AD3" s="13" t="str">
        <f>'OPTA Data'!AM1</f>
        <v>CreationOB</v>
      </c>
    </row>
    <row r="4" spans="1:30" x14ac:dyDescent="0.3">
      <c r="A4" s="10" t="str">
        <f>'OPTA Data'!J2</f>
        <v>A. Farrell</v>
      </c>
      <c r="B4" s="16">
        <f>_xlfn.RANK.EQ('Attacking Workspace'!F4,'Attacking Workspace'!F$4:F29,0)</f>
        <v>10</v>
      </c>
      <c r="C4" s="10">
        <f>'OPTA Data'!P2</f>
        <v>68.31</v>
      </c>
      <c r="D4" s="10">
        <f>'OPTA Data'!Q2</f>
        <v>19.010000000000002</v>
      </c>
      <c r="E4" s="10">
        <f>'OPTA Data'!R2</f>
        <v>48.37</v>
      </c>
      <c r="F4" s="9">
        <f>'OPTA Data'!S2</f>
        <v>33.04</v>
      </c>
      <c r="H4" s="16">
        <f>_xlfn.RANK.EQ('Attacking Workspace'!N4,'Attacking Workspace'!N$4:N29,0)</f>
        <v>6</v>
      </c>
      <c r="I4" s="10">
        <f>'OPTA Data'!T2</f>
        <v>40.590000000000003</v>
      </c>
      <c r="J4" s="18">
        <f>'OPTA Data'!U2</f>
        <v>0.71</v>
      </c>
      <c r="K4" s="18">
        <f>'OPTA Data'!V2</f>
        <v>0.47499999999999998</v>
      </c>
      <c r="L4" s="10">
        <f>'OPTA Data'!W2</f>
        <v>1.01</v>
      </c>
      <c r="M4" s="18">
        <f>'OPTA Data'!X2</f>
        <v>0.76500000000000001</v>
      </c>
      <c r="N4" s="9">
        <f>'OPTA Data'!Y2</f>
        <v>14.46</v>
      </c>
      <c r="P4" s="16">
        <f>_xlfn.RANK.EQ('Attacking Workspace'!U4,'Attacking Workspace'!U$4:U29,0)</f>
        <v>22</v>
      </c>
      <c r="Q4" s="10">
        <f>'OPTA Data'!AC2</f>
        <v>1.32</v>
      </c>
      <c r="R4" s="18">
        <f>'OPTA Data'!AD2</f>
        <v>0.5</v>
      </c>
      <c r="S4" s="10">
        <f>'OPTA Data'!AE2</f>
        <v>0.66</v>
      </c>
      <c r="T4" s="10">
        <f>'OPTA Data'!AF2</f>
        <v>0.86</v>
      </c>
      <c r="U4" s="9">
        <f>'OPTA Data'!AG2</f>
        <v>-0.19</v>
      </c>
      <c r="X4" s="16">
        <f>_xlfn.RANK.EQ('Attacking Workspace'!AD4,'Attacking Workspace'!AD$4:AD29,0)</f>
        <v>8</v>
      </c>
      <c r="Y4" s="10">
        <f>'OPTA Data'!AH2</f>
        <v>1.4</v>
      </c>
      <c r="Z4" s="10">
        <f>'OPTA Data'!AI2</f>
        <v>0.12</v>
      </c>
      <c r="AA4" s="10">
        <f>'OPTA Data'!AJ2</f>
        <v>0.08</v>
      </c>
      <c r="AB4" s="10">
        <f>'OPTA Data'!AK2</f>
        <v>0.12</v>
      </c>
      <c r="AC4" s="10">
        <f>'OPTA Data'!AL2</f>
        <v>0.08</v>
      </c>
      <c r="AD4" s="9">
        <f>'OPTA Data'!AM2</f>
        <v>2.14</v>
      </c>
    </row>
    <row r="5" spans="1:30" x14ac:dyDescent="0.3">
      <c r="A5" s="10" t="str">
        <f>'OPTA Data'!J3</f>
        <v>A. Machado</v>
      </c>
      <c r="B5" s="16">
        <f>_xlfn.RANK.EQ('Attacking Workspace'!F5,'Attacking Workspace'!F$4:F29,0)</f>
        <v>20</v>
      </c>
      <c r="C5" s="10">
        <f>'OPTA Data'!P3</f>
        <v>63.82</v>
      </c>
      <c r="D5" s="10">
        <f>'OPTA Data'!Q3</f>
        <v>10.85</v>
      </c>
      <c r="E5" s="10">
        <f>'OPTA Data'!R3</f>
        <v>43.92</v>
      </c>
      <c r="F5" s="9">
        <f>'OPTA Data'!S3</f>
        <v>28.03</v>
      </c>
      <c r="H5" s="16">
        <f>_xlfn.RANK.EQ('Attacking Workspace'!N5,'Attacking Workspace'!N$4:N29,0)</f>
        <v>4</v>
      </c>
      <c r="I5" s="10">
        <f>'OPTA Data'!T3</f>
        <v>42.51</v>
      </c>
      <c r="J5" s="18">
        <f>'OPTA Data'!U3</f>
        <v>0.81499999999999995</v>
      </c>
      <c r="K5" s="18">
        <f>'OPTA Data'!V3</f>
        <v>0.45900000000000002</v>
      </c>
      <c r="L5" s="10">
        <f>'OPTA Data'!W3</f>
        <v>0.1</v>
      </c>
      <c r="M5" s="18">
        <f>'OPTA Data'!X3</f>
        <v>1</v>
      </c>
      <c r="N5" s="9">
        <f>'OPTA Data'!Y3</f>
        <v>16</v>
      </c>
      <c r="P5" s="16">
        <f>_xlfn.RANK.EQ('Attacking Workspace'!U5,'Attacking Workspace'!U$4:U29,0)</f>
        <v>15</v>
      </c>
      <c r="Q5" s="10">
        <f>'OPTA Data'!AC3</f>
        <v>0.6</v>
      </c>
      <c r="R5" s="18">
        <f>'OPTA Data'!AD3</f>
        <v>0.5</v>
      </c>
      <c r="S5" s="10">
        <f>'OPTA Data'!AE3</f>
        <v>0.3</v>
      </c>
      <c r="T5" s="10">
        <f>'OPTA Data'!AF3</f>
        <v>0.2</v>
      </c>
      <c r="U5" s="9">
        <f>'OPTA Data'!AG3</f>
        <v>0.1</v>
      </c>
      <c r="X5" s="16">
        <f>_xlfn.RANK.EQ('Attacking Workspace'!AD5,'Attacking Workspace'!AD$4:AD29,0)</f>
        <v>6</v>
      </c>
      <c r="Y5" s="10">
        <f>'OPTA Data'!AH3</f>
        <v>1.79</v>
      </c>
      <c r="Z5" s="10">
        <f>'OPTA Data'!AI3</f>
        <v>0</v>
      </c>
      <c r="AA5" s="10">
        <f>'OPTA Data'!AJ3</f>
        <v>0</v>
      </c>
      <c r="AB5" s="10">
        <f>'OPTA Data'!AK3</f>
        <v>0.1</v>
      </c>
      <c r="AC5" s="10">
        <f>'OPTA Data'!AL3</f>
        <v>0</v>
      </c>
      <c r="AD5" s="9">
        <f>'OPTA Data'!AM3</f>
        <v>2.29</v>
      </c>
    </row>
    <row r="6" spans="1:30" x14ac:dyDescent="0.3">
      <c r="A6" s="10" t="str">
        <f>'OPTA Data'!J4</f>
        <v>A. Powell</v>
      </c>
      <c r="B6" s="16">
        <f>_xlfn.RANK.EQ('Attacking Workspace'!F6,'Attacking Workspace'!F$4:F29,0)</f>
        <v>14</v>
      </c>
      <c r="C6" s="10">
        <f>'OPTA Data'!P4</f>
        <v>61.12</v>
      </c>
      <c r="D6" s="10">
        <f>'OPTA Data'!Q4</f>
        <v>19.93</v>
      </c>
      <c r="E6" s="10">
        <f>'OPTA Data'!R4</f>
        <v>49.19</v>
      </c>
      <c r="F6" s="9">
        <f>'OPTA Data'!S4</f>
        <v>30.07</v>
      </c>
      <c r="H6" s="16">
        <f>_xlfn.RANK.EQ('Attacking Workspace'!N6,'Attacking Workspace'!N$4:N29,0)</f>
        <v>25</v>
      </c>
      <c r="I6" s="10">
        <f>'OPTA Data'!T4</f>
        <v>32.47</v>
      </c>
      <c r="J6" s="18">
        <f>'OPTA Data'!U4</f>
        <v>0.66</v>
      </c>
      <c r="K6" s="18">
        <f>'OPTA Data'!V4</f>
        <v>0.40799999999999997</v>
      </c>
      <c r="L6" s="10">
        <f>'OPTA Data'!W4</f>
        <v>0.28000000000000003</v>
      </c>
      <c r="M6" s="18">
        <f>'OPTA Data'!X4</f>
        <v>0.55600000000000005</v>
      </c>
      <c r="N6" s="9">
        <f>'OPTA Data'!Y4</f>
        <v>8.9</v>
      </c>
      <c r="P6" s="16">
        <f>_xlfn.RANK.EQ('Attacking Workspace'!U6,'Attacking Workspace'!U$4:U29,0)</f>
        <v>18</v>
      </c>
      <c r="Q6" s="10">
        <f>'OPTA Data'!AC4</f>
        <v>3.81</v>
      </c>
      <c r="R6" s="18">
        <f>'OPTA Data'!AD4</f>
        <v>0.40600000000000003</v>
      </c>
      <c r="S6" s="10">
        <f>'OPTA Data'!AE4</f>
        <v>1.55</v>
      </c>
      <c r="T6" s="10">
        <f>'OPTA Data'!AF4</f>
        <v>1.55</v>
      </c>
      <c r="U6" s="9">
        <f>'OPTA Data'!AG4</f>
        <v>0</v>
      </c>
      <c r="X6" s="16">
        <f>_xlfn.RANK.EQ('Attacking Workspace'!AD6,'Attacking Workspace'!AD$4:AD29,0)</f>
        <v>9</v>
      </c>
      <c r="Y6" s="10">
        <f>'OPTA Data'!AH4</f>
        <v>1.1000000000000001</v>
      </c>
      <c r="Z6" s="10">
        <f>'OPTA Data'!AI4</f>
        <v>0.39</v>
      </c>
      <c r="AA6" s="10">
        <f>'OPTA Data'!AJ4</f>
        <v>0.11</v>
      </c>
      <c r="AB6" s="10">
        <f>'OPTA Data'!AK4</f>
        <v>0.06</v>
      </c>
      <c r="AC6" s="10">
        <f>'OPTA Data'!AL4</f>
        <v>0.17</v>
      </c>
      <c r="AD6" s="9">
        <f>'OPTA Data'!AM4</f>
        <v>2.04</v>
      </c>
    </row>
    <row r="7" spans="1:30" x14ac:dyDescent="0.3">
      <c r="A7" s="10" t="str">
        <f>'OPTA Data'!J5</f>
        <v>A. Tinnerholm</v>
      </c>
      <c r="B7" s="16">
        <f>_xlfn.RANK.EQ('Attacking Workspace'!F7,'Attacking Workspace'!F$4:F29,0)</f>
        <v>7</v>
      </c>
      <c r="C7" s="10">
        <f>'OPTA Data'!P5</f>
        <v>74.17</v>
      </c>
      <c r="D7" s="10">
        <f>'OPTA Data'!Q5</f>
        <v>19.489999999999998</v>
      </c>
      <c r="E7" s="10">
        <f>'OPTA Data'!R5</f>
        <v>47.84</v>
      </c>
      <c r="F7" s="9">
        <f>'OPTA Data'!S5</f>
        <v>35.479999999999997</v>
      </c>
      <c r="H7" s="16">
        <f>_xlfn.RANK.EQ('Attacking Workspace'!N7,'Attacking Workspace'!N$4:N29,0)</f>
        <v>3</v>
      </c>
      <c r="I7" s="10">
        <f>'OPTA Data'!T5</f>
        <v>50.53</v>
      </c>
      <c r="J7" s="18">
        <f>'OPTA Data'!U5</f>
        <v>0.80900000000000005</v>
      </c>
      <c r="K7" s="18">
        <f>'OPTA Data'!V5</f>
        <v>0.40200000000000002</v>
      </c>
      <c r="L7" s="10">
        <f>'OPTA Data'!W5</f>
        <v>0.18</v>
      </c>
      <c r="M7" s="18">
        <f>'OPTA Data'!X5</f>
        <v>1</v>
      </c>
      <c r="N7" s="9">
        <f>'OPTA Data'!Y5</f>
        <v>16.600000000000001</v>
      </c>
      <c r="P7" s="16">
        <f>_xlfn.RANK.EQ('Attacking Workspace'!U7,'Attacking Workspace'!U$4:U29,0)</f>
        <v>5</v>
      </c>
      <c r="Q7" s="10">
        <f>'OPTA Data'!AC5</f>
        <v>1.35</v>
      </c>
      <c r="R7" s="18">
        <f>'OPTA Data'!AD5</f>
        <v>0.53300000000000003</v>
      </c>
      <c r="S7" s="10">
        <f>'OPTA Data'!AE5</f>
        <v>0.72</v>
      </c>
      <c r="T7" s="10">
        <f>'OPTA Data'!AF5</f>
        <v>0.27</v>
      </c>
      <c r="U7" s="9">
        <f>'OPTA Data'!AG5</f>
        <v>0.45</v>
      </c>
      <c r="X7" s="16">
        <f>_xlfn.RANK.EQ('Attacking Workspace'!AD7,'Attacking Workspace'!AD$4:AD29,0)</f>
        <v>7</v>
      </c>
      <c r="Y7" s="10">
        <f>'OPTA Data'!AH5</f>
        <v>0.81</v>
      </c>
      <c r="Z7" s="10">
        <f>'OPTA Data'!AI5</f>
        <v>0.36</v>
      </c>
      <c r="AA7" s="10">
        <f>'OPTA Data'!AJ5</f>
        <v>0.14000000000000001</v>
      </c>
      <c r="AB7" s="10">
        <f>'OPTA Data'!AK5</f>
        <v>0.23</v>
      </c>
      <c r="AC7" s="10">
        <f>'OPTA Data'!AL5</f>
        <v>0.23</v>
      </c>
      <c r="AD7" s="9">
        <f>'OPTA Data'!AM5</f>
        <v>2.21</v>
      </c>
    </row>
    <row r="8" spans="1:30" x14ac:dyDescent="0.3">
      <c r="A8" s="10" t="str">
        <f>'OPTA Data'!J6</f>
        <v>A. Wenger</v>
      </c>
      <c r="B8" s="16">
        <f>_xlfn.RANK.EQ('Attacking Workspace'!F8,'Attacking Workspace'!F$4:F29,0)</f>
        <v>24</v>
      </c>
      <c r="C8" s="10">
        <f>'OPTA Data'!P6</f>
        <v>58.63</v>
      </c>
      <c r="D8" s="10">
        <f>'OPTA Data'!Q6</f>
        <v>13.78</v>
      </c>
      <c r="E8" s="10">
        <f>'OPTA Data'!R6</f>
        <v>45.06</v>
      </c>
      <c r="F8" s="9">
        <f>'OPTA Data'!S6</f>
        <v>26.42</v>
      </c>
      <c r="H8" s="16">
        <f>_xlfn.RANK.EQ('Attacking Workspace'!N8,'Attacking Workspace'!N$4:N29,0)</f>
        <v>14</v>
      </c>
      <c r="I8" s="10">
        <f>'OPTA Data'!T6</f>
        <v>37.33</v>
      </c>
      <c r="J8" s="18">
        <f>'OPTA Data'!U6</f>
        <v>0.78</v>
      </c>
      <c r="K8" s="18">
        <f>'OPTA Data'!V6</f>
        <v>0.41099999999999998</v>
      </c>
      <c r="L8" s="10">
        <f>'OPTA Data'!W6</f>
        <v>0.59</v>
      </c>
      <c r="M8" s="18">
        <f>'OPTA Data'!X6</f>
        <v>1</v>
      </c>
      <c r="N8" s="9">
        <f>'OPTA Data'!Y6</f>
        <v>12.55</v>
      </c>
      <c r="P8" s="16">
        <f>_xlfn.RANK.EQ('Attacking Workspace'!U8,'Attacking Workspace'!U$4:U29,0)</f>
        <v>20</v>
      </c>
      <c r="Q8" s="10">
        <f>'OPTA Data'!AC6</f>
        <v>1.17</v>
      </c>
      <c r="R8" s="18">
        <f>'OPTA Data'!AD6</f>
        <v>0.41699999999999998</v>
      </c>
      <c r="S8" s="10">
        <f>'OPTA Data'!AE6</f>
        <v>0.49</v>
      </c>
      <c r="T8" s="10">
        <f>'OPTA Data'!AF6</f>
        <v>0.59</v>
      </c>
      <c r="U8" s="9">
        <f>'OPTA Data'!AG6</f>
        <v>-0.1</v>
      </c>
      <c r="X8" s="16">
        <f>_xlfn.RANK.EQ('Attacking Workspace'!AD8,'Attacking Workspace'!AD$4:AD29,0)</f>
        <v>26</v>
      </c>
      <c r="Y8" s="10">
        <f>'OPTA Data'!AH6</f>
        <v>0.1</v>
      </c>
      <c r="Z8" s="10">
        <f>'OPTA Data'!AI6</f>
        <v>0.2</v>
      </c>
      <c r="AA8" s="10">
        <f>'OPTA Data'!AJ6</f>
        <v>0</v>
      </c>
      <c r="AB8" s="10">
        <f>'OPTA Data'!AK6</f>
        <v>0.1</v>
      </c>
      <c r="AC8" s="10">
        <f>'OPTA Data'!AL6</f>
        <v>0</v>
      </c>
      <c r="AD8" s="9">
        <f>'OPTA Data'!AM6</f>
        <v>0.59</v>
      </c>
    </row>
    <row r="9" spans="1:30" x14ac:dyDescent="0.3">
      <c r="A9" s="10" t="str">
        <f>'OPTA Data'!J7</f>
        <v>Auro</v>
      </c>
      <c r="B9" s="16">
        <f>_xlfn.RANK.EQ('Attacking Workspace'!F9,'Attacking Workspace'!F$4:F29,0)</f>
        <v>2</v>
      </c>
      <c r="C9" s="10">
        <f>'OPTA Data'!P7</f>
        <v>92.95</v>
      </c>
      <c r="D9" s="10">
        <f>'OPTA Data'!Q7</f>
        <v>26.86</v>
      </c>
      <c r="E9" s="10">
        <f>'OPTA Data'!R7</f>
        <v>49.84</v>
      </c>
      <c r="F9" s="9">
        <f>'OPTA Data'!S7</f>
        <v>46.32</v>
      </c>
      <c r="H9" s="16">
        <f>_xlfn.RANK.EQ('Attacking Workspace'!N9,'Attacking Workspace'!N$4:N29,0)</f>
        <v>1</v>
      </c>
      <c r="I9" s="10">
        <f>'OPTA Data'!T7</f>
        <v>61.02</v>
      </c>
      <c r="J9" s="18">
        <f>'OPTA Data'!U7</f>
        <v>0.81699999999999995</v>
      </c>
      <c r="K9" s="18">
        <f>'OPTA Data'!V7</f>
        <v>0.40300000000000002</v>
      </c>
      <c r="L9" s="10">
        <f>'OPTA Data'!W7</f>
        <v>1.18</v>
      </c>
      <c r="M9" s="18">
        <f>'OPTA Data'!X7</f>
        <v>0.76900000000000002</v>
      </c>
      <c r="N9" s="9">
        <f>'OPTA Data'!Y7</f>
        <v>21.01</v>
      </c>
      <c r="P9" s="16">
        <f>_xlfn.RANK.EQ('Attacking Workspace'!U9,'Attacking Workspace'!U$4:U29,0)</f>
        <v>1</v>
      </c>
      <c r="Q9" s="10">
        <f>'OPTA Data'!AC7</f>
        <v>4.83</v>
      </c>
      <c r="R9" s="18">
        <f>'OPTA Data'!AD7</f>
        <v>0.53700000000000003</v>
      </c>
      <c r="S9" s="10">
        <f>'OPTA Data'!AE7</f>
        <v>2.59</v>
      </c>
      <c r="T9" s="10">
        <f>'OPTA Data'!AF7</f>
        <v>1.41</v>
      </c>
      <c r="U9" s="9">
        <f>'OPTA Data'!AG7</f>
        <v>1.18</v>
      </c>
      <c r="X9" s="16">
        <f>_xlfn.RANK.EQ('Attacking Workspace'!AD9,'Attacking Workspace'!AD$4:AD29,0)</f>
        <v>16</v>
      </c>
      <c r="Y9" s="10">
        <f>'OPTA Data'!AH7</f>
        <v>0.82</v>
      </c>
      <c r="Z9" s="10">
        <f>'OPTA Data'!AI7</f>
        <v>0</v>
      </c>
      <c r="AA9" s="10">
        <f>'OPTA Data'!AJ7</f>
        <v>0</v>
      </c>
      <c r="AB9" s="10">
        <f>'OPTA Data'!AK7</f>
        <v>0.12</v>
      </c>
      <c r="AC9" s="10">
        <f>'OPTA Data'!AL7</f>
        <v>0.24</v>
      </c>
      <c r="AD9" s="9">
        <f>'OPTA Data'!AM7</f>
        <v>1.53</v>
      </c>
    </row>
    <row r="10" spans="1:30" x14ac:dyDescent="0.3">
      <c r="A10" s="10" t="str">
        <f>'OPTA Data'!J8</f>
        <v>B. Lennon</v>
      </c>
      <c r="B10" s="16">
        <f>_xlfn.RANK.EQ('Attacking Workspace'!F10,'Attacking Workspace'!F$4:F29,0)</f>
        <v>8</v>
      </c>
      <c r="C10" s="10">
        <f>'OPTA Data'!P8</f>
        <v>75</v>
      </c>
      <c r="D10" s="10">
        <f>'OPTA Data'!Q8</f>
        <v>18.97</v>
      </c>
      <c r="E10" s="10">
        <f>'OPTA Data'!R8</f>
        <v>46.75</v>
      </c>
      <c r="F10" s="9">
        <f>'OPTA Data'!S8</f>
        <v>35.06</v>
      </c>
      <c r="H10" s="16">
        <f>_xlfn.RANK.EQ('Attacking Workspace'!N10,'Attacking Workspace'!N$4:N29,0)</f>
        <v>8</v>
      </c>
      <c r="I10" s="10">
        <f>'OPTA Data'!T8</f>
        <v>51</v>
      </c>
      <c r="J10" s="18">
        <f>'OPTA Data'!U8</f>
        <v>0.84499999999999997</v>
      </c>
      <c r="K10" s="18">
        <f>'OPTA Data'!V8</f>
        <v>0.30499999999999999</v>
      </c>
      <c r="L10" s="10">
        <f>'OPTA Data'!W8</f>
        <v>0.9</v>
      </c>
      <c r="M10" s="18">
        <f>'OPTA Data'!X8</f>
        <v>0.67600000000000005</v>
      </c>
      <c r="N10" s="9">
        <f>'OPTA Data'!Y8</f>
        <v>13.74</v>
      </c>
      <c r="P10" s="16">
        <f>_xlfn.RANK.EQ('Attacking Workspace'!U10,'Attacking Workspace'!U$4:U29,0)</f>
        <v>3</v>
      </c>
      <c r="Q10" s="10">
        <f>'OPTA Data'!AC8</f>
        <v>1.79</v>
      </c>
      <c r="R10" s="18">
        <f>'OPTA Data'!AD8</f>
        <v>0.63</v>
      </c>
      <c r="S10" s="10">
        <f>'OPTA Data'!AE8</f>
        <v>1.1299999999999999</v>
      </c>
      <c r="T10" s="10">
        <f>'OPTA Data'!AF8</f>
        <v>0.55000000000000004</v>
      </c>
      <c r="U10" s="9">
        <f>'OPTA Data'!AG8</f>
        <v>0.57999999999999996</v>
      </c>
      <c r="X10" s="16">
        <f>_xlfn.RANK.EQ('Attacking Workspace'!AD10,'Attacking Workspace'!AD$4:AD29,0)</f>
        <v>10</v>
      </c>
      <c r="Y10" s="10">
        <f>'OPTA Data'!AH8</f>
        <v>0.66</v>
      </c>
      <c r="Z10" s="10">
        <f>'OPTA Data'!AI8</f>
        <v>0.12</v>
      </c>
      <c r="AA10" s="10">
        <f>'OPTA Data'!AJ8</f>
        <v>0</v>
      </c>
      <c r="AB10" s="10">
        <f>'OPTA Data'!AK8</f>
        <v>0.23</v>
      </c>
      <c r="AC10" s="10">
        <f>'OPTA Data'!AL8</f>
        <v>0.19</v>
      </c>
      <c r="AD10" s="9">
        <f>'OPTA Data'!AM8</f>
        <v>1.99</v>
      </c>
    </row>
    <row r="11" spans="1:30" x14ac:dyDescent="0.3">
      <c r="A11" s="10" t="str">
        <f>'OPTA Data'!J9</f>
        <v>C. Duvall</v>
      </c>
      <c r="B11" s="16">
        <f>_xlfn.RANK.EQ('Attacking Workspace'!F11,'Attacking Workspace'!F$4:F29,0)</f>
        <v>17</v>
      </c>
      <c r="C11" s="10">
        <f>'OPTA Data'!P9</f>
        <v>62.7</v>
      </c>
      <c r="D11" s="10">
        <f>'OPTA Data'!Q9</f>
        <v>15.48</v>
      </c>
      <c r="E11" s="10">
        <f>'OPTA Data'!R9</f>
        <v>46.26</v>
      </c>
      <c r="F11" s="9">
        <f>'OPTA Data'!S9</f>
        <v>29</v>
      </c>
      <c r="H11" s="16">
        <f>_xlfn.RANK.EQ('Attacking Workspace'!N11,'Attacking Workspace'!N$4:N29,0)</f>
        <v>15</v>
      </c>
      <c r="I11" s="10">
        <f>'OPTA Data'!T9</f>
        <v>40.43</v>
      </c>
      <c r="J11" s="18">
        <f>'OPTA Data'!U9</f>
        <v>0.82399999999999995</v>
      </c>
      <c r="K11" s="18">
        <f>'OPTA Data'!V9</f>
        <v>0.372</v>
      </c>
      <c r="L11" s="10">
        <f>'OPTA Data'!W9</f>
        <v>0</v>
      </c>
      <c r="M11" s="18" t="str">
        <f>'OPTA Data'!X9</f>
        <v>-</v>
      </c>
      <c r="N11" s="9">
        <f>'OPTA Data'!Y9</f>
        <v>12.39</v>
      </c>
      <c r="P11" s="16">
        <f>_xlfn.RANK.EQ('Attacking Workspace'!U11,'Attacking Workspace'!U$4:U29,0)</f>
        <v>8</v>
      </c>
      <c r="Q11" s="10">
        <f>'OPTA Data'!AC9</f>
        <v>1.48</v>
      </c>
      <c r="R11" s="18">
        <f>'OPTA Data'!AD9</f>
        <v>0.52900000000000003</v>
      </c>
      <c r="S11" s="10">
        <f>'OPTA Data'!AE9</f>
        <v>0.78</v>
      </c>
      <c r="T11" s="10">
        <f>'OPTA Data'!AF9</f>
        <v>0.43</v>
      </c>
      <c r="U11" s="9">
        <f>'OPTA Data'!AG9</f>
        <v>0.35</v>
      </c>
      <c r="X11" s="16">
        <f>_xlfn.RANK.EQ('Attacking Workspace'!AD11,'Attacking Workspace'!AD$4:AD29,0)</f>
        <v>25</v>
      </c>
      <c r="Y11" s="10">
        <f>'OPTA Data'!AH9</f>
        <v>0.17</v>
      </c>
      <c r="Z11" s="10">
        <f>'OPTA Data'!AI9</f>
        <v>0</v>
      </c>
      <c r="AA11" s="10">
        <f>'OPTA Data'!AJ9</f>
        <v>0</v>
      </c>
      <c r="AB11" s="10">
        <f>'OPTA Data'!AK9</f>
        <v>0.17</v>
      </c>
      <c r="AC11" s="10">
        <f>'OPTA Data'!AL9</f>
        <v>0.09</v>
      </c>
      <c r="AD11" s="9">
        <f>'OPTA Data'!AM9</f>
        <v>0.7</v>
      </c>
    </row>
    <row r="12" spans="1:30" x14ac:dyDescent="0.3">
      <c r="A12" s="10" t="str">
        <f>'OPTA Data'!J10</f>
        <v>F. Escobar</v>
      </c>
      <c r="B12" s="16">
        <f>_xlfn.RANK.EQ('Attacking Workspace'!F12,'Attacking Workspace'!F$4:F29,0)</f>
        <v>6</v>
      </c>
      <c r="C12" s="10">
        <f>'OPTA Data'!P10</f>
        <v>73.25</v>
      </c>
      <c r="D12" s="10">
        <f>'OPTA Data'!Q10</f>
        <v>20.96</v>
      </c>
      <c r="E12" s="10">
        <f>'OPTA Data'!R10</f>
        <v>48.59</v>
      </c>
      <c r="F12" s="9">
        <f>'OPTA Data'!S10</f>
        <v>35.6</v>
      </c>
      <c r="H12" s="16">
        <f>_xlfn.RANK.EQ('Attacking Workspace'!N12,'Attacking Workspace'!N$4:N29,0)</f>
        <v>21</v>
      </c>
      <c r="I12" s="10">
        <f>'OPTA Data'!T10</f>
        <v>48.09</v>
      </c>
      <c r="J12" s="18">
        <f>'OPTA Data'!U10</f>
        <v>0.83899999999999997</v>
      </c>
      <c r="K12" s="18">
        <f>'OPTA Data'!V10</f>
        <v>0.253</v>
      </c>
      <c r="L12" s="10">
        <f>'OPTA Data'!W10</f>
        <v>0.28000000000000003</v>
      </c>
      <c r="M12" s="18">
        <f>'OPTA Data'!X10</f>
        <v>1</v>
      </c>
      <c r="N12" s="9">
        <f>'OPTA Data'!Y10</f>
        <v>10.48</v>
      </c>
      <c r="P12" s="16">
        <f>_xlfn.RANK.EQ('Attacking Workspace'!U12,'Attacking Workspace'!U$4:U29,0)</f>
        <v>9</v>
      </c>
      <c r="Q12" s="10">
        <f>'OPTA Data'!AC10</f>
        <v>2.15</v>
      </c>
      <c r="R12" s="18">
        <f>'OPTA Data'!AD10</f>
        <v>0.47799999999999998</v>
      </c>
      <c r="S12" s="10">
        <f>'OPTA Data'!AE10</f>
        <v>1.03</v>
      </c>
      <c r="T12" s="10">
        <f>'OPTA Data'!AF10</f>
        <v>0.75</v>
      </c>
      <c r="U12" s="9">
        <f>'OPTA Data'!AG10</f>
        <v>0.28000000000000003</v>
      </c>
      <c r="X12" s="16">
        <f>_xlfn.RANK.EQ('Attacking Workspace'!AD12,'Attacking Workspace'!AD$4:AD29,0)</f>
        <v>19</v>
      </c>
      <c r="Y12" s="10">
        <f>'OPTA Data'!AH10</f>
        <v>0.75</v>
      </c>
      <c r="Z12" s="10">
        <f>'OPTA Data'!AI10</f>
        <v>0.19</v>
      </c>
      <c r="AA12" s="10">
        <f>'OPTA Data'!AJ10</f>
        <v>0</v>
      </c>
      <c r="AB12" s="10">
        <f>'OPTA Data'!AK10</f>
        <v>0.09</v>
      </c>
      <c r="AC12" s="10">
        <f>'OPTA Data'!AL10</f>
        <v>0</v>
      </c>
      <c r="AD12" s="9">
        <f>'OPTA Data'!AM10</f>
        <v>1.31</v>
      </c>
    </row>
    <row r="13" spans="1:30" x14ac:dyDescent="0.3">
      <c r="A13" s="10" t="str">
        <f>'OPTA Data'!J11</f>
        <v>G. Zusi</v>
      </c>
      <c r="B13" s="16">
        <f>_xlfn.RANK.EQ('Attacking Workspace'!F13,'Attacking Workspace'!F$4:F29,0)</f>
        <v>1</v>
      </c>
      <c r="C13" s="10">
        <f>'OPTA Data'!P11</f>
        <v>90.69</v>
      </c>
      <c r="D13" s="10">
        <f>'OPTA Data'!Q11</f>
        <v>28.97</v>
      </c>
      <c r="E13" s="10">
        <f>'OPTA Data'!R11</f>
        <v>52.33</v>
      </c>
      <c r="F13" s="9">
        <f>'OPTA Data'!S11</f>
        <v>47.46</v>
      </c>
      <c r="H13" s="16">
        <f>_xlfn.RANK.EQ('Attacking Workspace'!N13,'Attacking Workspace'!N$4:N29,0)</f>
        <v>2</v>
      </c>
      <c r="I13" s="10">
        <f>'OPTA Data'!T11</f>
        <v>60.59</v>
      </c>
      <c r="J13" s="18">
        <f>'OPTA Data'!U11</f>
        <v>0.85299999999999998</v>
      </c>
      <c r="K13" s="18">
        <f>'OPTA Data'!V11</f>
        <v>0.318</v>
      </c>
      <c r="L13" s="10">
        <f>'OPTA Data'!W11</f>
        <v>1.34</v>
      </c>
      <c r="M13" s="18">
        <f>'OPTA Data'!X11</f>
        <v>0.76500000000000001</v>
      </c>
      <c r="N13" s="9">
        <f>'OPTA Data'!Y11</f>
        <v>17.47</v>
      </c>
      <c r="P13" s="16">
        <f>_xlfn.RANK.EQ('Attacking Workspace'!U13,'Attacking Workspace'!U$4:U29,0)</f>
        <v>23</v>
      </c>
      <c r="Q13" s="10">
        <f>'OPTA Data'!AC11</f>
        <v>1.03</v>
      </c>
      <c r="R13" s="18">
        <f>'OPTA Data'!AD11</f>
        <v>0.5</v>
      </c>
      <c r="S13" s="10">
        <f>'OPTA Data'!AE11</f>
        <v>0.52</v>
      </c>
      <c r="T13" s="10">
        <f>'OPTA Data'!AF11</f>
        <v>0.76</v>
      </c>
      <c r="U13" s="9">
        <f>'OPTA Data'!AG11</f>
        <v>-0.24</v>
      </c>
      <c r="X13" s="16">
        <f>_xlfn.RANK.EQ('Attacking Workspace'!AD13,'Attacking Workspace'!AD$4:AD29,0)</f>
        <v>1</v>
      </c>
      <c r="Y13" s="10">
        <f>'OPTA Data'!AH11</f>
        <v>1.34</v>
      </c>
      <c r="Z13" s="10">
        <f>'OPTA Data'!AI11</f>
        <v>0.62</v>
      </c>
      <c r="AA13" s="10">
        <f>'OPTA Data'!AJ11</f>
        <v>7.0000000000000007E-2</v>
      </c>
      <c r="AB13" s="10">
        <f>'OPTA Data'!AK11</f>
        <v>0.34</v>
      </c>
      <c r="AC13" s="10">
        <f>'OPTA Data'!AL11</f>
        <v>0.14000000000000001</v>
      </c>
      <c r="AD13" s="9">
        <f>'OPTA Data'!AM11</f>
        <v>3.66</v>
      </c>
    </row>
    <row r="14" spans="1:30" x14ac:dyDescent="0.3">
      <c r="A14" s="10" t="str">
        <f>'OPTA Data'!J12</f>
        <v>H. Afful</v>
      </c>
      <c r="B14" s="16">
        <f>_xlfn.RANK.EQ('Attacking Workspace'!F14,'Attacking Workspace'!F$4:F29,0)</f>
        <v>4</v>
      </c>
      <c r="C14" s="10">
        <f>'OPTA Data'!P12</f>
        <v>75.48</v>
      </c>
      <c r="D14" s="10">
        <f>'OPTA Data'!Q12</f>
        <v>23.69</v>
      </c>
      <c r="E14" s="10">
        <f>'OPTA Data'!R12</f>
        <v>50.52</v>
      </c>
      <c r="F14" s="9">
        <f>'OPTA Data'!S12</f>
        <v>38.130000000000003</v>
      </c>
      <c r="H14" s="16">
        <f>_xlfn.RANK.EQ('Attacking Workspace'!N14,'Attacking Workspace'!N$4:N29,0)</f>
        <v>13</v>
      </c>
      <c r="I14" s="10">
        <f>'OPTA Data'!T12</f>
        <v>52.38</v>
      </c>
      <c r="J14" s="18">
        <f>'OPTA Data'!U12</f>
        <v>0.83</v>
      </c>
      <c r="K14" s="18">
        <f>'OPTA Data'!V12</f>
        <v>0.28100000000000003</v>
      </c>
      <c r="L14" s="10">
        <f>'OPTA Data'!W12</f>
        <v>0.48</v>
      </c>
      <c r="M14" s="18">
        <f>'OPTA Data'!X12</f>
        <v>0.73699999999999999</v>
      </c>
      <c r="N14" s="9">
        <f>'OPTA Data'!Y12</f>
        <v>12.58</v>
      </c>
      <c r="P14" s="16">
        <f>_xlfn.RANK.EQ('Attacking Workspace'!U14,'Attacking Workspace'!U$4:U29,0)</f>
        <v>9</v>
      </c>
      <c r="Q14" s="10">
        <f>'OPTA Data'!AC12</f>
        <v>1.45</v>
      </c>
      <c r="R14" s="18">
        <f>'OPTA Data'!AD12</f>
        <v>0.57099999999999995</v>
      </c>
      <c r="S14" s="10">
        <f>'OPTA Data'!AE12</f>
        <v>0.83</v>
      </c>
      <c r="T14" s="10">
        <f>'OPTA Data'!AF12</f>
        <v>0.55000000000000004</v>
      </c>
      <c r="U14" s="9">
        <f>'OPTA Data'!AG12</f>
        <v>0.28000000000000003</v>
      </c>
      <c r="X14" s="16">
        <f>_xlfn.RANK.EQ('Attacking Workspace'!AD14,'Attacking Workspace'!AD$4:AD29,0)</f>
        <v>4</v>
      </c>
      <c r="Y14" s="10">
        <f>'OPTA Data'!AH12</f>
        <v>1.41</v>
      </c>
      <c r="Z14" s="10">
        <f>'OPTA Data'!AI12</f>
        <v>0.38</v>
      </c>
      <c r="AA14" s="10">
        <f>'OPTA Data'!AJ12</f>
        <v>7.0000000000000007E-2</v>
      </c>
      <c r="AB14" s="10">
        <f>'OPTA Data'!AK12</f>
        <v>0.24</v>
      </c>
      <c r="AC14" s="10">
        <f>'OPTA Data'!AL12</f>
        <v>0.17</v>
      </c>
      <c r="AD14" s="9">
        <f>'OPTA Data'!AM12</f>
        <v>2.79</v>
      </c>
    </row>
    <row r="15" spans="1:30" x14ac:dyDescent="0.3">
      <c r="A15" s="10" t="str">
        <f>'OPTA Data'!J13</f>
        <v>J. McCrary</v>
      </c>
      <c r="B15" s="16">
        <f>_xlfn.RANK.EQ('Attacking Workspace'!F15,'Attacking Workspace'!F$4:F29,0)</f>
        <v>26</v>
      </c>
      <c r="C15" s="10">
        <f>'OPTA Data'!P13</f>
        <v>55.61</v>
      </c>
      <c r="D15" s="10">
        <f>'OPTA Data'!Q13</f>
        <v>12.1</v>
      </c>
      <c r="E15" s="10">
        <f>'OPTA Data'!R13</f>
        <v>41.66</v>
      </c>
      <c r="F15" s="9">
        <f>'OPTA Data'!S13</f>
        <v>23.17</v>
      </c>
      <c r="H15" s="16">
        <f>_xlfn.RANK.EQ('Attacking Workspace'!N15,'Attacking Workspace'!N$4:N29,0)</f>
        <v>26</v>
      </c>
      <c r="I15" s="10">
        <f>'OPTA Data'!T13</f>
        <v>30.04</v>
      </c>
      <c r="J15" s="18">
        <f>'OPTA Data'!U13</f>
        <v>0.73499999999999999</v>
      </c>
      <c r="K15" s="18">
        <f>'OPTA Data'!V13</f>
        <v>0.34599999999999997</v>
      </c>
      <c r="L15" s="10">
        <f>'OPTA Data'!W13</f>
        <v>0.11</v>
      </c>
      <c r="M15" s="18">
        <f>'OPTA Data'!X13</f>
        <v>1</v>
      </c>
      <c r="N15" s="9">
        <f>'OPTA Data'!Y13</f>
        <v>7.75</v>
      </c>
      <c r="P15" s="16">
        <f>_xlfn.RANK.EQ('Attacking Workspace'!U15,'Attacking Workspace'!U$4:U29,0)</f>
        <v>2</v>
      </c>
      <c r="Q15" s="10">
        <f>'OPTA Data'!AC13</f>
        <v>2.44</v>
      </c>
      <c r="R15" s="18">
        <f>'OPTA Data'!AD13</f>
        <v>0.52200000000000002</v>
      </c>
      <c r="S15" s="10">
        <f>'OPTA Data'!AE13</f>
        <v>1.27</v>
      </c>
      <c r="T15" s="10">
        <f>'OPTA Data'!AF13</f>
        <v>0.53</v>
      </c>
      <c r="U15" s="9">
        <f>'OPTA Data'!AG13</f>
        <v>0.74</v>
      </c>
      <c r="X15" s="16">
        <f>_xlfn.RANK.EQ('Attacking Workspace'!AD15,'Attacking Workspace'!AD$4:AD29,0)</f>
        <v>22</v>
      </c>
      <c r="Y15" s="10">
        <f>'OPTA Data'!AH13</f>
        <v>0.74</v>
      </c>
      <c r="Z15" s="10">
        <f>'OPTA Data'!AI13</f>
        <v>0</v>
      </c>
      <c r="AA15" s="10">
        <f>'OPTA Data'!AJ13</f>
        <v>0</v>
      </c>
      <c r="AB15" s="10">
        <f>'OPTA Data'!AK13</f>
        <v>0</v>
      </c>
      <c r="AC15" s="10">
        <f>'OPTA Data'!AL13</f>
        <v>0</v>
      </c>
      <c r="AD15" s="9">
        <f>'OPTA Data'!AM13</f>
        <v>0.96</v>
      </c>
    </row>
    <row r="16" spans="1:30" x14ac:dyDescent="0.3">
      <c r="A16" s="10" t="str">
        <f>'OPTA Data'!J14</f>
        <v>J. Nerwinski</v>
      </c>
      <c r="B16" s="16">
        <f>_xlfn.RANK.EQ('Attacking Workspace'!F16,'Attacking Workspace'!F$4:F29,0)</f>
        <v>23</v>
      </c>
      <c r="C16" s="10">
        <f>'OPTA Data'!P14</f>
        <v>59.35</v>
      </c>
      <c r="D16" s="10">
        <f>'OPTA Data'!Q14</f>
        <v>12.16</v>
      </c>
      <c r="E16" s="10">
        <f>'OPTA Data'!R14</f>
        <v>44.81</v>
      </c>
      <c r="F16" s="9">
        <f>'OPTA Data'!S14</f>
        <v>26.59</v>
      </c>
      <c r="H16" s="16">
        <f>_xlfn.RANK.EQ('Attacking Workspace'!N16,'Attacking Workspace'!N$4:N29,0)</f>
        <v>20</v>
      </c>
      <c r="I16" s="10">
        <f>'OPTA Data'!T14</f>
        <v>34.840000000000003</v>
      </c>
      <c r="J16" s="18">
        <f>'OPTA Data'!U14</f>
        <v>0.78300000000000003</v>
      </c>
      <c r="K16" s="18">
        <f>'OPTA Data'!V14</f>
        <v>0.40200000000000002</v>
      </c>
      <c r="L16" s="10">
        <f>'OPTA Data'!W14</f>
        <v>0.2</v>
      </c>
      <c r="M16" s="18">
        <f>'OPTA Data'!X14</f>
        <v>0.8</v>
      </c>
      <c r="N16" s="9">
        <f>'OPTA Data'!Y14</f>
        <v>11.12</v>
      </c>
      <c r="P16" s="16">
        <f>_xlfn.RANK.EQ('Attacking Workspace'!U16,'Attacking Workspace'!U$4:U29,0)</f>
        <v>18</v>
      </c>
      <c r="Q16" s="10">
        <f>'OPTA Data'!AC14</f>
        <v>1.33</v>
      </c>
      <c r="R16" s="18">
        <f>'OPTA Data'!AD14</f>
        <v>0.42299999999999999</v>
      </c>
      <c r="S16" s="10">
        <f>'OPTA Data'!AE14</f>
        <v>0.56000000000000005</v>
      </c>
      <c r="T16" s="10">
        <f>'OPTA Data'!AF14</f>
        <v>0.56000000000000005</v>
      </c>
      <c r="U16" s="9">
        <f>'OPTA Data'!AG14</f>
        <v>0</v>
      </c>
      <c r="X16" s="16">
        <f>_xlfn.RANK.EQ('Attacking Workspace'!AD16,'Attacking Workspace'!AD$4:AD29,0)</f>
        <v>20</v>
      </c>
      <c r="Y16" s="10">
        <f>'OPTA Data'!AH14</f>
        <v>0.51</v>
      </c>
      <c r="Z16" s="10">
        <f>'OPTA Data'!AI14</f>
        <v>0</v>
      </c>
      <c r="AA16" s="10">
        <f>'OPTA Data'!AJ14</f>
        <v>0</v>
      </c>
      <c r="AB16" s="10">
        <f>'OPTA Data'!AK14</f>
        <v>0.15</v>
      </c>
      <c r="AC16" s="10">
        <f>'OPTA Data'!AL14</f>
        <v>0</v>
      </c>
      <c r="AD16" s="9">
        <f>'OPTA Data'!AM14</f>
        <v>1.02</v>
      </c>
    </row>
    <row r="17" spans="1:30" x14ac:dyDescent="0.3">
      <c r="A17" s="10" t="str">
        <f>'OPTA Data'!J15</f>
        <v>K. Ellis</v>
      </c>
      <c r="B17" s="16">
        <f>_xlfn.RANK.EQ('Attacking Workspace'!F17,'Attacking Workspace'!F$4:F29,0)</f>
        <v>19</v>
      </c>
      <c r="C17" s="10">
        <f>'OPTA Data'!P15</f>
        <v>61.28</v>
      </c>
      <c r="D17" s="10">
        <f>'OPTA Data'!Q15</f>
        <v>12.48</v>
      </c>
      <c r="E17" s="10">
        <f>'OPTA Data'!R15</f>
        <v>46.46</v>
      </c>
      <c r="F17" s="9">
        <f>'OPTA Data'!S15</f>
        <v>28.47</v>
      </c>
      <c r="H17" s="16">
        <f>_xlfn.RANK.EQ('Attacking Workspace'!N17,'Attacking Workspace'!N$4:N29,0)</f>
        <v>22</v>
      </c>
      <c r="I17" s="10">
        <f>'OPTA Data'!T15</f>
        <v>39.74</v>
      </c>
      <c r="J17" s="18">
        <f>'OPTA Data'!U15</f>
        <v>0.82599999999999996</v>
      </c>
      <c r="K17" s="18">
        <f>'OPTA Data'!V15</f>
        <v>0.30299999999999999</v>
      </c>
      <c r="L17" s="10">
        <f>'OPTA Data'!W15</f>
        <v>0.68</v>
      </c>
      <c r="M17" s="18">
        <f>'OPTA Data'!X15</f>
        <v>0.61499999999999999</v>
      </c>
      <c r="N17" s="9">
        <f>'OPTA Data'!Y15</f>
        <v>10.37</v>
      </c>
      <c r="P17" s="16">
        <f>_xlfn.RANK.EQ('Attacking Workspace'!U17,'Attacking Workspace'!U$4:U29,0)</f>
        <v>13</v>
      </c>
      <c r="Q17" s="10">
        <f>'OPTA Data'!AC15</f>
        <v>1.2</v>
      </c>
      <c r="R17" s="18">
        <f>'OPTA Data'!AD15</f>
        <v>0.57099999999999995</v>
      </c>
      <c r="S17" s="10">
        <f>'OPTA Data'!AE15</f>
        <v>0.68</v>
      </c>
      <c r="T17" s="10">
        <f>'OPTA Data'!AF15</f>
        <v>0.51</v>
      </c>
      <c r="U17" s="9">
        <f>'OPTA Data'!AG15</f>
        <v>0.17</v>
      </c>
      <c r="X17" s="16">
        <f>_xlfn.RANK.EQ('Attacking Workspace'!AD17,'Attacking Workspace'!AD$4:AD29,0)</f>
        <v>14</v>
      </c>
      <c r="Y17" s="10">
        <f>'OPTA Data'!AH15</f>
        <v>0.43</v>
      </c>
      <c r="Z17" s="10">
        <f>'OPTA Data'!AI15</f>
        <v>0.26</v>
      </c>
      <c r="AA17" s="10">
        <f>'OPTA Data'!AJ15</f>
        <v>0.17</v>
      </c>
      <c r="AB17" s="10">
        <f>'OPTA Data'!AK15</f>
        <v>0.26</v>
      </c>
      <c r="AC17" s="10">
        <f>'OPTA Data'!AL15</f>
        <v>0.34</v>
      </c>
      <c r="AD17" s="9">
        <f>'OPTA Data'!AM15</f>
        <v>1.62</v>
      </c>
    </row>
    <row r="18" spans="1:30" x14ac:dyDescent="0.3">
      <c r="A18" s="10" t="str">
        <f>'OPTA Data'!J16</f>
        <v>K. Leerdam</v>
      </c>
      <c r="B18" s="16">
        <f>_xlfn.RANK.EQ('Attacking Workspace'!F18,'Attacking Workspace'!F$4:F29,0)</f>
        <v>9</v>
      </c>
      <c r="C18" s="10">
        <f>'OPTA Data'!P16</f>
        <v>65.19</v>
      </c>
      <c r="D18" s="10">
        <f>'OPTA Data'!Q16</f>
        <v>23.66</v>
      </c>
      <c r="E18" s="10">
        <f>'OPTA Data'!R16</f>
        <v>52.44</v>
      </c>
      <c r="F18" s="9">
        <f>'OPTA Data'!S16</f>
        <v>34.19</v>
      </c>
      <c r="H18" s="16">
        <f>_xlfn.RANK.EQ('Attacking Workspace'!N18,'Attacking Workspace'!N$4:N29,0)</f>
        <v>19</v>
      </c>
      <c r="I18" s="10">
        <f>'OPTA Data'!T16</f>
        <v>41.88</v>
      </c>
      <c r="J18" s="18">
        <f>'OPTA Data'!U16</f>
        <v>0.78800000000000003</v>
      </c>
      <c r="K18" s="18">
        <f>'OPTA Data'!V16</f>
        <v>0.32300000000000001</v>
      </c>
      <c r="L18" s="10">
        <f>'OPTA Data'!W16</f>
        <v>0.74</v>
      </c>
      <c r="M18" s="18">
        <f>'OPTA Data'!X16</f>
        <v>0.81299999999999994</v>
      </c>
      <c r="N18" s="9">
        <f>'OPTA Data'!Y16</f>
        <v>11.26</v>
      </c>
      <c r="P18" s="16">
        <f>_xlfn.RANK.EQ('Attacking Workspace'!U18,'Attacking Workspace'!U$4:U29,0)</f>
        <v>25</v>
      </c>
      <c r="Q18" s="10">
        <f>'OPTA Data'!AC16</f>
        <v>1.32</v>
      </c>
      <c r="R18" s="18">
        <f>'OPTA Data'!AD16</f>
        <v>0.435</v>
      </c>
      <c r="S18" s="10">
        <f>'OPTA Data'!AE16</f>
        <v>0.56999999999999995</v>
      </c>
      <c r="T18" s="10">
        <f>'OPTA Data'!AF16</f>
        <v>0.97</v>
      </c>
      <c r="U18" s="9">
        <f>'OPTA Data'!AG16</f>
        <v>-0.4</v>
      </c>
      <c r="X18" s="16">
        <f>_xlfn.RANK.EQ('Attacking Workspace'!AD18,'Attacking Workspace'!AD$4:AD29,0)</f>
        <v>3</v>
      </c>
      <c r="Y18" s="10">
        <f>'OPTA Data'!AH16</f>
        <v>1.95</v>
      </c>
      <c r="Z18" s="10">
        <f>'OPTA Data'!AI16</f>
        <v>0.11</v>
      </c>
      <c r="AA18" s="10">
        <f>'OPTA Data'!AJ16</f>
        <v>0</v>
      </c>
      <c r="AB18" s="10">
        <f>'OPTA Data'!AK16</f>
        <v>0.23</v>
      </c>
      <c r="AC18" s="10">
        <f>'OPTA Data'!AL16</f>
        <v>0.17</v>
      </c>
      <c r="AD18" s="9">
        <f>'OPTA Data'!AM16</f>
        <v>2.81</v>
      </c>
    </row>
    <row r="19" spans="1:30" x14ac:dyDescent="0.3">
      <c r="A19" s="10" t="str">
        <f>'OPTA Data'!J17</f>
        <v>K. Rosenberry</v>
      </c>
      <c r="B19" s="16">
        <f>_xlfn.RANK.EQ('Attacking Workspace'!F19,'Attacking Workspace'!F$4:F29,0)</f>
        <v>5</v>
      </c>
      <c r="C19" s="10">
        <f>'OPTA Data'!P17</f>
        <v>75.239999999999995</v>
      </c>
      <c r="D19" s="10">
        <f>'OPTA Data'!Q17</f>
        <v>19.57</v>
      </c>
      <c r="E19" s="10">
        <f>'OPTA Data'!R17</f>
        <v>47.66</v>
      </c>
      <c r="F19" s="9">
        <f>'OPTA Data'!S17</f>
        <v>35.86</v>
      </c>
      <c r="H19" s="16">
        <f>_xlfn.RANK.EQ('Attacking Workspace'!N19,'Attacking Workspace'!N$4:N29,0)</f>
        <v>5</v>
      </c>
      <c r="I19" s="10">
        <f>'OPTA Data'!T17</f>
        <v>51.36</v>
      </c>
      <c r="J19" s="18">
        <f>'OPTA Data'!U17</f>
        <v>0.83599999999999997</v>
      </c>
      <c r="K19" s="18">
        <f>'OPTA Data'!V17</f>
        <v>0.33900000000000002</v>
      </c>
      <c r="L19" s="10">
        <f>'OPTA Data'!W17</f>
        <v>0.36</v>
      </c>
      <c r="M19" s="18">
        <f>'OPTA Data'!X17</f>
        <v>0.83299999999999996</v>
      </c>
      <c r="N19" s="9">
        <f>'OPTA Data'!Y17</f>
        <v>14.83</v>
      </c>
      <c r="P19" s="16">
        <f>_xlfn.RANK.EQ('Attacking Workspace'!U19,'Attacking Workspace'!U$4:U29,0)</f>
        <v>21</v>
      </c>
      <c r="Q19" s="10">
        <f>'OPTA Data'!AC17</f>
        <v>1.07</v>
      </c>
      <c r="R19" s="18">
        <f>'OPTA Data'!AD17</f>
        <v>0.56699999999999995</v>
      </c>
      <c r="S19" s="10">
        <f>'OPTA Data'!AE17</f>
        <v>0.61</v>
      </c>
      <c r="T19" s="10">
        <f>'OPTA Data'!AF17</f>
        <v>0.75</v>
      </c>
      <c r="U19" s="9">
        <f>'OPTA Data'!AG17</f>
        <v>-0.14000000000000001</v>
      </c>
      <c r="X19" s="16">
        <f>_xlfn.RANK.EQ('Attacking Workspace'!AD19,'Attacking Workspace'!AD$4:AD29,0)</f>
        <v>18</v>
      </c>
      <c r="Y19" s="10">
        <f>'OPTA Data'!AH17</f>
        <v>0.61</v>
      </c>
      <c r="Z19" s="10">
        <f>'OPTA Data'!AI17</f>
        <v>0.36</v>
      </c>
      <c r="AA19" s="10">
        <f>'OPTA Data'!AJ17</f>
        <v>0.04</v>
      </c>
      <c r="AB19" s="10">
        <f>'OPTA Data'!AK17</f>
        <v>0</v>
      </c>
      <c r="AC19" s="10">
        <f>'OPTA Data'!AL17</f>
        <v>0.04</v>
      </c>
      <c r="AD19" s="9">
        <f>'OPTA Data'!AM17</f>
        <v>1.46</v>
      </c>
    </row>
    <row r="20" spans="1:30" x14ac:dyDescent="0.3">
      <c r="A20" s="10" t="str">
        <f>'OPTA Data'!J18</f>
        <v>M. Murillo</v>
      </c>
      <c r="B20" s="16">
        <f>_xlfn.RANK.EQ('Attacking Workspace'!F20,'Attacking Workspace'!F$4:F29,0)</f>
        <v>3</v>
      </c>
      <c r="C20" s="10">
        <f>'OPTA Data'!P18</f>
        <v>75.55</v>
      </c>
      <c r="D20" s="10">
        <f>'OPTA Data'!Q18</f>
        <v>23.55</v>
      </c>
      <c r="E20" s="10">
        <f>'OPTA Data'!R18</f>
        <v>51.45</v>
      </c>
      <c r="F20" s="9">
        <f>'OPTA Data'!S18</f>
        <v>38.869999999999997</v>
      </c>
      <c r="H20" s="16">
        <f>_xlfn.RANK.EQ('Attacking Workspace'!N20,'Attacking Workspace'!N$4:N29,0)</f>
        <v>10</v>
      </c>
      <c r="I20" s="10">
        <f>'OPTA Data'!T18</f>
        <v>43.1</v>
      </c>
      <c r="J20" s="18">
        <f>'OPTA Data'!U18</f>
        <v>0.72899999999999998</v>
      </c>
      <c r="K20" s="18">
        <f>'OPTA Data'!V18</f>
        <v>0.41199999999999998</v>
      </c>
      <c r="L20" s="10">
        <f>'OPTA Data'!W18</f>
        <v>0.13</v>
      </c>
      <c r="M20" s="18">
        <f>'OPTA Data'!X18</f>
        <v>0.66700000000000004</v>
      </c>
      <c r="N20" s="9">
        <f>'OPTA Data'!Y18</f>
        <v>13.02</v>
      </c>
      <c r="P20" s="16">
        <f>_xlfn.RANK.EQ('Attacking Workspace'!U20,'Attacking Workspace'!U$4:U29,0)</f>
        <v>11</v>
      </c>
      <c r="Q20" s="10">
        <f>'OPTA Data'!AC18</f>
        <v>2.84</v>
      </c>
      <c r="R20" s="18">
        <f>'OPTA Data'!AD18</f>
        <v>0.65900000000000003</v>
      </c>
      <c r="S20" s="10">
        <f>'OPTA Data'!AE18</f>
        <v>1.87</v>
      </c>
      <c r="T20" s="10">
        <f>'OPTA Data'!AF18</f>
        <v>1.61</v>
      </c>
      <c r="U20" s="9">
        <f>'OPTA Data'!AG18</f>
        <v>0.26</v>
      </c>
      <c r="X20" s="16">
        <f>_xlfn.RANK.EQ('Attacking Workspace'!AD20,'Attacking Workspace'!AD$4:AD29,0)</f>
        <v>11</v>
      </c>
      <c r="Y20" s="10">
        <f>'OPTA Data'!AH18</f>
        <v>0.77</v>
      </c>
      <c r="Z20" s="10">
        <f>'OPTA Data'!AI18</f>
        <v>0.19</v>
      </c>
      <c r="AA20" s="10">
        <f>'OPTA Data'!AJ18</f>
        <v>0.06</v>
      </c>
      <c r="AB20" s="10">
        <f>'OPTA Data'!AK18</f>
        <v>0.19</v>
      </c>
      <c r="AC20" s="10">
        <f>'OPTA Data'!AL18</f>
        <v>0.19</v>
      </c>
      <c r="AD20" s="9">
        <f>'OPTA Data'!AM18</f>
        <v>1.94</v>
      </c>
    </row>
    <row r="21" spans="1:30" x14ac:dyDescent="0.3">
      <c r="A21" s="10" t="str">
        <f>'OPTA Data'!J19</f>
        <v>M. Petrasso</v>
      </c>
      <c r="B21" s="16">
        <f>_xlfn.RANK.EQ('Attacking Workspace'!F21,'Attacking Workspace'!F$4:F29,0)</f>
        <v>15</v>
      </c>
      <c r="C21" s="10">
        <f>'OPTA Data'!P19</f>
        <v>60.91</v>
      </c>
      <c r="D21" s="10">
        <f>'OPTA Data'!Q19</f>
        <v>16.93</v>
      </c>
      <c r="E21" s="10">
        <f>'OPTA Data'!R19</f>
        <v>48.89</v>
      </c>
      <c r="F21" s="9">
        <f>'OPTA Data'!S19</f>
        <v>29.78</v>
      </c>
      <c r="H21" s="16">
        <f>_xlfn.RANK.EQ('Attacking Workspace'!N21,'Attacking Workspace'!N$4:N29,0)</f>
        <v>18</v>
      </c>
      <c r="I21" s="10">
        <f>'OPTA Data'!T19</f>
        <v>38.03</v>
      </c>
      <c r="J21" s="18">
        <f>'OPTA Data'!U19</f>
        <v>0.76500000000000001</v>
      </c>
      <c r="K21" s="18">
        <f>'OPTA Data'!V19</f>
        <v>0.39500000000000002</v>
      </c>
      <c r="L21" s="10">
        <f>'OPTA Data'!W19</f>
        <v>0</v>
      </c>
      <c r="M21" s="18" t="str">
        <f>'OPTA Data'!X19</f>
        <v>-</v>
      </c>
      <c r="N21" s="9">
        <f>'OPTA Data'!Y19</f>
        <v>11.49</v>
      </c>
      <c r="P21" s="16">
        <f>_xlfn.RANK.EQ('Attacking Workspace'!U21,'Attacking Workspace'!U$4:U29,0)</f>
        <v>7</v>
      </c>
      <c r="Q21" s="10">
        <f>'OPTA Data'!AC19</f>
        <v>2.0299999999999998</v>
      </c>
      <c r="R21" s="18">
        <f>'OPTA Data'!AD19</f>
        <v>0.35299999999999998</v>
      </c>
      <c r="S21" s="10">
        <f>'OPTA Data'!AE19</f>
        <v>0.72</v>
      </c>
      <c r="T21" s="10">
        <f>'OPTA Data'!AF19</f>
        <v>0.36</v>
      </c>
      <c r="U21" s="9">
        <f>'OPTA Data'!AG19</f>
        <v>0.36</v>
      </c>
      <c r="X21" s="16">
        <f>_xlfn.RANK.EQ('Attacking Workspace'!AD21,'Attacking Workspace'!AD$4:AD29,0)</f>
        <v>24</v>
      </c>
      <c r="Y21" s="10">
        <f>'OPTA Data'!AH19</f>
        <v>0.48</v>
      </c>
      <c r="Z21" s="10">
        <f>'OPTA Data'!AI19</f>
        <v>0</v>
      </c>
      <c r="AA21" s="10">
        <f>'OPTA Data'!AJ19</f>
        <v>0</v>
      </c>
      <c r="AB21" s="10">
        <f>'OPTA Data'!AK19</f>
        <v>0</v>
      </c>
      <c r="AC21" s="10">
        <f>'OPTA Data'!AL19</f>
        <v>0</v>
      </c>
      <c r="AD21" s="9">
        <f>'OPTA Data'!AM19</f>
        <v>0.83</v>
      </c>
    </row>
    <row r="22" spans="1:30" x14ac:dyDescent="0.3">
      <c r="A22" s="10" t="str">
        <f>'OPTA Data'!J20</f>
        <v>N. Lima</v>
      </c>
      <c r="B22" s="16">
        <f>_xlfn.RANK.EQ('Attacking Workspace'!F22,'Attacking Workspace'!F$4:F29,0)</f>
        <v>16</v>
      </c>
      <c r="C22" s="10">
        <f>'OPTA Data'!P20</f>
        <v>64.37</v>
      </c>
      <c r="D22" s="10">
        <f>'OPTA Data'!Q20</f>
        <v>16.41</v>
      </c>
      <c r="E22" s="10">
        <f>'OPTA Data'!R20</f>
        <v>45.28</v>
      </c>
      <c r="F22" s="9">
        <f>'OPTA Data'!S20</f>
        <v>29.15</v>
      </c>
      <c r="H22" s="16">
        <f>_xlfn.RANK.EQ('Attacking Workspace'!N22,'Attacking Workspace'!N$4:N29,0)</f>
        <v>24</v>
      </c>
      <c r="I22" s="10">
        <f>'OPTA Data'!T20</f>
        <v>35.6</v>
      </c>
      <c r="J22" s="18">
        <f>'OPTA Data'!U20</f>
        <v>0.78900000000000003</v>
      </c>
      <c r="K22" s="18">
        <f>'OPTA Data'!V20</f>
        <v>0.32400000000000001</v>
      </c>
      <c r="L22" s="10">
        <f>'OPTA Data'!W20</f>
        <v>0.52</v>
      </c>
      <c r="M22" s="18">
        <f>'OPTA Data'!X20</f>
        <v>0.93799999999999994</v>
      </c>
      <c r="N22" s="9">
        <f>'OPTA Data'!Y20</f>
        <v>9.58</v>
      </c>
      <c r="P22" s="16">
        <f>_xlfn.RANK.EQ('Attacking Workspace'!U22,'Attacking Workspace'!U$4:U29,0)</f>
        <v>4</v>
      </c>
      <c r="Q22" s="10">
        <f>'OPTA Data'!AC20</f>
        <v>3.46</v>
      </c>
      <c r="R22" s="18">
        <f>'OPTA Data'!AD20</f>
        <v>0.41</v>
      </c>
      <c r="S22" s="10">
        <f>'OPTA Data'!AE20</f>
        <v>1.42</v>
      </c>
      <c r="T22" s="10">
        <f>'OPTA Data'!AF20</f>
        <v>0.93</v>
      </c>
      <c r="U22" s="9">
        <f>'OPTA Data'!AG20</f>
        <v>0.48</v>
      </c>
      <c r="X22" s="16">
        <f>_xlfn.RANK.EQ('Attacking Workspace'!AD22,'Attacking Workspace'!AD$4:AD29,0)</f>
        <v>13</v>
      </c>
      <c r="Y22" s="10">
        <f>'OPTA Data'!AH20</f>
        <v>0.76</v>
      </c>
      <c r="Z22" s="10">
        <f>'OPTA Data'!AI20</f>
        <v>0.21</v>
      </c>
      <c r="AA22" s="10">
        <f>'OPTA Data'!AJ20</f>
        <v>7.0000000000000007E-2</v>
      </c>
      <c r="AB22" s="10">
        <f>'OPTA Data'!AK20</f>
        <v>7.0000000000000007E-2</v>
      </c>
      <c r="AC22" s="10">
        <f>'OPTA Data'!AL20</f>
        <v>7.0000000000000007E-2</v>
      </c>
      <c r="AD22" s="9">
        <f>'OPTA Data'!AM20</f>
        <v>1.66</v>
      </c>
    </row>
    <row r="23" spans="1:30" x14ac:dyDescent="0.3">
      <c r="A23" s="10" t="str">
        <f>'OPTA Data'!J21</f>
        <v>O. Fisher</v>
      </c>
      <c r="B23" s="16">
        <f>_xlfn.RANK.EQ('Attacking Workspace'!F23,'Attacking Workspace'!F$4:F29,0)</f>
        <v>18</v>
      </c>
      <c r="C23" s="10">
        <f>'OPTA Data'!P21</f>
        <v>64.180000000000007</v>
      </c>
      <c r="D23" s="10">
        <f>'OPTA Data'!Q21</f>
        <v>16.14</v>
      </c>
      <c r="E23" s="10">
        <f>'OPTA Data'!R21</f>
        <v>44.65</v>
      </c>
      <c r="F23" s="9">
        <f>'OPTA Data'!S21</f>
        <v>28.66</v>
      </c>
      <c r="H23" s="16">
        <f>_xlfn.RANK.EQ('Attacking Workspace'!N23,'Attacking Workspace'!N$4:N29,0)</f>
        <v>7</v>
      </c>
      <c r="I23" s="10">
        <f>'OPTA Data'!T21</f>
        <v>40.78</v>
      </c>
      <c r="J23" s="18">
        <f>'OPTA Data'!U21</f>
        <v>0.85399999999999998</v>
      </c>
      <c r="K23" s="18">
        <f>'OPTA Data'!V21</f>
        <v>0.40200000000000002</v>
      </c>
      <c r="L23" s="10">
        <f>'OPTA Data'!W21</f>
        <v>0.13</v>
      </c>
      <c r="M23" s="18">
        <f>'OPTA Data'!X21</f>
        <v>1</v>
      </c>
      <c r="N23" s="9">
        <f>'OPTA Data'!Y21</f>
        <v>14.14</v>
      </c>
      <c r="P23" s="16">
        <f>_xlfn.RANK.EQ('Attacking Workspace'!U23,'Attacking Workspace'!U$4:U29,0)</f>
        <v>24</v>
      </c>
      <c r="Q23" s="10">
        <f>'OPTA Data'!AC21</f>
        <v>1.44</v>
      </c>
      <c r="R23" s="18">
        <f>'OPTA Data'!AD21</f>
        <v>0.27300000000000002</v>
      </c>
      <c r="S23" s="10">
        <f>'OPTA Data'!AE21</f>
        <v>0.39</v>
      </c>
      <c r="T23" s="10">
        <f>'OPTA Data'!AF21</f>
        <v>0.72</v>
      </c>
      <c r="U23" s="9">
        <f>'OPTA Data'!AG21</f>
        <v>-0.33</v>
      </c>
      <c r="X23" s="16">
        <f>_xlfn.RANK.EQ('Attacking Workspace'!AD23,'Attacking Workspace'!AD$4:AD29,0)</f>
        <v>21</v>
      </c>
      <c r="Y23" s="10">
        <f>'OPTA Data'!AH21</f>
        <v>0.52</v>
      </c>
      <c r="Z23" s="10">
        <f>'OPTA Data'!AI21</f>
        <v>7.0000000000000007E-2</v>
      </c>
      <c r="AA23" s="10">
        <f>'OPTA Data'!AJ21</f>
        <v>7.0000000000000007E-2</v>
      </c>
      <c r="AB23" s="10">
        <f>'OPTA Data'!AK21</f>
        <v>0.13</v>
      </c>
      <c r="AC23" s="10">
        <f>'OPTA Data'!AL21</f>
        <v>7.0000000000000007E-2</v>
      </c>
      <c r="AD23" s="9">
        <f>'OPTA Data'!AM21</f>
        <v>0.98</v>
      </c>
    </row>
    <row r="24" spans="1:30" x14ac:dyDescent="0.3">
      <c r="A24" s="10" t="str">
        <f>'OPTA Data'!J22</f>
        <v>R. Allen</v>
      </c>
      <c r="B24" s="16">
        <f>_xlfn.RANK.EQ('Attacking Workspace'!F24,'Attacking Workspace'!F$4:F29,0)</f>
        <v>13</v>
      </c>
      <c r="C24" s="10">
        <f>'OPTA Data'!P22</f>
        <v>63.01</v>
      </c>
      <c r="D24" s="10">
        <f>'OPTA Data'!Q22</f>
        <v>18.07</v>
      </c>
      <c r="E24" s="10">
        <f>'OPTA Data'!R22</f>
        <v>47.95</v>
      </c>
      <c r="F24" s="9">
        <f>'OPTA Data'!S22</f>
        <v>30.21</v>
      </c>
      <c r="H24" s="16">
        <f>_xlfn.RANK.EQ('Attacking Workspace'!N24,'Attacking Workspace'!N$4:N29,0)</f>
        <v>17</v>
      </c>
      <c r="I24" s="10">
        <f>'OPTA Data'!T22</f>
        <v>41.19</v>
      </c>
      <c r="J24" s="18">
        <f>'OPTA Data'!U22</f>
        <v>0.82299999999999995</v>
      </c>
      <c r="K24" s="18">
        <f>'OPTA Data'!V22</f>
        <v>0.34200000000000003</v>
      </c>
      <c r="L24" s="10">
        <f>'OPTA Data'!W22</f>
        <v>0.23</v>
      </c>
      <c r="M24" s="18">
        <f>'OPTA Data'!X22</f>
        <v>0.66700000000000004</v>
      </c>
      <c r="N24" s="9">
        <f>'OPTA Data'!Y22</f>
        <v>11.75</v>
      </c>
      <c r="P24" s="16">
        <f>_xlfn.RANK.EQ('Attacking Workspace'!U24,'Attacking Workspace'!U$4:U29,0)</f>
        <v>14</v>
      </c>
      <c r="Q24" s="10">
        <f>'OPTA Data'!AC22</f>
        <v>1.53</v>
      </c>
      <c r="R24" s="18">
        <f>'OPTA Data'!AD22</f>
        <v>0.61499999999999999</v>
      </c>
      <c r="S24" s="10">
        <f>'OPTA Data'!AE22</f>
        <v>0.94</v>
      </c>
      <c r="T24" s="10">
        <f>'OPTA Data'!AF22</f>
        <v>0.82</v>
      </c>
      <c r="U24" s="9">
        <f>'OPTA Data'!AG22</f>
        <v>0.12</v>
      </c>
      <c r="X24" s="16">
        <f>_xlfn.RANK.EQ('Attacking Workspace'!AD24,'Attacking Workspace'!AD$4:AD29,0)</f>
        <v>2</v>
      </c>
      <c r="Y24" s="10">
        <f>'OPTA Data'!AH22</f>
        <v>1.53</v>
      </c>
      <c r="Z24" s="10">
        <f>'OPTA Data'!AI22</f>
        <v>0</v>
      </c>
      <c r="AA24" s="10">
        <f>'OPTA Data'!AJ22</f>
        <v>0</v>
      </c>
      <c r="AB24" s="10">
        <f>'OPTA Data'!AK22</f>
        <v>0</v>
      </c>
      <c r="AC24" s="10">
        <f>'OPTA Data'!AL22</f>
        <v>0.23</v>
      </c>
      <c r="AD24" s="9">
        <f>'OPTA Data'!AM22</f>
        <v>2.82</v>
      </c>
    </row>
    <row r="25" spans="1:30" x14ac:dyDescent="0.3">
      <c r="A25" s="10" t="str">
        <f>'OPTA Data'!J23</f>
        <v>R. Cannon</v>
      </c>
      <c r="B25" s="16">
        <f>_xlfn.RANK.EQ('Attacking Workspace'!F25,'Attacking Workspace'!F$4:F29,0)</f>
        <v>21</v>
      </c>
      <c r="C25" s="10">
        <f>'OPTA Data'!P23</f>
        <v>59.07</v>
      </c>
      <c r="D25" s="10">
        <f>'OPTA Data'!Q23</f>
        <v>14.94</v>
      </c>
      <c r="E25" s="10">
        <f>'OPTA Data'!R23</f>
        <v>46.31</v>
      </c>
      <c r="F25" s="9">
        <f>'OPTA Data'!S23</f>
        <v>27.36</v>
      </c>
      <c r="H25" s="16">
        <f>_xlfn.RANK.EQ('Attacking Workspace'!N25,'Attacking Workspace'!N$4:N29,0)</f>
        <v>23</v>
      </c>
      <c r="I25" s="10">
        <f>'OPTA Data'!T23</f>
        <v>35.99</v>
      </c>
      <c r="J25" s="18">
        <f>'OPTA Data'!U23</f>
        <v>0.871</v>
      </c>
      <c r="K25" s="18">
        <f>'OPTA Data'!V23</f>
        <v>0.32500000000000001</v>
      </c>
      <c r="L25" s="10">
        <f>'OPTA Data'!W23</f>
        <v>0</v>
      </c>
      <c r="M25" s="18">
        <f>'OPTA Data'!X23</f>
        <v>0</v>
      </c>
      <c r="N25" s="9">
        <f>'OPTA Data'!Y23</f>
        <v>10.17</v>
      </c>
      <c r="P25" s="16">
        <f>_xlfn.RANK.EQ('Attacking Workspace'!U25,'Attacking Workspace'!U$4:U29,0)</f>
        <v>16</v>
      </c>
      <c r="Q25" s="10">
        <f>'OPTA Data'!AC23</f>
        <v>1.46</v>
      </c>
      <c r="R25" s="18">
        <f>'OPTA Data'!AD23</f>
        <v>0.58099999999999996</v>
      </c>
      <c r="S25" s="10">
        <f>'OPTA Data'!AE23</f>
        <v>0.85</v>
      </c>
      <c r="T25" s="10">
        <f>'OPTA Data'!AF23</f>
        <v>0.78</v>
      </c>
      <c r="U25" s="9">
        <f>'OPTA Data'!AG23</f>
        <v>7.0000000000000007E-2</v>
      </c>
      <c r="X25" s="16">
        <f>_xlfn.RANK.EQ('Attacking Workspace'!AD25,'Attacking Workspace'!AD$4:AD29,0)</f>
        <v>17</v>
      </c>
      <c r="Y25" s="10">
        <f>'OPTA Data'!AH23</f>
        <v>0.78</v>
      </c>
      <c r="Z25" s="10">
        <f>'OPTA Data'!AI23</f>
        <v>0.14000000000000001</v>
      </c>
      <c r="AA25" s="10">
        <f>'OPTA Data'!AJ23</f>
        <v>0.03</v>
      </c>
      <c r="AB25" s="10">
        <f>'OPTA Data'!AK23</f>
        <v>0.2</v>
      </c>
      <c r="AC25" s="10">
        <f>'OPTA Data'!AL23</f>
        <v>0.1</v>
      </c>
      <c r="AD25" s="9">
        <f>'OPTA Data'!AM23</f>
        <v>1.49</v>
      </c>
    </row>
    <row r="26" spans="1:30" x14ac:dyDescent="0.3">
      <c r="A26" s="10" t="str">
        <f>'OPTA Data'!J24</f>
        <v>R. Feltscher</v>
      </c>
      <c r="B26" s="16">
        <f>_xlfn.RANK.EQ('Attacking Workspace'!F26,'Attacking Workspace'!F$4:F29,0)</f>
        <v>11</v>
      </c>
      <c r="C26" s="10">
        <f>'OPTA Data'!P24</f>
        <v>67</v>
      </c>
      <c r="D26" s="10">
        <f>'OPTA Data'!Q24</f>
        <v>17.329999999999998</v>
      </c>
      <c r="E26" s="10">
        <f>'OPTA Data'!R24</f>
        <v>47.87</v>
      </c>
      <c r="F26" s="9">
        <f>'OPTA Data'!S24</f>
        <v>32.07</v>
      </c>
      <c r="H26" s="16">
        <f>_xlfn.RANK.EQ('Attacking Workspace'!N26,'Attacking Workspace'!N$4:N29,0)</f>
        <v>11</v>
      </c>
      <c r="I26" s="10">
        <f>'OPTA Data'!T24</f>
        <v>39.33</v>
      </c>
      <c r="J26" s="18">
        <f>'OPTA Data'!U24</f>
        <v>0.79400000000000004</v>
      </c>
      <c r="K26" s="18">
        <f>'OPTA Data'!V24</f>
        <v>0.40400000000000003</v>
      </c>
      <c r="L26" s="10">
        <f>'OPTA Data'!W24</f>
        <v>0.33</v>
      </c>
      <c r="M26" s="18">
        <f>'OPTA Data'!X24</f>
        <v>1</v>
      </c>
      <c r="N26" s="9">
        <f>'OPTA Data'!Y24</f>
        <v>12.95</v>
      </c>
      <c r="P26" s="16">
        <f>_xlfn.RANK.EQ('Attacking Workspace'!U26,'Attacking Workspace'!U$4:U29,0)</f>
        <v>6</v>
      </c>
      <c r="Q26" s="10">
        <f>'OPTA Data'!AC24</f>
        <v>0.89</v>
      </c>
      <c r="R26" s="18">
        <f>'OPTA Data'!AD24</f>
        <v>0.625</v>
      </c>
      <c r="S26" s="10">
        <f>'OPTA Data'!AE24</f>
        <v>0.56000000000000005</v>
      </c>
      <c r="T26" s="10">
        <f>'OPTA Data'!AF24</f>
        <v>0.11</v>
      </c>
      <c r="U26" s="9">
        <f>'OPTA Data'!AG24</f>
        <v>0.44</v>
      </c>
      <c r="X26" s="16">
        <f>_xlfn.RANK.EQ('Attacking Workspace'!AD26,'Attacking Workspace'!AD$4:AD29,0)</f>
        <v>5</v>
      </c>
      <c r="Y26" s="10">
        <f>'OPTA Data'!AH24</f>
        <v>1.1100000000000001</v>
      </c>
      <c r="Z26" s="10">
        <f>'OPTA Data'!AI24</f>
        <v>0.22</v>
      </c>
      <c r="AA26" s="10">
        <f>'OPTA Data'!AJ24</f>
        <v>0.11</v>
      </c>
      <c r="AB26" s="10">
        <f>'OPTA Data'!AK24</f>
        <v>0.22</v>
      </c>
      <c r="AC26" s="10">
        <f>'OPTA Data'!AL24</f>
        <v>0.22</v>
      </c>
      <c r="AD26" s="9">
        <f>'OPTA Data'!AM24</f>
        <v>2.33</v>
      </c>
    </row>
    <row r="27" spans="1:30" x14ac:dyDescent="0.3">
      <c r="A27" s="10" t="str">
        <f>'OPTA Data'!J25</f>
        <v>S. Beitashour</v>
      </c>
      <c r="B27" s="16">
        <f>_xlfn.RANK.EQ('Attacking Workspace'!F27,'Attacking Workspace'!F$4:F29,0)</f>
        <v>12</v>
      </c>
      <c r="C27" s="10">
        <f>'OPTA Data'!P25</f>
        <v>68.17</v>
      </c>
      <c r="D27" s="10">
        <f>'OPTA Data'!Q25</f>
        <v>15.92</v>
      </c>
      <c r="E27" s="10">
        <f>'OPTA Data'!R25</f>
        <v>46.08</v>
      </c>
      <c r="F27" s="9">
        <f>'OPTA Data'!S25</f>
        <v>31.41</v>
      </c>
      <c r="H27" s="16">
        <f>_xlfn.RANK.EQ('Attacking Workspace'!N27,'Attacking Workspace'!N$4:N29,0)</f>
        <v>9</v>
      </c>
      <c r="I27" s="10">
        <f>'OPTA Data'!T25</f>
        <v>47.16</v>
      </c>
      <c r="J27" s="18">
        <f>'OPTA Data'!U25</f>
        <v>0.84299999999999997</v>
      </c>
      <c r="K27" s="18">
        <f>'OPTA Data'!V25</f>
        <v>0.33400000000000002</v>
      </c>
      <c r="L27" s="10">
        <f>'OPTA Data'!W25</f>
        <v>0.09</v>
      </c>
      <c r="M27" s="18">
        <f>'OPTA Data'!X25</f>
        <v>1</v>
      </c>
      <c r="N27" s="9">
        <f>'OPTA Data'!Y25</f>
        <v>13.36</v>
      </c>
      <c r="P27" s="16">
        <f>_xlfn.RANK.EQ('Attacking Workspace'!U27,'Attacking Workspace'!U$4:U29,0)</f>
        <v>17</v>
      </c>
      <c r="Q27" s="10">
        <f>'OPTA Data'!AC25</f>
        <v>0.32</v>
      </c>
      <c r="R27" s="18">
        <f>'OPTA Data'!AD25</f>
        <v>0.71399999999999997</v>
      </c>
      <c r="S27" s="10">
        <f>'OPTA Data'!AE25</f>
        <v>0.23</v>
      </c>
      <c r="T27" s="10">
        <f>'OPTA Data'!AF25</f>
        <v>0.18</v>
      </c>
      <c r="U27" s="9">
        <f>'OPTA Data'!AG25</f>
        <v>0.05</v>
      </c>
      <c r="X27" s="16">
        <f>_xlfn.RANK.EQ('Attacking Workspace'!AD27,'Attacking Workspace'!AD$4:AD29,0)</f>
        <v>12</v>
      </c>
      <c r="Y27" s="10">
        <f>'OPTA Data'!AH25</f>
        <v>0.55000000000000004</v>
      </c>
      <c r="Z27" s="10">
        <f>'OPTA Data'!AI25</f>
        <v>0.14000000000000001</v>
      </c>
      <c r="AA27" s="10">
        <f>'OPTA Data'!AJ25</f>
        <v>0.09</v>
      </c>
      <c r="AB27" s="10">
        <f>'OPTA Data'!AK25</f>
        <v>0.28000000000000003</v>
      </c>
      <c r="AC27" s="10">
        <f>'OPTA Data'!AL25</f>
        <v>0.18</v>
      </c>
      <c r="AD27" s="9">
        <f>'OPTA Data'!AM25</f>
        <v>1.83</v>
      </c>
    </row>
    <row r="28" spans="1:30" x14ac:dyDescent="0.3">
      <c r="A28" s="10" t="str">
        <f>'OPTA Data'!J26</f>
        <v>S. Franklin</v>
      </c>
      <c r="B28" s="16">
        <f>_xlfn.RANK.EQ('Attacking Workspace'!F28,'Attacking Workspace'!F$4:F29,0)</f>
        <v>25</v>
      </c>
      <c r="C28" s="10">
        <f>'OPTA Data'!P26</f>
        <v>53.05</v>
      </c>
      <c r="D28" s="10">
        <f>'OPTA Data'!Q26</f>
        <v>10.8</v>
      </c>
      <c r="E28" s="10">
        <f>'OPTA Data'!R26</f>
        <v>45.13</v>
      </c>
      <c r="F28" s="9">
        <f>'OPTA Data'!S26</f>
        <v>23.94</v>
      </c>
      <c r="H28" s="16">
        <f>_xlfn.RANK.EQ('Attacking Workspace'!N28,'Attacking Workspace'!N$4:N29,0)</f>
        <v>16</v>
      </c>
      <c r="I28" s="10">
        <f>'OPTA Data'!T26</f>
        <v>32.200000000000003</v>
      </c>
      <c r="J28" s="18">
        <f>'OPTA Data'!U26</f>
        <v>0.80200000000000005</v>
      </c>
      <c r="K28" s="18">
        <f>'OPTA Data'!V26</f>
        <v>0.47</v>
      </c>
      <c r="L28" s="10">
        <f>'OPTA Data'!W26</f>
        <v>0.11</v>
      </c>
      <c r="M28" s="18">
        <f>'OPTA Data'!X26</f>
        <v>1</v>
      </c>
      <c r="N28" s="9">
        <f>'OPTA Data'!Y26</f>
        <v>12.24</v>
      </c>
      <c r="P28" s="16">
        <f>_xlfn.RANK.EQ('Attacking Workspace'!U28,'Attacking Workspace'!U$4:U29,0)</f>
        <v>12</v>
      </c>
      <c r="Q28" s="10">
        <f>'OPTA Data'!AC26</f>
        <v>1.51</v>
      </c>
      <c r="R28" s="18">
        <f>'OPTA Data'!AD26</f>
        <v>0.42899999999999999</v>
      </c>
      <c r="S28" s="10">
        <f>'OPTA Data'!AE26</f>
        <v>0.65</v>
      </c>
      <c r="T28" s="10">
        <f>'OPTA Data'!AF26</f>
        <v>0.43</v>
      </c>
      <c r="U28" s="9">
        <f>'OPTA Data'!AG26</f>
        <v>0.22</v>
      </c>
      <c r="X28" s="16">
        <f>_xlfn.RANK.EQ('Attacking Workspace'!AD28,'Attacking Workspace'!AD$4:AD29,0)</f>
        <v>23</v>
      </c>
      <c r="Y28" s="10">
        <f>'OPTA Data'!AH26</f>
        <v>0.32</v>
      </c>
      <c r="Z28" s="10">
        <f>'OPTA Data'!AI26</f>
        <v>0</v>
      </c>
      <c r="AA28" s="10">
        <f>'OPTA Data'!AJ26</f>
        <v>0</v>
      </c>
      <c r="AB28" s="10">
        <f>'OPTA Data'!AK26</f>
        <v>0.11</v>
      </c>
      <c r="AC28" s="10">
        <f>'OPTA Data'!AL26</f>
        <v>0</v>
      </c>
      <c r="AD28" s="9">
        <f>'OPTA Data'!AM26</f>
        <v>0.86</v>
      </c>
    </row>
    <row r="29" spans="1:30" x14ac:dyDescent="0.3">
      <c r="A29" s="10" t="str">
        <f>'OPTA Data'!J27</f>
        <v>S. Sutter</v>
      </c>
      <c r="B29" s="16">
        <f>_xlfn.RANK.EQ('Attacking Workspace'!F29,'Attacking Workspace'!F$4:F29,0)</f>
        <v>21</v>
      </c>
      <c r="C29" s="10">
        <f>'OPTA Data'!P27</f>
        <v>57.95</v>
      </c>
      <c r="D29" s="10">
        <f>'OPTA Data'!Q27</f>
        <v>16.27</v>
      </c>
      <c r="E29" s="10">
        <f>'OPTA Data'!R27</f>
        <v>47.21</v>
      </c>
      <c r="F29" s="9">
        <f>'OPTA Data'!S27</f>
        <v>27.36</v>
      </c>
      <c r="H29" s="16">
        <f>_xlfn.RANK.EQ('Attacking Workspace'!N29,'Attacking Workspace'!N$4:N29,0)</f>
        <v>12</v>
      </c>
      <c r="I29" s="10">
        <f>'OPTA Data'!T27</f>
        <v>38.31</v>
      </c>
      <c r="J29" s="18">
        <f>'OPTA Data'!U27</f>
        <v>0.84699999999999998</v>
      </c>
      <c r="K29" s="18">
        <f>'OPTA Data'!V27</f>
        <v>0.36699999999999999</v>
      </c>
      <c r="L29" s="10">
        <f>'OPTA Data'!W27</f>
        <v>0.77</v>
      </c>
      <c r="M29" s="18">
        <f>'OPTA Data'!X27</f>
        <v>1</v>
      </c>
      <c r="N29" s="9">
        <f>'OPTA Data'!Y27</f>
        <v>12.67</v>
      </c>
      <c r="P29" s="16">
        <f>_xlfn.RANK.EQ('Attacking Workspace'!U29,'Attacking Workspace'!U$4:U29,0)</f>
        <v>26</v>
      </c>
      <c r="Q29" s="10">
        <f>'OPTA Data'!AC27</f>
        <v>0.48</v>
      </c>
      <c r="R29" s="18">
        <f>'OPTA Data'!AD27</f>
        <v>0.6</v>
      </c>
      <c r="S29" s="10">
        <f>'OPTA Data'!AE27</f>
        <v>0.28999999999999998</v>
      </c>
      <c r="T29" s="10">
        <f>'OPTA Data'!AF27</f>
        <v>0.77</v>
      </c>
      <c r="U29" s="9">
        <f>'OPTA Data'!AG27</f>
        <v>-0.48</v>
      </c>
      <c r="X29" s="16">
        <f>_xlfn.RANK.EQ('Attacking Workspace'!AD29,'Attacking Workspace'!AD$4:AD29,0)</f>
        <v>15</v>
      </c>
      <c r="Y29" s="10">
        <f>'OPTA Data'!AH27</f>
        <v>0.48</v>
      </c>
      <c r="Z29" s="10">
        <f>'OPTA Data'!AI27</f>
        <v>0.39</v>
      </c>
      <c r="AA29" s="10">
        <f>'OPTA Data'!AJ27</f>
        <v>0.28999999999999998</v>
      </c>
      <c r="AB29" s="10">
        <f>'OPTA Data'!AK27</f>
        <v>0</v>
      </c>
      <c r="AC29" s="10">
        <f>'OPTA Data'!AL27</f>
        <v>0.1</v>
      </c>
      <c r="AD29" s="9">
        <f>'OPTA Data'!AM27</f>
        <v>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29"/>
  <sheetViews>
    <sheetView zoomScale="85" zoomScaleNormal="85" workbookViewId="0"/>
    <sheetView workbookViewId="1"/>
  </sheetViews>
  <sheetFormatPr defaultRowHeight="14.4" x14ac:dyDescent="0.3"/>
  <cols>
    <col min="1" max="1" width="14.88671875" customWidth="1"/>
    <col min="3" max="3" width="11.109375" customWidth="1"/>
    <col min="4" max="4" width="20.5546875" customWidth="1"/>
    <col min="5" max="5" width="10.5546875" customWidth="1"/>
    <col min="7" max="7" width="11.6640625" customWidth="1"/>
    <col min="8" max="8" width="22.33203125" customWidth="1"/>
    <col min="9" max="9" width="12.88671875" customWidth="1"/>
    <col min="10" max="10" width="15.33203125" customWidth="1"/>
    <col min="13" max="14" width="11.33203125" customWidth="1"/>
    <col min="15" max="15" width="12.5546875" customWidth="1"/>
    <col min="16" max="16" width="9.33203125" customWidth="1"/>
    <col min="17" max="17" width="10" customWidth="1"/>
    <col min="18" max="18" width="13.88671875" customWidth="1"/>
  </cols>
  <sheetData>
    <row r="1" spans="1:24" x14ac:dyDescent="0.3">
      <c r="A1" t="s">
        <v>70</v>
      </c>
    </row>
    <row r="2" spans="1:24" x14ac:dyDescent="0.3">
      <c r="A2" t="s">
        <v>71</v>
      </c>
      <c r="B2" t="s">
        <v>72</v>
      </c>
      <c r="K2" t="s">
        <v>73</v>
      </c>
      <c r="S2" t="s">
        <v>74</v>
      </c>
      <c r="T2" t="s">
        <v>76</v>
      </c>
    </row>
    <row r="3" spans="1:24" x14ac:dyDescent="0.3">
      <c r="A3" s="13" t="s">
        <v>62</v>
      </c>
      <c r="B3" s="14" t="s">
        <v>0</v>
      </c>
      <c r="C3" s="13" t="str">
        <f>'OPTA Data'!AN1</f>
        <v>Tckl</v>
      </c>
      <c r="D3" s="13" t="str">
        <f>'OPTA Data'!AO1</f>
        <v>Int</v>
      </c>
      <c r="E3" s="13" t="str">
        <f>'OPTA Data'!AP1</f>
        <v>ShtBlk</v>
      </c>
      <c r="F3" s="13" t="str">
        <f>'OPTA Data'!AQ1</f>
        <v>BlkdPs</v>
      </c>
      <c r="G3" s="13" t="str">
        <f>'OPTA Data'!AR1</f>
        <v>CrossBlkd</v>
      </c>
      <c r="H3" s="13" t="str">
        <f>'OPTA Data'!AS1</f>
        <v>ChlngeLost</v>
      </c>
      <c r="I3" s="13" t="str">
        <f>'OPTA Data'!AT1</f>
        <v>TotDisruptionOB</v>
      </c>
      <c r="J3" s="13"/>
      <c r="K3" s="14" t="s">
        <v>0</v>
      </c>
      <c r="L3" s="13" t="str">
        <f>'OPTA Data'!AU1</f>
        <v>Recovery</v>
      </c>
      <c r="M3" s="13" t="str">
        <f>'OPTA Data'!AX1</f>
        <v>AerialWon</v>
      </c>
      <c r="N3" s="13" t="str">
        <f>'OPTA Data'!AY1</f>
        <v>Aerials</v>
      </c>
      <c r="O3" s="13" t="str">
        <f>'OPTA Data'!AZ1</f>
        <v>DuelsW</v>
      </c>
      <c r="P3" s="13" t="str">
        <f>'OPTA Data'!BA1</f>
        <v>Duels</v>
      </c>
      <c r="Q3" s="13" t="str">
        <f>'OPTA Data'!BB1</f>
        <v>BallWinning</v>
      </c>
      <c r="R3" s="15"/>
      <c r="S3" s="14" t="s">
        <v>0</v>
      </c>
      <c r="T3" s="13" t="str">
        <f>'OPTA Data'!BC1</f>
        <v>Opp Thru Ball Comp</v>
      </c>
      <c r="U3" s="13" t="str">
        <f>'OPTA Data'!BD1</f>
        <v>OppSOG</v>
      </c>
      <c r="V3" s="13" t="str">
        <f>'OPTA Data'!BE1</f>
        <v>OppGoal</v>
      </c>
      <c r="W3" s="13" t="str">
        <f>'OPTA Data'!BF1</f>
        <v>TeamOffDrawn</v>
      </c>
      <c r="X3" s="13" t="str">
        <f>'OPTA Data'!BG1</f>
        <v>TeamDefendingIndex</v>
      </c>
    </row>
    <row r="4" spans="1:24" x14ac:dyDescent="0.3">
      <c r="A4" s="10" t="str">
        <f>'OPTA Data'!J2</f>
        <v>A. Farrell</v>
      </c>
      <c r="B4" s="16">
        <f>_xlfn.RANK.EQ('Defensive Workspace'!I4,'Defensive Workspace'!I$4:I29,0)</f>
        <v>15</v>
      </c>
      <c r="C4" s="10">
        <f>'OPTA Data'!AN2</f>
        <v>2.4900000000000002</v>
      </c>
      <c r="D4" s="10">
        <f>'OPTA Data'!AO2</f>
        <v>1.32</v>
      </c>
      <c r="E4" s="10">
        <f>'OPTA Data'!AP2</f>
        <v>0.23</v>
      </c>
      <c r="F4" s="10">
        <f>'OPTA Data'!AQ2</f>
        <v>0.66</v>
      </c>
      <c r="G4" s="10">
        <f>'OPTA Data'!AR2</f>
        <v>0.19</v>
      </c>
      <c r="H4" s="10">
        <f>'OPTA Data'!AS2</f>
        <v>1.01</v>
      </c>
      <c r="I4" s="9">
        <f>'OPTA Data'!AT2</f>
        <v>4.47</v>
      </c>
      <c r="K4" s="16">
        <f>_xlfn.RANK.EQ('Defensive Workspace'!Q4,'Defensive Workspace'!Q$4:Q29,0)</f>
        <v>13</v>
      </c>
      <c r="L4" s="10">
        <f>'OPTA Data'!AU2</f>
        <v>5.44</v>
      </c>
      <c r="M4" s="10">
        <f>'OPTA Data'!AX2</f>
        <v>1.52</v>
      </c>
      <c r="N4" s="10">
        <f>'OPTA Data'!AY2</f>
        <v>2.95</v>
      </c>
      <c r="O4" s="10">
        <f>'OPTA Data'!AZ2</f>
        <v>5.17</v>
      </c>
      <c r="P4" s="10">
        <f>'OPTA Data'!BA2</f>
        <v>9.3699999999999992</v>
      </c>
      <c r="Q4" s="9">
        <f>'OPTA Data'!BB2</f>
        <v>65.41</v>
      </c>
      <c r="S4" s="16">
        <f>_xlfn.RANK.EQ('Defensive Workspace'!X4,'Defensive Workspace'!X$4:X29,1)</f>
        <v>20</v>
      </c>
      <c r="T4" s="10">
        <f>'OPTA Data'!BC2</f>
        <v>1.19</v>
      </c>
      <c r="U4" s="10">
        <f>'OPTA Data'!BD2</f>
        <v>5.77</v>
      </c>
      <c r="V4" s="10">
        <f>'OPTA Data'!BE2</f>
        <v>1.62</v>
      </c>
      <c r="W4" s="10">
        <f>'OPTA Data'!BF2</f>
        <v>2.04</v>
      </c>
      <c r="X4" s="9">
        <f>'OPTA Data'!BG2</f>
        <v>2.4500000000000002</v>
      </c>
    </row>
    <row r="5" spans="1:24" x14ac:dyDescent="0.3">
      <c r="A5" s="10" t="str">
        <f>'OPTA Data'!J3</f>
        <v>A. Machado</v>
      </c>
      <c r="B5" s="16">
        <f>_xlfn.RANK.EQ('Defensive Workspace'!I5,'Defensive Workspace'!I$4:I29,0)</f>
        <v>14</v>
      </c>
      <c r="C5" s="10">
        <f>'OPTA Data'!AN3</f>
        <v>2.4900000000000002</v>
      </c>
      <c r="D5" s="10">
        <f>'OPTA Data'!AO3</f>
        <v>1.99</v>
      </c>
      <c r="E5" s="10">
        <f>'OPTA Data'!AP3</f>
        <v>0.2</v>
      </c>
      <c r="F5" s="10">
        <f>'OPTA Data'!AQ3</f>
        <v>0.5</v>
      </c>
      <c r="G5" s="10">
        <f>'OPTA Data'!AR3</f>
        <v>0.3</v>
      </c>
      <c r="H5" s="10">
        <f>'OPTA Data'!AS3</f>
        <v>0.8</v>
      </c>
      <c r="I5" s="9">
        <f>'OPTA Data'!AT3</f>
        <v>4.4800000000000004</v>
      </c>
      <c r="K5" s="16">
        <f>_xlfn.RANK.EQ('Defensive Workspace'!Q5,'Defensive Workspace'!Q$4:Q29,0)</f>
        <v>26</v>
      </c>
      <c r="L5" s="10">
        <f>'OPTA Data'!AU3</f>
        <v>4.4800000000000004</v>
      </c>
      <c r="M5" s="10">
        <f>'OPTA Data'!AX3</f>
        <v>1.49</v>
      </c>
      <c r="N5" s="10">
        <f>'OPTA Data'!AY3</f>
        <v>3.58</v>
      </c>
      <c r="O5" s="10">
        <f>'OPTA Data'!AZ3</f>
        <v>4.58</v>
      </c>
      <c r="P5" s="10">
        <f>'OPTA Data'!BA3</f>
        <v>9.76</v>
      </c>
      <c r="Q5" s="9">
        <f>'OPTA Data'!BB3</f>
        <v>58.93</v>
      </c>
      <c r="S5" s="16">
        <f>_xlfn.RANK.EQ('Defensive Workspace'!X5,'Defensive Workspace'!X$4:X29,1)</f>
        <v>16</v>
      </c>
      <c r="T5" s="10">
        <f>'OPTA Data'!BC3</f>
        <v>0.83</v>
      </c>
      <c r="U5" s="10">
        <f>'OPTA Data'!BD3</f>
        <v>5.61</v>
      </c>
      <c r="V5" s="10">
        <f>'OPTA Data'!BE3</f>
        <v>1.72</v>
      </c>
      <c r="W5" s="10">
        <f>'OPTA Data'!BF3</f>
        <v>3.22</v>
      </c>
      <c r="X5" s="9">
        <f>'OPTA Data'!BG3</f>
        <v>2.31</v>
      </c>
    </row>
    <row r="6" spans="1:24" x14ac:dyDescent="0.3">
      <c r="A6" s="10" t="str">
        <f>'OPTA Data'!J4</f>
        <v>A. Powell</v>
      </c>
      <c r="B6" s="16">
        <f>_xlfn.RANK.EQ('Defensive Workspace'!I6,'Defensive Workspace'!I$4:I29,0)</f>
        <v>18</v>
      </c>
      <c r="C6" s="10">
        <f>'OPTA Data'!AN4</f>
        <v>2.71</v>
      </c>
      <c r="D6" s="10">
        <f>'OPTA Data'!AO4</f>
        <v>1.55</v>
      </c>
      <c r="E6" s="10">
        <f>'OPTA Data'!AP4</f>
        <v>0.06</v>
      </c>
      <c r="F6" s="10">
        <f>'OPTA Data'!AQ4</f>
        <v>0.55000000000000004</v>
      </c>
      <c r="G6" s="10">
        <f>'OPTA Data'!AR4</f>
        <v>0.44</v>
      </c>
      <c r="H6" s="10">
        <f>'OPTA Data'!AS4</f>
        <v>1.1000000000000001</v>
      </c>
      <c r="I6" s="9">
        <f>'OPTA Data'!AT4</f>
        <v>3.87</v>
      </c>
      <c r="K6" s="16">
        <f>_xlfn.RANK.EQ('Defensive Workspace'!Q6,'Defensive Workspace'!Q$4:Q29,0)</f>
        <v>22</v>
      </c>
      <c r="L6" s="10">
        <f>'OPTA Data'!AU4</f>
        <v>5.36</v>
      </c>
      <c r="M6" s="10">
        <f>'OPTA Data'!AX4</f>
        <v>1.05</v>
      </c>
      <c r="N6" s="10">
        <f>'OPTA Data'!AY4</f>
        <v>2.48</v>
      </c>
      <c r="O6" s="10">
        <f>'OPTA Data'!AZ4</f>
        <v>6.29</v>
      </c>
      <c r="P6" s="10">
        <f>'OPTA Data'!BA4</f>
        <v>13.2</v>
      </c>
      <c r="Q6" s="9">
        <f>'OPTA Data'!BB4</f>
        <v>61.14</v>
      </c>
      <c r="S6" s="16">
        <f>_xlfn.RANK.EQ('Defensive Workspace'!X6,'Defensive Workspace'!X$4:X29,1)</f>
        <v>11</v>
      </c>
      <c r="T6" s="10">
        <f>'OPTA Data'!BC4</f>
        <v>1</v>
      </c>
      <c r="U6" s="10">
        <f>'OPTA Data'!BD4</f>
        <v>4.6399999999999997</v>
      </c>
      <c r="V6" s="10">
        <f>'OPTA Data'!BE4</f>
        <v>1.4</v>
      </c>
      <c r="W6" s="10">
        <f>'OPTA Data'!BF4</f>
        <v>2.08</v>
      </c>
      <c r="X6" s="9">
        <f>'OPTA Data'!BG4</f>
        <v>1.98</v>
      </c>
    </row>
    <row r="7" spans="1:24" x14ac:dyDescent="0.3">
      <c r="A7" s="10" t="str">
        <f>'OPTA Data'!J5</f>
        <v>A. Tinnerholm</v>
      </c>
      <c r="B7" s="16">
        <f>_xlfn.RANK.EQ('Defensive Workspace'!I7,'Defensive Workspace'!I$4:I29,0)</f>
        <v>17</v>
      </c>
      <c r="C7" s="10">
        <f>'OPTA Data'!AN5</f>
        <v>1.35</v>
      </c>
      <c r="D7" s="10">
        <f>'OPTA Data'!AO5</f>
        <v>1.44</v>
      </c>
      <c r="E7" s="10">
        <f>'OPTA Data'!AP5</f>
        <v>0.36</v>
      </c>
      <c r="F7" s="10">
        <f>'OPTA Data'!AQ5</f>
        <v>0.63</v>
      </c>
      <c r="G7" s="10">
        <f>'OPTA Data'!AR5</f>
        <v>0.27</v>
      </c>
      <c r="H7" s="10">
        <f>'OPTA Data'!AS5</f>
        <v>0.59</v>
      </c>
      <c r="I7" s="9">
        <f>'OPTA Data'!AT5</f>
        <v>3.97</v>
      </c>
      <c r="K7" s="16">
        <f>_xlfn.RANK.EQ('Defensive Workspace'!Q7,'Defensive Workspace'!Q$4:Q29,0)</f>
        <v>21</v>
      </c>
      <c r="L7" s="10">
        <f>'OPTA Data'!AU5</f>
        <v>4.1100000000000003</v>
      </c>
      <c r="M7" s="10">
        <f>'OPTA Data'!AX5</f>
        <v>0.9</v>
      </c>
      <c r="N7" s="10">
        <f>'OPTA Data'!AY5</f>
        <v>2.08</v>
      </c>
      <c r="O7" s="10">
        <f>'OPTA Data'!AZ5</f>
        <v>3.56</v>
      </c>
      <c r="P7" s="10">
        <f>'OPTA Data'!BA5</f>
        <v>7.26</v>
      </c>
      <c r="Q7" s="9">
        <f>'OPTA Data'!BB5</f>
        <v>61.67</v>
      </c>
      <c r="S7" s="16">
        <f>_xlfn.RANK.EQ('Defensive Workspace'!X7,'Defensive Workspace'!X$4:X29,1)</f>
        <v>12</v>
      </c>
      <c r="T7" s="10">
        <f>'OPTA Data'!BC5</f>
        <v>0.57999999999999996</v>
      </c>
      <c r="U7" s="10">
        <f>'OPTA Data'!BD5</f>
        <v>5.5</v>
      </c>
      <c r="V7" s="10">
        <f>'OPTA Data'!BE5</f>
        <v>1.33</v>
      </c>
      <c r="W7" s="10">
        <f>'OPTA Data'!BF5</f>
        <v>2.75</v>
      </c>
      <c r="X7" s="9">
        <f>'OPTA Data'!BG5</f>
        <v>2.1</v>
      </c>
    </row>
    <row r="8" spans="1:24" x14ac:dyDescent="0.3">
      <c r="A8" s="10" t="str">
        <f>'OPTA Data'!J6</f>
        <v>A. Wenger</v>
      </c>
      <c r="B8" s="16">
        <f>_xlfn.RANK.EQ('Defensive Workspace'!I8,'Defensive Workspace'!I$4:I29,0)</f>
        <v>21</v>
      </c>
      <c r="C8" s="10">
        <f>'OPTA Data'!AN6</f>
        <v>1.86</v>
      </c>
      <c r="D8" s="10">
        <f>'OPTA Data'!AO6</f>
        <v>1.07</v>
      </c>
      <c r="E8" s="10">
        <f>'OPTA Data'!AP6</f>
        <v>0</v>
      </c>
      <c r="F8" s="10">
        <f>'OPTA Data'!AQ6</f>
        <v>0.68</v>
      </c>
      <c r="G8" s="10">
        <f>'OPTA Data'!AR6</f>
        <v>0.78</v>
      </c>
      <c r="H8" s="10">
        <f>'OPTA Data'!AS6</f>
        <v>0.88</v>
      </c>
      <c r="I8" s="9">
        <f>'OPTA Data'!AT6</f>
        <v>3.62</v>
      </c>
      <c r="K8" s="16">
        <f>_xlfn.RANK.EQ('Defensive Workspace'!Q8,'Defensive Workspace'!Q$4:Q29,0)</f>
        <v>8</v>
      </c>
      <c r="L8" s="10">
        <f>'OPTA Data'!AU6</f>
        <v>4.79</v>
      </c>
      <c r="M8" s="10">
        <f>'OPTA Data'!AX6</f>
        <v>0.88</v>
      </c>
      <c r="N8" s="10">
        <f>'OPTA Data'!AY6</f>
        <v>1.56</v>
      </c>
      <c r="O8" s="10">
        <f>'OPTA Data'!AZ6</f>
        <v>4.01</v>
      </c>
      <c r="P8" s="10">
        <f>'OPTA Data'!BA6</f>
        <v>7.43</v>
      </c>
      <c r="Q8" s="9">
        <f>'OPTA Data'!BB6</f>
        <v>68.42</v>
      </c>
      <c r="S8" s="16">
        <f>_xlfn.RANK.EQ('Defensive Workspace'!X8,'Defensive Workspace'!X$4:X29,1)</f>
        <v>19</v>
      </c>
      <c r="T8" s="10">
        <f>'OPTA Data'!BC6</f>
        <v>0.88</v>
      </c>
      <c r="U8" s="10">
        <f>'OPTA Data'!BD6</f>
        <v>6.47</v>
      </c>
      <c r="V8" s="10">
        <f>'OPTA Data'!BE6</f>
        <v>1.35</v>
      </c>
      <c r="W8" s="10">
        <f>'OPTA Data'!BF6</f>
        <v>2.65</v>
      </c>
      <c r="X8" s="9">
        <f>'OPTA Data'!BG6</f>
        <v>2.44</v>
      </c>
    </row>
    <row r="9" spans="1:24" x14ac:dyDescent="0.3">
      <c r="A9" s="10" t="str">
        <f>'OPTA Data'!J7</f>
        <v>Auro</v>
      </c>
      <c r="B9" s="16">
        <f>_xlfn.RANK.EQ('Defensive Workspace'!I9,'Defensive Workspace'!I$4:I29,0)</f>
        <v>12</v>
      </c>
      <c r="C9" s="10">
        <f>'OPTA Data'!AN7</f>
        <v>2.59</v>
      </c>
      <c r="D9" s="10">
        <f>'OPTA Data'!AO7</f>
        <v>0.94</v>
      </c>
      <c r="E9" s="10">
        <f>'OPTA Data'!AP7</f>
        <v>0.12</v>
      </c>
      <c r="F9" s="10">
        <f>'OPTA Data'!AQ7</f>
        <v>0.71</v>
      </c>
      <c r="G9" s="10">
        <f>'OPTA Data'!AR7</f>
        <v>0.24</v>
      </c>
      <c r="H9" s="10">
        <f>'OPTA Data'!AS7</f>
        <v>0.71</v>
      </c>
      <c r="I9" s="9">
        <f>'OPTA Data'!AT7</f>
        <v>4.59</v>
      </c>
      <c r="K9" s="16">
        <f>_xlfn.RANK.EQ('Defensive Workspace'!Q9,'Defensive Workspace'!Q$4:Q29,0)</f>
        <v>10</v>
      </c>
      <c r="L9" s="10">
        <f>'OPTA Data'!AU7</f>
        <v>8.6</v>
      </c>
      <c r="M9" s="10">
        <f>'OPTA Data'!AX7</f>
        <v>0.59</v>
      </c>
      <c r="N9" s="10">
        <f>'OPTA Data'!AY7</f>
        <v>2</v>
      </c>
      <c r="O9" s="10">
        <f>'OPTA Data'!AZ7</f>
        <v>7.3</v>
      </c>
      <c r="P9" s="10">
        <f>'OPTA Data'!BA7</f>
        <v>13.78</v>
      </c>
      <c r="Q9" s="9">
        <f>'OPTA Data'!BB7</f>
        <v>67.930000000000007</v>
      </c>
      <c r="S9" s="16">
        <f>_xlfn.RANK.EQ('Defensive Workspace'!X9,'Defensive Workspace'!X$4:X29,1)</f>
        <v>9</v>
      </c>
      <c r="T9" s="10">
        <f>'OPTA Data'!BC7</f>
        <v>0.48</v>
      </c>
      <c r="U9" s="10">
        <f>'OPTA Data'!BD7</f>
        <v>3.43</v>
      </c>
      <c r="V9" s="10">
        <f>'OPTA Data'!BE7</f>
        <v>2.13</v>
      </c>
      <c r="W9" s="10">
        <f>'OPTA Data'!BF7</f>
        <v>3</v>
      </c>
      <c r="X9" s="9">
        <f>'OPTA Data'!BG7</f>
        <v>1.84</v>
      </c>
    </row>
    <row r="10" spans="1:24" x14ac:dyDescent="0.3">
      <c r="A10" s="10" t="str">
        <f>'OPTA Data'!J8</f>
        <v>B. Lennon</v>
      </c>
      <c r="B10" s="16">
        <f>_xlfn.RANK.EQ('Defensive Workspace'!I10,'Defensive Workspace'!I$4:I29,0)</f>
        <v>22</v>
      </c>
      <c r="C10" s="10">
        <f>'OPTA Data'!AN8</f>
        <v>1.64</v>
      </c>
      <c r="D10" s="10">
        <f>'OPTA Data'!AO8</f>
        <v>1.44</v>
      </c>
      <c r="E10" s="10">
        <f>'OPTA Data'!AP8</f>
        <v>0.16</v>
      </c>
      <c r="F10" s="10">
        <f>'OPTA Data'!AQ8</f>
        <v>0.57999999999999996</v>
      </c>
      <c r="G10" s="10">
        <f>'OPTA Data'!AR8</f>
        <v>0.12</v>
      </c>
      <c r="H10" s="10">
        <f>'OPTA Data'!AS8</f>
        <v>0.51</v>
      </c>
      <c r="I10" s="9">
        <f>'OPTA Data'!AT8</f>
        <v>3.58</v>
      </c>
      <c r="K10" s="16">
        <f>_xlfn.RANK.EQ('Defensive Workspace'!Q10,'Defensive Workspace'!Q$4:Q29,0)</f>
        <v>7</v>
      </c>
      <c r="L10" s="10">
        <f>'OPTA Data'!AU8</f>
        <v>4.4000000000000004</v>
      </c>
      <c r="M10" s="10">
        <f>'OPTA Data'!AX8</f>
        <v>1.1299999999999999</v>
      </c>
      <c r="N10" s="10">
        <f>'OPTA Data'!AY8</f>
        <v>1.95</v>
      </c>
      <c r="O10" s="10">
        <f>'OPTA Data'!AZ8</f>
        <v>4.29</v>
      </c>
      <c r="P10" s="10">
        <f>'OPTA Data'!BA8</f>
        <v>7.36</v>
      </c>
      <c r="Q10" s="9">
        <f>'OPTA Data'!BB8</f>
        <v>68.680000000000007</v>
      </c>
      <c r="S10" s="16">
        <f>_xlfn.RANK.EQ('Defensive Workspace'!X10,'Defensive Workspace'!X$4:X29,1)</f>
        <v>12</v>
      </c>
      <c r="T10" s="10">
        <f>'OPTA Data'!BC8</f>
        <v>1.07</v>
      </c>
      <c r="U10" s="10">
        <f>'OPTA Data'!BD8</f>
        <v>4.96</v>
      </c>
      <c r="V10" s="10">
        <f>'OPTA Data'!BE8</f>
        <v>1.54</v>
      </c>
      <c r="W10" s="10">
        <f>'OPTA Data'!BF8</f>
        <v>2.61</v>
      </c>
      <c r="X10" s="9">
        <f>'OPTA Data'!BG8</f>
        <v>2.1</v>
      </c>
    </row>
    <row r="11" spans="1:24" x14ac:dyDescent="0.3">
      <c r="A11" s="10" t="str">
        <f>'OPTA Data'!J9</f>
        <v>C. Duvall</v>
      </c>
      <c r="B11" s="16">
        <f>_xlfn.RANK.EQ('Defensive Workspace'!I11,'Defensive Workspace'!I$4:I29,0)</f>
        <v>26</v>
      </c>
      <c r="C11" s="10">
        <f>'OPTA Data'!AN9</f>
        <v>1.57</v>
      </c>
      <c r="D11" s="10">
        <f>'OPTA Data'!AO9</f>
        <v>1.22</v>
      </c>
      <c r="E11" s="10">
        <f>'OPTA Data'!AP9</f>
        <v>0.26</v>
      </c>
      <c r="F11" s="10">
        <f>'OPTA Data'!AQ9</f>
        <v>0.7</v>
      </c>
      <c r="G11" s="10">
        <f>'OPTA Data'!AR9</f>
        <v>0.17</v>
      </c>
      <c r="H11" s="10">
        <f>'OPTA Data'!AS9</f>
        <v>1.3</v>
      </c>
      <c r="I11" s="9">
        <f>'OPTA Data'!AT9</f>
        <v>2.35</v>
      </c>
      <c r="K11" s="16">
        <f>_xlfn.RANK.EQ('Defensive Workspace'!Q11,'Defensive Workspace'!Q$4:Q29,0)</f>
        <v>18</v>
      </c>
      <c r="L11" s="10">
        <f>'OPTA Data'!AU9</f>
        <v>4.43</v>
      </c>
      <c r="M11" s="10">
        <f>'OPTA Data'!AX9</f>
        <v>1.1299999999999999</v>
      </c>
      <c r="N11" s="10">
        <f>'OPTA Data'!AY9</f>
        <v>2.35</v>
      </c>
      <c r="O11" s="10">
        <f>'OPTA Data'!AZ9</f>
        <v>4.3499999999999996</v>
      </c>
      <c r="P11" s="10">
        <f>'OPTA Data'!BA9</f>
        <v>8.9600000000000009</v>
      </c>
      <c r="Q11" s="9">
        <f>'OPTA Data'!BB9</f>
        <v>63.38</v>
      </c>
      <c r="S11" s="16">
        <f>_xlfn.RANK.EQ('Defensive Workspace'!X11,'Defensive Workspace'!X$4:X29,1)</f>
        <v>26</v>
      </c>
      <c r="T11" s="10">
        <f>'OPTA Data'!BC9</f>
        <v>0.63</v>
      </c>
      <c r="U11" s="10">
        <f>'OPTA Data'!BD9</f>
        <v>8.81</v>
      </c>
      <c r="V11" s="10">
        <f>'OPTA Data'!BE9</f>
        <v>1.56</v>
      </c>
      <c r="W11" s="10">
        <f>'OPTA Data'!BF9</f>
        <v>2.06</v>
      </c>
      <c r="X11" s="9">
        <f>'OPTA Data'!BG9</f>
        <v>3.28</v>
      </c>
    </row>
    <row r="12" spans="1:24" x14ac:dyDescent="0.3">
      <c r="A12" s="10" t="str">
        <f>'OPTA Data'!J10</f>
        <v>F. Escobar</v>
      </c>
      <c r="B12" s="16">
        <f>_xlfn.RANK.EQ('Defensive Workspace'!I12,'Defensive Workspace'!I$4:I29,0)</f>
        <v>13</v>
      </c>
      <c r="C12" s="10">
        <f>'OPTA Data'!AN10</f>
        <v>2.81</v>
      </c>
      <c r="D12" s="10">
        <f>'OPTA Data'!AO10</f>
        <v>1.78</v>
      </c>
      <c r="E12" s="10">
        <f>'OPTA Data'!AP10</f>
        <v>0.28000000000000003</v>
      </c>
      <c r="F12" s="10">
        <f>'OPTA Data'!AQ10</f>
        <v>0.47</v>
      </c>
      <c r="G12" s="10">
        <f>'OPTA Data'!AR10</f>
        <v>0.28000000000000003</v>
      </c>
      <c r="H12" s="10">
        <f>'OPTA Data'!AS10</f>
        <v>0.94</v>
      </c>
      <c r="I12" s="9">
        <f>'OPTA Data'!AT10</f>
        <v>4.58</v>
      </c>
      <c r="K12" s="16">
        <f>_xlfn.RANK.EQ('Defensive Workspace'!Q12,'Defensive Workspace'!Q$4:Q29,0)</f>
        <v>12</v>
      </c>
      <c r="L12" s="10">
        <f>'OPTA Data'!AU10</f>
        <v>5.05</v>
      </c>
      <c r="M12" s="10">
        <f>'OPTA Data'!AX10</f>
        <v>2.4300000000000002</v>
      </c>
      <c r="N12" s="10">
        <f>'OPTA Data'!AY10</f>
        <v>4.21</v>
      </c>
      <c r="O12" s="10">
        <f>'OPTA Data'!AZ10</f>
        <v>7.02</v>
      </c>
      <c r="P12" s="10">
        <f>'OPTA Data'!BA10</f>
        <v>12.54</v>
      </c>
      <c r="Q12" s="9">
        <f>'OPTA Data'!BB10</f>
        <v>65.599999999999994</v>
      </c>
      <c r="S12" s="16">
        <f>_xlfn.RANK.EQ('Defensive Workspace'!X12,'Defensive Workspace'!X$4:X29,1)</f>
        <v>5</v>
      </c>
      <c r="T12" s="10">
        <f>'OPTA Data'!BC10</f>
        <v>0.45</v>
      </c>
      <c r="U12" s="10">
        <f>'OPTA Data'!BD10</f>
        <v>4</v>
      </c>
      <c r="V12" s="10">
        <f>'OPTA Data'!BE10</f>
        <v>1.4</v>
      </c>
      <c r="W12" s="10">
        <f>'OPTA Data'!BF10</f>
        <v>2.1</v>
      </c>
      <c r="X12" s="9">
        <f>'OPTA Data'!BG10</f>
        <v>1.73</v>
      </c>
    </row>
    <row r="13" spans="1:24" x14ac:dyDescent="0.3">
      <c r="A13" s="10" t="str">
        <f>'OPTA Data'!J11</f>
        <v>G. Zusi</v>
      </c>
      <c r="B13" s="16">
        <f>_xlfn.RANK.EQ('Defensive Workspace'!I13,'Defensive Workspace'!I$4:I29,0)</f>
        <v>7</v>
      </c>
      <c r="C13" s="10">
        <f>'OPTA Data'!AN11</f>
        <v>1.86</v>
      </c>
      <c r="D13" s="10">
        <f>'OPTA Data'!AO11</f>
        <v>1.97</v>
      </c>
      <c r="E13" s="10">
        <f>'OPTA Data'!AP11</f>
        <v>0.24</v>
      </c>
      <c r="F13" s="10">
        <f>'OPTA Data'!AQ11</f>
        <v>0.62</v>
      </c>
      <c r="G13" s="10">
        <f>'OPTA Data'!AR11</f>
        <v>0.41</v>
      </c>
      <c r="H13" s="10">
        <f>'OPTA Data'!AS11</f>
        <v>0.45</v>
      </c>
      <c r="I13" s="9">
        <f>'OPTA Data'!AT11</f>
        <v>4.83</v>
      </c>
      <c r="K13" s="16">
        <f>_xlfn.RANK.EQ('Defensive Workspace'!Q13,'Defensive Workspace'!Q$4:Q29,0)</f>
        <v>11</v>
      </c>
      <c r="L13" s="10">
        <f>'OPTA Data'!AU11</f>
        <v>6.17</v>
      </c>
      <c r="M13" s="10">
        <f>'OPTA Data'!AX11</f>
        <v>1.34</v>
      </c>
      <c r="N13" s="10">
        <f>'OPTA Data'!AY11</f>
        <v>2.62</v>
      </c>
      <c r="O13" s="10">
        <f>'OPTA Data'!AZ11</f>
        <v>4.62</v>
      </c>
      <c r="P13" s="10">
        <f>'OPTA Data'!BA11</f>
        <v>8.17</v>
      </c>
      <c r="Q13" s="9">
        <f>'OPTA Data'!BB11</f>
        <v>67.83</v>
      </c>
      <c r="S13" s="16">
        <f>_xlfn.RANK.EQ('Defensive Workspace'!X13,'Defensive Workspace'!X$4:X29,1)</f>
        <v>8</v>
      </c>
      <c r="T13" s="10">
        <f>'OPTA Data'!BC11</f>
        <v>0.83</v>
      </c>
      <c r="U13" s="10">
        <f>'OPTA Data'!BD11</f>
        <v>4.5199999999999996</v>
      </c>
      <c r="V13" s="10">
        <f>'OPTA Data'!BE11</f>
        <v>1.24</v>
      </c>
      <c r="W13" s="10">
        <f>'OPTA Data'!BF11</f>
        <v>2.4500000000000002</v>
      </c>
      <c r="X13" s="9">
        <f>'OPTA Data'!BG11</f>
        <v>1.81</v>
      </c>
    </row>
    <row r="14" spans="1:24" x14ac:dyDescent="0.3">
      <c r="A14" s="10" t="str">
        <f>'OPTA Data'!J12</f>
        <v>H. Afful</v>
      </c>
      <c r="B14" s="16">
        <f>_xlfn.RANK.EQ('Defensive Workspace'!I14,'Defensive Workspace'!I$4:I29,0)</f>
        <v>24</v>
      </c>
      <c r="C14" s="10">
        <f>'OPTA Data'!AN12</f>
        <v>0.62</v>
      </c>
      <c r="D14" s="10">
        <f>'OPTA Data'!AO12</f>
        <v>1.97</v>
      </c>
      <c r="E14" s="10">
        <f>'OPTA Data'!AP12</f>
        <v>0</v>
      </c>
      <c r="F14" s="10">
        <f>'OPTA Data'!AQ12</f>
        <v>0.52</v>
      </c>
      <c r="G14" s="10">
        <f>'OPTA Data'!AR12</f>
        <v>0.17</v>
      </c>
      <c r="H14" s="10">
        <f>'OPTA Data'!AS12</f>
        <v>0.34</v>
      </c>
      <c r="I14" s="9">
        <f>'OPTA Data'!AT12</f>
        <v>3.28</v>
      </c>
      <c r="K14" s="16">
        <f>_xlfn.RANK.EQ('Defensive Workspace'!Q14,'Defensive Workspace'!Q$4:Q29,0)</f>
        <v>2</v>
      </c>
      <c r="L14" s="10">
        <f>'OPTA Data'!AU12</f>
        <v>6.41</v>
      </c>
      <c r="M14" s="10">
        <f>'OPTA Data'!AX12</f>
        <v>0.72</v>
      </c>
      <c r="N14" s="10">
        <f>'OPTA Data'!AY12</f>
        <v>1.41</v>
      </c>
      <c r="O14" s="10">
        <f>'OPTA Data'!AZ12</f>
        <v>2.86</v>
      </c>
      <c r="P14" s="10">
        <f>'OPTA Data'!BA12</f>
        <v>5.38</v>
      </c>
      <c r="Q14" s="9">
        <f>'OPTA Data'!BB12</f>
        <v>71.400000000000006</v>
      </c>
      <c r="S14" s="16">
        <f>_xlfn.RANK.EQ('Defensive Workspace'!X14,'Defensive Workspace'!X$4:X29,1)</f>
        <v>2</v>
      </c>
      <c r="T14" s="10">
        <f>'OPTA Data'!BC12</f>
        <v>0.26</v>
      </c>
      <c r="U14" s="10">
        <f>'OPTA Data'!BD12</f>
        <v>3.23</v>
      </c>
      <c r="V14" s="10">
        <f>'OPTA Data'!BE12</f>
        <v>1.23</v>
      </c>
      <c r="W14" s="10">
        <f>'OPTA Data'!BF12</f>
        <v>1.1000000000000001</v>
      </c>
      <c r="X14" s="9">
        <f>'OPTA Data'!BG12</f>
        <v>1.5</v>
      </c>
    </row>
    <row r="15" spans="1:24" x14ac:dyDescent="0.3">
      <c r="A15" s="10" t="str">
        <f>'OPTA Data'!J13</f>
        <v>J. McCrary</v>
      </c>
      <c r="B15" s="16">
        <f>_xlfn.RANK.EQ('Defensive Workspace'!I15,'Defensive Workspace'!I$4:I29,0)</f>
        <v>5</v>
      </c>
      <c r="C15" s="10">
        <f>'OPTA Data'!AN13</f>
        <v>2.23</v>
      </c>
      <c r="D15" s="10">
        <f>'OPTA Data'!AO13</f>
        <v>2.12</v>
      </c>
      <c r="E15" s="10">
        <f>'OPTA Data'!AP13</f>
        <v>0.21</v>
      </c>
      <c r="F15" s="10">
        <f>'OPTA Data'!AQ13</f>
        <v>0.96</v>
      </c>
      <c r="G15" s="10">
        <f>'OPTA Data'!AR13</f>
        <v>0.42</v>
      </c>
      <c r="H15" s="10">
        <f>'OPTA Data'!AS13</f>
        <v>0.85</v>
      </c>
      <c r="I15" s="9">
        <f>'OPTA Data'!AT13</f>
        <v>4.99</v>
      </c>
      <c r="K15" s="16">
        <f>_xlfn.RANK.EQ('Defensive Workspace'!Q15,'Defensive Workspace'!Q$4:Q29,0)</f>
        <v>23</v>
      </c>
      <c r="L15" s="10">
        <f>'OPTA Data'!AU13</f>
        <v>4.5599999999999996</v>
      </c>
      <c r="M15" s="10">
        <f>'OPTA Data'!AX13</f>
        <v>1.38</v>
      </c>
      <c r="N15" s="10">
        <f>'OPTA Data'!AY13</f>
        <v>2.65</v>
      </c>
      <c r="O15" s="10">
        <f>'OPTA Data'!AZ13</f>
        <v>5.73</v>
      </c>
      <c r="P15" s="10">
        <f>'OPTA Data'!BA13</f>
        <v>10.51</v>
      </c>
      <c r="Q15" s="9">
        <f>'OPTA Data'!BB13</f>
        <v>61.06</v>
      </c>
      <c r="S15" s="16">
        <f>_xlfn.RANK.EQ('Defensive Workspace'!X15,'Defensive Workspace'!X$4:X29,1)</f>
        <v>7</v>
      </c>
      <c r="T15" s="10">
        <f>'OPTA Data'!BC13</f>
        <v>0.73</v>
      </c>
      <c r="U15" s="10">
        <f>'OPTA Data'!BD13</f>
        <v>4.55</v>
      </c>
      <c r="V15" s="10">
        <f>'OPTA Data'!BE13</f>
        <v>0.95</v>
      </c>
      <c r="W15" s="10">
        <f>'OPTA Data'!BF13</f>
        <v>1.18</v>
      </c>
      <c r="X15" s="9">
        <f>'OPTA Data'!BG13</f>
        <v>1.8</v>
      </c>
    </row>
    <row r="16" spans="1:24" x14ac:dyDescent="0.3">
      <c r="A16" s="10" t="str">
        <f>'OPTA Data'!J14</f>
        <v>J. Nerwinski</v>
      </c>
      <c r="B16" s="16">
        <f>_xlfn.RANK.EQ('Defensive Workspace'!I16,'Defensive Workspace'!I$4:I29,0)</f>
        <v>10</v>
      </c>
      <c r="C16" s="10">
        <f>'OPTA Data'!AN14</f>
        <v>3.01</v>
      </c>
      <c r="D16" s="10">
        <f>'OPTA Data'!AO14</f>
        <v>1.53</v>
      </c>
      <c r="E16" s="10">
        <f>'OPTA Data'!AP14</f>
        <v>0.31</v>
      </c>
      <c r="F16" s="10">
        <f>'OPTA Data'!AQ14</f>
        <v>0.41</v>
      </c>
      <c r="G16" s="10">
        <f>'OPTA Data'!AR14</f>
        <v>0.2</v>
      </c>
      <c r="H16" s="10">
        <f>'OPTA Data'!AS14</f>
        <v>0.92</v>
      </c>
      <c r="I16" s="9">
        <f>'OPTA Data'!AT14</f>
        <v>4.6500000000000004</v>
      </c>
      <c r="K16" s="16">
        <f>_xlfn.RANK.EQ('Defensive Workspace'!Q16,'Defensive Workspace'!Q$4:Q29,0)</f>
        <v>17</v>
      </c>
      <c r="L16" s="10">
        <f>'OPTA Data'!AU14</f>
        <v>3.93</v>
      </c>
      <c r="M16" s="10">
        <f>'OPTA Data'!AX14</f>
        <v>1.69</v>
      </c>
      <c r="N16" s="10">
        <f>'OPTA Data'!AY14</f>
        <v>2.96</v>
      </c>
      <c r="O16" s="10">
        <f>'OPTA Data'!AZ14</f>
        <v>6.23</v>
      </c>
      <c r="P16" s="10">
        <f>'OPTA Data'!BA14</f>
        <v>10.73</v>
      </c>
      <c r="Q16" s="9">
        <f>'OPTA Data'!BB14</f>
        <v>63.59</v>
      </c>
      <c r="S16" s="16">
        <f>_xlfn.RANK.EQ('Defensive Workspace'!X16,'Defensive Workspace'!X$4:X29,1)</f>
        <v>17</v>
      </c>
      <c r="T16" s="10">
        <f>'OPTA Data'!BC14</f>
        <v>0.17</v>
      </c>
      <c r="U16" s="10">
        <f>'OPTA Data'!BD14</f>
        <v>4.63</v>
      </c>
      <c r="V16" s="10">
        <f>'OPTA Data'!BE14</f>
        <v>2.04</v>
      </c>
      <c r="W16" s="10">
        <f>'OPTA Data'!BF14</f>
        <v>1</v>
      </c>
      <c r="X16" s="9">
        <f>'OPTA Data'!BG14</f>
        <v>2.3199999999999998</v>
      </c>
    </row>
    <row r="17" spans="1:25" x14ac:dyDescent="0.3">
      <c r="A17" s="10" t="str">
        <f>'OPTA Data'!J15</f>
        <v>K. Ellis</v>
      </c>
      <c r="B17" s="16">
        <f>_xlfn.RANK.EQ('Defensive Workspace'!I17,'Defensive Workspace'!I$4:I29,0)</f>
        <v>9</v>
      </c>
      <c r="C17" s="10">
        <f>'OPTA Data'!AN15</f>
        <v>2.39</v>
      </c>
      <c r="D17" s="10">
        <f>'OPTA Data'!AO15</f>
        <v>1.71</v>
      </c>
      <c r="E17" s="10">
        <f>'OPTA Data'!AP15</f>
        <v>0.26</v>
      </c>
      <c r="F17" s="10">
        <f>'OPTA Data'!AQ15</f>
        <v>0.6</v>
      </c>
      <c r="G17" s="10">
        <f>'OPTA Data'!AR15</f>
        <v>0.17</v>
      </c>
      <c r="H17" s="10">
        <f>'OPTA Data'!AS15</f>
        <v>1.1100000000000001</v>
      </c>
      <c r="I17" s="9">
        <f>'OPTA Data'!AT15</f>
        <v>4.7</v>
      </c>
      <c r="K17" s="16">
        <f>_xlfn.RANK.EQ('Defensive Workspace'!Q17,'Defensive Workspace'!Q$4:Q29,0)</f>
        <v>19</v>
      </c>
      <c r="L17" s="10">
        <f>'OPTA Data'!AU15</f>
        <v>3.85</v>
      </c>
      <c r="M17" s="10">
        <f>'OPTA Data'!AX15</f>
        <v>1.54</v>
      </c>
      <c r="N17" s="10">
        <f>'OPTA Data'!AY15</f>
        <v>2.99</v>
      </c>
      <c r="O17" s="10">
        <f>'OPTA Data'!AZ15</f>
        <v>5.38</v>
      </c>
      <c r="P17" s="10">
        <f>'OPTA Data'!BA15</f>
        <v>9.74</v>
      </c>
      <c r="Q17" s="9">
        <f>'OPTA Data'!BB15</f>
        <v>62.4</v>
      </c>
      <c r="S17" s="16">
        <f>_xlfn.RANK.EQ('Defensive Workspace'!X17,'Defensive Workspace'!X$4:X29,1)</f>
        <v>24</v>
      </c>
      <c r="T17" s="10">
        <f>'OPTA Data'!BC15</f>
        <v>0.86</v>
      </c>
      <c r="U17" s="10">
        <f>'OPTA Data'!BD15</f>
        <v>6.62</v>
      </c>
      <c r="V17" s="10">
        <f>'OPTA Data'!BE15</f>
        <v>1.86</v>
      </c>
      <c r="W17" s="10">
        <f>'OPTA Data'!BF15</f>
        <v>2</v>
      </c>
      <c r="X17" s="9">
        <f>'OPTA Data'!BG15</f>
        <v>2.8</v>
      </c>
    </row>
    <row r="18" spans="1:25" x14ac:dyDescent="0.3">
      <c r="A18" s="10" t="str">
        <f>'OPTA Data'!J16</f>
        <v>K. Leerdam</v>
      </c>
      <c r="B18" s="16">
        <f>_xlfn.RANK.EQ('Defensive Workspace'!I18,'Defensive Workspace'!I$4:I29,0)</f>
        <v>6</v>
      </c>
      <c r="C18" s="10">
        <f>'OPTA Data'!AN16</f>
        <v>2.12</v>
      </c>
      <c r="D18" s="10">
        <f>'OPTA Data'!AO16</f>
        <v>1.03</v>
      </c>
      <c r="E18" s="10">
        <f>'OPTA Data'!AP16</f>
        <v>0.34</v>
      </c>
      <c r="F18" s="10">
        <f>'OPTA Data'!AQ16</f>
        <v>0.34</v>
      </c>
      <c r="G18" s="10">
        <f>'OPTA Data'!AR16</f>
        <v>0.17</v>
      </c>
      <c r="H18" s="10">
        <f>'OPTA Data'!AS16</f>
        <v>0.4</v>
      </c>
      <c r="I18" s="9">
        <f>'OPTA Data'!AT16</f>
        <v>4.93</v>
      </c>
      <c r="K18" s="16">
        <f>_xlfn.RANK.EQ('Defensive Workspace'!Q18,'Defensive Workspace'!Q$4:Q29,0)</f>
        <v>20</v>
      </c>
      <c r="L18" s="10">
        <f>'OPTA Data'!AU16</f>
        <v>3.49</v>
      </c>
      <c r="M18" s="10">
        <f>'OPTA Data'!AX16</f>
        <v>2.12</v>
      </c>
      <c r="N18" s="10">
        <f>'OPTA Data'!AY16</f>
        <v>3.78</v>
      </c>
      <c r="O18" s="10">
        <f>'OPTA Data'!AZ16</f>
        <v>5.04</v>
      </c>
      <c r="P18" s="10">
        <f>'OPTA Data'!BA16</f>
        <v>9.4499999999999993</v>
      </c>
      <c r="Q18" s="9">
        <f>'OPTA Data'!BB16</f>
        <v>61.96</v>
      </c>
      <c r="S18" s="16">
        <f>_xlfn.RANK.EQ('Defensive Workspace'!X18,'Defensive Workspace'!X$4:X29,1)</f>
        <v>3</v>
      </c>
      <c r="T18" s="10">
        <f>'OPTA Data'!BC16</f>
        <v>0.44</v>
      </c>
      <c r="U18" s="10">
        <f>'OPTA Data'!BD16</f>
        <v>3.56</v>
      </c>
      <c r="V18" s="10">
        <f>'OPTA Data'!BE16</f>
        <v>1.07</v>
      </c>
      <c r="W18" s="10">
        <f>'OPTA Data'!BF16</f>
        <v>1.3</v>
      </c>
      <c r="X18" s="9">
        <f>'OPTA Data'!BG16</f>
        <v>1.52</v>
      </c>
    </row>
    <row r="19" spans="1:25" x14ac:dyDescent="0.3">
      <c r="A19" s="10" t="str">
        <f>'OPTA Data'!J17</f>
        <v>K. Rosenberry</v>
      </c>
      <c r="B19" s="16">
        <f>_xlfn.RANK.EQ('Defensive Workspace'!I19,'Defensive Workspace'!I$4:I29,0)</f>
        <v>1</v>
      </c>
      <c r="C19" s="10">
        <f>'OPTA Data'!AN17</f>
        <v>2.6</v>
      </c>
      <c r="D19" s="10">
        <f>'OPTA Data'!AO17</f>
        <v>3.07</v>
      </c>
      <c r="E19" s="10">
        <f>'OPTA Data'!AP17</f>
        <v>0.18</v>
      </c>
      <c r="F19" s="10">
        <f>'OPTA Data'!AQ17</f>
        <v>0.53</v>
      </c>
      <c r="G19" s="10">
        <f>'OPTA Data'!AR17</f>
        <v>0.25</v>
      </c>
      <c r="H19" s="10">
        <f>'OPTA Data'!AS17</f>
        <v>1.21</v>
      </c>
      <c r="I19" s="9">
        <f>'OPTA Data'!AT17</f>
        <v>5.77</v>
      </c>
      <c r="K19" s="16">
        <f>_xlfn.RANK.EQ('Defensive Workspace'!Q19,'Defensive Workspace'!Q$4:Q29,0)</f>
        <v>6</v>
      </c>
      <c r="L19" s="10">
        <f>'OPTA Data'!AU17</f>
        <v>6.91</v>
      </c>
      <c r="M19" s="10">
        <f>'OPTA Data'!AX17</f>
        <v>1.28</v>
      </c>
      <c r="N19" s="10">
        <f>'OPTA Data'!AY17</f>
        <v>1.96</v>
      </c>
      <c r="O19" s="10">
        <f>'OPTA Data'!AZ17</f>
        <v>4.8499999999999996</v>
      </c>
      <c r="P19" s="10">
        <f>'OPTA Data'!BA17</f>
        <v>8.8000000000000007</v>
      </c>
      <c r="Q19" s="9">
        <f>'OPTA Data'!BB17</f>
        <v>69.47</v>
      </c>
      <c r="S19" s="16">
        <f>_xlfn.RANK.EQ('Defensive Workspace'!X19,'Defensive Workspace'!X$4:X29,1)</f>
        <v>15</v>
      </c>
      <c r="T19" s="10">
        <f>'OPTA Data'!BC17</f>
        <v>0.97</v>
      </c>
      <c r="U19" s="10">
        <f>'OPTA Data'!BD17</f>
        <v>5.52</v>
      </c>
      <c r="V19" s="10">
        <f>'OPTA Data'!BE17</f>
        <v>1.34</v>
      </c>
      <c r="W19" s="10">
        <f>'OPTA Data'!BF17</f>
        <v>1.9</v>
      </c>
      <c r="X19" s="9">
        <f>'OPTA Data'!BG17</f>
        <v>2.23</v>
      </c>
    </row>
    <row r="20" spans="1:25" x14ac:dyDescent="0.3">
      <c r="A20" s="10" t="str">
        <f>'OPTA Data'!J18</f>
        <v>M. Murillo</v>
      </c>
      <c r="B20" s="16">
        <f>_xlfn.RANK.EQ('Defensive Workspace'!I20,'Defensive Workspace'!I$4:I29,0)</f>
        <v>3</v>
      </c>
      <c r="C20" s="10">
        <f>'OPTA Data'!AN18</f>
        <v>2.9</v>
      </c>
      <c r="D20" s="10">
        <f>'OPTA Data'!AO18</f>
        <v>1.48</v>
      </c>
      <c r="E20" s="10">
        <f>'OPTA Data'!AP18</f>
        <v>0.13</v>
      </c>
      <c r="F20" s="10">
        <f>'OPTA Data'!AQ18</f>
        <v>0.52</v>
      </c>
      <c r="G20" s="10">
        <f>'OPTA Data'!AR18</f>
        <v>0.19</v>
      </c>
      <c r="H20" s="10">
        <f>'OPTA Data'!AS18</f>
        <v>0.71</v>
      </c>
      <c r="I20" s="9">
        <f>'OPTA Data'!AT18</f>
        <v>5.29</v>
      </c>
      <c r="K20" s="16">
        <f>_xlfn.RANK.EQ('Defensive Workspace'!Q20,'Defensive Workspace'!Q$4:Q29,0)</f>
        <v>4</v>
      </c>
      <c r="L20" s="10">
        <f>'OPTA Data'!AU18</f>
        <v>8.32</v>
      </c>
      <c r="M20" s="10">
        <f>'OPTA Data'!AX18</f>
        <v>2.65</v>
      </c>
      <c r="N20" s="10">
        <f>'OPTA Data'!AY18</f>
        <v>4.13</v>
      </c>
      <c r="O20" s="10">
        <f>'OPTA Data'!AZ18</f>
        <v>8.39</v>
      </c>
      <c r="P20" s="10">
        <f>'OPTA Data'!BA18</f>
        <v>14.71</v>
      </c>
      <c r="Q20" s="9">
        <f>'OPTA Data'!BB18</f>
        <v>69.53</v>
      </c>
      <c r="S20" s="16">
        <f>_xlfn.RANK.EQ('Defensive Workspace'!X20,'Defensive Workspace'!X$4:X29,1)</f>
        <v>1</v>
      </c>
      <c r="T20" s="10">
        <f>'OPTA Data'!BC18</f>
        <v>0.52</v>
      </c>
      <c r="U20" s="10">
        <f>'OPTA Data'!BD18</f>
        <v>3.12</v>
      </c>
      <c r="V20" s="10">
        <f>'OPTA Data'!BE18</f>
        <v>1</v>
      </c>
      <c r="W20" s="10">
        <f>'OPTA Data'!BF18</f>
        <v>3.08</v>
      </c>
      <c r="X20" s="9">
        <f>'OPTA Data'!BG18</f>
        <v>1.18</v>
      </c>
    </row>
    <row r="21" spans="1:25" x14ac:dyDescent="0.3">
      <c r="A21" s="10" t="str">
        <f>'OPTA Data'!J19</f>
        <v>M. Petrasso</v>
      </c>
      <c r="B21" s="16">
        <f>_xlfn.RANK.EQ('Defensive Workspace'!I21,'Defensive Workspace'!I$4:I29,0)</f>
        <v>25</v>
      </c>
      <c r="C21" s="10">
        <f>'OPTA Data'!AN19</f>
        <v>2.0299999999999998</v>
      </c>
      <c r="D21" s="10">
        <f>'OPTA Data'!AO19</f>
        <v>0.72</v>
      </c>
      <c r="E21" s="10">
        <f>'OPTA Data'!AP19</f>
        <v>0.36</v>
      </c>
      <c r="F21" s="10">
        <f>'OPTA Data'!AQ19</f>
        <v>0.24</v>
      </c>
      <c r="G21" s="10">
        <f>'OPTA Data'!AR19</f>
        <v>0.6</v>
      </c>
      <c r="H21" s="10">
        <f>'OPTA Data'!AS19</f>
        <v>0.95</v>
      </c>
      <c r="I21" s="9">
        <f>'OPTA Data'!AT19</f>
        <v>2.5</v>
      </c>
      <c r="K21" s="16">
        <f>_xlfn.RANK.EQ('Defensive Workspace'!Q21,'Defensive Workspace'!Q$4:Q29,0)</f>
        <v>25</v>
      </c>
      <c r="L21" s="10">
        <f>'OPTA Data'!AU19</f>
        <v>3.34</v>
      </c>
      <c r="M21" s="10">
        <f>'OPTA Data'!AX19</f>
        <v>1.07</v>
      </c>
      <c r="N21" s="10">
        <f>'OPTA Data'!AY19</f>
        <v>1.91</v>
      </c>
      <c r="O21" s="10">
        <f>'OPTA Data'!AZ19</f>
        <v>4.7699999999999996</v>
      </c>
      <c r="P21" s="10">
        <f>'OPTA Data'!BA19</f>
        <v>9.5399999999999991</v>
      </c>
      <c r="Q21" s="9">
        <f>'OPTA Data'!BB19</f>
        <v>59.18</v>
      </c>
      <c r="S21" s="16">
        <f>_xlfn.RANK.EQ('Defensive Workspace'!X21,'Defensive Workspace'!X$4:X29,1)</f>
        <v>10</v>
      </c>
      <c r="T21" s="10">
        <f>'OPTA Data'!BC19</f>
        <v>0.2</v>
      </c>
      <c r="U21" s="10">
        <f>'OPTA Data'!BD19</f>
        <v>4.3600000000000003</v>
      </c>
      <c r="V21" s="10">
        <f>'OPTA Data'!BE19</f>
        <v>1.68</v>
      </c>
      <c r="W21" s="10">
        <f>'OPTA Data'!BF19</f>
        <v>2.04</v>
      </c>
      <c r="X21" s="9">
        <f>'OPTA Data'!BG19</f>
        <v>1.96</v>
      </c>
    </row>
    <row r="22" spans="1:25" x14ac:dyDescent="0.3">
      <c r="A22" s="10" t="str">
        <f>'OPTA Data'!J20</f>
        <v>N. Lima</v>
      </c>
      <c r="B22" s="16">
        <f>_xlfn.RANK.EQ('Defensive Workspace'!I22,'Defensive Workspace'!I$4:I29,0)</f>
        <v>4</v>
      </c>
      <c r="C22" s="10">
        <f>'OPTA Data'!AN20</f>
        <v>1.45</v>
      </c>
      <c r="D22" s="10">
        <f>'OPTA Data'!AO20</f>
        <v>1.77</v>
      </c>
      <c r="E22" s="10">
        <f>'OPTA Data'!AP20</f>
        <v>0.73</v>
      </c>
      <c r="F22" s="10">
        <f>'OPTA Data'!AQ20</f>
        <v>0.69</v>
      </c>
      <c r="G22" s="10">
        <f>'OPTA Data'!AR20</f>
        <v>0.48</v>
      </c>
      <c r="H22" s="10">
        <f>'OPTA Data'!AS20</f>
        <v>0.45</v>
      </c>
      <c r="I22" s="9">
        <f>'OPTA Data'!AT20</f>
        <v>5.0199999999999996</v>
      </c>
      <c r="K22" s="16">
        <f>_xlfn.RANK.EQ('Defensive Workspace'!Q22,'Defensive Workspace'!Q$4:Q29,0)</f>
        <v>14</v>
      </c>
      <c r="L22" s="10">
        <f>'OPTA Data'!AU20</f>
        <v>4.8099999999999996</v>
      </c>
      <c r="M22" s="10">
        <f>'OPTA Data'!AX20</f>
        <v>1.35</v>
      </c>
      <c r="N22" s="10">
        <f>'OPTA Data'!AY20</f>
        <v>2.42</v>
      </c>
      <c r="O22" s="10">
        <f>'OPTA Data'!AZ20</f>
        <v>5.54</v>
      </c>
      <c r="P22" s="10">
        <f>'OPTA Data'!BA20</f>
        <v>10.15</v>
      </c>
      <c r="Q22" s="9">
        <f>'OPTA Data'!BB20</f>
        <v>64.709999999999994</v>
      </c>
      <c r="S22" s="16">
        <f>_xlfn.RANK.EQ('Defensive Workspace'!X22,'Defensive Workspace'!X$4:X29,1)</f>
        <v>23</v>
      </c>
      <c r="T22" s="10">
        <f>'OPTA Data'!BC20</f>
        <v>0.69</v>
      </c>
      <c r="U22" s="10">
        <f>'OPTA Data'!BD20</f>
        <v>5.83</v>
      </c>
      <c r="V22" s="10">
        <f>'OPTA Data'!BE20</f>
        <v>2.1</v>
      </c>
      <c r="W22" s="10">
        <f>'OPTA Data'!BF20</f>
        <v>1.52</v>
      </c>
      <c r="X22" s="9">
        <f>'OPTA Data'!BG20</f>
        <v>2.72</v>
      </c>
    </row>
    <row r="23" spans="1:25" x14ac:dyDescent="0.3">
      <c r="A23" s="10" t="str">
        <f>'OPTA Data'!J21</f>
        <v>O. Fisher</v>
      </c>
      <c r="B23" s="16">
        <f>_xlfn.RANK.EQ('Defensive Workspace'!I23,'Defensive Workspace'!I$4:I29,0)</f>
        <v>16</v>
      </c>
      <c r="C23" s="10">
        <f>'OPTA Data'!AN21</f>
        <v>1.83</v>
      </c>
      <c r="D23" s="10">
        <f>'OPTA Data'!AO21</f>
        <v>1.37</v>
      </c>
      <c r="E23" s="10">
        <f>'OPTA Data'!AP21</f>
        <v>0.46</v>
      </c>
      <c r="F23" s="10">
        <f>'OPTA Data'!AQ21</f>
        <v>0.46</v>
      </c>
      <c r="G23" s="10">
        <f>'OPTA Data'!AR21</f>
        <v>0.46</v>
      </c>
      <c r="H23" s="10">
        <f>'OPTA Data'!AS21</f>
        <v>0.26</v>
      </c>
      <c r="I23" s="9">
        <f>'OPTA Data'!AT21</f>
        <v>4.3099999999999996</v>
      </c>
      <c r="K23" s="16">
        <f>_xlfn.RANK.EQ('Defensive Workspace'!Q23,'Defensive Workspace'!Q$4:Q29,0)</f>
        <v>15</v>
      </c>
      <c r="L23" s="10">
        <f>'OPTA Data'!AU21</f>
        <v>5.88</v>
      </c>
      <c r="M23" s="10">
        <f>'OPTA Data'!AX21</f>
        <v>0.59</v>
      </c>
      <c r="N23" s="10">
        <f>'OPTA Data'!AY21</f>
        <v>1.9</v>
      </c>
      <c r="O23" s="10">
        <f>'OPTA Data'!AZ21</f>
        <v>3.92</v>
      </c>
      <c r="P23" s="10">
        <f>'OPTA Data'!BA21</f>
        <v>7.84</v>
      </c>
      <c r="Q23" s="9">
        <f>'OPTA Data'!BB21</f>
        <v>64.239999999999995</v>
      </c>
      <c r="S23" s="16">
        <f>_xlfn.RANK.EQ('Defensive Workspace'!X23,'Defensive Workspace'!X$4:X29,1)</f>
        <v>18</v>
      </c>
      <c r="T23" s="10">
        <f>'OPTA Data'!BC21</f>
        <v>0.76</v>
      </c>
      <c r="U23" s="10">
        <f>'OPTA Data'!BD21</f>
        <v>5.67</v>
      </c>
      <c r="V23" s="10">
        <f>'OPTA Data'!BE21</f>
        <v>1.48</v>
      </c>
      <c r="W23" s="10">
        <f>'OPTA Data'!BF21</f>
        <v>1.57</v>
      </c>
      <c r="X23" s="9">
        <f>'OPTA Data'!BG21</f>
        <v>2.36</v>
      </c>
    </row>
    <row r="24" spans="1:25" x14ac:dyDescent="0.3">
      <c r="A24" s="10" t="str">
        <f>'OPTA Data'!J22</f>
        <v>R. Allen</v>
      </c>
      <c r="B24" s="16">
        <f>_xlfn.RANK.EQ('Defensive Workspace'!I24,'Defensive Workspace'!I$4:I29,0)</f>
        <v>19</v>
      </c>
      <c r="C24" s="10">
        <f>'OPTA Data'!AN22</f>
        <v>2.35</v>
      </c>
      <c r="D24" s="10">
        <f>'OPTA Data'!AO22</f>
        <v>1.29</v>
      </c>
      <c r="E24" s="10">
        <f>'OPTA Data'!AP22</f>
        <v>0.47</v>
      </c>
      <c r="F24" s="10">
        <f>'OPTA Data'!AQ22</f>
        <v>0.35</v>
      </c>
      <c r="G24" s="10">
        <f>'OPTA Data'!AR22</f>
        <v>0.23</v>
      </c>
      <c r="H24" s="10">
        <f>'OPTA Data'!AS22</f>
        <v>0.94</v>
      </c>
      <c r="I24" s="9">
        <f>'OPTA Data'!AT22</f>
        <v>3.75</v>
      </c>
      <c r="K24" s="16">
        <f>_xlfn.RANK.EQ('Defensive Workspace'!Q24,'Defensive Workspace'!Q$4:Q29,0)</f>
        <v>16</v>
      </c>
      <c r="L24" s="10">
        <f>'OPTA Data'!AU22</f>
        <v>6.22</v>
      </c>
      <c r="M24" s="10">
        <f>'OPTA Data'!AX22</f>
        <v>0.82</v>
      </c>
      <c r="N24" s="10">
        <f>'OPTA Data'!AY22</f>
        <v>2.35</v>
      </c>
      <c r="O24" s="10">
        <f>'OPTA Data'!AZ22</f>
        <v>4.22</v>
      </c>
      <c r="P24" s="10">
        <f>'OPTA Data'!BA22</f>
        <v>9.5</v>
      </c>
      <c r="Q24" s="9">
        <f>'OPTA Data'!BB22</f>
        <v>63.78</v>
      </c>
      <c r="S24" s="16">
        <f>_xlfn.RANK.EQ('Defensive Workspace'!X24,'Defensive Workspace'!X$4:X29,1)</f>
        <v>25</v>
      </c>
      <c r="T24" s="10">
        <f>'OPTA Data'!BC22</f>
        <v>0.9</v>
      </c>
      <c r="U24" s="10">
        <f>'OPTA Data'!BD22</f>
        <v>6.1</v>
      </c>
      <c r="V24" s="10">
        <f>'OPTA Data'!BE22</f>
        <v>2.4</v>
      </c>
      <c r="W24" s="10">
        <f>'OPTA Data'!BF22</f>
        <v>1.85</v>
      </c>
      <c r="X24" s="9">
        <f>'OPTA Data'!BG22</f>
        <v>2.93</v>
      </c>
    </row>
    <row r="25" spans="1:25" x14ac:dyDescent="0.3">
      <c r="A25" s="10" t="str">
        <f>'OPTA Data'!J23</f>
        <v>R. Cannon</v>
      </c>
      <c r="B25" s="16">
        <f>_xlfn.RANK.EQ('Defensive Workspace'!I25,'Defensive Workspace'!I$4:I29,0)</f>
        <v>2</v>
      </c>
      <c r="C25" s="10">
        <f>'OPTA Data'!AN23</f>
        <v>2.68</v>
      </c>
      <c r="D25" s="10">
        <f>'OPTA Data'!AO23</f>
        <v>1.77</v>
      </c>
      <c r="E25" s="10">
        <f>'OPTA Data'!AP23</f>
        <v>0.31</v>
      </c>
      <c r="F25" s="10">
        <f>'OPTA Data'!AQ23</f>
        <v>0.54</v>
      </c>
      <c r="G25" s="10">
        <f>'OPTA Data'!AR23</f>
        <v>0.48</v>
      </c>
      <c r="H25" s="10">
        <f>'OPTA Data'!AS23</f>
        <v>0.75</v>
      </c>
      <c r="I25" s="9">
        <f>'OPTA Data'!AT23</f>
        <v>5.33</v>
      </c>
      <c r="K25" s="16">
        <f>_xlfn.RANK.EQ('Defensive Workspace'!Q25,'Defensive Workspace'!Q$4:Q29,0)</f>
        <v>5</v>
      </c>
      <c r="L25" s="10">
        <f>'OPTA Data'!AU23</f>
        <v>5.0199999999999996</v>
      </c>
      <c r="M25" s="10">
        <f>'OPTA Data'!AX23</f>
        <v>0.85</v>
      </c>
      <c r="N25" s="10">
        <f>'OPTA Data'!AY23</f>
        <v>1.66</v>
      </c>
      <c r="O25" s="10">
        <f>'OPTA Data'!AZ23</f>
        <v>5.53</v>
      </c>
      <c r="P25" s="10">
        <f>'OPTA Data'!BA23</f>
        <v>8.89</v>
      </c>
      <c r="Q25" s="9">
        <f>'OPTA Data'!BB23</f>
        <v>69.489999999999995</v>
      </c>
      <c r="S25" s="16">
        <f>_xlfn.RANK.EQ('Defensive Workspace'!X25,'Defensive Workspace'!X$4:X29,1)</f>
        <v>6</v>
      </c>
      <c r="T25" s="10">
        <f>'OPTA Data'!BC23</f>
        <v>0.4</v>
      </c>
      <c r="U25" s="10">
        <f>'OPTA Data'!BD23</f>
        <v>4.0999999999999996</v>
      </c>
      <c r="V25" s="10">
        <f>'OPTA Data'!BE23</f>
        <v>1.27</v>
      </c>
      <c r="W25" s="10">
        <f>'OPTA Data'!BF23</f>
        <v>1.17</v>
      </c>
      <c r="X25" s="9">
        <f>'OPTA Data'!BG23</f>
        <v>1.79</v>
      </c>
    </row>
    <row r="26" spans="1:25" x14ac:dyDescent="0.3">
      <c r="A26" s="10" t="str">
        <f>'OPTA Data'!J24</f>
        <v>R. Feltscher</v>
      </c>
      <c r="B26" s="16">
        <f>_xlfn.RANK.EQ('Defensive Workspace'!I26,'Defensive Workspace'!I$4:I29,0)</f>
        <v>8</v>
      </c>
      <c r="C26" s="10">
        <f>'OPTA Data'!AN24</f>
        <v>1.44</v>
      </c>
      <c r="D26" s="10">
        <f>'OPTA Data'!AO24</f>
        <v>2</v>
      </c>
      <c r="E26" s="10">
        <f>'OPTA Data'!AP24</f>
        <v>0.22</v>
      </c>
      <c r="F26" s="10">
        <f>'OPTA Data'!AQ24</f>
        <v>0.89</v>
      </c>
      <c r="G26" s="10">
        <f>'OPTA Data'!AR24</f>
        <v>0.89</v>
      </c>
      <c r="H26" s="10">
        <f>'OPTA Data'!AS24</f>
        <v>0.56000000000000005</v>
      </c>
      <c r="I26" s="9">
        <f>'OPTA Data'!AT24</f>
        <v>4.78</v>
      </c>
      <c r="K26" s="16">
        <f>_xlfn.RANK.EQ('Defensive Workspace'!Q26,'Defensive Workspace'!Q$4:Q29,0)</f>
        <v>9</v>
      </c>
      <c r="L26" s="10">
        <f>'OPTA Data'!AU24</f>
        <v>4.67</v>
      </c>
      <c r="M26" s="10">
        <f>'OPTA Data'!AX24</f>
        <v>1.1100000000000001</v>
      </c>
      <c r="N26" s="10">
        <f>'OPTA Data'!AY24</f>
        <v>1.56</v>
      </c>
      <c r="O26" s="10">
        <f>'OPTA Data'!AZ24</f>
        <v>3.78</v>
      </c>
      <c r="P26" s="10">
        <f>'OPTA Data'!BA24</f>
        <v>6.67</v>
      </c>
      <c r="Q26" s="9">
        <f>'OPTA Data'!BB24</f>
        <v>68.03</v>
      </c>
      <c r="S26" s="16">
        <f>_xlfn.RANK.EQ('Defensive Workspace'!X26,'Defensive Workspace'!X$4:X29,1)</f>
        <v>4</v>
      </c>
      <c r="T26" s="10">
        <f>'OPTA Data'!BC24</f>
        <v>0.28000000000000003</v>
      </c>
      <c r="U26" s="10">
        <f>'OPTA Data'!BD24</f>
        <v>3.2</v>
      </c>
      <c r="V26" s="10">
        <f>'OPTA Data'!BE24</f>
        <v>1.72</v>
      </c>
      <c r="W26" s="10">
        <f>'OPTA Data'!BF24</f>
        <v>1.72</v>
      </c>
      <c r="X26" s="9">
        <f>'OPTA Data'!BG24</f>
        <v>1.68</v>
      </c>
    </row>
    <row r="27" spans="1:25" x14ac:dyDescent="0.3">
      <c r="A27" s="10" t="str">
        <f>'OPTA Data'!J25</f>
        <v>S. Beitashour</v>
      </c>
      <c r="B27" s="16">
        <f>_xlfn.RANK.EQ('Defensive Workspace'!I27,'Defensive Workspace'!I$4:I29,0)</f>
        <v>11</v>
      </c>
      <c r="C27" s="10">
        <f>'OPTA Data'!AN25</f>
        <v>1.42</v>
      </c>
      <c r="D27" s="10">
        <f>'OPTA Data'!AO25</f>
        <v>1.79</v>
      </c>
      <c r="E27" s="10">
        <f>'OPTA Data'!AP25</f>
        <v>0.5</v>
      </c>
      <c r="F27" s="10">
        <f>'OPTA Data'!AQ25</f>
        <v>0.64</v>
      </c>
      <c r="G27" s="10">
        <f>'OPTA Data'!AR25</f>
        <v>0.5</v>
      </c>
      <c r="H27" s="10">
        <f>'OPTA Data'!AS25</f>
        <v>0.32</v>
      </c>
      <c r="I27" s="9">
        <f>'OPTA Data'!AT25</f>
        <v>4.63</v>
      </c>
      <c r="K27" s="16">
        <f>_xlfn.RANK.EQ('Defensive Workspace'!Q27,'Defensive Workspace'!Q$4:Q29,0)</f>
        <v>1</v>
      </c>
      <c r="L27" s="10">
        <f>'OPTA Data'!AU25</f>
        <v>4.91</v>
      </c>
      <c r="M27" s="10">
        <f>'OPTA Data'!AX25</f>
        <v>1.06</v>
      </c>
      <c r="N27" s="10">
        <f>'OPTA Data'!AY25</f>
        <v>1.7</v>
      </c>
      <c r="O27" s="10">
        <f>'OPTA Data'!AZ25</f>
        <v>3.39</v>
      </c>
      <c r="P27" s="10">
        <f>'OPTA Data'!BA25</f>
        <v>5.32</v>
      </c>
      <c r="Q27" s="9">
        <f>'OPTA Data'!BB25</f>
        <v>72.73</v>
      </c>
      <c r="S27" s="16">
        <f>_xlfn.RANK.EQ('Defensive Workspace'!X27,'Defensive Workspace'!X$4:X29,1)</f>
        <v>21</v>
      </c>
      <c r="T27" s="10">
        <f>'OPTA Data'!BC25</f>
        <v>0.83</v>
      </c>
      <c r="U27" s="10">
        <f>'OPTA Data'!BD25</f>
        <v>6.74</v>
      </c>
      <c r="V27" s="10">
        <f>'OPTA Data'!BE25</f>
        <v>1.3</v>
      </c>
      <c r="W27" s="10">
        <f>'OPTA Data'!BF25</f>
        <v>2.48</v>
      </c>
      <c r="X27" s="9">
        <f>'OPTA Data'!BG25</f>
        <v>2.5099999999999998</v>
      </c>
    </row>
    <row r="28" spans="1:25" x14ac:dyDescent="0.3">
      <c r="A28" s="10" t="str">
        <f>'OPTA Data'!J26</f>
        <v>S. Franklin</v>
      </c>
      <c r="B28" s="16">
        <f>_xlfn.RANK.EQ('Defensive Workspace'!I28,'Defensive Workspace'!I$4:I29,0)</f>
        <v>23</v>
      </c>
      <c r="C28" s="10">
        <f>'OPTA Data'!AN26</f>
        <v>1.3</v>
      </c>
      <c r="D28" s="10">
        <f>'OPTA Data'!AO26</f>
        <v>1.3</v>
      </c>
      <c r="E28" s="10">
        <f>'OPTA Data'!AP26</f>
        <v>0.43</v>
      </c>
      <c r="F28" s="10">
        <f>'OPTA Data'!AQ26</f>
        <v>0.65</v>
      </c>
      <c r="G28" s="10">
        <f>'OPTA Data'!AR26</f>
        <v>0.11</v>
      </c>
      <c r="H28" s="10">
        <f>'OPTA Data'!AS26</f>
        <v>0.86</v>
      </c>
      <c r="I28" s="9">
        <f>'OPTA Data'!AT26</f>
        <v>3.35</v>
      </c>
      <c r="K28" s="16">
        <f>_xlfn.RANK.EQ('Defensive Workspace'!Q28,'Defensive Workspace'!Q$4:Q29,0)</f>
        <v>24</v>
      </c>
      <c r="L28" s="10">
        <f>'OPTA Data'!AU26</f>
        <v>4.54</v>
      </c>
      <c r="M28" s="10">
        <f>'OPTA Data'!AX26</f>
        <v>1.19</v>
      </c>
      <c r="N28" s="10">
        <f>'OPTA Data'!AY26</f>
        <v>2.0499999999999998</v>
      </c>
      <c r="O28" s="10">
        <f>'OPTA Data'!AZ26</f>
        <v>3.35</v>
      </c>
      <c r="P28" s="10">
        <f>'OPTA Data'!BA26</f>
        <v>7.67</v>
      </c>
      <c r="Q28" s="9">
        <f>'OPTA Data'!BB26</f>
        <v>60.9</v>
      </c>
      <c r="S28" s="16">
        <f>_xlfn.RANK.EQ('Defensive Workspace'!X28,'Defensive Workspace'!X$4:X29,1)</f>
        <v>22</v>
      </c>
      <c r="T28" s="10">
        <f>'OPTA Data'!BC26</f>
        <v>0.28000000000000003</v>
      </c>
      <c r="U28" s="10">
        <f>'OPTA Data'!BD26</f>
        <v>5.94</v>
      </c>
      <c r="V28" s="10">
        <f>'OPTA Data'!BE26</f>
        <v>1.72</v>
      </c>
      <c r="W28" s="10">
        <f>'OPTA Data'!BF26</f>
        <v>1.06</v>
      </c>
      <c r="X28" s="9">
        <f>'OPTA Data'!BG26</f>
        <v>2.57</v>
      </c>
    </row>
    <row r="29" spans="1:25" x14ac:dyDescent="0.3">
      <c r="A29" s="10" t="str">
        <f>'OPTA Data'!J27</f>
        <v>S. Sutter</v>
      </c>
      <c r="B29" s="16">
        <f>_xlfn.RANK.EQ('Defensive Workspace'!I29,'Defensive Workspace'!I$4:I29,0)</f>
        <v>20</v>
      </c>
      <c r="C29" s="10">
        <f>'OPTA Data'!AN27</f>
        <v>1.64</v>
      </c>
      <c r="D29" s="10">
        <f>'OPTA Data'!AO27</f>
        <v>0.48</v>
      </c>
      <c r="E29" s="10">
        <f>'OPTA Data'!AP27</f>
        <v>0.28999999999999998</v>
      </c>
      <c r="F29" s="10">
        <f>'OPTA Data'!AQ27</f>
        <v>0.39</v>
      </c>
      <c r="G29" s="10">
        <f>'OPTA Data'!AR27</f>
        <v>0.19</v>
      </c>
      <c r="H29" s="10">
        <f>'OPTA Data'!AS27</f>
        <v>0.28999999999999998</v>
      </c>
      <c r="I29" s="9">
        <f>'OPTA Data'!AT27</f>
        <v>3.66</v>
      </c>
      <c r="K29" s="16">
        <f>_xlfn.RANK.EQ('Defensive Workspace'!Q29,'Defensive Workspace'!Q$4:Q29,0)</f>
        <v>3</v>
      </c>
      <c r="L29" s="10">
        <f>'OPTA Data'!AU27</f>
        <v>4.62</v>
      </c>
      <c r="M29" s="10">
        <f>'OPTA Data'!AX27</f>
        <v>0.67</v>
      </c>
      <c r="N29" s="10">
        <f>'OPTA Data'!AY27</f>
        <v>1.35</v>
      </c>
      <c r="O29" s="10">
        <f>'OPTA Data'!AZ27</f>
        <v>2.89</v>
      </c>
      <c r="P29" s="10">
        <f>'OPTA Data'!BA27</f>
        <v>5.29</v>
      </c>
      <c r="Q29" s="9">
        <f>'OPTA Data'!BB27</f>
        <v>69.78</v>
      </c>
      <c r="S29" s="16">
        <f>_xlfn.RANK.EQ('Defensive Workspace'!X29,'Defensive Workspace'!X$4:X29,1)</f>
        <v>14</v>
      </c>
      <c r="T29" s="10">
        <f>'OPTA Data'!BC27</f>
        <v>0.7</v>
      </c>
      <c r="U29" s="10">
        <f>'OPTA Data'!BD27</f>
        <v>4.17</v>
      </c>
      <c r="V29" s="10">
        <f>'OPTA Data'!BE27</f>
        <v>2.17</v>
      </c>
      <c r="W29" s="10">
        <f>'OPTA Data'!BF27</f>
        <v>1.87</v>
      </c>
      <c r="X29" s="9">
        <f>'OPTA Data'!BG27</f>
        <v>2.2200000000000002</v>
      </c>
      <c r="Y29"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31"/>
  <sheetViews>
    <sheetView topLeftCell="A6" zoomScale="85" zoomScaleNormal="85" workbookViewId="0">
      <selection activeCell="AG29" sqref="A29:AG31"/>
    </sheetView>
    <sheetView workbookViewId="1"/>
  </sheetViews>
  <sheetFormatPr defaultRowHeight="14.4" x14ac:dyDescent="0.3"/>
  <cols>
    <col min="1" max="1" width="13.33203125" customWidth="1"/>
    <col min="2" max="2" width="12.88671875" customWidth="1"/>
  </cols>
  <sheetData>
    <row r="1" spans="1:33" x14ac:dyDescent="0.3">
      <c r="A1" t="s">
        <v>78</v>
      </c>
      <c r="V1" t="s">
        <v>81</v>
      </c>
    </row>
    <row r="2" spans="1:33" x14ac:dyDescent="0.3">
      <c r="A2" t="s">
        <v>64</v>
      </c>
      <c r="B2" t="s">
        <v>10</v>
      </c>
      <c r="F2" t="s">
        <v>65</v>
      </c>
      <c r="J2" t="s">
        <v>24</v>
      </c>
      <c r="N2" t="s">
        <v>66</v>
      </c>
      <c r="R2" t="s">
        <v>71</v>
      </c>
      <c r="S2" t="s">
        <v>82</v>
      </c>
      <c r="W2" t="s">
        <v>73</v>
      </c>
      <c r="AA2" t="s">
        <v>74</v>
      </c>
      <c r="AB2" t="s">
        <v>83</v>
      </c>
      <c r="AG2" t="s">
        <v>84</v>
      </c>
    </row>
    <row r="3" spans="1:33" x14ac:dyDescent="0.3">
      <c r="A3" t="s">
        <v>62</v>
      </c>
      <c r="B3" t="s">
        <v>0</v>
      </c>
      <c r="C3" t="s">
        <v>77</v>
      </c>
      <c r="D3" t="s">
        <v>79</v>
      </c>
      <c r="F3" t="s">
        <v>0</v>
      </c>
      <c r="G3" t="s">
        <v>77</v>
      </c>
      <c r="H3" t="s">
        <v>79</v>
      </c>
      <c r="J3" t="s">
        <v>0</v>
      </c>
      <c r="K3" t="s">
        <v>77</v>
      </c>
      <c r="L3" t="s">
        <v>79</v>
      </c>
      <c r="N3" t="s">
        <v>0</v>
      </c>
      <c r="O3" t="s">
        <v>77</v>
      </c>
      <c r="P3" t="s">
        <v>79</v>
      </c>
      <c r="S3" t="s">
        <v>0</v>
      </c>
      <c r="T3" t="s">
        <v>77</v>
      </c>
      <c r="U3" t="s">
        <v>79</v>
      </c>
      <c r="W3" t="s">
        <v>0</v>
      </c>
      <c r="X3" t="s">
        <v>77</v>
      </c>
      <c r="Y3" t="s">
        <v>79</v>
      </c>
      <c r="AB3" t="s">
        <v>0</v>
      </c>
      <c r="AC3" t="s">
        <v>77</v>
      </c>
      <c r="AD3" t="s">
        <v>79</v>
      </c>
      <c r="AG3" t="s">
        <v>170</v>
      </c>
    </row>
    <row r="4" spans="1:33" x14ac:dyDescent="0.3">
      <c r="A4" s="11" t="str">
        <f>'OPTA Data'!J2</f>
        <v>A. Farrell</v>
      </c>
      <c r="B4" s="2">
        <f>'Attacking Workspace'!B4</f>
        <v>10</v>
      </c>
      <c r="C4">
        <f>27-B4</f>
        <v>17</v>
      </c>
      <c r="D4">
        <f>(0.2/3)*C4</f>
        <v>1.1333333333333333</v>
      </c>
      <c r="F4" s="2">
        <f>'Attacking Workspace'!H4</f>
        <v>6</v>
      </c>
      <c r="G4">
        <f>27-F4</f>
        <v>21</v>
      </c>
      <c r="H4">
        <f>(0.2/3)*G4</f>
        <v>1.4</v>
      </c>
      <c r="J4" s="2">
        <f>'Attacking Workspace'!P4</f>
        <v>22</v>
      </c>
      <c r="K4">
        <f>27-J4</f>
        <v>5</v>
      </c>
      <c r="L4">
        <f>(0.2/3)*K4</f>
        <v>0.33333333333333331</v>
      </c>
      <c r="N4" s="2">
        <f>'Attacking Workspace'!X4</f>
        <v>8</v>
      </c>
      <c r="O4">
        <f>27-N4</f>
        <v>19</v>
      </c>
      <c r="P4">
        <f>(0.2)*O4</f>
        <v>3.8000000000000003</v>
      </c>
      <c r="S4" s="2">
        <f>'Defensive Workspace'!B4</f>
        <v>15</v>
      </c>
      <c r="T4">
        <f>27-S4</f>
        <v>12</v>
      </c>
      <c r="U4">
        <f>0.2*T4</f>
        <v>2.4000000000000004</v>
      </c>
      <c r="W4" s="2">
        <f>'Defensive Workspace'!K4</f>
        <v>13</v>
      </c>
      <c r="X4">
        <f>27-W4</f>
        <v>14</v>
      </c>
      <c r="Y4">
        <f>0.2*X4</f>
        <v>2.8000000000000003</v>
      </c>
      <c r="AB4" s="2">
        <f>'Defensive Workspace'!S4</f>
        <v>20</v>
      </c>
      <c r="AC4">
        <f>27-AB4</f>
        <v>7</v>
      </c>
      <c r="AD4">
        <f>0.1*AC4</f>
        <v>0.70000000000000007</v>
      </c>
      <c r="AG4">
        <f>AD4+Y4+U4+P4+L4+H4+D4</f>
        <v>12.566666666666668</v>
      </c>
    </row>
    <row r="5" spans="1:33" x14ac:dyDescent="0.3">
      <c r="A5" s="11" t="str">
        <f>'OPTA Data'!J3</f>
        <v>A. Machado</v>
      </c>
      <c r="B5" s="2">
        <f>'Attacking Workspace'!B5</f>
        <v>20</v>
      </c>
      <c r="C5">
        <f t="shared" ref="C5:C29" si="0">27-B5</f>
        <v>7</v>
      </c>
      <c r="D5">
        <f t="shared" ref="D5:D29" si="1">(0.2/3)*C5</f>
        <v>0.46666666666666667</v>
      </c>
      <c r="F5" s="2">
        <f>'Attacking Workspace'!H5</f>
        <v>4</v>
      </c>
      <c r="G5">
        <f t="shared" ref="G5:G29" si="2">27-F5</f>
        <v>23</v>
      </c>
      <c r="H5">
        <f t="shared" ref="H5:H29" si="3">(0.2/3)*G5</f>
        <v>1.5333333333333332</v>
      </c>
      <c r="J5" s="2">
        <f>'Attacking Workspace'!P5</f>
        <v>15</v>
      </c>
      <c r="K5">
        <f t="shared" ref="K5:K29" si="4">27-J5</f>
        <v>12</v>
      </c>
      <c r="L5">
        <f t="shared" ref="L5:L29" si="5">(0.2/3)*K5</f>
        <v>0.8</v>
      </c>
      <c r="N5" s="2">
        <f>'Attacking Workspace'!X5</f>
        <v>6</v>
      </c>
      <c r="O5">
        <f t="shared" ref="O5:O29" si="6">27-N5</f>
        <v>21</v>
      </c>
      <c r="P5">
        <f t="shared" ref="P5:P29" si="7">(0.2)*O5</f>
        <v>4.2</v>
      </c>
      <c r="S5" s="2">
        <f>'Defensive Workspace'!B5</f>
        <v>14</v>
      </c>
      <c r="T5">
        <f t="shared" ref="T5:T29" si="8">27-S5</f>
        <v>13</v>
      </c>
      <c r="U5">
        <f t="shared" ref="U5:U29" si="9">0.2*T5</f>
        <v>2.6</v>
      </c>
      <c r="W5" s="2">
        <f>'Defensive Workspace'!K5</f>
        <v>26</v>
      </c>
      <c r="X5">
        <f t="shared" ref="X5:X29" si="10">27-W5</f>
        <v>1</v>
      </c>
      <c r="Y5">
        <f t="shared" ref="Y5:Y29" si="11">0.2*X5</f>
        <v>0.2</v>
      </c>
      <c r="AB5" s="2">
        <f>'Defensive Workspace'!S5</f>
        <v>16</v>
      </c>
      <c r="AC5">
        <f t="shared" ref="AC5:AC29" si="12">27-AB5</f>
        <v>11</v>
      </c>
      <c r="AD5">
        <f t="shared" ref="AD5:AD29" si="13">0.1*AC5</f>
        <v>1.1000000000000001</v>
      </c>
      <c r="AG5">
        <f t="shared" ref="AG5:AG29" si="14">AD5+Y5+U5+P5+L5+H5+D5</f>
        <v>10.900000000000002</v>
      </c>
    </row>
    <row r="6" spans="1:33" x14ac:dyDescent="0.3">
      <c r="A6" s="11" t="str">
        <f>'OPTA Data'!J4</f>
        <v>A. Powell</v>
      </c>
      <c r="B6" s="2">
        <f>'Attacking Workspace'!B6</f>
        <v>14</v>
      </c>
      <c r="C6">
        <f t="shared" si="0"/>
        <v>13</v>
      </c>
      <c r="D6">
        <f t="shared" si="1"/>
        <v>0.8666666666666667</v>
      </c>
      <c r="F6" s="2">
        <f>'Attacking Workspace'!H6</f>
        <v>25</v>
      </c>
      <c r="G6">
        <f t="shared" si="2"/>
        <v>2</v>
      </c>
      <c r="H6">
        <f t="shared" si="3"/>
        <v>0.13333333333333333</v>
      </c>
      <c r="J6" s="2">
        <f>'Attacking Workspace'!P6</f>
        <v>18</v>
      </c>
      <c r="K6">
        <f t="shared" si="4"/>
        <v>9</v>
      </c>
      <c r="L6">
        <f t="shared" si="5"/>
        <v>0.6</v>
      </c>
      <c r="N6" s="2">
        <f>'Attacking Workspace'!X6</f>
        <v>9</v>
      </c>
      <c r="O6">
        <f t="shared" si="6"/>
        <v>18</v>
      </c>
      <c r="P6">
        <f t="shared" si="7"/>
        <v>3.6</v>
      </c>
      <c r="S6" s="2">
        <f>'Defensive Workspace'!B6</f>
        <v>18</v>
      </c>
      <c r="T6">
        <f t="shared" si="8"/>
        <v>9</v>
      </c>
      <c r="U6">
        <f t="shared" si="9"/>
        <v>1.8</v>
      </c>
      <c r="W6" s="2">
        <f>'Defensive Workspace'!K6</f>
        <v>22</v>
      </c>
      <c r="X6">
        <f t="shared" si="10"/>
        <v>5</v>
      </c>
      <c r="Y6">
        <f t="shared" si="11"/>
        <v>1</v>
      </c>
      <c r="AB6" s="2">
        <f>'Defensive Workspace'!S6</f>
        <v>11</v>
      </c>
      <c r="AC6">
        <f t="shared" si="12"/>
        <v>16</v>
      </c>
      <c r="AD6">
        <f t="shared" si="13"/>
        <v>1.6</v>
      </c>
      <c r="AG6">
        <f t="shared" si="14"/>
        <v>9.6</v>
      </c>
    </row>
    <row r="7" spans="1:33" x14ac:dyDescent="0.3">
      <c r="A7" s="11" t="str">
        <f>'OPTA Data'!J5</f>
        <v>A. Tinnerholm</v>
      </c>
      <c r="B7" s="2">
        <f>'Attacking Workspace'!B7</f>
        <v>7</v>
      </c>
      <c r="C7">
        <f t="shared" si="0"/>
        <v>20</v>
      </c>
      <c r="D7">
        <f t="shared" si="1"/>
        <v>1.3333333333333333</v>
      </c>
      <c r="F7" s="2">
        <f>'Attacking Workspace'!H7</f>
        <v>3</v>
      </c>
      <c r="G7">
        <f t="shared" si="2"/>
        <v>24</v>
      </c>
      <c r="H7">
        <f t="shared" si="3"/>
        <v>1.6</v>
      </c>
      <c r="J7" s="2">
        <f>'Attacking Workspace'!P7</f>
        <v>5</v>
      </c>
      <c r="K7">
        <f t="shared" si="4"/>
        <v>22</v>
      </c>
      <c r="L7">
        <f t="shared" si="5"/>
        <v>1.4666666666666666</v>
      </c>
      <c r="N7" s="2">
        <f>'Attacking Workspace'!X7</f>
        <v>7</v>
      </c>
      <c r="O7">
        <f t="shared" si="6"/>
        <v>20</v>
      </c>
      <c r="P7">
        <f t="shared" si="7"/>
        <v>4</v>
      </c>
      <c r="S7" s="2">
        <f>'Defensive Workspace'!B7</f>
        <v>17</v>
      </c>
      <c r="T7">
        <f t="shared" si="8"/>
        <v>10</v>
      </c>
      <c r="U7">
        <f t="shared" si="9"/>
        <v>2</v>
      </c>
      <c r="W7" s="2">
        <f>'Defensive Workspace'!K7</f>
        <v>21</v>
      </c>
      <c r="X7">
        <f t="shared" si="10"/>
        <v>6</v>
      </c>
      <c r="Y7">
        <f t="shared" si="11"/>
        <v>1.2000000000000002</v>
      </c>
      <c r="AB7" s="2">
        <f>'Defensive Workspace'!S7</f>
        <v>12</v>
      </c>
      <c r="AC7">
        <f t="shared" si="12"/>
        <v>15</v>
      </c>
      <c r="AD7">
        <f t="shared" si="13"/>
        <v>1.5</v>
      </c>
      <c r="AG7">
        <f t="shared" si="14"/>
        <v>13.1</v>
      </c>
    </row>
    <row r="8" spans="1:33" x14ac:dyDescent="0.3">
      <c r="A8" s="11" t="str">
        <f>'OPTA Data'!J6</f>
        <v>A. Wenger</v>
      </c>
      <c r="B8" s="2">
        <f>'Attacking Workspace'!B8</f>
        <v>24</v>
      </c>
      <c r="C8">
        <f t="shared" si="0"/>
        <v>3</v>
      </c>
      <c r="D8">
        <f t="shared" si="1"/>
        <v>0.2</v>
      </c>
      <c r="F8" s="2">
        <f>'Attacking Workspace'!H8</f>
        <v>14</v>
      </c>
      <c r="G8">
        <f t="shared" si="2"/>
        <v>13</v>
      </c>
      <c r="H8">
        <f t="shared" si="3"/>
        <v>0.8666666666666667</v>
      </c>
      <c r="J8" s="2">
        <f>'Attacking Workspace'!P8</f>
        <v>20</v>
      </c>
      <c r="K8">
        <f t="shared" si="4"/>
        <v>7</v>
      </c>
      <c r="L8">
        <f t="shared" si="5"/>
        <v>0.46666666666666667</v>
      </c>
      <c r="N8" s="2">
        <f>'Attacking Workspace'!X8</f>
        <v>26</v>
      </c>
      <c r="O8">
        <f t="shared" si="6"/>
        <v>1</v>
      </c>
      <c r="P8">
        <f t="shared" si="7"/>
        <v>0.2</v>
      </c>
      <c r="S8" s="2">
        <f>'Defensive Workspace'!B8</f>
        <v>21</v>
      </c>
      <c r="T8">
        <f t="shared" si="8"/>
        <v>6</v>
      </c>
      <c r="U8">
        <f t="shared" si="9"/>
        <v>1.2000000000000002</v>
      </c>
      <c r="W8" s="2">
        <f>'Defensive Workspace'!K8</f>
        <v>8</v>
      </c>
      <c r="X8">
        <f t="shared" si="10"/>
        <v>19</v>
      </c>
      <c r="Y8">
        <f t="shared" si="11"/>
        <v>3.8000000000000003</v>
      </c>
      <c r="AB8" s="2">
        <f>'Defensive Workspace'!S8</f>
        <v>19</v>
      </c>
      <c r="AC8">
        <f t="shared" si="12"/>
        <v>8</v>
      </c>
      <c r="AD8">
        <f t="shared" si="13"/>
        <v>0.8</v>
      </c>
      <c r="AG8">
        <f t="shared" si="14"/>
        <v>7.5333333333333341</v>
      </c>
    </row>
    <row r="9" spans="1:33" x14ac:dyDescent="0.3">
      <c r="A9" s="11" t="str">
        <f>'OPTA Data'!J7</f>
        <v>Auro</v>
      </c>
      <c r="B9" s="2">
        <f>'Attacking Workspace'!B9</f>
        <v>2</v>
      </c>
      <c r="C9">
        <f t="shared" si="0"/>
        <v>25</v>
      </c>
      <c r="D9">
        <f t="shared" si="1"/>
        <v>1.6666666666666667</v>
      </c>
      <c r="F9" s="2">
        <f>'Attacking Workspace'!H9</f>
        <v>1</v>
      </c>
      <c r="G9">
        <f t="shared" si="2"/>
        <v>26</v>
      </c>
      <c r="H9">
        <f t="shared" si="3"/>
        <v>1.7333333333333334</v>
      </c>
      <c r="J9" s="2">
        <f>'Attacking Workspace'!P9</f>
        <v>1</v>
      </c>
      <c r="K9">
        <f t="shared" si="4"/>
        <v>26</v>
      </c>
      <c r="L9">
        <f t="shared" si="5"/>
        <v>1.7333333333333334</v>
      </c>
      <c r="N9" s="2">
        <f>'Attacking Workspace'!X9</f>
        <v>16</v>
      </c>
      <c r="O9">
        <f t="shared" si="6"/>
        <v>11</v>
      </c>
      <c r="P9">
        <f t="shared" si="7"/>
        <v>2.2000000000000002</v>
      </c>
      <c r="S9" s="2">
        <f>'Defensive Workspace'!B9</f>
        <v>12</v>
      </c>
      <c r="T9">
        <f t="shared" si="8"/>
        <v>15</v>
      </c>
      <c r="U9">
        <f t="shared" si="9"/>
        <v>3</v>
      </c>
      <c r="W9" s="2">
        <f>'Defensive Workspace'!K9</f>
        <v>10</v>
      </c>
      <c r="X9">
        <f t="shared" si="10"/>
        <v>17</v>
      </c>
      <c r="Y9">
        <f t="shared" si="11"/>
        <v>3.4000000000000004</v>
      </c>
      <c r="AB9" s="2">
        <f>'Defensive Workspace'!S9</f>
        <v>9</v>
      </c>
      <c r="AC9">
        <f t="shared" si="12"/>
        <v>18</v>
      </c>
      <c r="AD9">
        <f t="shared" si="13"/>
        <v>1.8</v>
      </c>
      <c r="AG9">
        <f t="shared" si="14"/>
        <v>15.533333333333333</v>
      </c>
    </row>
    <row r="10" spans="1:33" x14ac:dyDescent="0.3">
      <c r="A10" s="11" t="str">
        <f>'OPTA Data'!J8</f>
        <v>B. Lennon</v>
      </c>
      <c r="B10" s="2">
        <f>'Attacking Workspace'!B10</f>
        <v>8</v>
      </c>
      <c r="C10">
        <f t="shared" si="0"/>
        <v>19</v>
      </c>
      <c r="D10">
        <f t="shared" si="1"/>
        <v>1.2666666666666666</v>
      </c>
      <c r="F10" s="2">
        <f>'Attacking Workspace'!H10</f>
        <v>8</v>
      </c>
      <c r="G10">
        <f t="shared" si="2"/>
        <v>19</v>
      </c>
      <c r="H10">
        <f t="shared" si="3"/>
        <v>1.2666666666666666</v>
      </c>
      <c r="J10" s="2">
        <f>'Attacking Workspace'!P10</f>
        <v>3</v>
      </c>
      <c r="K10">
        <f t="shared" si="4"/>
        <v>24</v>
      </c>
      <c r="L10">
        <f t="shared" si="5"/>
        <v>1.6</v>
      </c>
      <c r="N10" s="2">
        <f>'Attacking Workspace'!X10</f>
        <v>10</v>
      </c>
      <c r="O10">
        <f t="shared" si="6"/>
        <v>17</v>
      </c>
      <c r="P10">
        <f t="shared" si="7"/>
        <v>3.4000000000000004</v>
      </c>
      <c r="S10" s="2">
        <f>'Defensive Workspace'!B10</f>
        <v>22</v>
      </c>
      <c r="T10">
        <f t="shared" si="8"/>
        <v>5</v>
      </c>
      <c r="U10">
        <f t="shared" si="9"/>
        <v>1</v>
      </c>
      <c r="W10" s="2">
        <f>'Defensive Workspace'!K10</f>
        <v>7</v>
      </c>
      <c r="X10">
        <f t="shared" si="10"/>
        <v>20</v>
      </c>
      <c r="Y10">
        <f t="shared" si="11"/>
        <v>4</v>
      </c>
      <c r="AB10" s="2">
        <f>'Defensive Workspace'!S10</f>
        <v>12</v>
      </c>
      <c r="AC10">
        <f t="shared" si="12"/>
        <v>15</v>
      </c>
      <c r="AD10">
        <f t="shared" si="13"/>
        <v>1.5</v>
      </c>
      <c r="AG10">
        <f t="shared" si="14"/>
        <v>14.033333333333331</v>
      </c>
    </row>
    <row r="11" spans="1:33" x14ac:dyDescent="0.3">
      <c r="A11" s="11" t="str">
        <f>'OPTA Data'!J9</f>
        <v>C. Duvall</v>
      </c>
      <c r="B11" s="2">
        <f>'Attacking Workspace'!B11</f>
        <v>17</v>
      </c>
      <c r="C11">
        <f t="shared" si="0"/>
        <v>10</v>
      </c>
      <c r="D11">
        <f t="shared" si="1"/>
        <v>0.66666666666666663</v>
      </c>
      <c r="F11" s="2">
        <f>'Attacking Workspace'!H11</f>
        <v>15</v>
      </c>
      <c r="G11">
        <f t="shared" si="2"/>
        <v>12</v>
      </c>
      <c r="H11">
        <f t="shared" si="3"/>
        <v>0.8</v>
      </c>
      <c r="J11" s="2">
        <f>'Attacking Workspace'!P11</f>
        <v>8</v>
      </c>
      <c r="K11">
        <f t="shared" si="4"/>
        <v>19</v>
      </c>
      <c r="L11">
        <f t="shared" si="5"/>
        <v>1.2666666666666666</v>
      </c>
      <c r="N11" s="2">
        <f>'Attacking Workspace'!X11</f>
        <v>25</v>
      </c>
      <c r="O11">
        <f t="shared" si="6"/>
        <v>2</v>
      </c>
      <c r="P11">
        <f t="shared" si="7"/>
        <v>0.4</v>
      </c>
      <c r="S11" s="2">
        <f>'Defensive Workspace'!B11</f>
        <v>26</v>
      </c>
      <c r="T11">
        <f t="shared" si="8"/>
        <v>1</v>
      </c>
      <c r="U11">
        <f t="shared" si="9"/>
        <v>0.2</v>
      </c>
      <c r="W11" s="2">
        <f>'Defensive Workspace'!K11</f>
        <v>18</v>
      </c>
      <c r="X11">
        <f t="shared" si="10"/>
        <v>9</v>
      </c>
      <c r="Y11">
        <f t="shared" si="11"/>
        <v>1.8</v>
      </c>
      <c r="AB11" s="2">
        <f>'Defensive Workspace'!S11</f>
        <v>26</v>
      </c>
      <c r="AC11">
        <f t="shared" si="12"/>
        <v>1</v>
      </c>
      <c r="AD11">
        <f t="shared" si="13"/>
        <v>0.1</v>
      </c>
      <c r="AG11">
        <f t="shared" si="14"/>
        <v>5.2333333333333334</v>
      </c>
    </row>
    <row r="12" spans="1:33" x14ac:dyDescent="0.3">
      <c r="A12" s="11" t="str">
        <f>'OPTA Data'!J10</f>
        <v>F. Escobar</v>
      </c>
      <c r="B12" s="2">
        <f>'Attacking Workspace'!B12</f>
        <v>6</v>
      </c>
      <c r="C12">
        <f t="shared" si="0"/>
        <v>21</v>
      </c>
      <c r="D12">
        <f t="shared" si="1"/>
        <v>1.4</v>
      </c>
      <c r="F12" s="2">
        <f>'Attacking Workspace'!H12</f>
        <v>21</v>
      </c>
      <c r="G12">
        <f t="shared" si="2"/>
        <v>6</v>
      </c>
      <c r="H12">
        <f t="shared" si="3"/>
        <v>0.4</v>
      </c>
      <c r="J12" s="2">
        <f>'Attacking Workspace'!P12</f>
        <v>9</v>
      </c>
      <c r="K12">
        <f t="shared" si="4"/>
        <v>18</v>
      </c>
      <c r="L12">
        <f t="shared" si="5"/>
        <v>1.2</v>
      </c>
      <c r="N12" s="2">
        <f>'Attacking Workspace'!X12</f>
        <v>19</v>
      </c>
      <c r="O12">
        <f t="shared" si="6"/>
        <v>8</v>
      </c>
      <c r="P12">
        <f t="shared" si="7"/>
        <v>1.6</v>
      </c>
      <c r="S12" s="2">
        <f>'Defensive Workspace'!B12</f>
        <v>13</v>
      </c>
      <c r="T12">
        <f t="shared" si="8"/>
        <v>14</v>
      </c>
      <c r="U12">
        <f t="shared" si="9"/>
        <v>2.8000000000000003</v>
      </c>
      <c r="W12" s="2">
        <f>'Defensive Workspace'!K12</f>
        <v>12</v>
      </c>
      <c r="X12">
        <f t="shared" si="10"/>
        <v>15</v>
      </c>
      <c r="Y12">
        <f t="shared" si="11"/>
        <v>3</v>
      </c>
      <c r="AB12" s="2">
        <f>'Defensive Workspace'!S12</f>
        <v>5</v>
      </c>
      <c r="AC12">
        <f t="shared" si="12"/>
        <v>22</v>
      </c>
      <c r="AD12">
        <f t="shared" si="13"/>
        <v>2.2000000000000002</v>
      </c>
      <c r="AG12">
        <f t="shared" si="14"/>
        <v>12.6</v>
      </c>
    </row>
    <row r="13" spans="1:33" x14ac:dyDescent="0.3">
      <c r="A13" s="11" t="str">
        <f>'OPTA Data'!J11</f>
        <v>G. Zusi</v>
      </c>
      <c r="B13" s="2">
        <f>'Attacking Workspace'!B13</f>
        <v>1</v>
      </c>
      <c r="C13">
        <f t="shared" si="0"/>
        <v>26</v>
      </c>
      <c r="D13">
        <f t="shared" si="1"/>
        <v>1.7333333333333334</v>
      </c>
      <c r="F13" s="2">
        <f>'Attacking Workspace'!H13</f>
        <v>2</v>
      </c>
      <c r="G13">
        <f t="shared" si="2"/>
        <v>25</v>
      </c>
      <c r="H13">
        <f t="shared" si="3"/>
        <v>1.6666666666666667</v>
      </c>
      <c r="J13" s="2">
        <f>'Attacking Workspace'!P13</f>
        <v>23</v>
      </c>
      <c r="K13">
        <f t="shared" si="4"/>
        <v>4</v>
      </c>
      <c r="L13">
        <f t="shared" si="5"/>
        <v>0.26666666666666666</v>
      </c>
      <c r="N13" s="2">
        <f>'Attacking Workspace'!X13</f>
        <v>1</v>
      </c>
      <c r="O13">
        <f t="shared" si="6"/>
        <v>26</v>
      </c>
      <c r="P13">
        <f t="shared" si="7"/>
        <v>5.2</v>
      </c>
      <c r="S13" s="2">
        <f>'Defensive Workspace'!B13</f>
        <v>7</v>
      </c>
      <c r="T13">
        <f t="shared" si="8"/>
        <v>20</v>
      </c>
      <c r="U13">
        <f t="shared" si="9"/>
        <v>4</v>
      </c>
      <c r="W13" s="2">
        <f>'Defensive Workspace'!K13</f>
        <v>11</v>
      </c>
      <c r="X13">
        <f t="shared" si="10"/>
        <v>16</v>
      </c>
      <c r="Y13">
        <f t="shared" si="11"/>
        <v>3.2</v>
      </c>
      <c r="AB13" s="2">
        <f>'Defensive Workspace'!S13</f>
        <v>8</v>
      </c>
      <c r="AC13">
        <f t="shared" si="12"/>
        <v>19</v>
      </c>
      <c r="AD13">
        <f t="shared" si="13"/>
        <v>1.9000000000000001</v>
      </c>
      <c r="AG13">
        <f t="shared" si="14"/>
        <v>17.966666666666669</v>
      </c>
    </row>
    <row r="14" spans="1:33" x14ac:dyDescent="0.3">
      <c r="A14" s="11" t="str">
        <f>'OPTA Data'!J12</f>
        <v>H. Afful</v>
      </c>
      <c r="B14" s="2">
        <f>'Attacking Workspace'!B14</f>
        <v>4</v>
      </c>
      <c r="C14">
        <f t="shared" si="0"/>
        <v>23</v>
      </c>
      <c r="D14">
        <f t="shared" si="1"/>
        <v>1.5333333333333332</v>
      </c>
      <c r="F14" s="2">
        <f>'Attacking Workspace'!H14</f>
        <v>13</v>
      </c>
      <c r="G14">
        <f t="shared" si="2"/>
        <v>14</v>
      </c>
      <c r="H14">
        <f t="shared" si="3"/>
        <v>0.93333333333333335</v>
      </c>
      <c r="J14" s="2">
        <f>'Attacking Workspace'!P14</f>
        <v>9</v>
      </c>
      <c r="K14">
        <f t="shared" si="4"/>
        <v>18</v>
      </c>
      <c r="L14">
        <f t="shared" si="5"/>
        <v>1.2</v>
      </c>
      <c r="N14" s="2">
        <f>'Attacking Workspace'!X14</f>
        <v>4</v>
      </c>
      <c r="O14">
        <f t="shared" si="6"/>
        <v>23</v>
      </c>
      <c r="P14">
        <f t="shared" si="7"/>
        <v>4.6000000000000005</v>
      </c>
      <c r="S14" s="2">
        <f>'Defensive Workspace'!B14</f>
        <v>24</v>
      </c>
      <c r="T14">
        <f t="shared" si="8"/>
        <v>3</v>
      </c>
      <c r="U14">
        <f t="shared" si="9"/>
        <v>0.60000000000000009</v>
      </c>
      <c r="W14" s="2">
        <f>'Defensive Workspace'!K14</f>
        <v>2</v>
      </c>
      <c r="X14">
        <f t="shared" si="10"/>
        <v>25</v>
      </c>
      <c r="Y14">
        <f t="shared" si="11"/>
        <v>5</v>
      </c>
      <c r="AB14" s="2">
        <f>'Defensive Workspace'!S14</f>
        <v>2</v>
      </c>
      <c r="AC14">
        <f t="shared" si="12"/>
        <v>25</v>
      </c>
      <c r="AD14">
        <f t="shared" si="13"/>
        <v>2.5</v>
      </c>
      <c r="AG14">
        <f t="shared" si="14"/>
        <v>16.366666666666667</v>
      </c>
    </row>
    <row r="15" spans="1:33" x14ac:dyDescent="0.3">
      <c r="A15" s="11" t="str">
        <f>'OPTA Data'!J13</f>
        <v>J. McCrary</v>
      </c>
      <c r="B15" s="2">
        <f>'Attacking Workspace'!B15</f>
        <v>26</v>
      </c>
      <c r="C15">
        <f t="shared" si="0"/>
        <v>1</v>
      </c>
      <c r="D15">
        <f t="shared" si="1"/>
        <v>6.6666666666666666E-2</v>
      </c>
      <c r="F15" s="2">
        <f>'Attacking Workspace'!H15</f>
        <v>26</v>
      </c>
      <c r="G15">
        <f t="shared" si="2"/>
        <v>1</v>
      </c>
      <c r="H15">
        <f t="shared" si="3"/>
        <v>6.6666666666666666E-2</v>
      </c>
      <c r="J15" s="2">
        <f>'Attacking Workspace'!P15</f>
        <v>2</v>
      </c>
      <c r="K15">
        <f t="shared" si="4"/>
        <v>25</v>
      </c>
      <c r="L15">
        <f t="shared" si="5"/>
        <v>1.6666666666666667</v>
      </c>
      <c r="N15" s="2">
        <f>'Attacking Workspace'!X15</f>
        <v>22</v>
      </c>
      <c r="O15">
        <f t="shared" si="6"/>
        <v>5</v>
      </c>
      <c r="P15">
        <f t="shared" si="7"/>
        <v>1</v>
      </c>
      <c r="S15" s="2">
        <f>'Defensive Workspace'!B15</f>
        <v>5</v>
      </c>
      <c r="T15">
        <f t="shared" si="8"/>
        <v>22</v>
      </c>
      <c r="U15">
        <f t="shared" si="9"/>
        <v>4.4000000000000004</v>
      </c>
      <c r="W15" s="2">
        <f>'Defensive Workspace'!K15</f>
        <v>23</v>
      </c>
      <c r="X15">
        <f t="shared" si="10"/>
        <v>4</v>
      </c>
      <c r="Y15">
        <f t="shared" si="11"/>
        <v>0.8</v>
      </c>
      <c r="AB15" s="2">
        <f>'Defensive Workspace'!S15</f>
        <v>7</v>
      </c>
      <c r="AC15">
        <f t="shared" si="12"/>
        <v>20</v>
      </c>
      <c r="AD15">
        <f t="shared" si="13"/>
        <v>2</v>
      </c>
      <c r="AG15">
        <f t="shared" si="14"/>
        <v>9.9999999999999982</v>
      </c>
    </row>
    <row r="16" spans="1:33" x14ac:dyDescent="0.3">
      <c r="A16" s="11" t="str">
        <f>'OPTA Data'!J14</f>
        <v>J. Nerwinski</v>
      </c>
      <c r="B16" s="2">
        <f>'Attacking Workspace'!B16</f>
        <v>23</v>
      </c>
      <c r="C16">
        <f t="shared" si="0"/>
        <v>4</v>
      </c>
      <c r="D16">
        <f t="shared" si="1"/>
        <v>0.26666666666666666</v>
      </c>
      <c r="F16" s="2">
        <f>'Attacking Workspace'!H16</f>
        <v>20</v>
      </c>
      <c r="G16">
        <f t="shared" si="2"/>
        <v>7</v>
      </c>
      <c r="H16">
        <f t="shared" si="3"/>
        <v>0.46666666666666667</v>
      </c>
      <c r="J16" s="2">
        <f>'Attacking Workspace'!P16</f>
        <v>18</v>
      </c>
      <c r="K16">
        <f t="shared" si="4"/>
        <v>9</v>
      </c>
      <c r="L16">
        <f t="shared" si="5"/>
        <v>0.6</v>
      </c>
      <c r="N16" s="2">
        <f>'Attacking Workspace'!X16</f>
        <v>20</v>
      </c>
      <c r="O16">
        <f t="shared" si="6"/>
        <v>7</v>
      </c>
      <c r="P16">
        <f t="shared" si="7"/>
        <v>1.4000000000000001</v>
      </c>
      <c r="S16" s="2">
        <f>'Defensive Workspace'!B16</f>
        <v>10</v>
      </c>
      <c r="T16">
        <f t="shared" si="8"/>
        <v>17</v>
      </c>
      <c r="U16">
        <f t="shared" si="9"/>
        <v>3.4000000000000004</v>
      </c>
      <c r="W16" s="2">
        <f>'Defensive Workspace'!K16</f>
        <v>17</v>
      </c>
      <c r="X16">
        <f t="shared" si="10"/>
        <v>10</v>
      </c>
      <c r="Y16">
        <f t="shared" si="11"/>
        <v>2</v>
      </c>
      <c r="AB16" s="2">
        <f>'Defensive Workspace'!S16</f>
        <v>17</v>
      </c>
      <c r="AC16">
        <f t="shared" si="12"/>
        <v>10</v>
      </c>
      <c r="AD16">
        <f t="shared" si="13"/>
        <v>1</v>
      </c>
      <c r="AG16">
        <f t="shared" si="14"/>
        <v>9.1333333333333346</v>
      </c>
    </row>
    <row r="17" spans="1:33" x14ac:dyDescent="0.3">
      <c r="A17" s="11" t="str">
        <f>'OPTA Data'!J15</f>
        <v>K. Ellis</v>
      </c>
      <c r="B17" s="2">
        <f>'Attacking Workspace'!B17</f>
        <v>19</v>
      </c>
      <c r="C17">
        <f t="shared" si="0"/>
        <v>8</v>
      </c>
      <c r="D17">
        <f t="shared" si="1"/>
        <v>0.53333333333333333</v>
      </c>
      <c r="F17" s="2">
        <f>'Attacking Workspace'!H17</f>
        <v>22</v>
      </c>
      <c r="G17">
        <f t="shared" si="2"/>
        <v>5</v>
      </c>
      <c r="H17">
        <f t="shared" si="3"/>
        <v>0.33333333333333331</v>
      </c>
      <c r="J17" s="2">
        <f>'Attacking Workspace'!P17</f>
        <v>13</v>
      </c>
      <c r="K17">
        <f t="shared" si="4"/>
        <v>14</v>
      </c>
      <c r="L17">
        <f t="shared" si="5"/>
        <v>0.93333333333333335</v>
      </c>
      <c r="N17" s="2">
        <f>'Attacking Workspace'!X17</f>
        <v>14</v>
      </c>
      <c r="O17">
        <f t="shared" si="6"/>
        <v>13</v>
      </c>
      <c r="P17">
        <f t="shared" si="7"/>
        <v>2.6</v>
      </c>
      <c r="S17" s="2">
        <f>'Defensive Workspace'!B17</f>
        <v>9</v>
      </c>
      <c r="T17">
        <f t="shared" si="8"/>
        <v>18</v>
      </c>
      <c r="U17">
        <f t="shared" si="9"/>
        <v>3.6</v>
      </c>
      <c r="W17" s="2">
        <f>'Defensive Workspace'!K17</f>
        <v>19</v>
      </c>
      <c r="X17">
        <f t="shared" si="10"/>
        <v>8</v>
      </c>
      <c r="Y17">
        <f t="shared" si="11"/>
        <v>1.6</v>
      </c>
      <c r="AB17" s="2">
        <f>'Defensive Workspace'!S17</f>
        <v>24</v>
      </c>
      <c r="AC17">
        <f t="shared" si="12"/>
        <v>3</v>
      </c>
      <c r="AD17">
        <f t="shared" si="13"/>
        <v>0.30000000000000004</v>
      </c>
      <c r="AG17">
        <f t="shared" si="14"/>
        <v>9.9</v>
      </c>
    </row>
    <row r="18" spans="1:33" x14ac:dyDescent="0.3">
      <c r="A18" s="11" t="str">
        <f>'OPTA Data'!J16</f>
        <v>K. Leerdam</v>
      </c>
      <c r="B18" s="2">
        <f>'Attacking Workspace'!B18</f>
        <v>9</v>
      </c>
      <c r="C18">
        <f t="shared" si="0"/>
        <v>18</v>
      </c>
      <c r="D18">
        <f t="shared" si="1"/>
        <v>1.2</v>
      </c>
      <c r="F18" s="2">
        <f>'Attacking Workspace'!H18</f>
        <v>19</v>
      </c>
      <c r="G18">
        <f t="shared" si="2"/>
        <v>8</v>
      </c>
      <c r="H18">
        <f t="shared" si="3"/>
        <v>0.53333333333333333</v>
      </c>
      <c r="J18" s="2">
        <f>'Attacking Workspace'!P18</f>
        <v>25</v>
      </c>
      <c r="K18">
        <f t="shared" si="4"/>
        <v>2</v>
      </c>
      <c r="L18">
        <f t="shared" si="5"/>
        <v>0.13333333333333333</v>
      </c>
      <c r="N18" s="2">
        <f>'Attacking Workspace'!X18</f>
        <v>3</v>
      </c>
      <c r="O18">
        <f t="shared" si="6"/>
        <v>24</v>
      </c>
      <c r="P18">
        <f t="shared" si="7"/>
        <v>4.8000000000000007</v>
      </c>
      <c r="S18" s="2">
        <f>'Defensive Workspace'!B18</f>
        <v>6</v>
      </c>
      <c r="T18">
        <f t="shared" si="8"/>
        <v>21</v>
      </c>
      <c r="U18">
        <f t="shared" si="9"/>
        <v>4.2</v>
      </c>
      <c r="W18" s="2">
        <f>'Defensive Workspace'!K18</f>
        <v>20</v>
      </c>
      <c r="X18">
        <f t="shared" si="10"/>
        <v>7</v>
      </c>
      <c r="Y18">
        <f t="shared" si="11"/>
        <v>1.4000000000000001</v>
      </c>
      <c r="AB18" s="2">
        <f>'Defensive Workspace'!S18</f>
        <v>3</v>
      </c>
      <c r="AC18">
        <f t="shared" si="12"/>
        <v>24</v>
      </c>
      <c r="AD18">
        <f t="shared" si="13"/>
        <v>2.4000000000000004</v>
      </c>
      <c r="AG18">
        <f t="shared" si="14"/>
        <v>14.666666666666666</v>
      </c>
    </row>
    <row r="19" spans="1:33" x14ac:dyDescent="0.3">
      <c r="A19" s="11" t="str">
        <f>'OPTA Data'!J17</f>
        <v>K. Rosenberry</v>
      </c>
      <c r="B19" s="2">
        <f>'Attacking Workspace'!B19</f>
        <v>5</v>
      </c>
      <c r="C19">
        <f t="shared" si="0"/>
        <v>22</v>
      </c>
      <c r="D19">
        <f t="shared" si="1"/>
        <v>1.4666666666666666</v>
      </c>
      <c r="F19" s="2">
        <f>'Attacking Workspace'!H19</f>
        <v>5</v>
      </c>
      <c r="G19">
        <f t="shared" si="2"/>
        <v>22</v>
      </c>
      <c r="H19">
        <f t="shared" si="3"/>
        <v>1.4666666666666666</v>
      </c>
      <c r="J19" s="2">
        <f>'Attacking Workspace'!P19</f>
        <v>21</v>
      </c>
      <c r="K19">
        <f t="shared" si="4"/>
        <v>6</v>
      </c>
      <c r="L19">
        <f t="shared" si="5"/>
        <v>0.4</v>
      </c>
      <c r="N19" s="2">
        <f>'Attacking Workspace'!X19</f>
        <v>18</v>
      </c>
      <c r="O19">
        <f t="shared" si="6"/>
        <v>9</v>
      </c>
      <c r="P19">
        <f t="shared" si="7"/>
        <v>1.8</v>
      </c>
      <c r="S19" s="2">
        <f>'Defensive Workspace'!B19</f>
        <v>1</v>
      </c>
      <c r="T19">
        <f t="shared" si="8"/>
        <v>26</v>
      </c>
      <c r="U19">
        <f t="shared" si="9"/>
        <v>5.2</v>
      </c>
      <c r="W19" s="2">
        <f>'Defensive Workspace'!K19</f>
        <v>6</v>
      </c>
      <c r="X19">
        <f t="shared" si="10"/>
        <v>21</v>
      </c>
      <c r="Y19">
        <f t="shared" si="11"/>
        <v>4.2</v>
      </c>
      <c r="AB19" s="2">
        <f>'Defensive Workspace'!S19</f>
        <v>15</v>
      </c>
      <c r="AC19">
        <f t="shared" si="12"/>
        <v>12</v>
      </c>
      <c r="AD19">
        <f t="shared" si="13"/>
        <v>1.2000000000000002</v>
      </c>
      <c r="AG19">
        <f t="shared" si="14"/>
        <v>15.733333333333336</v>
      </c>
    </row>
    <row r="20" spans="1:33" x14ac:dyDescent="0.3">
      <c r="A20" s="11" t="str">
        <f>'OPTA Data'!J18</f>
        <v>M. Murillo</v>
      </c>
      <c r="B20" s="2">
        <f>'Attacking Workspace'!B20</f>
        <v>3</v>
      </c>
      <c r="C20">
        <f t="shared" si="0"/>
        <v>24</v>
      </c>
      <c r="D20">
        <f t="shared" si="1"/>
        <v>1.6</v>
      </c>
      <c r="F20" s="2">
        <f>'Attacking Workspace'!H20</f>
        <v>10</v>
      </c>
      <c r="G20">
        <f t="shared" si="2"/>
        <v>17</v>
      </c>
      <c r="H20">
        <f t="shared" si="3"/>
        <v>1.1333333333333333</v>
      </c>
      <c r="J20" s="2">
        <f>'Attacking Workspace'!P20</f>
        <v>11</v>
      </c>
      <c r="K20">
        <f t="shared" si="4"/>
        <v>16</v>
      </c>
      <c r="L20">
        <f t="shared" si="5"/>
        <v>1.0666666666666667</v>
      </c>
      <c r="N20" s="2">
        <f>'Attacking Workspace'!X20</f>
        <v>11</v>
      </c>
      <c r="O20">
        <f t="shared" si="6"/>
        <v>16</v>
      </c>
      <c r="P20">
        <f t="shared" si="7"/>
        <v>3.2</v>
      </c>
      <c r="S20" s="2">
        <f>'Defensive Workspace'!B20</f>
        <v>3</v>
      </c>
      <c r="T20">
        <f t="shared" si="8"/>
        <v>24</v>
      </c>
      <c r="U20">
        <f t="shared" si="9"/>
        <v>4.8000000000000007</v>
      </c>
      <c r="W20" s="2">
        <f>'Defensive Workspace'!K20</f>
        <v>4</v>
      </c>
      <c r="X20">
        <f t="shared" si="10"/>
        <v>23</v>
      </c>
      <c r="Y20">
        <f t="shared" si="11"/>
        <v>4.6000000000000005</v>
      </c>
      <c r="AB20" s="2">
        <f>'Defensive Workspace'!S20</f>
        <v>1</v>
      </c>
      <c r="AC20">
        <f t="shared" si="12"/>
        <v>26</v>
      </c>
      <c r="AD20">
        <f t="shared" si="13"/>
        <v>2.6</v>
      </c>
      <c r="AG20">
        <f t="shared" si="14"/>
        <v>19.000000000000004</v>
      </c>
    </row>
    <row r="21" spans="1:33" x14ac:dyDescent="0.3">
      <c r="A21" s="11" t="str">
        <f>'OPTA Data'!J19</f>
        <v>M. Petrasso</v>
      </c>
      <c r="B21" s="2">
        <f>'Attacking Workspace'!B21</f>
        <v>15</v>
      </c>
      <c r="C21">
        <f t="shared" si="0"/>
        <v>12</v>
      </c>
      <c r="D21">
        <f t="shared" si="1"/>
        <v>0.8</v>
      </c>
      <c r="F21" s="2">
        <f>'Attacking Workspace'!H21</f>
        <v>18</v>
      </c>
      <c r="G21">
        <f t="shared" si="2"/>
        <v>9</v>
      </c>
      <c r="H21">
        <f t="shared" si="3"/>
        <v>0.6</v>
      </c>
      <c r="J21" s="2">
        <f>'Attacking Workspace'!P21</f>
        <v>7</v>
      </c>
      <c r="K21">
        <f t="shared" si="4"/>
        <v>20</v>
      </c>
      <c r="L21">
        <f t="shared" si="5"/>
        <v>1.3333333333333333</v>
      </c>
      <c r="N21" s="2">
        <f>'Attacking Workspace'!X21</f>
        <v>24</v>
      </c>
      <c r="O21">
        <f t="shared" si="6"/>
        <v>3</v>
      </c>
      <c r="P21">
        <f t="shared" si="7"/>
        <v>0.60000000000000009</v>
      </c>
      <c r="S21" s="2">
        <f>'Defensive Workspace'!B21</f>
        <v>25</v>
      </c>
      <c r="T21">
        <f t="shared" si="8"/>
        <v>2</v>
      </c>
      <c r="U21">
        <f t="shared" si="9"/>
        <v>0.4</v>
      </c>
      <c r="W21" s="2">
        <f>'Defensive Workspace'!K21</f>
        <v>25</v>
      </c>
      <c r="X21">
        <f t="shared" si="10"/>
        <v>2</v>
      </c>
      <c r="Y21">
        <f t="shared" si="11"/>
        <v>0.4</v>
      </c>
      <c r="AB21" s="2">
        <f>'Defensive Workspace'!S21</f>
        <v>10</v>
      </c>
      <c r="AC21">
        <f t="shared" si="12"/>
        <v>17</v>
      </c>
      <c r="AD21">
        <f t="shared" si="13"/>
        <v>1.7000000000000002</v>
      </c>
      <c r="AG21">
        <f t="shared" si="14"/>
        <v>5.833333333333333</v>
      </c>
    </row>
    <row r="22" spans="1:33" x14ac:dyDescent="0.3">
      <c r="A22" s="11" t="str">
        <f>'OPTA Data'!J20</f>
        <v>N. Lima</v>
      </c>
      <c r="B22" s="2">
        <f>'Attacking Workspace'!B22</f>
        <v>16</v>
      </c>
      <c r="C22">
        <f t="shared" si="0"/>
        <v>11</v>
      </c>
      <c r="D22">
        <f t="shared" si="1"/>
        <v>0.73333333333333328</v>
      </c>
      <c r="F22" s="2">
        <f>'Attacking Workspace'!H22</f>
        <v>24</v>
      </c>
      <c r="G22">
        <f t="shared" si="2"/>
        <v>3</v>
      </c>
      <c r="H22">
        <f t="shared" si="3"/>
        <v>0.2</v>
      </c>
      <c r="J22" s="2">
        <f>'Attacking Workspace'!P22</f>
        <v>4</v>
      </c>
      <c r="K22">
        <f t="shared" si="4"/>
        <v>23</v>
      </c>
      <c r="L22">
        <f t="shared" si="5"/>
        <v>1.5333333333333332</v>
      </c>
      <c r="N22" s="2">
        <f>'Attacking Workspace'!X22</f>
        <v>13</v>
      </c>
      <c r="O22">
        <f t="shared" si="6"/>
        <v>14</v>
      </c>
      <c r="P22">
        <f t="shared" si="7"/>
        <v>2.8000000000000003</v>
      </c>
      <c r="S22" s="2">
        <f>'Defensive Workspace'!B22</f>
        <v>4</v>
      </c>
      <c r="T22">
        <f t="shared" si="8"/>
        <v>23</v>
      </c>
      <c r="U22">
        <f t="shared" si="9"/>
        <v>4.6000000000000005</v>
      </c>
      <c r="W22" s="2">
        <f>'Defensive Workspace'!K22</f>
        <v>14</v>
      </c>
      <c r="X22">
        <f t="shared" si="10"/>
        <v>13</v>
      </c>
      <c r="Y22">
        <f t="shared" si="11"/>
        <v>2.6</v>
      </c>
      <c r="AB22" s="2">
        <f>'Defensive Workspace'!S22</f>
        <v>23</v>
      </c>
      <c r="AC22">
        <f t="shared" si="12"/>
        <v>4</v>
      </c>
      <c r="AD22">
        <f t="shared" si="13"/>
        <v>0.4</v>
      </c>
      <c r="AG22">
        <f t="shared" si="14"/>
        <v>12.866666666666665</v>
      </c>
    </row>
    <row r="23" spans="1:33" x14ac:dyDescent="0.3">
      <c r="A23" s="11" t="str">
        <f>'OPTA Data'!J21</f>
        <v>O. Fisher</v>
      </c>
      <c r="B23" s="2">
        <f>'Attacking Workspace'!B23</f>
        <v>18</v>
      </c>
      <c r="C23">
        <f t="shared" si="0"/>
        <v>9</v>
      </c>
      <c r="D23">
        <f t="shared" si="1"/>
        <v>0.6</v>
      </c>
      <c r="F23" s="2">
        <f>'Attacking Workspace'!H23</f>
        <v>7</v>
      </c>
      <c r="G23">
        <f t="shared" si="2"/>
        <v>20</v>
      </c>
      <c r="H23">
        <f t="shared" si="3"/>
        <v>1.3333333333333333</v>
      </c>
      <c r="J23" s="2">
        <f>'Attacking Workspace'!P23</f>
        <v>24</v>
      </c>
      <c r="K23">
        <f t="shared" si="4"/>
        <v>3</v>
      </c>
      <c r="L23">
        <f t="shared" si="5"/>
        <v>0.2</v>
      </c>
      <c r="N23" s="2">
        <f>'Attacking Workspace'!X23</f>
        <v>21</v>
      </c>
      <c r="O23">
        <f t="shared" si="6"/>
        <v>6</v>
      </c>
      <c r="P23">
        <f t="shared" si="7"/>
        <v>1.2000000000000002</v>
      </c>
      <c r="S23" s="2">
        <f>'Defensive Workspace'!B23</f>
        <v>16</v>
      </c>
      <c r="T23">
        <f t="shared" si="8"/>
        <v>11</v>
      </c>
      <c r="U23">
        <f t="shared" si="9"/>
        <v>2.2000000000000002</v>
      </c>
      <c r="W23" s="2">
        <f>'Defensive Workspace'!K23</f>
        <v>15</v>
      </c>
      <c r="X23">
        <f t="shared" si="10"/>
        <v>12</v>
      </c>
      <c r="Y23">
        <f t="shared" si="11"/>
        <v>2.4000000000000004</v>
      </c>
      <c r="AB23" s="2">
        <f>'Defensive Workspace'!S23</f>
        <v>18</v>
      </c>
      <c r="AC23">
        <f t="shared" si="12"/>
        <v>9</v>
      </c>
      <c r="AD23">
        <f t="shared" si="13"/>
        <v>0.9</v>
      </c>
      <c r="AG23">
        <f t="shared" si="14"/>
        <v>8.8333333333333339</v>
      </c>
    </row>
    <row r="24" spans="1:33" x14ac:dyDescent="0.3">
      <c r="A24" s="11" t="str">
        <f>'OPTA Data'!J22</f>
        <v>R. Allen</v>
      </c>
      <c r="B24" s="2">
        <f>'Attacking Workspace'!B24</f>
        <v>13</v>
      </c>
      <c r="C24">
        <f t="shared" si="0"/>
        <v>14</v>
      </c>
      <c r="D24">
        <f t="shared" si="1"/>
        <v>0.93333333333333335</v>
      </c>
      <c r="F24" s="2">
        <f>'Attacking Workspace'!H24</f>
        <v>17</v>
      </c>
      <c r="G24">
        <f t="shared" si="2"/>
        <v>10</v>
      </c>
      <c r="H24">
        <f t="shared" si="3"/>
        <v>0.66666666666666663</v>
      </c>
      <c r="J24" s="2">
        <f>'Attacking Workspace'!P24</f>
        <v>14</v>
      </c>
      <c r="K24">
        <f t="shared" si="4"/>
        <v>13</v>
      </c>
      <c r="L24">
        <f t="shared" si="5"/>
        <v>0.8666666666666667</v>
      </c>
      <c r="N24" s="2">
        <f>'Attacking Workspace'!X24</f>
        <v>2</v>
      </c>
      <c r="O24">
        <f t="shared" si="6"/>
        <v>25</v>
      </c>
      <c r="P24">
        <f t="shared" si="7"/>
        <v>5</v>
      </c>
      <c r="S24" s="2">
        <f>'Defensive Workspace'!B24</f>
        <v>19</v>
      </c>
      <c r="T24">
        <f t="shared" si="8"/>
        <v>8</v>
      </c>
      <c r="U24">
        <f t="shared" si="9"/>
        <v>1.6</v>
      </c>
      <c r="W24" s="2">
        <f>'Defensive Workspace'!K24</f>
        <v>16</v>
      </c>
      <c r="X24">
        <f t="shared" si="10"/>
        <v>11</v>
      </c>
      <c r="Y24">
        <f t="shared" si="11"/>
        <v>2.2000000000000002</v>
      </c>
      <c r="AB24" s="2">
        <f>'Defensive Workspace'!S24</f>
        <v>25</v>
      </c>
      <c r="AC24">
        <f t="shared" si="12"/>
        <v>2</v>
      </c>
      <c r="AD24">
        <f t="shared" si="13"/>
        <v>0.2</v>
      </c>
      <c r="AG24">
        <f t="shared" si="14"/>
        <v>11.466666666666667</v>
      </c>
    </row>
    <row r="25" spans="1:33" x14ac:dyDescent="0.3">
      <c r="A25" s="11" t="str">
        <f>'OPTA Data'!J23</f>
        <v>R. Cannon</v>
      </c>
      <c r="B25" s="2">
        <f>'Attacking Workspace'!B25</f>
        <v>21</v>
      </c>
      <c r="C25">
        <f t="shared" si="0"/>
        <v>6</v>
      </c>
      <c r="D25">
        <f t="shared" si="1"/>
        <v>0.4</v>
      </c>
      <c r="F25" s="2">
        <f>'Attacking Workspace'!H25</f>
        <v>23</v>
      </c>
      <c r="G25">
        <f t="shared" si="2"/>
        <v>4</v>
      </c>
      <c r="H25">
        <f t="shared" si="3"/>
        <v>0.26666666666666666</v>
      </c>
      <c r="J25" s="2">
        <f>'Attacking Workspace'!P25</f>
        <v>16</v>
      </c>
      <c r="K25">
        <f t="shared" si="4"/>
        <v>11</v>
      </c>
      <c r="L25">
        <f t="shared" si="5"/>
        <v>0.73333333333333328</v>
      </c>
      <c r="N25" s="2">
        <f>'Attacking Workspace'!X25</f>
        <v>17</v>
      </c>
      <c r="O25">
        <f t="shared" si="6"/>
        <v>10</v>
      </c>
      <c r="P25">
        <f t="shared" si="7"/>
        <v>2</v>
      </c>
      <c r="S25" s="2">
        <f>'Defensive Workspace'!B25</f>
        <v>2</v>
      </c>
      <c r="T25">
        <f t="shared" si="8"/>
        <v>25</v>
      </c>
      <c r="U25">
        <f t="shared" si="9"/>
        <v>5</v>
      </c>
      <c r="W25" s="2">
        <f>'Defensive Workspace'!K25</f>
        <v>5</v>
      </c>
      <c r="X25">
        <f t="shared" si="10"/>
        <v>22</v>
      </c>
      <c r="Y25">
        <f t="shared" si="11"/>
        <v>4.4000000000000004</v>
      </c>
      <c r="AB25" s="2">
        <f>'Defensive Workspace'!S25</f>
        <v>6</v>
      </c>
      <c r="AC25">
        <f t="shared" si="12"/>
        <v>21</v>
      </c>
      <c r="AD25">
        <f t="shared" si="13"/>
        <v>2.1</v>
      </c>
      <c r="AG25">
        <f t="shared" si="14"/>
        <v>14.9</v>
      </c>
    </row>
    <row r="26" spans="1:33" x14ac:dyDescent="0.3">
      <c r="A26" s="11" t="str">
        <f>'OPTA Data'!J24</f>
        <v>R. Feltscher</v>
      </c>
      <c r="B26" s="2">
        <f>'Attacking Workspace'!B26</f>
        <v>11</v>
      </c>
      <c r="C26">
        <f t="shared" si="0"/>
        <v>16</v>
      </c>
      <c r="D26">
        <f t="shared" si="1"/>
        <v>1.0666666666666667</v>
      </c>
      <c r="F26" s="2">
        <f>'Attacking Workspace'!H26</f>
        <v>11</v>
      </c>
      <c r="G26">
        <f t="shared" si="2"/>
        <v>16</v>
      </c>
      <c r="H26">
        <f t="shared" si="3"/>
        <v>1.0666666666666667</v>
      </c>
      <c r="J26" s="2">
        <f>'Attacking Workspace'!P26</f>
        <v>6</v>
      </c>
      <c r="K26">
        <f t="shared" si="4"/>
        <v>21</v>
      </c>
      <c r="L26">
        <f t="shared" si="5"/>
        <v>1.4</v>
      </c>
      <c r="N26" s="2">
        <f>'Attacking Workspace'!X26</f>
        <v>5</v>
      </c>
      <c r="O26">
        <f t="shared" si="6"/>
        <v>22</v>
      </c>
      <c r="P26">
        <f t="shared" si="7"/>
        <v>4.4000000000000004</v>
      </c>
      <c r="S26" s="2">
        <f>'Defensive Workspace'!B26</f>
        <v>8</v>
      </c>
      <c r="T26">
        <f t="shared" si="8"/>
        <v>19</v>
      </c>
      <c r="U26">
        <f t="shared" si="9"/>
        <v>3.8000000000000003</v>
      </c>
      <c r="W26" s="2">
        <f>'Defensive Workspace'!K26</f>
        <v>9</v>
      </c>
      <c r="X26">
        <f t="shared" si="10"/>
        <v>18</v>
      </c>
      <c r="Y26">
        <f t="shared" si="11"/>
        <v>3.6</v>
      </c>
      <c r="AB26" s="2">
        <f>'Defensive Workspace'!S26</f>
        <v>4</v>
      </c>
      <c r="AC26">
        <f t="shared" si="12"/>
        <v>23</v>
      </c>
      <c r="AD26">
        <f t="shared" si="13"/>
        <v>2.3000000000000003</v>
      </c>
      <c r="AG26">
        <f t="shared" si="14"/>
        <v>17.633333333333336</v>
      </c>
    </row>
    <row r="27" spans="1:33" x14ac:dyDescent="0.3">
      <c r="A27" s="11" t="str">
        <f>'OPTA Data'!J25</f>
        <v>S. Beitashour</v>
      </c>
      <c r="B27" s="2">
        <f>'Attacking Workspace'!B27</f>
        <v>12</v>
      </c>
      <c r="C27">
        <f t="shared" si="0"/>
        <v>15</v>
      </c>
      <c r="D27">
        <f t="shared" si="1"/>
        <v>1</v>
      </c>
      <c r="F27" s="2">
        <f>'Attacking Workspace'!H27</f>
        <v>9</v>
      </c>
      <c r="G27">
        <f t="shared" si="2"/>
        <v>18</v>
      </c>
      <c r="H27">
        <f t="shared" si="3"/>
        <v>1.2</v>
      </c>
      <c r="J27" s="2">
        <f>'Attacking Workspace'!P27</f>
        <v>17</v>
      </c>
      <c r="K27">
        <f t="shared" si="4"/>
        <v>10</v>
      </c>
      <c r="L27">
        <f t="shared" si="5"/>
        <v>0.66666666666666663</v>
      </c>
      <c r="N27" s="2">
        <f>'Attacking Workspace'!X27</f>
        <v>12</v>
      </c>
      <c r="O27">
        <f t="shared" si="6"/>
        <v>15</v>
      </c>
      <c r="P27">
        <f t="shared" si="7"/>
        <v>3</v>
      </c>
      <c r="S27" s="2">
        <f>'Defensive Workspace'!B27</f>
        <v>11</v>
      </c>
      <c r="T27">
        <f t="shared" si="8"/>
        <v>16</v>
      </c>
      <c r="U27">
        <f t="shared" si="9"/>
        <v>3.2</v>
      </c>
      <c r="W27" s="2">
        <f>'Defensive Workspace'!K27</f>
        <v>1</v>
      </c>
      <c r="X27">
        <f t="shared" si="10"/>
        <v>26</v>
      </c>
      <c r="Y27">
        <f t="shared" si="11"/>
        <v>5.2</v>
      </c>
      <c r="AB27" s="2">
        <f>'Defensive Workspace'!S27</f>
        <v>21</v>
      </c>
      <c r="AC27">
        <f t="shared" si="12"/>
        <v>6</v>
      </c>
      <c r="AD27">
        <f t="shared" si="13"/>
        <v>0.60000000000000009</v>
      </c>
      <c r="AG27">
        <f t="shared" si="14"/>
        <v>14.866666666666665</v>
      </c>
    </row>
    <row r="28" spans="1:33" x14ac:dyDescent="0.3">
      <c r="A28" s="11" t="str">
        <f>'OPTA Data'!J26</f>
        <v>S. Franklin</v>
      </c>
      <c r="B28" s="2">
        <f>'Attacking Workspace'!B28</f>
        <v>25</v>
      </c>
      <c r="C28">
        <f t="shared" si="0"/>
        <v>2</v>
      </c>
      <c r="D28">
        <f t="shared" si="1"/>
        <v>0.13333333333333333</v>
      </c>
      <c r="F28" s="2">
        <f>'Attacking Workspace'!H28</f>
        <v>16</v>
      </c>
      <c r="G28">
        <f t="shared" si="2"/>
        <v>11</v>
      </c>
      <c r="H28">
        <f t="shared" si="3"/>
        <v>0.73333333333333328</v>
      </c>
      <c r="J28" s="2">
        <f>'Attacking Workspace'!P28</f>
        <v>12</v>
      </c>
      <c r="K28">
        <f t="shared" si="4"/>
        <v>15</v>
      </c>
      <c r="L28">
        <f t="shared" si="5"/>
        <v>1</v>
      </c>
      <c r="N28" s="2">
        <f>'Attacking Workspace'!X28</f>
        <v>23</v>
      </c>
      <c r="O28">
        <f t="shared" si="6"/>
        <v>4</v>
      </c>
      <c r="P28">
        <f t="shared" si="7"/>
        <v>0.8</v>
      </c>
      <c r="S28" s="2">
        <f>'Defensive Workspace'!B28</f>
        <v>23</v>
      </c>
      <c r="T28">
        <f t="shared" si="8"/>
        <v>4</v>
      </c>
      <c r="U28">
        <f t="shared" si="9"/>
        <v>0.8</v>
      </c>
      <c r="W28" s="2">
        <f>'Defensive Workspace'!K28</f>
        <v>24</v>
      </c>
      <c r="X28">
        <f t="shared" si="10"/>
        <v>3</v>
      </c>
      <c r="Y28">
        <f t="shared" si="11"/>
        <v>0.60000000000000009</v>
      </c>
      <c r="AB28" s="2">
        <f>'Defensive Workspace'!S28</f>
        <v>22</v>
      </c>
      <c r="AC28">
        <f t="shared" si="12"/>
        <v>5</v>
      </c>
      <c r="AD28">
        <f t="shared" si="13"/>
        <v>0.5</v>
      </c>
      <c r="AG28">
        <f t="shared" si="14"/>
        <v>4.5666666666666673</v>
      </c>
    </row>
    <row r="29" spans="1:33" x14ac:dyDescent="0.3">
      <c r="A29" s="11" t="str">
        <f>'OPTA Data'!J27</f>
        <v>S. Sutter</v>
      </c>
      <c r="B29" s="2">
        <f>'Attacking Workspace'!B29</f>
        <v>21</v>
      </c>
      <c r="C29">
        <f t="shared" si="0"/>
        <v>6</v>
      </c>
      <c r="D29">
        <f t="shared" si="1"/>
        <v>0.4</v>
      </c>
      <c r="F29" s="2">
        <f>'Attacking Workspace'!H29</f>
        <v>12</v>
      </c>
      <c r="G29">
        <f t="shared" si="2"/>
        <v>15</v>
      </c>
      <c r="H29">
        <f t="shared" si="3"/>
        <v>1</v>
      </c>
      <c r="J29" s="2">
        <f>'Attacking Workspace'!P29</f>
        <v>26</v>
      </c>
      <c r="K29">
        <f t="shared" si="4"/>
        <v>1</v>
      </c>
      <c r="L29">
        <f t="shared" si="5"/>
        <v>6.6666666666666666E-2</v>
      </c>
      <c r="N29" s="2">
        <f>'Attacking Workspace'!X29</f>
        <v>15</v>
      </c>
      <c r="O29">
        <f t="shared" si="6"/>
        <v>12</v>
      </c>
      <c r="P29">
        <f t="shared" si="7"/>
        <v>2.4000000000000004</v>
      </c>
      <c r="S29" s="2">
        <f>'Defensive Workspace'!B29</f>
        <v>20</v>
      </c>
      <c r="T29">
        <f t="shared" si="8"/>
        <v>7</v>
      </c>
      <c r="U29">
        <f t="shared" si="9"/>
        <v>1.4000000000000001</v>
      </c>
      <c r="W29" s="2">
        <f>'Defensive Workspace'!K29</f>
        <v>3</v>
      </c>
      <c r="X29">
        <f t="shared" si="10"/>
        <v>24</v>
      </c>
      <c r="Y29">
        <f t="shared" si="11"/>
        <v>4.8000000000000007</v>
      </c>
      <c r="AB29" s="2">
        <f>'Defensive Workspace'!S29</f>
        <v>14</v>
      </c>
      <c r="AC29">
        <f t="shared" si="12"/>
        <v>13</v>
      </c>
      <c r="AD29">
        <f t="shared" si="13"/>
        <v>1.3</v>
      </c>
      <c r="AG29">
        <f t="shared" si="14"/>
        <v>11.366666666666669</v>
      </c>
    </row>
    <row r="30" spans="1:33" x14ac:dyDescent="0.3">
      <c r="A30" s="11"/>
      <c r="B30" s="17"/>
      <c r="C30" s="4"/>
      <c r="D30" s="4"/>
      <c r="E30" s="4"/>
      <c r="F30" s="17"/>
      <c r="G30" s="4"/>
      <c r="H30" s="4"/>
      <c r="I30" s="4"/>
      <c r="J30" s="17"/>
      <c r="K30" s="4"/>
      <c r="L30" s="4"/>
      <c r="M30" s="4"/>
      <c r="N30" s="17"/>
      <c r="O30" s="4"/>
      <c r="P30" s="4"/>
      <c r="Q30" s="4"/>
      <c r="R30" s="4"/>
      <c r="S30" s="17"/>
      <c r="T30" s="4"/>
      <c r="U30" s="4"/>
      <c r="V30" s="4"/>
      <c r="W30" s="17"/>
      <c r="X30" s="4"/>
      <c r="Y30" s="4"/>
      <c r="Z30" s="4"/>
      <c r="AA30" s="4"/>
      <c r="AB30" s="17"/>
      <c r="AC30" s="4"/>
      <c r="AD30" s="4"/>
      <c r="AE30" s="4"/>
      <c r="AF30" s="4"/>
      <c r="AG30" s="4"/>
    </row>
    <row r="31" spans="1:33" x14ac:dyDescent="0.3">
      <c r="A31" s="11"/>
      <c r="B31" s="17"/>
      <c r="C31" s="4"/>
      <c r="D31" s="4"/>
      <c r="E31" s="4"/>
      <c r="F31" s="17"/>
      <c r="G31" s="4"/>
      <c r="H31" s="4"/>
      <c r="I31" s="4"/>
      <c r="J31" s="17"/>
      <c r="K31" s="4"/>
      <c r="L31" s="4"/>
      <c r="M31" s="4"/>
      <c r="N31" s="17"/>
      <c r="O31" s="4"/>
      <c r="P31" s="4"/>
      <c r="Q31" s="4"/>
      <c r="R31" s="4"/>
      <c r="S31" s="17"/>
      <c r="T31" s="4"/>
      <c r="U31" s="4"/>
      <c r="V31" s="4"/>
      <c r="W31" s="17"/>
      <c r="X31" s="4"/>
      <c r="Y31" s="4"/>
      <c r="Z31" s="4"/>
      <c r="AA31" s="4"/>
      <c r="AB31" s="17"/>
      <c r="AC31" s="4"/>
      <c r="AD31" s="4"/>
      <c r="AE31" s="4"/>
      <c r="AF31" s="4"/>
      <c r="AG3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Explanation</vt:lpstr>
      <vt:lpstr>Definitions</vt:lpstr>
      <vt:lpstr>Weightings</vt:lpstr>
      <vt:lpstr>Overall Rankings Page</vt:lpstr>
      <vt:lpstr>Attacking Rankings Page</vt:lpstr>
      <vt:lpstr>Defensive Rankings Page</vt:lpstr>
      <vt:lpstr>Attacking Workspace</vt:lpstr>
      <vt:lpstr>Defensive Workspace</vt:lpstr>
      <vt:lpstr>Points Calc</vt:lpstr>
      <vt:lpstr>OPTA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Nag</dc:creator>
  <cp:lastModifiedBy>d2 nag</cp:lastModifiedBy>
  <dcterms:created xsi:type="dcterms:W3CDTF">2018-08-24T17:09:37Z</dcterms:created>
  <dcterms:modified xsi:type="dcterms:W3CDTF">2019-10-22T20:22:20Z</dcterms:modified>
</cp:coreProperties>
</file>