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0" documentId="8_{5216588D-95B2-45F6-8CA5-4030AFF555C0}" xr6:coauthVersionLast="47" xr6:coauthVersionMax="47" xr10:uidLastSave="{00000000-0000-0000-0000-000000000000}"/>
  <bookViews>
    <workbookView xWindow="0" yWindow="0" windowWidth="0" windowHeight="0" firstSheet="4" activeTab="10" xr2:uid="{00000000-000D-0000-FFFF-FFFF00000000}"/>
  </bookViews>
  <sheets>
    <sheet name="README" sheetId="8" r:id="rId1"/>
    <sheet name="DGD batch Aug22 (withMC2)" sheetId="12" r:id="rId2"/>
    <sheet name="Project Hope MK" sheetId="11" r:id="rId3"/>
    <sheet name="Mariella second cohort" sheetId="13" r:id="rId4"/>
    <sheet name="Proteomics-Project Hope Cohort" sheetId="1" r:id="rId5"/>
    <sheet name="Bulk sequencing tracking" sheetId="2" r:id="rId6"/>
    <sheet name="miRNA cohort" sheetId="3" r:id="rId7"/>
    <sheet name="IHC characterisation1" sheetId="4" r:id="rId8"/>
    <sheet name="Proteomics - original cohorts" sheetId="6" r:id="rId9"/>
    <sheet name="Project Hope UCSF and Dana Farb" sheetId="7" r:id="rId10"/>
    <sheet name="Aaron's Manifest" sheetId="14" r:id="rId11"/>
    <sheet name="2021-09 status" sheetId="5" r:id="rId12"/>
    <sheet name="2021-09 status (2)" sheetId="9" r:id="rId13"/>
    <sheet name="Methylation cohort" sheetId="10" r:id="rId14"/>
  </sheets>
  <definedNames>
    <definedName name="_xlnm._FilterDatabase" localSheetId="12" hidden="1">'2021-09 status (2)'!$A$1:$V$292</definedName>
    <definedName name="_xlnm._FilterDatabase" localSheetId="5" hidden="1">'Bulk sequencing tracking'!$A$1:$R$98</definedName>
    <definedName name="_xlnm._FilterDatabase" localSheetId="6" hidden="1">'miRNA cohort'!$A$1:$R$15</definedName>
    <definedName name="_xlnm._FilterDatabase" localSheetId="9" hidden="1">'Project Hope UCSF and Dana Farb'!$A$1:$AA$36</definedName>
    <definedName name="_xlnm._FilterDatabase" localSheetId="8" hidden="1">'Proteomics - original cohorts'!$A$1:$K$1</definedName>
    <definedName name="_xlnm._FilterDatabase" localSheetId="13" hidden="1">'Methylation cohort'!$A$1:$A$1</definedName>
    <definedName name="_xlnm._FilterDatabase" localSheetId="11" hidden="1">'2021-09 status'!$A$1:$R$1</definedName>
    <definedName name="_xlnm._FilterDatabase" localSheetId="2" hidden="1">'Project Hope MK'!$A$1:$AB$1</definedName>
    <definedName name="_xlnm._FilterDatabase" localSheetId="3" hidden="1">'Mariella second cohort'!$A$1:$T$1</definedName>
    <definedName name="_xlnm._FilterDatabase" localSheetId="4" hidden="1">'Proteomics-Project Hope Cohort'!$A$1:$AT$1</definedName>
    <definedName name="_xlnm._FilterDatabase" localSheetId="10" hidden="1">'Aaron''s Manifest'!$A$1:$J$34</definedName>
    <definedName name="Z_3B6B9734_F34D_4F24_A6D3_A073BB26E371_.wvu.FilterData" localSheetId="6" hidden="1">'miRNA cohort'!$A$1:$R$15</definedName>
    <definedName name="Z_3B6B9734_F34D_4F24_A6D3_A073BB26E371_.wvu.FilterData" localSheetId="2" hidden="1">'Project Hope MK'!$A$1:$F$98</definedName>
    <definedName name="Z_3B6B9734_F34D_4F24_A6D3_A073BB26E371_.wvu.FilterData" localSheetId="4" hidden="1">'Proteomics-Project Hope Cohort'!$A$1:$S$98</definedName>
  </definedNames>
  <calcPr calcId="191028"/>
  <customWorkbookViews>
    <customWorkbookView name="Filter 1" guid="{3B6B9734-F34D-4F24-A6D3-A073BB26E37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11" l="1"/>
  <c r="R47" i="11"/>
  <c r="R44" i="11"/>
  <c r="R25" i="11"/>
  <c r="R50" i="11"/>
  <c r="R97" i="11"/>
  <c r="R48" i="11"/>
  <c r="R52" i="11"/>
  <c r="R88" i="11"/>
  <c r="R51" i="11"/>
  <c r="R66" i="11"/>
  <c r="R85" i="11"/>
  <c r="R61" i="11"/>
  <c r="R59" i="11"/>
  <c r="R67" i="11"/>
  <c r="R69" i="11"/>
  <c r="R68" i="11"/>
  <c r="R55" i="11"/>
  <c r="R3" i="11"/>
  <c r="R70" i="11"/>
  <c r="R60" i="11"/>
  <c r="R38" i="11"/>
  <c r="R81" i="11"/>
  <c r="R62" i="11"/>
  <c r="R73" i="11"/>
  <c r="R71" i="11"/>
  <c r="R92" i="11"/>
  <c r="R57" i="11"/>
  <c r="R29" i="11"/>
  <c r="R72" i="11"/>
  <c r="R58" i="11"/>
  <c r="R76" i="11"/>
  <c r="R74" i="11"/>
  <c r="R39" i="11"/>
  <c r="R56" i="11"/>
  <c r="R40" i="11"/>
  <c r="R80" i="11"/>
  <c r="R54" i="11"/>
  <c r="R79" i="11"/>
  <c r="R64" i="11"/>
  <c r="R65" i="11"/>
  <c r="R78" i="11"/>
  <c r="R77" i="11"/>
  <c r="R91" i="11"/>
  <c r="R63" i="11"/>
  <c r="R90" i="11"/>
  <c r="R99" i="11"/>
  <c r="R7" i="11"/>
  <c r="R27" i="11"/>
  <c r="R23" i="11"/>
  <c r="R94" i="11"/>
  <c r="R95" i="11"/>
  <c r="R96" i="11"/>
  <c r="R49" i="11"/>
  <c r="R98" i="11"/>
  <c r="R100" i="11"/>
  <c r="R89" i="11"/>
  <c r="R4" i="11"/>
  <c r="R10" i="11"/>
  <c r="R6" i="11"/>
  <c r="R8" i="11"/>
  <c r="R93" i="11"/>
  <c r="R30" i="11"/>
  <c r="R18" i="11"/>
  <c r="R36" i="11"/>
  <c r="R101" i="11"/>
  <c r="R13" i="11"/>
  <c r="R31" i="11"/>
  <c r="R32" i="11"/>
  <c r="R19" i="11"/>
  <c r="R20" i="11"/>
  <c r="R22" i="11"/>
  <c r="R21" i="11"/>
  <c r="R33" i="11"/>
  <c r="R5" i="11"/>
  <c r="R14" i="11"/>
  <c r="R15" i="11"/>
  <c r="R16" i="11"/>
  <c r="R17" i="11"/>
  <c r="R35" i="11"/>
  <c r="R9" i="11"/>
  <c r="R42" i="11"/>
  <c r="R12" i="11"/>
  <c r="R34" i="11"/>
  <c r="R41" i="11"/>
  <c r="R28" i="11"/>
  <c r="R75" i="11"/>
  <c r="R53" i="11"/>
  <c r="R86" i="11"/>
  <c r="R82" i="11"/>
  <c r="R83" i="11"/>
  <c r="R84" i="11"/>
  <c r="R87" i="11"/>
  <c r="R46" i="11"/>
  <c r="R37" i="11"/>
  <c r="R45" i="11"/>
  <c r="R26" i="11"/>
  <c r="Q43" i="11"/>
  <c r="Q47" i="11"/>
  <c r="Q44" i="11"/>
  <c r="Q25" i="11"/>
  <c r="Q50" i="11"/>
  <c r="Q97" i="11"/>
  <c r="Q48" i="11"/>
  <c r="Q52" i="11"/>
  <c r="Q88" i="11"/>
  <c r="Q51" i="11"/>
  <c r="Q66" i="11"/>
  <c r="Q85" i="11"/>
  <c r="Q61" i="11"/>
  <c r="Q59" i="11"/>
  <c r="Q67" i="11"/>
  <c r="Q69" i="11"/>
  <c r="Q68" i="11"/>
  <c r="Q55" i="11"/>
  <c r="Q3" i="11"/>
  <c r="Q70" i="11"/>
  <c r="Q60" i="11"/>
  <c r="Q38" i="11"/>
  <c r="Q81" i="11"/>
  <c r="Q62" i="11"/>
  <c r="Q73" i="11"/>
  <c r="Q71" i="11"/>
  <c r="Q92" i="11"/>
  <c r="Q57" i="11"/>
  <c r="Q29" i="11"/>
  <c r="Q72" i="11"/>
  <c r="Q58" i="11"/>
  <c r="Q76" i="11"/>
  <c r="Q74" i="11"/>
  <c r="Q39" i="11"/>
  <c r="Q56" i="11"/>
  <c r="Q40" i="11"/>
  <c r="Q80" i="11"/>
  <c r="Q54" i="11"/>
  <c r="Q79" i="11"/>
  <c r="Q64" i="11"/>
  <c r="Q65" i="11"/>
  <c r="Q78" i="11"/>
  <c r="Q77" i="11"/>
  <c r="Q91" i="11"/>
  <c r="Q63" i="11"/>
  <c r="Q90" i="11"/>
  <c r="Q99" i="11"/>
  <c r="Q7" i="11"/>
  <c r="Q27" i="11"/>
  <c r="Q23" i="11"/>
  <c r="Q94" i="11"/>
  <c r="Q95" i="11"/>
  <c r="Q96" i="11"/>
  <c r="Q49" i="11"/>
  <c r="Q98" i="11"/>
  <c r="Q100" i="11"/>
  <c r="Q89" i="11"/>
  <c r="Q4" i="11"/>
  <c r="Q10" i="11"/>
  <c r="Q6" i="11"/>
  <c r="Q8" i="11"/>
  <c r="Q93" i="11"/>
  <c r="Q30" i="11"/>
  <c r="Q18" i="11"/>
  <c r="Q36" i="11"/>
  <c r="Q101" i="11"/>
  <c r="Q13" i="11"/>
  <c r="Q31" i="11"/>
  <c r="Q32" i="11"/>
  <c r="Q19" i="11"/>
  <c r="Q20" i="11"/>
  <c r="Q22" i="11"/>
  <c r="Q21" i="11"/>
  <c r="Q33" i="11"/>
  <c r="Q5" i="11"/>
  <c r="Q14" i="11"/>
  <c r="Q15" i="11"/>
  <c r="Q16" i="11"/>
  <c r="Q17" i="11"/>
  <c r="Q35" i="11"/>
  <c r="Q9" i="11"/>
  <c r="Q42" i="11"/>
  <c r="Q12" i="11"/>
  <c r="Q34" i="11"/>
  <c r="Q41" i="11"/>
  <c r="Q28" i="11"/>
  <c r="Q75" i="11"/>
  <c r="Q53" i="11"/>
  <c r="Q86" i="11"/>
  <c r="Q82" i="11"/>
  <c r="Q83" i="11"/>
  <c r="Q84" i="11"/>
  <c r="Q87" i="11"/>
  <c r="Q46" i="11"/>
  <c r="Q37" i="11"/>
  <c r="Q45" i="11"/>
  <c r="Q26" i="11"/>
  <c r="AB85" i="11"/>
  <c r="AB61" i="11"/>
  <c r="AB59" i="11"/>
  <c r="AB67" i="11"/>
  <c r="AB69" i="11"/>
  <c r="AB68" i="11"/>
  <c r="AB55" i="11"/>
  <c r="AB3" i="11"/>
  <c r="AB70" i="11"/>
  <c r="AB60" i="11"/>
  <c r="AB38" i="11"/>
  <c r="AB81" i="11"/>
  <c r="AB62" i="11"/>
  <c r="AB73" i="11"/>
  <c r="AB71" i="11"/>
  <c r="AB92" i="11"/>
  <c r="AB57" i="11"/>
  <c r="AB29" i="11"/>
  <c r="AB72" i="11"/>
  <c r="AB58" i="11"/>
  <c r="AB76" i="11"/>
  <c r="AB74" i="11"/>
  <c r="AB39" i="11"/>
  <c r="AB56" i="11"/>
  <c r="AB40" i="11"/>
  <c r="AB80" i="11"/>
  <c r="AB54" i="11"/>
  <c r="AB79" i="11"/>
  <c r="AB64" i="11"/>
  <c r="AB65" i="11"/>
  <c r="AB78" i="11"/>
  <c r="AB77" i="11"/>
  <c r="AB91" i="11"/>
  <c r="AB63" i="11"/>
  <c r="AB90" i="11"/>
  <c r="AB99" i="11"/>
  <c r="AB7" i="11"/>
  <c r="O43" i="11"/>
  <c r="O47" i="11"/>
  <c r="O44" i="11"/>
  <c r="O25" i="11"/>
  <c r="O50" i="11"/>
  <c r="O97" i="11"/>
  <c r="O48" i="11"/>
  <c r="O52" i="11"/>
  <c r="O88" i="11"/>
  <c r="O51" i="11"/>
  <c r="O66" i="11"/>
  <c r="O85" i="11"/>
  <c r="O61" i="11"/>
  <c r="O59" i="11"/>
  <c r="O67" i="11"/>
  <c r="O69" i="11"/>
  <c r="O68" i="11"/>
  <c r="O55" i="11"/>
  <c r="O3" i="11"/>
  <c r="O70" i="11"/>
  <c r="O60" i="11"/>
  <c r="O38" i="11"/>
  <c r="O81" i="11"/>
  <c r="O62" i="11"/>
  <c r="O73" i="11"/>
  <c r="O71" i="11"/>
  <c r="O92" i="11"/>
  <c r="O57" i="11"/>
  <c r="O29" i="11"/>
  <c r="O72" i="11"/>
  <c r="O58" i="11"/>
  <c r="O76" i="11"/>
  <c r="O74" i="11"/>
  <c r="O39" i="11"/>
  <c r="O56" i="11"/>
  <c r="O40" i="11"/>
  <c r="O80" i="11"/>
  <c r="O54" i="11"/>
  <c r="O79" i="11"/>
  <c r="O64" i="11"/>
  <c r="O65" i="11"/>
  <c r="O78" i="11"/>
  <c r="O77" i="11"/>
  <c r="O91" i="11"/>
  <c r="O63" i="11"/>
  <c r="O90" i="11"/>
  <c r="O99" i="11"/>
  <c r="O7" i="11"/>
  <c r="O27" i="11"/>
  <c r="O23" i="11"/>
  <c r="O94" i="11"/>
  <c r="O95" i="11"/>
  <c r="O96" i="11"/>
  <c r="O49" i="11"/>
  <c r="O98" i="11"/>
  <c r="O100" i="11"/>
  <c r="O89" i="11"/>
  <c r="O4" i="11"/>
  <c r="O10" i="11"/>
  <c r="O6" i="11"/>
  <c r="O8" i="11"/>
  <c r="O93" i="11"/>
  <c r="O30" i="11"/>
  <c r="O18" i="11"/>
  <c r="O36" i="11"/>
  <c r="O101" i="11"/>
  <c r="O13" i="11"/>
  <c r="O31" i="11"/>
  <c r="O32" i="11"/>
  <c r="O19" i="11"/>
  <c r="O20" i="11"/>
  <c r="O22" i="11"/>
  <c r="O21" i="11"/>
  <c r="O33" i="11"/>
  <c r="O5" i="11"/>
  <c r="O14" i="11"/>
  <c r="O15" i="11"/>
  <c r="O16" i="11"/>
  <c r="O17" i="11"/>
  <c r="O35" i="11"/>
  <c r="O9" i="11"/>
  <c r="O42" i="11"/>
  <c r="O12" i="11"/>
  <c r="O34" i="11"/>
  <c r="O41" i="11"/>
  <c r="O28" i="11"/>
  <c r="O75" i="11"/>
  <c r="O53" i="11"/>
  <c r="O86" i="11"/>
  <c r="O82" i="11"/>
  <c r="O83" i="11"/>
  <c r="O84" i="11"/>
  <c r="O87" i="11"/>
  <c r="O46" i="11"/>
  <c r="O37" i="11"/>
  <c r="O45" i="11"/>
  <c r="O26" i="11"/>
  <c r="AK8" i="1"/>
  <c r="N45" i="11"/>
  <c r="M45" i="11"/>
  <c r="N37" i="11"/>
  <c r="M37" i="11"/>
  <c r="N46" i="11"/>
  <c r="M46" i="11"/>
  <c r="N87" i="11"/>
  <c r="M87" i="11"/>
  <c r="N84" i="11"/>
  <c r="M84" i="11"/>
  <c r="N83" i="11"/>
  <c r="M83" i="11"/>
  <c r="N82" i="11"/>
  <c r="M82" i="11"/>
  <c r="N86" i="11"/>
  <c r="M86" i="11"/>
  <c r="N53" i="11"/>
  <c r="M53" i="11"/>
  <c r="N75" i="11"/>
  <c r="M75" i="11"/>
  <c r="N28" i="11"/>
  <c r="M28" i="11"/>
  <c r="N41" i="11"/>
  <c r="M41" i="11"/>
  <c r="N34" i="11"/>
  <c r="M34" i="11"/>
  <c r="N12" i="11"/>
  <c r="M12" i="11"/>
  <c r="N42" i="11"/>
  <c r="M42" i="11"/>
  <c r="N9" i="11"/>
  <c r="M9" i="11"/>
  <c r="N35" i="11"/>
  <c r="M35" i="11"/>
  <c r="N17" i="11"/>
  <c r="M17" i="11"/>
  <c r="N16" i="11"/>
  <c r="M16" i="11"/>
  <c r="N15" i="11"/>
  <c r="M15" i="11"/>
  <c r="N14" i="11"/>
  <c r="M14" i="11"/>
  <c r="N5" i="11"/>
  <c r="M5" i="11"/>
  <c r="N33" i="11"/>
  <c r="M33" i="11"/>
  <c r="N21" i="11"/>
  <c r="M21" i="11"/>
  <c r="N22" i="11"/>
  <c r="M22" i="11"/>
  <c r="N20" i="11"/>
  <c r="M20" i="11"/>
  <c r="N19" i="11"/>
  <c r="M19" i="11"/>
  <c r="N32" i="11"/>
  <c r="M32" i="11"/>
  <c r="N31" i="11"/>
  <c r="M31" i="11"/>
  <c r="N13" i="11"/>
  <c r="M13" i="11"/>
  <c r="N101" i="11"/>
  <c r="M101" i="11"/>
  <c r="N36" i="11"/>
  <c r="M36" i="11"/>
  <c r="N18" i="11"/>
  <c r="M18" i="11"/>
  <c r="N30" i="11"/>
  <c r="M30" i="11"/>
  <c r="N93" i="11"/>
  <c r="M93" i="11"/>
  <c r="N8" i="11"/>
  <c r="M8" i="11"/>
  <c r="N6" i="11"/>
  <c r="M6" i="11"/>
  <c r="N10" i="11"/>
  <c r="M10" i="11"/>
  <c r="N4" i="11"/>
  <c r="M4" i="11"/>
  <c r="N89" i="11"/>
  <c r="M89" i="11"/>
  <c r="N100" i="11"/>
  <c r="M100" i="11"/>
  <c r="N98" i="11"/>
  <c r="M98" i="11"/>
  <c r="N49" i="11"/>
  <c r="M49" i="11"/>
  <c r="N96" i="11"/>
  <c r="M96" i="11"/>
  <c r="N95" i="11"/>
  <c r="M95" i="11"/>
  <c r="N94" i="11"/>
  <c r="M94" i="11"/>
  <c r="N23" i="11"/>
  <c r="M23" i="11"/>
  <c r="N27" i="11"/>
  <c r="M27" i="11"/>
  <c r="N7" i="11"/>
  <c r="M7" i="11"/>
  <c r="N99" i="11"/>
  <c r="M99" i="11"/>
  <c r="N90" i="11"/>
  <c r="M90" i="11"/>
  <c r="N63" i="11"/>
  <c r="M63" i="11"/>
  <c r="N91" i="11"/>
  <c r="M91" i="11"/>
  <c r="N77" i="11"/>
  <c r="M77" i="11"/>
  <c r="N78" i="11"/>
  <c r="M78" i="11"/>
  <c r="N65" i="11"/>
  <c r="M65" i="11"/>
  <c r="N64" i="11"/>
  <c r="M64" i="11"/>
  <c r="N79" i="11"/>
  <c r="M79" i="11"/>
  <c r="N54" i="11"/>
  <c r="M54" i="11"/>
  <c r="N80" i="11"/>
  <c r="M80" i="11"/>
  <c r="N40" i="11"/>
  <c r="M40" i="11"/>
  <c r="N56" i="11"/>
  <c r="M56" i="11"/>
  <c r="N39" i="11"/>
  <c r="M39" i="11"/>
  <c r="N74" i="11"/>
  <c r="M74" i="11"/>
  <c r="N76" i="11"/>
  <c r="M76" i="11"/>
  <c r="N58" i="11"/>
  <c r="M58" i="11"/>
  <c r="N72" i="11"/>
  <c r="M72" i="11"/>
  <c r="N29" i="11"/>
  <c r="M29" i="11"/>
  <c r="N57" i="11"/>
  <c r="M57" i="11"/>
  <c r="N92" i="11"/>
  <c r="M92" i="11"/>
  <c r="N71" i="11"/>
  <c r="M71" i="11"/>
  <c r="N73" i="11"/>
  <c r="M73" i="11"/>
  <c r="N62" i="11"/>
  <c r="M62" i="11"/>
  <c r="N81" i="11"/>
  <c r="M81" i="11"/>
  <c r="N38" i="11"/>
  <c r="M38" i="11"/>
  <c r="N60" i="11"/>
  <c r="M60" i="11"/>
  <c r="N70" i="11"/>
  <c r="M70" i="11"/>
  <c r="N3" i="11"/>
  <c r="M3" i="11"/>
  <c r="N55" i="11"/>
  <c r="M55" i="11"/>
  <c r="N68" i="11"/>
  <c r="M68" i="11"/>
  <c r="N69" i="11"/>
  <c r="M69" i="11"/>
  <c r="N67" i="11"/>
  <c r="M67" i="11"/>
  <c r="N59" i="11"/>
  <c r="M59" i="11"/>
  <c r="N61" i="11"/>
  <c r="M61" i="11"/>
  <c r="N85" i="11"/>
  <c r="M85" i="11"/>
  <c r="N66" i="11"/>
  <c r="M66" i="11"/>
  <c r="N51" i="11"/>
  <c r="M51" i="11"/>
  <c r="N88" i="11"/>
  <c r="M88" i="11"/>
  <c r="N52" i="11"/>
  <c r="M52" i="11"/>
  <c r="N48" i="11"/>
  <c r="M48" i="11"/>
  <c r="N97" i="11"/>
  <c r="M97" i="11"/>
  <c r="N50" i="11"/>
  <c r="M50" i="11"/>
  <c r="N25" i="11"/>
  <c r="M25" i="11"/>
  <c r="N44" i="11"/>
  <c r="M44" i="11"/>
  <c r="N47" i="11"/>
  <c r="M47" i="11"/>
  <c r="N43" i="11"/>
  <c r="M43" i="11"/>
  <c r="N26" i="11"/>
  <c r="M26" i="11"/>
  <c r="AK23" i="1"/>
  <c r="AL40" i="1"/>
  <c r="AL44" i="1"/>
  <c r="AL41" i="1"/>
  <c r="AL22" i="1"/>
  <c r="AL47" i="1"/>
  <c r="AL94" i="1"/>
  <c r="AL45" i="1"/>
  <c r="AL50" i="1"/>
  <c r="AL85" i="1"/>
  <c r="AL49" i="1"/>
  <c r="AL64" i="1"/>
  <c r="AL48" i="1"/>
  <c r="AL59" i="1"/>
  <c r="AL57" i="1"/>
  <c r="AL65" i="1"/>
  <c r="AL67" i="1"/>
  <c r="AL66" i="1"/>
  <c r="AL53" i="1"/>
  <c r="AL2" i="1"/>
  <c r="AL68" i="1"/>
  <c r="AL58" i="1"/>
  <c r="AL35" i="1"/>
  <c r="AL79" i="1"/>
  <c r="AL60" i="1"/>
  <c r="AL71" i="1"/>
  <c r="AL69" i="1"/>
  <c r="AL89" i="1"/>
  <c r="AL55" i="1"/>
  <c r="AL26" i="1"/>
  <c r="AL70" i="1"/>
  <c r="AL56" i="1"/>
  <c r="AL74" i="1"/>
  <c r="AL72" i="1"/>
  <c r="AL36" i="1"/>
  <c r="AL54" i="1"/>
  <c r="AL37" i="1"/>
  <c r="AL78" i="1"/>
  <c r="AL52" i="1"/>
  <c r="AL77" i="1"/>
  <c r="AL62" i="1"/>
  <c r="AL63" i="1"/>
  <c r="AL76" i="1"/>
  <c r="AL75" i="1"/>
  <c r="AL88" i="1"/>
  <c r="AL61" i="1"/>
  <c r="AL87" i="1"/>
  <c r="AL96" i="1"/>
  <c r="AL6" i="1"/>
  <c r="AL24" i="1"/>
  <c r="AL21" i="1"/>
  <c r="AL91" i="1"/>
  <c r="AL92" i="1"/>
  <c r="AL93" i="1"/>
  <c r="AL46" i="1"/>
  <c r="AL95" i="1"/>
  <c r="AL97" i="1"/>
  <c r="AL86" i="1"/>
  <c r="AL3" i="1"/>
  <c r="AL9" i="1"/>
  <c r="AL5" i="1"/>
  <c r="AL7" i="1"/>
  <c r="AL90" i="1"/>
  <c r="AL27" i="1"/>
  <c r="AL16" i="1"/>
  <c r="AL33" i="1"/>
  <c r="AL98" i="1"/>
  <c r="AL11" i="1"/>
  <c r="AL28" i="1"/>
  <c r="AL29" i="1"/>
  <c r="AL17" i="1"/>
  <c r="AL18" i="1"/>
  <c r="AL20" i="1"/>
  <c r="AL19" i="1"/>
  <c r="AL30" i="1"/>
  <c r="AL4" i="1"/>
  <c r="AL12" i="1"/>
  <c r="AL13" i="1"/>
  <c r="AL14" i="1"/>
  <c r="AL15" i="1"/>
  <c r="AL32" i="1"/>
  <c r="AL8" i="1"/>
  <c r="AL39" i="1"/>
  <c r="AL10" i="1"/>
  <c r="AL31" i="1"/>
  <c r="AL38" i="1"/>
  <c r="AL25" i="1"/>
  <c r="AL73" i="1"/>
  <c r="AL51" i="1"/>
  <c r="AL83" i="1"/>
  <c r="AL80" i="1"/>
  <c r="AL81" i="1"/>
  <c r="AL82" i="1"/>
  <c r="AL84" i="1"/>
  <c r="AL43" i="1"/>
  <c r="AL34" i="1"/>
  <c r="AL42" i="1"/>
  <c r="AL23" i="1"/>
  <c r="AK36" i="1"/>
  <c r="AK74" i="1"/>
  <c r="AK9" i="1"/>
  <c r="AK40" i="1"/>
  <c r="AK44" i="1"/>
  <c r="AK41" i="1"/>
  <c r="AK22" i="1"/>
  <c r="AK47" i="1"/>
  <c r="AK94" i="1"/>
  <c r="AK45" i="1"/>
  <c r="AK50" i="1"/>
  <c r="AK85" i="1"/>
  <c r="AK49" i="1"/>
  <c r="AK64" i="1"/>
  <c r="AK48" i="1"/>
  <c r="AK59" i="1"/>
  <c r="AK57" i="1"/>
  <c r="AK65" i="1"/>
  <c r="AK67" i="1"/>
  <c r="AK66" i="1"/>
  <c r="AK53" i="1"/>
  <c r="AK2" i="1"/>
  <c r="AK68" i="1"/>
  <c r="AK58" i="1"/>
  <c r="AK35" i="1"/>
  <c r="AK79" i="1"/>
  <c r="AK60" i="1"/>
  <c r="AK71" i="1"/>
  <c r="AK69" i="1"/>
  <c r="AK89" i="1"/>
  <c r="AK55" i="1"/>
  <c r="AK26" i="1"/>
  <c r="AK70" i="1"/>
  <c r="AK56" i="1"/>
  <c r="AK72" i="1"/>
  <c r="AK54" i="1"/>
  <c r="AK37" i="1"/>
  <c r="AK78" i="1"/>
  <c r="AK52" i="1"/>
  <c r="AK77" i="1"/>
  <c r="AK62" i="1"/>
  <c r="AK63" i="1"/>
  <c r="AK76" i="1"/>
  <c r="AK75" i="1"/>
  <c r="AK88" i="1"/>
  <c r="AK61" i="1"/>
  <c r="AK87" i="1"/>
  <c r="AK96" i="1"/>
  <c r="AK6" i="1"/>
  <c r="AK24" i="1"/>
  <c r="AK21" i="1"/>
  <c r="AK91" i="1"/>
  <c r="AK92" i="1"/>
  <c r="AK93" i="1"/>
  <c r="AK46" i="1"/>
  <c r="AK95" i="1"/>
  <c r="AK97" i="1"/>
  <c r="AK86" i="1"/>
  <c r="AK3" i="1"/>
  <c r="AK5" i="1"/>
  <c r="AK7" i="1"/>
  <c r="AK90" i="1"/>
  <c r="AK27" i="1"/>
  <c r="AK16" i="1"/>
  <c r="AK33" i="1"/>
  <c r="AK98" i="1"/>
  <c r="AK11" i="1"/>
  <c r="AK28" i="1"/>
  <c r="AK29" i="1"/>
  <c r="AK17" i="1"/>
  <c r="AK18" i="1"/>
  <c r="AK20" i="1"/>
  <c r="AK19" i="1"/>
  <c r="AK30" i="1"/>
  <c r="AK4" i="1"/>
  <c r="AK12" i="1"/>
  <c r="AK13" i="1"/>
  <c r="AK14" i="1"/>
  <c r="AK15" i="1"/>
  <c r="AK32" i="1"/>
  <c r="AK39" i="1"/>
  <c r="AK10" i="1"/>
  <c r="AK31" i="1"/>
  <c r="AK38" i="1"/>
  <c r="AK25" i="1"/>
  <c r="AK73" i="1"/>
  <c r="AK51" i="1"/>
  <c r="AK83" i="1"/>
  <c r="AK80" i="1"/>
  <c r="AK81" i="1"/>
  <c r="AK82" i="1"/>
  <c r="AK84" i="1"/>
  <c r="AK43" i="1"/>
  <c r="AK34" i="1"/>
  <c r="AK42" i="1"/>
  <c r="M6" i="5"/>
  <c r="N6" i="5"/>
  <c r="L6" i="5"/>
  <c r="M5" i="5"/>
  <c r="N5" i="5"/>
  <c r="L5" i="5"/>
  <c r="M4" i="5"/>
  <c r="N4" i="5"/>
  <c r="L4" i="5"/>
  <c r="N2" i="5"/>
  <c r="M2" i="5"/>
  <c r="L2" i="5"/>
  <c r="N3" i="5"/>
  <c r="M3" i="5"/>
  <c r="L3" i="5"/>
  <c r="J36" i="7"/>
  <c r="J35" i="7"/>
  <c r="J33" i="7"/>
  <c r="J32" i="7"/>
  <c r="J31" i="7"/>
  <c r="J30" i="7"/>
  <c r="J34" i="7"/>
  <c r="J21" i="7"/>
  <c r="J20" i="7"/>
  <c r="J14" i="7"/>
  <c r="J13" i="7"/>
  <c r="J12" i="7"/>
  <c r="J11" i="7"/>
  <c r="J10" i="7"/>
  <c r="J9" i="7"/>
  <c r="J6" i="7"/>
  <c r="J5" i="7"/>
  <c r="J29" i="7"/>
  <c r="J28" i="7"/>
  <c r="J19" i="7"/>
  <c r="J18" i="7"/>
  <c r="J25" i="7"/>
  <c r="J24" i="7"/>
  <c r="J17" i="7"/>
  <c r="J27" i="7"/>
  <c r="J26" i="7"/>
  <c r="J16" i="7"/>
  <c r="J15" i="7"/>
  <c r="J4" i="7"/>
  <c r="J3" i="7"/>
  <c r="J2" i="7"/>
  <c r="J23" i="7"/>
  <c r="J22" i="7"/>
  <c r="J8" i="7"/>
  <c r="J7" i="7"/>
  <c r="X69" i="4"/>
  <c r="W69" i="4"/>
  <c r="X68" i="4"/>
  <c r="W68" i="4"/>
  <c r="X67" i="4"/>
  <c r="W67" i="4"/>
  <c r="X66" i="4"/>
  <c r="W66" i="4"/>
  <c r="X65" i="4"/>
  <c r="W65" i="4"/>
  <c r="X64" i="4"/>
  <c r="W64" i="4"/>
  <c r="X63" i="4"/>
  <c r="W63" i="4"/>
  <c r="X62" i="4"/>
  <c r="W62" i="4"/>
  <c r="X61" i="4"/>
  <c r="W61" i="4"/>
  <c r="X60" i="4"/>
  <c r="W60" i="4"/>
  <c r="X59" i="4"/>
  <c r="W59" i="4"/>
  <c r="X58" i="4"/>
  <c r="W58" i="4"/>
  <c r="X57" i="4"/>
  <c r="W57" i="4"/>
  <c r="X56" i="4"/>
  <c r="W56" i="4"/>
  <c r="X55" i="4"/>
  <c r="W55" i="4"/>
  <c r="X54" i="4"/>
  <c r="W54" i="4"/>
  <c r="X53" i="4"/>
  <c r="W53" i="4"/>
  <c r="X52" i="4"/>
  <c r="W52" i="4"/>
  <c r="X51" i="4"/>
  <c r="W51" i="4"/>
  <c r="X50" i="4"/>
  <c r="W50" i="4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B20" i="4"/>
  <c r="X19" i="4"/>
  <c r="W19" i="4"/>
  <c r="B19" i="4"/>
  <c r="X18" i="4"/>
  <c r="W18" i="4"/>
  <c r="B18" i="4"/>
  <c r="X17" i="4"/>
  <c r="W17" i="4"/>
  <c r="B17" i="4"/>
  <c r="X16" i="4"/>
  <c r="W16" i="4"/>
  <c r="B16" i="4"/>
  <c r="X15" i="4"/>
  <c r="W15" i="4"/>
  <c r="B15" i="4"/>
  <c r="X14" i="4"/>
  <c r="W14" i="4"/>
  <c r="B14" i="4"/>
  <c r="X13" i="4"/>
  <c r="W13" i="4"/>
  <c r="B13" i="4"/>
  <c r="X12" i="4"/>
  <c r="W12" i="4"/>
  <c r="B12" i="4"/>
  <c r="X11" i="4"/>
  <c r="W11" i="4"/>
  <c r="B11" i="4"/>
  <c r="X10" i="4"/>
  <c r="W10" i="4"/>
  <c r="B10" i="4"/>
  <c r="X9" i="4"/>
  <c r="W9" i="4"/>
  <c r="B9" i="4"/>
  <c r="X8" i="4"/>
  <c r="W8" i="4"/>
  <c r="B8" i="4"/>
  <c r="X7" i="4"/>
  <c r="W7" i="4"/>
  <c r="B7" i="4"/>
  <c r="X6" i="4"/>
  <c r="W6" i="4"/>
  <c r="B6" i="4"/>
  <c r="X5" i="4"/>
  <c r="W5" i="4"/>
  <c r="B5" i="4"/>
  <c r="X4" i="4"/>
  <c r="W4" i="4"/>
  <c r="B4" i="4"/>
  <c r="X3" i="4"/>
  <c r="W3" i="4"/>
  <c r="B3" i="4"/>
  <c r="X2" i="4"/>
  <c r="W2" i="4"/>
  <c r="B2" i="4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T42" i="1"/>
  <c r="S42" i="1"/>
  <c r="T34" i="1"/>
  <c r="S34" i="1"/>
  <c r="T43" i="1"/>
  <c r="S43" i="1"/>
  <c r="T84" i="1"/>
  <c r="S84" i="1"/>
  <c r="T82" i="1"/>
  <c r="S82" i="1"/>
  <c r="T81" i="1"/>
  <c r="S81" i="1"/>
  <c r="T80" i="1"/>
  <c r="S80" i="1"/>
  <c r="T83" i="1"/>
  <c r="S83" i="1"/>
  <c r="T51" i="1"/>
  <c r="S51" i="1"/>
  <c r="T73" i="1"/>
  <c r="S73" i="1"/>
  <c r="T25" i="1"/>
  <c r="S25" i="1"/>
  <c r="T38" i="1"/>
  <c r="S38" i="1"/>
  <c r="T31" i="1"/>
  <c r="S31" i="1"/>
  <c r="T10" i="1"/>
  <c r="S10" i="1"/>
  <c r="T39" i="1"/>
  <c r="S39" i="1"/>
  <c r="T8" i="1"/>
  <c r="S8" i="1"/>
  <c r="T32" i="1"/>
  <c r="S32" i="1"/>
  <c r="T15" i="1"/>
  <c r="S15" i="1"/>
  <c r="T14" i="1"/>
  <c r="S14" i="1"/>
  <c r="T13" i="1"/>
  <c r="S13" i="1"/>
  <c r="T12" i="1"/>
  <c r="S12" i="1"/>
  <c r="T4" i="1"/>
  <c r="S4" i="1"/>
  <c r="T30" i="1"/>
  <c r="S30" i="1"/>
  <c r="T19" i="1"/>
  <c r="S19" i="1"/>
  <c r="T20" i="1"/>
  <c r="S20" i="1"/>
  <c r="T18" i="1"/>
  <c r="S18" i="1"/>
  <c r="T17" i="1"/>
  <c r="S17" i="1"/>
  <c r="T29" i="1"/>
  <c r="S29" i="1"/>
  <c r="T28" i="1"/>
  <c r="S28" i="1"/>
  <c r="T11" i="1"/>
  <c r="S11" i="1"/>
  <c r="T98" i="1"/>
  <c r="S98" i="1"/>
  <c r="T33" i="1"/>
  <c r="S33" i="1"/>
  <c r="T16" i="1"/>
  <c r="S16" i="1"/>
  <c r="T27" i="1"/>
  <c r="S27" i="1"/>
  <c r="T90" i="1"/>
  <c r="S90" i="1"/>
  <c r="T7" i="1"/>
  <c r="S7" i="1"/>
  <c r="T5" i="1"/>
  <c r="S5" i="1"/>
  <c r="T9" i="1"/>
  <c r="S9" i="1"/>
  <c r="T3" i="1"/>
  <c r="S3" i="1"/>
  <c r="T86" i="1"/>
  <c r="S86" i="1"/>
  <c r="T97" i="1"/>
  <c r="S97" i="1"/>
  <c r="T95" i="1"/>
  <c r="S95" i="1"/>
  <c r="T46" i="1"/>
  <c r="S46" i="1"/>
  <c r="T93" i="1"/>
  <c r="S93" i="1"/>
  <c r="T92" i="1"/>
  <c r="S92" i="1"/>
  <c r="T91" i="1"/>
  <c r="S91" i="1"/>
  <c r="T21" i="1"/>
  <c r="S21" i="1"/>
  <c r="T24" i="1"/>
  <c r="S24" i="1"/>
  <c r="T6" i="1"/>
  <c r="S6" i="1"/>
  <c r="T96" i="1"/>
  <c r="S96" i="1"/>
  <c r="T87" i="1"/>
  <c r="S87" i="1"/>
  <c r="T61" i="1"/>
  <c r="S61" i="1"/>
  <c r="T88" i="1"/>
  <c r="S88" i="1"/>
  <c r="T75" i="1"/>
  <c r="S75" i="1"/>
  <c r="T76" i="1"/>
  <c r="S76" i="1"/>
  <c r="T63" i="1"/>
  <c r="S63" i="1"/>
  <c r="T62" i="1"/>
  <c r="S62" i="1"/>
  <c r="T77" i="1"/>
  <c r="S77" i="1"/>
  <c r="T52" i="1"/>
  <c r="S52" i="1"/>
  <c r="T78" i="1"/>
  <c r="S78" i="1"/>
  <c r="T37" i="1"/>
  <c r="S37" i="1"/>
  <c r="T54" i="1"/>
  <c r="S54" i="1"/>
  <c r="T36" i="1"/>
  <c r="S36" i="1"/>
  <c r="T72" i="1"/>
  <c r="S72" i="1"/>
  <c r="T74" i="1"/>
  <c r="S74" i="1"/>
  <c r="T56" i="1"/>
  <c r="S56" i="1"/>
  <c r="T70" i="1"/>
  <c r="S70" i="1"/>
  <c r="T26" i="1"/>
  <c r="S26" i="1"/>
  <c r="T55" i="1"/>
  <c r="S55" i="1"/>
  <c r="T89" i="1"/>
  <c r="S89" i="1"/>
  <c r="T69" i="1"/>
  <c r="S69" i="1"/>
  <c r="T71" i="1"/>
  <c r="S71" i="1"/>
  <c r="T60" i="1"/>
  <c r="S60" i="1"/>
  <c r="T79" i="1"/>
  <c r="S79" i="1"/>
  <c r="T35" i="1"/>
  <c r="S35" i="1"/>
  <c r="T58" i="1"/>
  <c r="S58" i="1"/>
  <c r="T68" i="1"/>
  <c r="S68" i="1"/>
  <c r="T2" i="1"/>
  <c r="S2" i="1"/>
  <c r="T53" i="1"/>
  <c r="S53" i="1"/>
  <c r="T66" i="1"/>
  <c r="S66" i="1"/>
  <c r="T67" i="1"/>
  <c r="S67" i="1"/>
  <c r="T65" i="1"/>
  <c r="S65" i="1"/>
  <c r="T57" i="1"/>
  <c r="S57" i="1"/>
  <c r="T59" i="1"/>
  <c r="S59" i="1"/>
  <c r="T48" i="1"/>
  <c r="S48" i="1"/>
  <c r="T64" i="1"/>
  <c r="S64" i="1"/>
  <c r="T49" i="1"/>
  <c r="S49" i="1"/>
  <c r="T85" i="1"/>
  <c r="S85" i="1"/>
  <c r="T50" i="1"/>
  <c r="S50" i="1"/>
  <c r="T45" i="1"/>
  <c r="S45" i="1"/>
  <c r="T94" i="1"/>
  <c r="S94" i="1"/>
  <c r="T47" i="1"/>
  <c r="S47" i="1"/>
  <c r="T22" i="1"/>
  <c r="S22" i="1"/>
  <c r="T41" i="1"/>
  <c r="S41" i="1"/>
  <c r="T44" i="1"/>
  <c r="S44" i="1"/>
  <c r="T40" i="1"/>
  <c r="S40" i="1"/>
  <c r="T23" i="1"/>
  <c r="S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E044914-AC13-4B27-925C-C0EB03CD649B}">
      <text>
        <r>
          <rPr>
            <sz val="10"/>
            <color rgb="FF000000"/>
            <rFont val="Arial"/>
          </rPr>
          <t>cell line data should be separated
	-Mateusz Koptyra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tc={0F6ACEDB-D0C5-4303-93AA-5C14714E016D}</author>
  </authors>
  <commentList>
    <comment ref="A1" authorId="0" shapeId="0" xr:uid="{7DE3EDA9-015C-457F-876A-78451965E6C1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L24" authorId="1" shapeId="0" xr:uid="{0F6ACEDB-D0C5-4303-93AA-5C14714E016D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@Zhang, Bo could you check if there is indeed data here and what is BS #</t>
      </text>
    </comment>
    <comment ref="L29" authorId="0" shapeId="0" xr:uid="{F954DDC0-9CDA-4C29-93BF-7513BFBA05C9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J67" authorId="0" shapeId="0" xr:uid="{2DB3C980-C228-4113-88E1-A2D654E30208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J73" authorId="0" shapeId="0" xr:uid="{BFAE48B3-DD07-427C-9E39-86D26E5D7D13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J88" authorId="0" shapeId="0" xr:uid="{0CD17000-BD46-464A-8AD2-AC1553A90DA7}">
      <text>
        <r>
          <rPr>
            <sz val="10"/>
            <color rgb="FF000000"/>
            <rFont val="Arial"/>
          </rPr>
          <t>cell line data should be separated
	-Mateusz Koptyra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5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D10" authorId="0" shapeId="0" xr:uid="{00000000-0006-0000-0000-000014000000}">
      <text>
        <r>
          <rPr>
            <sz val="10"/>
            <color rgb="FF000000"/>
            <rFont val="Arial"/>
          </rPr>
          <t>what does that mean in practice?
	-Mateusz Koptyra</t>
        </r>
      </text>
    </comment>
    <comment ref="AD24" authorId="0" shapeId="0" xr:uid="{00000000-0006-0000-0000-000004000000}">
      <text>
        <r>
          <rPr>
            <sz val="10"/>
            <color rgb="FF000000"/>
            <rFont val="Arial"/>
          </rPr>
          <t>Do STR testing results help?
	-Mateusz Koptyra</t>
        </r>
      </text>
    </comment>
    <comment ref="AB25" authorId="0" shapeId="0" xr:uid="{00000000-0006-0000-0000-000011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C25" authorId="0" shapeId="0" xr:uid="{00000000-0006-0000-0000-000010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C26" authorId="0" shapeId="0" xr:uid="{00000000-0006-0000-0000-00000F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D26" authorId="0" shapeId="0" xr:uid="{00000000-0006-0000-0000-000003000000}">
      <text>
        <r>
          <rPr>
            <sz val="10"/>
            <color rgb="FF000000"/>
            <rFont val="Arial"/>
          </rPr>
          <t>Do STR testing results help?
	-Mateusz Koptyra</t>
        </r>
      </text>
    </comment>
    <comment ref="AJ26" authorId="0" shapeId="0" xr:uid="{A8A77640-6502-40BD-9CE4-333386AFA0DE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B39" authorId="0" shapeId="0" xr:uid="{00000000-0006-0000-0000-000013000000}">
      <text>
        <r>
          <rPr>
            <sz val="10"/>
            <color rgb="FF000000"/>
            <rFont val="Arial"/>
          </rPr>
          <t>excluding the cell line needed
	-Mateusz Koptyra</t>
        </r>
      </text>
    </comment>
    <comment ref="AC39" authorId="0" shapeId="0" xr:uid="{00000000-0006-0000-0000-000012000000}">
      <text>
        <r>
          <rPr>
            <sz val="10"/>
            <color rgb="FF000000"/>
            <rFont val="Arial"/>
          </rPr>
          <t>excluding the cell line needed
	-Mateusz Koptyra</t>
        </r>
      </text>
    </comment>
    <comment ref="AB50" authorId="0" shapeId="0" xr:uid="{00000000-0006-0000-0000-00000E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C50" authorId="0" shapeId="0" xr:uid="{00000000-0006-0000-0000-00000D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B65" authorId="0" shapeId="0" xr:uid="{00000000-0006-0000-0000-00000C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C65" authorId="0" shapeId="0" xr:uid="{00000000-0006-0000-0000-00000B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H65" authorId="0" shapeId="0" xr:uid="{16BAF45F-380B-4946-A5D3-F2F4E22D4385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D68" authorId="0" shapeId="0" xr:uid="{00000000-0006-0000-0000-000002000000}">
      <text>
        <r>
          <rPr>
            <sz val="10"/>
            <color rgb="FF000000"/>
            <rFont val="Arial"/>
          </rPr>
          <t>Do STR testing results help?
	-Mateusz Koptyra</t>
        </r>
      </text>
    </comment>
    <comment ref="AB71" authorId="0" shapeId="0" xr:uid="{00000000-0006-0000-0000-00000A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C71" authorId="0" shapeId="0" xr:uid="{00000000-0006-0000-0000-000009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H71" authorId="0" shapeId="0" xr:uid="{DE8E31D4-53BE-4C4B-92B2-A48967A95FFC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D73" authorId="0" shapeId="0" xr:uid="{00000000-0006-0000-0000-000001000000}">
      <text>
        <r>
          <rPr>
            <sz val="10"/>
            <color rgb="FF000000"/>
            <rFont val="Arial"/>
          </rPr>
          <t>Do STR testing results help?
	-Mateusz Koptyra</t>
        </r>
      </text>
    </comment>
    <comment ref="AB75" authorId="0" shapeId="0" xr:uid="{00000000-0006-0000-0000-000008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C75" authorId="0" shapeId="0" xr:uid="{00000000-0006-0000-0000-000007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B85" authorId="0" shapeId="0" xr:uid="{00000000-0006-0000-0000-000006000000}">
      <text>
        <r>
          <rPr>
            <sz val="10"/>
            <color rgb="FF000000"/>
            <rFont val="Arial"/>
          </rPr>
          <t>cell line data should be separated
	-Mateusz Koptyra</t>
        </r>
      </text>
    </comment>
    <comment ref="AH85" authorId="0" shapeId="0" xr:uid="{E3662099-2D98-45BE-9FB0-D83EE4DD70A0}">
      <text>
        <r>
          <rPr>
            <sz val="10"/>
            <color rgb="FF000000"/>
            <rFont val="Arial"/>
          </rPr>
          <t>cell line data should be separated
	-Mateusz Koptyra</t>
        </r>
      </text>
    </comment>
  </commentList>
</comments>
</file>

<file path=xl/sharedStrings.xml><?xml version="1.0" encoding="utf-8"?>
<sst xmlns="http://schemas.openxmlformats.org/spreadsheetml/2006/main" count="11091" uniqueCount="1494">
  <si>
    <t>README</t>
  </si>
  <si>
    <t>Project name/s</t>
  </si>
  <si>
    <t>HOPE / AYA / CPTAC2</t>
  </si>
  <si>
    <t>Cavatica Project Hope</t>
  </si>
  <si>
    <t>Project owner</t>
  </si>
  <si>
    <t xml:space="preserve">Adam Resnick </t>
  </si>
  <si>
    <t>Project co-owner</t>
  </si>
  <si>
    <t>Mateusz Koptyra</t>
  </si>
  <si>
    <t>Project coordianator</t>
  </si>
  <si>
    <t>Stephanie Stefankiewicz</t>
  </si>
  <si>
    <t>Collaborators</t>
  </si>
  <si>
    <t>CBTN</t>
  </si>
  <si>
    <t>CPTAC/NCI/NIH</t>
  </si>
  <si>
    <t>Mt. Sinai</t>
  </si>
  <si>
    <t xml:space="preserve">Collaborators names: </t>
  </si>
  <si>
    <t>Brian Rood</t>
  </si>
  <si>
    <t xml:space="preserve">Mehdi Mesri,
Henry Rodriguez
Ding Li
Tao Liu
Ana Robels
Kenneth Aldape
Amanda Paulowich
Jeffrey Whiteaker </t>
  </si>
  <si>
    <t>Pei Weng
Nicole Tignor
Francesca Petralia
Weiping Ma
Dmitry Rykunov
Boris Reva
Azra Krek
Shrabanti Chowdhury</t>
  </si>
  <si>
    <t>Datasets:</t>
  </si>
  <si>
    <t>Cohort: all/limited</t>
  </si>
  <si>
    <t>Proteomics</t>
  </si>
  <si>
    <t>all</t>
  </si>
  <si>
    <t>FredHutch</t>
  </si>
  <si>
    <t>Phosphoprotemics</t>
  </si>
  <si>
    <t>WGS normal</t>
  </si>
  <si>
    <t>CBTN/D3b/NCI</t>
  </si>
  <si>
    <t>WGS tumor</t>
  </si>
  <si>
    <t>RNAseq</t>
  </si>
  <si>
    <t>Single cell sequencing (SmartSeq2)</t>
  </si>
  <si>
    <t>limted cohort</t>
  </si>
  <si>
    <t>Dana Farber</t>
  </si>
  <si>
    <t>Single cell sequencing (10X)</t>
  </si>
  <si>
    <t>UCSF</t>
  </si>
  <si>
    <t>miRNA (HTG panel)</t>
  </si>
  <si>
    <t>CBTN/D3b</t>
  </si>
  <si>
    <t xml:space="preserve">Methylation </t>
  </si>
  <si>
    <t>NIH</t>
  </si>
  <si>
    <t xml:space="preserve">Clinical Data </t>
  </si>
  <si>
    <t xml:space="preserve">Biospecimen ID based data </t>
  </si>
  <si>
    <t xml:space="preserve">No cell line </t>
  </si>
  <si>
    <t>research_id</t>
  </si>
  <si>
    <t>biospecimen_id_harvest</t>
  </si>
  <si>
    <t>T_BS</t>
  </si>
  <si>
    <t>N_BS</t>
  </si>
  <si>
    <t>RNA_BS</t>
  </si>
  <si>
    <t>T aliquot to use</t>
  </si>
  <si>
    <t xml:space="preserve">N aliquot </t>
  </si>
  <si>
    <t>RNA aliquot</t>
  </si>
  <si>
    <t>Noel's Notes</t>
  </si>
  <si>
    <t>For DGD request IDs</t>
  </si>
  <si>
    <t>C337143</t>
  </si>
  <si>
    <t>7316-1746</t>
  </si>
  <si>
    <t>X01</t>
  </si>
  <si>
    <t>BS_P4Z4YP0P</t>
  </si>
  <si>
    <t>BS_R5SNFB5B</t>
  </si>
  <si>
    <t>DNA 573687</t>
  </si>
  <si>
    <t>N/A</t>
  </si>
  <si>
    <t>C2442165</t>
  </si>
  <si>
    <t>7316-4842</t>
  </si>
  <si>
    <t>Novogene</t>
  </si>
  <si>
    <t>DNA [987072</t>
  </si>
  <si>
    <t>DNA [987070]</t>
  </si>
  <si>
    <t>RNA [987079]</t>
  </si>
  <si>
    <t>Aliquots already at the Broad, emailed to release them off hold and continue to sequencing</t>
  </si>
  <si>
    <t>7316-4844</t>
  </si>
  <si>
    <r>
      <rPr>
        <strike/>
        <sz val="10"/>
        <color rgb="FF000000"/>
        <rFont val="Arial"/>
      </rPr>
      <t xml:space="preserve">X01, </t>
    </r>
    <r>
      <rPr>
        <sz val="10"/>
        <color rgb="FF000000"/>
        <rFont val="Arial"/>
      </rPr>
      <t xml:space="preserve"> CHOP</t>
    </r>
  </si>
  <si>
    <t>another event with germline</t>
  </si>
  <si>
    <t>DNA [987073]</t>
  </si>
  <si>
    <t>RNA [987080]</t>
  </si>
  <si>
    <t>RNA already at the Broad emailed to release and continue to sequence, DNA was left of bulk aliquotting in error. To be sent to DGD</t>
  </si>
  <si>
    <t>C860262</t>
  </si>
  <si>
    <t>7316UP-1962</t>
  </si>
  <si>
    <t>CHOP</t>
  </si>
  <si>
    <t>C827913</t>
  </si>
  <si>
    <t>7316UP-2058</t>
  </si>
  <si>
    <t>7316UP-2333</t>
  </si>
  <si>
    <t>7316UP-2403</t>
  </si>
  <si>
    <t xml:space="preserve">7316-24 cell line </t>
  </si>
  <si>
    <t>MC2 osteo</t>
  </si>
  <si>
    <t>15454-307</t>
  </si>
  <si>
    <t>7316-8857</t>
  </si>
  <si>
    <t>Novagene</t>
  </si>
  <si>
    <t xml:space="preserve">N/A- no tumor tissue collected </t>
  </si>
  <si>
    <t>DNA [1229420]</t>
  </si>
  <si>
    <t> </t>
  </si>
  <si>
    <t>7316-8857 bld dna is in X01 so this would be a very obvious duplicate</t>
  </si>
  <si>
    <t>7316UP-310</t>
  </si>
  <si>
    <t>BS_7ZM4PG53</t>
  </si>
  <si>
    <t>BS_0XHT9W4Q</t>
  </si>
  <si>
    <t>7316-8734</t>
  </si>
  <si>
    <t>sequencing in X01</t>
  </si>
  <si>
    <t>RNA to Novagene</t>
  </si>
  <si>
    <t>DGD 8/9/22</t>
  </si>
  <si>
    <t>Tumor (60x)</t>
  </si>
  <si>
    <t>Normal (30x)</t>
  </si>
  <si>
    <t>X</t>
  </si>
  <si>
    <t>SDG ID QC</t>
  </si>
  <si>
    <t>Aliquot ID</t>
  </si>
  <si>
    <t>Plate ID</t>
  </si>
  <si>
    <t>diagnosis</t>
  </si>
  <si>
    <t>EA - Normal</t>
  </si>
  <si>
    <t>EA - Tumor WGS</t>
  </si>
  <si>
    <t>EA - Tumor RNA</t>
  </si>
  <si>
    <t>methylation</t>
  </si>
  <si>
    <t>proteo+phospho</t>
  </si>
  <si>
    <t>miRNA</t>
  </si>
  <si>
    <t>Note</t>
  </si>
  <si>
    <t>single cell</t>
  </si>
  <si>
    <t>Second cohort</t>
  </si>
  <si>
    <t>miRNA cohort</t>
  </si>
  <si>
    <t>10x + Smart Seq2</t>
  </si>
  <si>
    <t>7316-9</t>
  </si>
  <si>
    <t>7316-1789</t>
  </si>
  <si>
    <t>C103566</t>
  </si>
  <si>
    <t>7316-2092</t>
  </si>
  <si>
    <t>7316-2092-TISS [894408]</t>
  </si>
  <si>
    <t>BioRC TBOX [19228]</t>
  </si>
  <si>
    <t>High-grade glioma/astrocytoma (WHO grade III/IV)</t>
  </si>
  <si>
    <t>BS_M4KBSYZ2</t>
  </si>
  <si>
    <t>BS_M28HG0NT</t>
  </si>
  <si>
    <t>BS_M7HCF7DW</t>
  </si>
  <si>
    <t>7316-206</t>
  </si>
  <si>
    <t>7316-2151</t>
  </si>
  <si>
    <t>7316-3316</t>
  </si>
  <si>
    <t>7316-4432</t>
  </si>
  <si>
    <t>C1036890</t>
  </si>
  <si>
    <t>7316-4215</t>
  </si>
  <si>
    <t>7316-4215-TISS [894425]</t>
  </si>
  <si>
    <t>Eligible</t>
  </si>
  <si>
    <t>BS_Y4CC9PKT</t>
  </si>
  <si>
    <t>BS_H9YGSVB9</t>
  </si>
  <si>
    <t>BS_PJ1T8CQR</t>
  </si>
  <si>
    <t>7316-2666</t>
  </si>
  <si>
    <t>7316-287</t>
  </si>
  <si>
    <t>7316-443</t>
  </si>
  <si>
    <t>C1060383</t>
  </si>
  <si>
    <t>7316-5928</t>
  </si>
  <si>
    <t>7316-5928-TISS [894405]</t>
  </si>
  <si>
    <t>BS_GMVP7K9F</t>
  </si>
  <si>
    <t xml:space="preserve">BS_GQ03DXR8 </t>
  </si>
  <si>
    <t>BS_RZBFH1QF</t>
  </si>
  <si>
    <t>7316-2671</t>
  </si>
  <si>
    <t>7316-1099</t>
  </si>
  <si>
    <t>7316-120</t>
  </si>
  <si>
    <t>C1061121</t>
  </si>
  <si>
    <t>7316-4337</t>
  </si>
  <si>
    <t>7316-4337-TISS [894423]</t>
  </si>
  <si>
    <t>BS_MB5K2C19</t>
  </si>
  <si>
    <t>BS_6J0XG5G8</t>
  </si>
  <si>
    <t>BS_1BJNPHMD</t>
  </si>
  <si>
    <t>7316-196</t>
  </si>
  <si>
    <t>7316-288</t>
  </si>
  <si>
    <t>7316-873</t>
  </si>
  <si>
    <t>C1063212</t>
  </si>
  <si>
    <t>7316-3636</t>
  </si>
  <si>
    <t>7316-3636-TISS [894431]</t>
  </si>
  <si>
    <t>.</t>
  </si>
  <si>
    <t>BS_S8756VS8</t>
  </si>
  <si>
    <t>7316-3058</t>
  </si>
  <si>
    <t>7316-3771</t>
  </si>
  <si>
    <t>7316-384</t>
  </si>
  <si>
    <t>7316-2274</t>
  </si>
  <si>
    <t>C1095069</t>
  </si>
  <si>
    <t>7316-4432-TISS [894422]</t>
  </si>
  <si>
    <t>BS_ZN35MFSR</t>
  </si>
  <si>
    <t>BS_1GFP3T8N</t>
  </si>
  <si>
    <t>BS_ED8G98XT</t>
  </si>
  <si>
    <t>7316-329</t>
  </si>
  <si>
    <t>7316-24</t>
  </si>
  <si>
    <t>7316-2648</t>
  </si>
  <si>
    <t>C1095315</t>
  </si>
  <si>
    <t>7316-6310</t>
  </si>
  <si>
    <t>7316-6310-TISS [894404]</t>
  </si>
  <si>
    <t>BS_KYVZWYMS</t>
  </si>
  <si>
    <t xml:space="preserve">BS_SNSC50DR </t>
  </si>
  <si>
    <t>BS_91FSYZDH</t>
  </si>
  <si>
    <t>7316-2183</t>
  </si>
  <si>
    <t>7316-913</t>
  </si>
  <si>
    <t>7316-893</t>
  </si>
  <si>
    <t>C1150665</t>
  </si>
  <si>
    <t>7316-4293</t>
  </si>
  <si>
    <t>7316-4293-TISS [894424]</t>
  </si>
  <si>
    <t>BS_82KENKT0</t>
  </si>
  <si>
    <t>BS_7014T562</t>
  </si>
  <si>
    <t>BS_ME6VQGG4</t>
  </si>
  <si>
    <t>CTRL_9605</t>
  </si>
  <si>
    <t>7316-4516</t>
  </si>
  <si>
    <t>7316-889</t>
  </si>
  <si>
    <t>C1163211</t>
  </si>
  <si>
    <t>7316-3158</t>
  </si>
  <si>
    <t>To be included in X01</t>
  </si>
  <si>
    <t>data here</t>
  </si>
  <si>
    <t>7316-222</t>
  </si>
  <si>
    <t>7316-37</t>
  </si>
  <si>
    <t>C116727</t>
  </si>
  <si>
    <t>7316-870</t>
  </si>
  <si>
    <t>7316-870-TISS [894473]</t>
  </si>
  <si>
    <t>BS_R7TZRSZT</t>
  </si>
  <si>
    <t>BS_KXGJ1HMG</t>
  </si>
  <si>
    <t>BS_4PPHAQXF;BS_H64GWVJQ</t>
  </si>
  <si>
    <t>BS_4PPHAQXF</t>
  </si>
  <si>
    <t>7316-359</t>
  </si>
  <si>
    <t>7316-3572</t>
  </si>
  <si>
    <t>C1174527</t>
  </si>
  <si>
    <t>7316-4723</t>
  </si>
  <si>
    <t>7316-4723-TISS [894418]</t>
  </si>
  <si>
    <t>BS_3S64YXFJ</t>
  </si>
  <si>
    <t>BS_RQGMWB4X</t>
  </si>
  <si>
    <t>BS_TRPXB3AV</t>
  </si>
  <si>
    <t>7316-38</t>
  </si>
  <si>
    <t>7316-2176</t>
  </si>
  <si>
    <t>7316-490</t>
  </si>
  <si>
    <t>C119310</t>
  </si>
  <si>
    <t>7316-619</t>
  </si>
  <si>
    <t>7316-619-TISS [894477]</t>
  </si>
  <si>
    <t>Not Eligible/Available</t>
  </si>
  <si>
    <t>BS_SNVM7CZT;BS_7N8XY997</t>
  </si>
  <si>
    <t>BS_6YSRX0EW</t>
  </si>
  <si>
    <t>BS_SNVM7CZT</t>
  </si>
  <si>
    <t>7316-341</t>
  </si>
  <si>
    <t>7316-445</t>
  </si>
  <si>
    <t>7316-914</t>
  </si>
  <si>
    <t>C119433</t>
  </si>
  <si>
    <t>7316-620</t>
  </si>
  <si>
    <t>7316-620-TISS [894476]</t>
  </si>
  <si>
    <t>BS_C0AY0XC5;BS_PS0P3QJ3</t>
  </si>
  <si>
    <t>BS_Y5687G7D</t>
  </si>
  <si>
    <t>BS_PS0P3QJ3</t>
  </si>
  <si>
    <t>7316-91</t>
  </si>
  <si>
    <t>7316UP-1104</t>
  </si>
  <si>
    <t>C119679</t>
  </si>
  <si>
    <t>7316-622</t>
  </si>
  <si>
    <t>7316-622-TISS [894475]</t>
  </si>
  <si>
    <t>BS_NNVEQTEW;BS_W1385R8Y</t>
  </si>
  <si>
    <t>BS_SGHC3FB0</t>
  </si>
  <si>
    <t>BS_W1385R8Y</t>
  </si>
  <si>
    <t>7316-230</t>
  </si>
  <si>
    <t>C119925</t>
  </si>
  <si>
    <t>7316-624</t>
  </si>
  <si>
    <t>7316-624-TISS [894474]</t>
  </si>
  <si>
    <t>BS_3AC3SRWH</t>
  </si>
  <si>
    <t>BS_SMHNXC5G</t>
  </si>
  <si>
    <t>7316-452</t>
  </si>
  <si>
    <t>7316-2140</t>
  </si>
  <si>
    <t>C1205400</t>
  </si>
  <si>
    <t>7316-4516-TISS [894420]</t>
  </si>
  <si>
    <t>BS_GCG2PKQA</t>
  </si>
  <si>
    <t>BS_FJ19AHR2</t>
  </si>
  <si>
    <t>BS_9ZJT0CP0</t>
  </si>
  <si>
    <t>7316-3060</t>
  </si>
  <si>
    <t>7316-1106</t>
  </si>
  <si>
    <t>7316-1784</t>
  </si>
  <si>
    <t>C1233075</t>
  </si>
  <si>
    <t>7316-4917</t>
  </si>
  <si>
    <t>7316-4917-TISS [894415]</t>
  </si>
  <si>
    <t>BS_E4N5C9JF</t>
  </si>
  <si>
    <t>BS_Y9C602Y4</t>
  </si>
  <si>
    <t>7316-496</t>
  </si>
  <si>
    <t>7316-89</t>
  </si>
  <si>
    <t>7316-88</t>
  </si>
  <si>
    <t>C1253616</t>
  </si>
  <si>
    <t>7316-4942</t>
  </si>
  <si>
    <t>7316-4942-TISS [894414]</t>
  </si>
  <si>
    <t>BS_JZ40GV74</t>
  </si>
  <si>
    <t>BS_8F5V59SS</t>
  </si>
  <si>
    <t>BS_4V42BXBT</t>
  </si>
  <si>
    <t>7316-2901</t>
  </si>
  <si>
    <t>7316-892</t>
  </si>
  <si>
    <t>C1274034</t>
  </si>
  <si>
    <t>7316-5087</t>
  </si>
  <si>
    <t>7316-5087-TISS [894412]</t>
  </si>
  <si>
    <t>BS_DFTX5Q9V</t>
  </si>
  <si>
    <t>BS_NE3YDEVF</t>
  </si>
  <si>
    <t>BS_T2F48Z4E</t>
  </si>
  <si>
    <t>7316-1748</t>
  </si>
  <si>
    <t>7316-1889</t>
  </si>
  <si>
    <t>7316-157</t>
  </si>
  <si>
    <t>C1277355</t>
  </si>
  <si>
    <t>7316-4993</t>
  </si>
  <si>
    <t>7316-4993-TISS [894413]</t>
  </si>
  <si>
    <t>BS_81SVXT4D</t>
  </si>
  <si>
    <t>BS_HD85HDA9</t>
  </si>
  <si>
    <t>BS_96BNRT9G</t>
  </si>
  <si>
    <t>7316-3020</t>
  </si>
  <si>
    <t>7316-5267</t>
  </si>
  <si>
    <t>7316-51</t>
  </si>
  <si>
    <t>C15498</t>
  </si>
  <si>
    <t>7316-371</t>
  </si>
  <si>
    <t>7316-371-TISS [862548]</t>
  </si>
  <si>
    <t>BioRC TBOX [18565]</t>
  </si>
  <si>
    <t>BS_QVX41H9E</t>
  </si>
  <si>
    <t>BS_W60RQAKK</t>
  </si>
  <si>
    <t>BS_QJ58E1KY</t>
  </si>
  <si>
    <t>7316-195</t>
  </si>
  <si>
    <t>7316-2152</t>
  </si>
  <si>
    <t>7316-2959</t>
  </si>
  <si>
    <t>7316-1464</t>
  </si>
  <si>
    <t>7316-332</t>
  </si>
  <si>
    <t>C15990</t>
  </si>
  <si>
    <t>7316-1455</t>
  </si>
  <si>
    <t>7316-1455-TISS [894467]</t>
  </si>
  <si>
    <t>BS_16JT2DCA</t>
  </si>
  <si>
    <t>BS_56Z15924;BS_HWGWYCY7</t>
  </si>
  <si>
    <t>BS_HE0WJRW6</t>
  </si>
  <si>
    <t>7316-2184</t>
  </si>
  <si>
    <t>7316-2186</t>
  </si>
  <si>
    <t>C177120</t>
  </si>
  <si>
    <t>7316-1052</t>
  </si>
  <si>
    <t>7316-1052-TISS [894446]</t>
  </si>
  <si>
    <t>BS_TGS109T3</t>
  </si>
  <si>
    <t>BS_3HXCGJ4J</t>
  </si>
  <si>
    <t>7316-345</t>
  </si>
  <si>
    <t>7316-479</t>
  </si>
  <si>
    <t>C20541</t>
  </si>
  <si>
    <t>7316-37-TISS [894489]</t>
  </si>
  <si>
    <t>BS_CP2JB80M</t>
  </si>
  <si>
    <t>Resequence</t>
  </si>
  <si>
    <t>BS_AB4QGN7R</t>
  </si>
  <si>
    <t>BS_9D0MEEKD</t>
  </si>
  <si>
    <t>RNA Visible False?</t>
  </si>
  <si>
    <t>7316-85</t>
  </si>
  <si>
    <t>7316-1723</t>
  </si>
  <si>
    <t>7316-3319</t>
  </si>
  <si>
    <t>C216603</t>
  </si>
  <si>
    <t>7316-913-TISS [894471]</t>
  </si>
  <si>
    <t>BS_GKRMQS5W</t>
  </si>
  <si>
    <t>BS_742CDKAS;BS_PKZ1HWNB;BS_FJEZ3ASV</t>
  </si>
  <si>
    <t>BS_8ZD6J47V;BS_1EBQ3T20;BS_M8EA6R2A</t>
  </si>
  <si>
    <t>BS_742CDKAS</t>
  </si>
  <si>
    <t>BS_1EBQ3T20</t>
  </si>
  <si>
    <t>7316-267</t>
  </si>
  <si>
    <t>7316-3303</t>
  </si>
  <si>
    <t>C22878</t>
  </si>
  <si>
    <t>7316-24-TISS [894490]</t>
  </si>
  <si>
    <t>BS_G0MDQ0SR</t>
  </si>
  <si>
    <t>BS_DDC2WVJY;BS_WWTPH7KN</t>
  </si>
  <si>
    <t>BS_ST5P69KR;BS_WB9M4TJ9</t>
  </si>
  <si>
    <t xml:space="preserve">
BS_WB9M4TJ9</t>
  </si>
  <si>
    <t>7316-391</t>
  </si>
  <si>
    <t>7316-2737</t>
  </si>
  <si>
    <t>7316-380</t>
  </si>
  <si>
    <t>C2337123</t>
  </si>
  <si>
    <t>7316-4466</t>
  </si>
  <si>
    <t>7316-4466-TISS [894421]</t>
  </si>
  <si>
    <t>BS_HBSA5CW2</t>
  </si>
  <si>
    <t>BS_ZBEZT4XY</t>
  </si>
  <si>
    <t>7316-2146</t>
  </si>
  <si>
    <t>7316-161</t>
  </si>
  <si>
    <t>7316-455</t>
  </si>
  <si>
    <t>7316-4842-TISS [894417]</t>
  </si>
  <si>
    <t>NYGC</t>
  </si>
  <si>
    <t>CHOP (previously Nationwide/Novogene plan)</t>
  </si>
  <si>
    <t>Nationwide/Novogene</t>
  </si>
  <si>
    <t>7316-1786</t>
  </si>
  <si>
    <t>7316-2758</t>
  </si>
  <si>
    <t>7316-4844-TISS [894416]</t>
  </si>
  <si>
    <t>7316-314</t>
  </si>
  <si>
    <t>7316-1769</t>
  </si>
  <si>
    <t>C2462583</t>
  </si>
  <si>
    <t>7316-5267-TISS [894410]</t>
  </si>
  <si>
    <t>BS_RM13B4YN</t>
  </si>
  <si>
    <t>BS_ZZ47KXR3</t>
  </si>
  <si>
    <t>BS_FYP2B298</t>
  </si>
  <si>
    <t>7316-212</t>
  </si>
  <si>
    <t>C25461</t>
  </si>
  <si>
    <t>7316-89-TISS [894435]</t>
  </si>
  <si>
    <t>BS_579DARY4</t>
  </si>
  <si>
    <t>BS_D6XHKZDZ</t>
  </si>
  <si>
    <t>BS_XQ5SFW35</t>
  </si>
  <si>
    <t>7316-441</t>
  </si>
  <si>
    <t>7316UP-2035</t>
  </si>
  <si>
    <t>7316-905</t>
  </si>
  <si>
    <t>C2579925</t>
  </si>
  <si>
    <t>7316-6283</t>
  </si>
  <si>
    <t>7316-6283-TISS [894409]</t>
  </si>
  <si>
    <t>BS_G6HX0ZXZ</t>
  </si>
  <si>
    <t>BS_B3MB63BP</t>
  </si>
  <si>
    <t>BS_KT3C0XCA</t>
  </si>
  <si>
    <t>no proteo/phospho</t>
  </si>
  <si>
    <t>7316-1775</t>
  </si>
  <si>
    <t>7316-231</t>
  </si>
  <si>
    <t>7316-156</t>
  </si>
  <si>
    <t>C2582754</t>
  </si>
  <si>
    <t>7316-4552</t>
  </si>
  <si>
    <t>7316-4552-TISS [894419]</t>
  </si>
  <si>
    <t>BS_46TXYD8H</t>
  </si>
  <si>
    <t>BS_81S538NW</t>
  </si>
  <si>
    <t>BS_WHBEXD5H</t>
  </si>
  <si>
    <t>7316-949</t>
  </si>
  <si>
    <t>7316-2156</t>
  </si>
  <si>
    <t>C267279</t>
  </si>
  <si>
    <t>7316UP-759</t>
  </si>
  <si>
    <t>7316UP-759-TISS [900637]</t>
  </si>
  <si>
    <t>Astrocytoma</t>
  </si>
  <si>
    <t>BS_4MGT61BX</t>
  </si>
  <si>
    <t>BS_TCGD48CP</t>
  </si>
  <si>
    <t>BS_67V4F080</t>
  </si>
  <si>
    <t>7316-2155</t>
  </si>
  <si>
    <t>C271092</t>
  </si>
  <si>
    <t>7316-2146-TISS [894407]</t>
  </si>
  <si>
    <t>BS_RB3PE7G3</t>
  </si>
  <si>
    <t>BS_D368BNRD</t>
  </si>
  <si>
    <t>BS_H0QWRJE2</t>
  </si>
  <si>
    <t>7316-499</t>
  </si>
  <si>
    <t>7316-2241</t>
  </si>
  <si>
    <t>7316-2660</t>
  </si>
  <si>
    <t>7316-2660-TISS [894444]</t>
  </si>
  <si>
    <t>BS_00TRPEQX</t>
  </si>
  <si>
    <t>BS_91VYM11A</t>
  </si>
  <si>
    <t>7316-358</t>
  </si>
  <si>
    <t>7316-1773</t>
  </si>
  <si>
    <t>7316-3079</t>
  </si>
  <si>
    <t>7316-2751</t>
  </si>
  <si>
    <t>7316-2751-TISS [894442]</t>
  </si>
  <si>
    <t>BS_1M63B97V</t>
  </si>
  <si>
    <t>BS_TK84K675</t>
  </si>
  <si>
    <t>7316-179</t>
  </si>
  <si>
    <t>7316-3069</t>
  </si>
  <si>
    <t>7316-895</t>
  </si>
  <si>
    <t>7316-895-TISS [894472]</t>
  </si>
  <si>
    <t>BS_BQWMQM2Y</t>
  </si>
  <si>
    <t>BS_TJTEF70D</t>
  </si>
  <si>
    <t>7316-20</t>
  </si>
  <si>
    <t>7316-1946</t>
  </si>
  <si>
    <t>7316-1854</t>
  </si>
  <si>
    <t>C28290</t>
  </si>
  <si>
    <t>7316-85-TISS [894434]</t>
  </si>
  <si>
    <t>BS_YKT1NAJQ</t>
  </si>
  <si>
    <t>BS_E42SSQGJ;BS_ERAWW3H7;BS_KVPJVJR7;BS_CZRA594T</t>
  </si>
  <si>
    <t>BS_K5WG6WGM;BS_VVNWB3FZ;BS_59ZJWJTF;BS_QYPHA40N;BS_BYCX6VK1</t>
  </si>
  <si>
    <t>BS_E42SSQGJ</t>
  </si>
  <si>
    <t>BS_SB12W1XT</t>
  </si>
  <si>
    <t>7316-1793</t>
  </si>
  <si>
    <t>C291756</t>
  </si>
  <si>
    <t>7316-1099-TISS [894469]</t>
  </si>
  <si>
    <t>BS_JJ593ZW7</t>
  </si>
  <si>
    <t>BS_EPM623G4</t>
  </si>
  <si>
    <t>BS_052PZFMK</t>
  </si>
  <si>
    <t>7316-932</t>
  </si>
  <si>
    <t>7316-3045</t>
  </si>
  <si>
    <t>C30258</t>
  </si>
  <si>
    <t>7316-114</t>
  </si>
  <si>
    <t>7316-114-TISS [894488]</t>
  </si>
  <si>
    <t>BS_2EJWS3SD</t>
  </si>
  <si>
    <t>BS_3NX3RBCX</t>
  </si>
  <si>
    <t>BS_23QW0BBA</t>
  </si>
  <si>
    <t>7316-2172</t>
  </si>
  <si>
    <t>7316-122</t>
  </si>
  <si>
    <t>C326688</t>
  </si>
  <si>
    <t>7316UP-904</t>
  </si>
  <si>
    <t>7316UP-904-TISS [900638]</t>
  </si>
  <si>
    <t>Gliobastoma</t>
  </si>
  <si>
    <t>BS_DGCVGP50</t>
  </si>
  <si>
    <t>7316-339</t>
  </si>
  <si>
    <t>7316-388</t>
  </si>
  <si>
    <t>C329763</t>
  </si>
  <si>
    <t>7316UP-310-TISS [900649]</t>
  </si>
  <si>
    <t>7316-2178</t>
  </si>
  <si>
    <t>C334437</t>
  </si>
  <si>
    <t>7316-1106-TISS [894468]</t>
  </si>
  <si>
    <t>BS_9XHV04WE</t>
  </si>
  <si>
    <t>BS_J4E9SW51</t>
  </si>
  <si>
    <t>BS_H1XPVS9A</t>
  </si>
  <si>
    <t>7316-2167</t>
  </si>
  <si>
    <t>7316-3075</t>
  </si>
  <si>
    <t>7316-2187</t>
  </si>
  <si>
    <t>7316-1746-TISS [894465]</t>
  </si>
  <si>
    <t>BS_68TZMZH1;BS_AFBPM6CN</t>
  </si>
  <si>
    <t>BS_R5SNFB5B;BS_0RQ4P069;BS_PNYN0AYD</t>
  </si>
  <si>
    <t>Tumor samples we only have Cell-line</t>
  </si>
  <si>
    <t>7316-164</t>
  </si>
  <si>
    <t>7316-4065</t>
  </si>
  <si>
    <t>7316-918</t>
  </si>
  <si>
    <t>C340710</t>
  </si>
  <si>
    <t>7316-388-TISS [894481]</t>
  </si>
  <si>
    <t>BS_872YDFKD</t>
  </si>
  <si>
    <t>BS_823V5X6Z</t>
  </si>
  <si>
    <t>BS_RX1YTZ7F;BS_PZEVN86G</t>
  </si>
  <si>
    <t>BS_RX1YTZ7F</t>
  </si>
  <si>
    <t>7316-2536</t>
  </si>
  <si>
    <t>7316-2170</t>
  </si>
  <si>
    <t>C34809</t>
  </si>
  <si>
    <t>7316-161-TISS [894487]</t>
  </si>
  <si>
    <t>BS_ZY319KJ4</t>
  </si>
  <si>
    <t>BS_W2QCHQ7E</t>
  </si>
  <si>
    <t>BS_8TW4H1T3;BS_X0XXN9BK</t>
  </si>
  <si>
    <t>BS_SHJA4MR0</t>
  </si>
  <si>
    <t>7316-393</t>
  </si>
  <si>
    <t>7316-2933</t>
  </si>
  <si>
    <t>C377610</t>
  </si>
  <si>
    <t>7316-1774</t>
  </si>
  <si>
    <t>7316-1774-TISS [894462]</t>
  </si>
  <si>
    <t>BS_JWETX0BH</t>
  </si>
  <si>
    <t>BS_79NQJZ09</t>
  </si>
  <si>
    <t>BS_JS95PE0J</t>
  </si>
  <si>
    <t>7316-302</t>
  </si>
  <si>
    <t>7316-878</t>
  </si>
  <si>
    <t>C377856</t>
  </si>
  <si>
    <t>7316-1763</t>
  </si>
  <si>
    <t>7316-1763-TISS [894464]</t>
  </si>
  <si>
    <t>BS_EYXVNC69</t>
  </si>
  <si>
    <t>BS_853PNV7P;BS_WPCBK1EG;BS_TF5TTEXH</t>
  </si>
  <si>
    <t>BS_E60JZ9Z3;BS_6WP1FHTE;BS_DRY58DTF</t>
  </si>
  <si>
    <t>BS_WPCBK1EG</t>
  </si>
  <si>
    <t>BS_6WP1FHTE</t>
  </si>
  <si>
    <t>7316-77</t>
  </si>
  <si>
    <t>7316-376</t>
  </si>
  <si>
    <t>C382776</t>
  </si>
  <si>
    <t>7316UP-1104-TISS [900639]</t>
  </si>
  <si>
    <t>BS_N88EQK8Z</t>
  </si>
  <si>
    <t>BS_B4CQXY09</t>
  </si>
  <si>
    <t>BS_8E8JKP01</t>
  </si>
  <si>
    <t>7316-175</t>
  </si>
  <si>
    <t>7316-952</t>
  </si>
  <si>
    <t>C384990</t>
  </si>
  <si>
    <t>7316-2810</t>
  </si>
  <si>
    <t>7316-2810-TISS [894440]</t>
  </si>
  <si>
    <t>BS_9G82HJFA</t>
  </si>
  <si>
    <t>BS_NNPEC7W1</t>
  </si>
  <si>
    <t>BS_E3B3926M</t>
  </si>
  <si>
    <t>BS_QG6V29H7  	7316-1936  732164 Maybe the tumor?  they all matched</t>
  </si>
  <si>
    <t>7316-922</t>
  </si>
  <si>
    <t>7316-111</t>
  </si>
  <si>
    <t>C417831</t>
  </si>
  <si>
    <t>7316-2069</t>
  </si>
  <si>
    <t>7316-2069-TISS [894455]</t>
  </si>
  <si>
    <t>BS_4AM9C504</t>
  </si>
  <si>
    <t>BS_QQP17PDQ</t>
  </si>
  <si>
    <t>BS_WAXJY4XQ</t>
  </si>
  <si>
    <t>7316-186</t>
  </si>
  <si>
    <t>7316-387</t>
  </si>
  <si>
    <t>7316-2737-TISS [894443]</t>
  </si>
  <si>
    <t>BS_S791VC80</t>
  </si>
  <si>
    <t>BS_P0QF87WC</t>
  </si>
  <si>
    <t>7316-347</t>
  </si>
  <si>
    <t>7316-3000</t>
  </si>
  <si>
    <t>7316-226</t>
  </si>
  <si>
    <t>7316-6761</t>
  </si>
  <si>
    <t>C41943</t>
  </si>
  <si>
    <t>7316-231-TISS [894484]</t>
  </si>
  <si>
    <t>BS_RCCN63K6</t>
  </si>
  <si>
    <t>BS_F7SMM59X</t>
  </si>
  <si>
    <t>7316-459</t>
  </si>
  <si>
    <t>7316-166</t>
  </si>
  <si>
    <t>7316-5159</t>
  </si>
  <si>
    <t>C42066</t>
  </si>
  <si>
    <t>7316-255</t>
  </si>
  <si>
    <t>7316-255-TISS [894437]</t>
  </si>
  <si>
    <t>BS_NK7K4GFE;BS_W4H1D4Y6</t>
  </si>
  <si>
    <t>BS_70E0T7EE</t>
  </si>
  <si>
    <t>BS_FN07P04C</t>
  </si>
  <si>
    <t>7316-3</t>
  </si>
  <si>
    <t>7316-2157</t>
  </si>
  <si>
    <t>7316-6267</t>
  </si>
  <si>
    <t>C457683</t>
  </si>
  <si>
    <t>7316-1946-TISS [894459]</t>
  </si>
  <si>
    <t>BS_SP3ND4W3</t>
  </si>
  <si>
    <t>BS_58X7SKJS</t>
  </si>
  <si>
    <t>BS_8PNA0V6R</t>
  </si>
  <si>
    <t>7316-394</t>
  </si>
  <si>
    <t>7316-2777</t>
  </si>
  <si>
    <t>7316-2181</t>
  </si>
  <si>
    <t>7316-4335</t>
  </si>
  <si>
    <t>C466170</t>
  </si>
  <si>
    <t>7316-2140-TISS [894453]</t>
  </si>
  <si>
    <t>BS_35M8GBJ4</t>
  </si>
  <si>
    <t>BS_EP25TTAG</t>
  </si>
  <si>
    <t>BS_A0DYVX9J</t>
  </si>
  <si>
    <t>7316-472</t>
  </si>
  <si>
    <t>7316-3070</t>
  </si>
  <si>
    <t>C47478</t>
  </si>
  <si>
    <t>7316-194</t>
  </si>
  <si>
    <t>7316-194-TISS [894457]</t>
  </si>
  <si>
    <t>BS_CCZZ0NQF</t>
  </si>
  <si>
    <t>BS_9DM8H1RX</t>
  </si>
  <si>
    <t>BS_QTGNYWP4</t>
  </si>
  <si>
    <t>RNA Visible False? low mapping rate</t>
  </si>
  <si>
    <t>7316-872</t>
  </si>
  <si>
    <t>7316-2582</t>
  </si>
  <si>
    <t>C524349</t>
  </si>
  <si>
    <t>7316-2152-TISS [894451]</t>
  </si>
  <si>
    <t>BS_1034EC8V</t>
  </si>
  <si>
    <t>BS_KHSYAB3J</t>
  </si>
  <si>
    <t>BS_4B0BAVTX</t>
  </si>
  <si>
    <t>7316-442</t>
  </si>
  <si>
    <t>C53013</t>
  </si>
  <si>
    <t>7316-3303-TISS [894406]</t>
  </si>
  <si>
    <t>BS_0KKH9VKP</t>
  </si>
  <si>
    <t>BS_96S0VQBN</t>
  </si>
  <si>
    <t>BS_WKESC3XN</t>
  </si>
  <si>
    <t>7316-217</t>
  </si>
  <si>
    <t>7316-4954</t>
  </si>
  <si>
    <t>C54612</t>
  </si>
  <si>
    <t>7316-287-TISS [894483]</t>
  </si>
  <si>
    <t>BS_EFEB483R;BS_PXCPK5XS</t>
  </si>
  <si>
    <t>BS_ZMM11DCC</t>
  </si>
  <si>
    <t>BS_PXCPK5XS</t>
  </si>
  <si>
    <t>7316-946</t>
  </si>
  <si>
    <t>7316-2757</t>
  </si>
  <si>
    <t>7316-8829</t>
  </si>
  <si>
    <t>C54735</t>
  </si>
  <si>
    <t>7316-288-TISS [894482]</t>
  </si>
  <si>
    <t>BS_V3X7YF5J</t>
  </si>
  <si>
    <t>BS_KBEX4RT2</t>
  </si>
  <si>
    <t>7316-397</t>
  </si>
  <si>
    <t>7316-7758</t>
  </si>
  <si>
    <t>C54858</t>
  </si>
  <si>
    <t>7316-1844</t>
  </si>
  <si>
    <t>7316-1844-TISS [894461]</t>
  </si>
  <si>
    <t>BS_TXZ7KHTQ</t>
  </si>
  <si>
    <t>BS_CW9FZE4H</t>
  </si>
  <si>
    <t>7316-2599</t>
  </si>
  <si>
    <t>7316-2141</t>
  </si>
  <si>
    <t>C56826</t>
  </si>
  <si>
    <t>7316-195-TISS [894486]</t>
  </si>
  <si>
    <t>BS_NWXG4ZNS</t>
  </si>
  <si>
    <t>BS_JGKRN7NA;BS_XMP9XNR9;BS_AYPBAHJ6</t>
  </si>
  <si>
    <t>BS_P9JP6JFA;BS_4QW2S1Q8;BS_MX23ZY0Y</t>
  </si>
  <si>
    <t>BS_AYPBAHJ6</t>
  </si>
  <si>
    <t>BS_4QW2S1Q8</t>
  </si>
  <si>
    <t>7316-925</t>
  </si>
  <si>
    <t>7316-4740</t>
  </si>
  <si>
    <t>C57441</t>
  </si>
  <si>
    <t>7316-204</t>
  </si>
  <si>
    <t>7316-204-TISS [894456]</t>
  </si>
  <si>
    <t>BS_VNBX1SEV</t>
  </si>
  <si>
    <t>BS_SK4H5MJQ</t>
  </si>
  <si>
    <t>BS_NPA6CZQF;BS_3PA8PAXP</t>
  </si>
  <si>
    <t>BS_NPA6CZQF</t>
  </si>
  <si>
    <t>7316-362</t>
  </si>
  <si>
    <t>7316-3773</t>
  </si>
  <si>
    <t>7316-6513</t>
  </si>
  <si>
    <t>C597288</t>
  </si>
  <si>
    <t>7316-1956</t>
  </si>
  <si>
    <t>7316-1956-TISS [894458]</t>
  </si>
  <si>
    <t>BS_Y6D4JQS8</t>
  </si>
  <si>
    <t>BS_230S192D</t>
  </si>
  <si>
    <t>BS_GW0GKWMS</t>
  </si>
  <si>
    <t>7316-100</t>
  </si>
  <si>
    <t>7316-3407</t>
  </si>
  <si>
    <t>C60393</t>
  </si>
  <si>
    <t>7316-212-TISS [894485]</t>
  </si>
  <si>
    <t>BS_SW0HDKGJ</t>
  </si>
  <si>
    <t>BS_QA0PBKY1</t>
  </si>
  <si>
    <t>BS_K38KEN17</t>
  </si>
  <si>
    <t>7316-957</t>
  </si>
  <si>
    <t>7316-3571</t>
  </si>
  <si>
    <t>C606882</t>
  </si>
  <si>
    <t>7316-2241-TISS [894449]</t>
  </si>
  <si>
    <t>BS_84XCR9GG</t>
  </si>
  <si>
    <t>BS_3J4X955P</t>
  </si>
  <si>
    <t>7316-954</t>
  </si>
  <si>
    <t>7316-325</t>
  </si>
  <si>
    <t>C614262</t>
  </si>
  <si>
    <t>7316-2536-TISS [894447]</t>
  </si>
  <si>
    <t>BS_QB84TBA3</t>
  </si>
  <si>
    <t>BS_7JVKJPB7</t>
  </si>
  <si>
    <t>7316-334</t>
  </si>
  <si>
    <t>7316-2594</t>
  </si>
  <si>
    <t>7316-124</t>
  </si>
  <si>
    <t>C624225</t>
  </si>
  <si>
    <t>7316-2176-TISS [894450]</t>
  </si>
  <si>
    <t>BS_GKJZGTFS</t>
  </si>
  <si>
    <t>BS_M659G06J;BS_KSHETTQC</t>
  </si>
  <si>
    <t>BS_5GNQC2FF;BS_0C7VZC0A</t>
  </si>
  <si>
    <t>BS_KSHETTQC</t>
  </si>
  <si>
    <t>BS_0C7VZC0A</t>
  </si>
  <si>
    <t>7316-944</t>
  </si>
  <si>
    <t>C634803</t>
  </si>
  <si>
    <t>7316-2599-TISS [894445]</t>
  </si>
  <si>
    <t>BS_S2TA8R29</t>
  </si>
  <si>
    <t>BS_WWV74V71</t>
  </si>
  <si>
    <t>7316-906</t>
  </si>
  <si>
    <t>7316-3769</t>
  </si>
  <si>
    <t>7316-6041</t>
  </si>
  <si>
    <t>C70848</t>
  </si>
  <si>
    <t>7316-942</t>
  </si>
  <si>
    <t>7316-942-TISS [894470]</t>
  </si>
  <si>
    <t>BS_G3PJTB8B</t>
  </si>
  <si>
    <t>BS_0PQGSCJA</t>
  </si>
  <si>
    <t>BS_82PEAFQZ</t>
  </si>
  <si>
    <t>7316-168</t>
  </si>
  <si>
    <t>7316-321</t>
  </si>
  <si>
    <t>C714384</t>
  </si>
  <si>
    <t>7316-2594-TISS [862600]</t>
  </si>
  <si>
    <t>BS_SGS26NXP</t>
  </si>
  <si>
    <t>BS_85Q5P8GF</t>
  </si>
  <si>
    <t>BS_VF5XWFXD</t>
  </si>
  <si>
    <t>7316-937</t>
  </si>
  <si>
    <t>7316-1751</t>
  </si>
  <si>
    <t>7316-7963</t>
  </si>
  <si>
    <t>7316-3058-TISS [841166]</t>
  </si>
  <si>
    <t>BS_QWM9BPDY;BS_HM5GFJN8;BS_P0QJ1QAH</t>
  </si>
  <si>
    <t>BS_2A162JH9;BS_BWBDH9GM;BS_D29RPBSZ</t>
  </si>
  <si>
    <t>BS_P0QJ1QAH</t>
  </si>
  <si>
    <t>BS_D29RPBSZ</t>
  </si>
  <si>
    <t>7316-884</t>
  </si>
  <si>
    <t>7316-130</t>
  </si>
  <si>
    <t>7316-6535</t>
  </si>
  <si>
    <t>C744765</t>
  </si>
  <si>
    <t>7316-3000-TISS [894438]</t>
  </si>
  <si>
    <t>BS_0TCRV9AC</t>
  </si>
  <si>
    <t>BS_ABZ3BK38</t>
  </si>
  <si>
    <t>BS_JRYJGYC4</t>
  </si>
  <si>
    <t>BS_0TCRV9AC  711243 is Solid Tissue in DS non-tumor?</t>
  </si>
  <si>
    <t>7316-882</t>
  </si>
  <si>
    <t>7316-189</t>
  </si>
  <si>
    <t>7316-9073_spinal cord - cervical; cc6 - cervical spinal cord</t>
  </si>
  <si>
    <t>C789168</t>
  </si>
  <si>
    <t>7316-2857</t>
  </si>
  <si>
    <t>7316-2857-TISS [894439]</t>
  </si>
  <si>
    <t>BS_65YZYWHD</t>
  </si>
  <si>
    <t>BS_QWS88QXE</t>
  </si>
  <si>
    <t>BS_DS438CXE</t>
  </si>
  <si>
    <t>7316-897</t>
  </si>
  <si>
    <t>7316-8122</t>
  </si>
  <si>
    <t>C799746</t>
  </si>
  <si>
    <t>7316-2777-TISS [894441]</t>
  </si>
  <si>
    <t>BS_SD8YBRBR</t>
  </si>
  <si>
    <t>BS_A0NBZQPH</t>
  </si>
  <si>
    <t>7316-378</t>
  </si>
  <si>
    <t>7316-3299</t>
  </si>
  <si>
    <t>7316-6381</t>
  </si>
  <si>
    <t>C801468</t>
  </si>
  <si>
    <t>7316-2151-TISS [894452]</t>
  </si>
  <si>
    <t>BS_59H6VFJX</t>
  </si>
  <si>
    <t>BS_SKRY0BJ4;BS_TX8C5VAJ</t>
  </si>
  <si>
    <t>BS_GXTFW99H;BS_49BQS7Z6</t>
  </si>
  <si>
    <t>BS_SKRY0BJ4</t>
  </si>
  <si>
    <t>BS_49BQS7Z6</t>
  </si>
  <si>
    <t>7316-400</t>
  </si>
  <si>
    <t>7316-3765</t>
  </si>
  <si>
    <t>C821517</t>
  </si>
  <si>
    <t>7316UP-2035-TISS [900644]</t>
  </si>
  <si>
    <t>BS_4QH8B0VS</t>
  </si>
  <si>
    <t>BS_MX3KAJ7X</t>
  </si>
  <si>
    <t>BS_0C00AYTE</t>
  </si>
  <si>
    <t>7316-495</t>
  </si>
  <si>
    <t>7316-2760</t>
  </si>
  <si>
    <t>7316UP-2058-TISS [900645]</t>
  </si>
  <si>
    <t>7316-869</t>
  </si>
  <si>
    <t>7316-373</t>
  </si>
  <si>
    <t>7316UP-2333-TISS [900636]</t>
  </si>
  <si>
    <t>7316-875</t>
  </si>
  <si>
    <t>7316-319</t>
  </si>
  <si>
    <t>C845625</t>
  </si>
  <si>
    <t>7316-1889-TISS [894460]</t>
  </si>
  <si>
    <t>BS_M1PVEHCM</t>
  </si>
  <si>
    <t xml:space="preserve">BS_7P378T0E </t>
  </si>
  <si>
    <t>7316-1790</t>
  </si>
  <si>
    <t>7316-4036</t>
  </si>
  <si>
    <t>7316UP-1962-TISS [900643]</t>
  </si>
  <si>
    <t>7316-449</t>
  </si>
  <si>
    <t>7316-101</t>
  </si>
  <si>
    <t>7316UP-2403-TISS [900646]</t>
  </si>
  <si>
    <t>7316-2193</t>
  </si>
  <si>
    <t>7316-70</t>
  </si>
  <si>
    <t>C88806</t>
  </si>
  <si>
    <t>7316-1769-TISS [894463]</t>
  </si>
  <si>
    <t>BS_H4KBJDGN</t>
  </si>
  <si>
    <t>BS_RXP2ZRQT;BS_KY1CTGJ3</t>
  </si>
  <si>
    <t>BS_40MP5BWR;BS_1A6MQ9ZA</t>
  </si>
  <si>
    <t>BS_KY1CTGJ3</t>
  </si>
  <si>
    <t>BS_1A6MQ9ZA</t>
  </si>
  <si>
    <t>7316-84</t>
  </si>
  <si>
    <t>7316-1781</t>
  </si>
  <si>
    <t>C89052</t>
  </si>
  <si>
    <t>7316-409</t>
  </si>
  <si>
    <t>7316-409-TISS [894480]</t>
  </si>
  <si>
    <t>BS_THDBV4G0</t>
  </si>
  <si>
    <t>BS_B9QP40ER</t>
  </si>
  <si>
    <t>BS_TR0FSM4R;BS_XZM79E42</t>
  </si>
  <si>
    <t>BS_XZM79E42</t>
  </si>
  <si>
    <t>7316-2147</t>
  </si>
  <si>
    <t>7316-3521</t>
  </si>
  <si>
    <t>7316-451</t>
  </si>
  <si>
    <t>C944025</t>
  </si>
  <si>
    <t>7316-3521-TISS [894433]</t>
  </si>
  <si>
    <t>BS_BZ7FK347</t>
  </si>
  <si>
    <t>BS_KAD49R68</t>
  </si>
  <si>
    <t>BS_VMQMGSJY</t>
  </si>
  <si>
    <t>7316-173</t>
  </si>
  <si>
    <t>7316-198</t>
  </si>
  <si>
    <t>7316-2610</t>
  </si>
  <si>
    <t>C944517</t>
  </si>
  <si>
    <t>7316-3075-TISS [894436]</t>
  </si>
  <si>
    <t>BS_EBBQ7GD2</t>
  </si>
  <si>
    <t>BS_NJFK43N3</t>
  </si>
  <si>
    <t>BS_52C576HH</t>
  </si>
  <si>
    <t>7316-487</t>
  </si>
  <si>
    <t>7316-160</t>
  </si>
  <si>
    <t>7316-1656</t>
  </si>
  <si>
    <t>C946485</t>
  </si>
  <si>
    <t>7316-2274-TISS [894448]</t>
  </si>
  <si>
    <t>BS_9R1ENMBP</t>
  </si>
  <si>
    <t>BS_HJ95JNFN</t>
  </si>
  <si>
    <t>BS_KP735TJ6</t>
  </si>
  <si>
    <t>7316-313</t>
  </si>
  <si>
    <t>7316-466</t>
  </si>
  <si>
    <t>7316-903</t>
  </si>
  <si>
    <t>C94956</t>
  </si>
  <si>
    <t>7316-445-TISS [894479]</t>
  </si>
  <si>
    <t>BS_XHT3F34T</t>
  </si>
  <si>
    <t>BS_G9MQM1KK</t>
  </si>
  <si>
    <t>BS_ZD5HN296</t>
  </si>
  <si>
    <t>7316-174</t>
  </si>
  <si>
    <t>C952635</t>
  </si>
  <si>
    <t>7316-3765-TISS [894430]</t>
  </si>
  <si>
    <t>BS_K4XGEGW0</t>
  </si>
  <si>
    <t>BS_80078QDG</t>
  </si>
  <si>
    <t>BS_V3Z3DB4N</t>
  </si>
  <si>
    <t>7316-3935</t>
  </si>
  <si>
    <t>C952758</t>
  </si>
  <si>
    <t>7316-3769-TISS [894429]</t>
  </si>
  <si>
    <t>BS_6E10DMSJ</t>
  </si>
  <si>
    <t>BS_WJB33V17</t>
  </si>
  <si>
    <t>BS_AWH9757B</t>
  </si>
  <si>
    <t>7316-3300</t>
  </si>
  <si>
    <t>C973299</t>
  </si>
  <si>
    <t>7316-3771-TISS [894428]</t>
  </si>
  <si>
    <t>BS_61KN2D29</t>
  </si>
  <si>
    <t>BS_1S5V7WWC</t>
  </si>
  <si>
    <t>BS_MDBT7S5Z</t>
  </si>
  <si>
    <t>CRTL_9605</t>
  </si>
  <si>
    <t>7316-1886</t>
  </si>
  <si>
    <t>C97416</t>
  </si>
  <si>
    <t>7316-1723-TISS [894466]</t>
  </si>
  <si>
    <t>BS_8ZS9F31R</t>
  </si>
  <si>
    <t>BS_D7PRJEMD</t>
  </si>
  <si>
    <t>7316-6</t>
  </si>
  <si>
    <t>7316-1771</t>
  </si>
  <si>
    <t>C975144</t>
  </si>
  <si>
    <t>7316-3935-TISS [894427]</t>
  </si>
  <si>
    <t>BS_EQG6D837</t>
  </si>
  <si>
    <t>BS_WJF6ZXWN</t>
  </si>
  <si>
    <t>BS_NR3P3GN2</t>
  </si>
  <si>
    <t>7316-3292</t>
  </si>
  <si>
    <t>C979572</t>
  </si>
  <si>
    <t>7316-3625</t>
  </si>
  <si>
    <t>7316-3625-TISS [894432]</t>
  </si>
  <si>
    <t>BS_T77MXWTX</t>
  </si>
  <si>
    <t>BS_F064HMTP</t>
  </si>
  <si>
    <t>BS_9XVACXP0</t>
  </si>
  <si>
    <t>7316-2154</t>
  </si>
  <si>
    <t>7316-47</t>
  </si>
  <si>
    <t>7316-2640</t>
  </si>
  <si>
    <t>C984738</t>
  </si>
  <si>
    <t>7316-4065-TISS [894426]</t>
  </si>
  <si>
    <t>BS_R1E030T8</t>
  </si>
  <si>
    <t>BS_K6DDD96R</t>
  </si>
  <si>
    <t>BS_E1B3BKYA</t>
  </si>
  <si>
    <t>7316-1760</t>
  </si>
  <si>
    <t>7316-2182</t>
  </si>
  <si>
    <t>C99753</t>
  </si>
  <si>
    <t>7316-466-TISS [894478]</t>
  </si>
  <si>
    <t>BS_DDH5HKJK</t>
  </si>
  <si>
    <t>BS_T7WMJ08W</t>
  </si>
  <si>
    <t>BS_SHZZ99DT;BS_0VXZCRJS</t>
  </si>
  <si>
    <t>BS_0VXZCRJS</t>
  </si>
  <si>
    <t>7316-370</t>
  </si>
  <si>
    <t>7316-2169</t>
  </si>
  <si>
    <t>7316-485</t>
  </si>
  <si>
    <t>7316-880</t>
  </si>
  <si>
    <t>7316-934</t>
  </si>
  <si>
    <t>85 tumor Sequencing</t>
  </si>
  <si>
    <t>7316-3065</t>
  </si>
  <si>
    <t>82 tumor RNAseq</t>
  </si>
  <si>
    <t>7316-3023</t>
  </si>
  <si>
    <t>85 methylation</t>
  </si>
  <si>
    <t>7316-407</t>
  </si>
  <si>
    <t>65 pairs Tumor-Normal with 56 methylation and 63 RNAseq</t>
  </si>
  <si>
    <t>7316-931</t>
  </si>
  <si>
    <t>7316-2581</t>
  </si>
  <si>
    <t>7316-3022</t>
  </si>
  <si>
    <t>7316-2583</t>
  </si>
  <si>
    <t>7316-460</t>
  </si>
  <si>
    <t>7316-2663</t>
  </si>
  <si>
    <t>7316-2669</t>
  </si>
  <si>
    <t>7316-2723</t>
  </si>
  <si>
    <t>7316-2667</t>
  </si>
  <si>
    <t>7316-167</t>
  </si>
  <si>
    <t>7316-2755</t>
  </si>
  <si>
    <t>7316-883</t>
  </si>
  <si>
    <t>7316-1767</t>
  </si>
  <si>
    <t>7316-119</t>
  </si>
  <si>
    <t>7316-154</t>
  </si>
  <si>
    <t>7316-467</t>
  </si>
  <si>
    <t>7316-3963</t>
  </si>
  <si>
    <t>7316-3575</t>
  </si>
  <si>
    <t>7316-193</t>
  </si>
  <si>
    <t>7316-3025</t>
  </si>
  <si>
    <t>7316-146</t>
  </si>
  <si>
    <t>7316-3055</t>
  </si>
  <si>
    <t>7316-3057</t>
  </si>
  <si>
    <t>7316-3308</t>
  </si>
  <si>
    <t>7316-153</t>
  </si>
  <si>
    <t>7316-3062</t>
  </si>
  <si>
    <t>7316-2899</t>
  </si>
  <si>
    <t>7316-127</t>
  </si>
  <si>
    <t>7316-2664</t>
  </si>
  <si>
    <t>7316-117</t>
  </si>
  <si>
    <t>7316-1851</t>
  </si>
  <si>
    <t>7316-121</t>
  </si>
  <si>
    <t>7316-3555</t>
  </si>
  <si>
    <t>7316-3556</t>
  </si>
  <si>
    <t>7316-134</t>
  </si>
  <si>
    <t>7316-3561</t>
  </si>
  <si>
    <t>7316-3566</t>
  </si>
  <si>
    <t>7316-3570</t>
  </si>
  <si>
    <t>7316-891</t>
  </si>
  <si>
    <t>7316-1845</t>
  </si>
  <si>
    <t>7316-344</t>
  </si>
  <si>
    <t>7316-488</t>
  </si>
  <si>
    <t>7316-368</t>
  </si>
  <si>
    <t>7316-2174</t>
  </si>
  <si>
    <t>7316-4341</t>
  </si>
  <si>
    <t>7316-936</t>
  </si>
  <si>
    <t>7316-898</t>
  </si>
  <si>
    <t>7316-938</t>
  </si>
  <si>
    <t>7316-235</t>
  </si>
  <si>
    <t>7316-162</t>
  </si>
  <si>
    <t>7316-148</t>
  </si>
  <si>
    <t>7316-2100</t>
  </si>
  <si>
    <t>7316-2195</t>
  </si>
  <si>
    <t>7316-207</t>
  </si>
  <si>
    <t>7316-176</t>
  </si>
  <si>
    <t>7316-475</t>
  </si>
  <si>
    <t>7316-2900</t>
  </si>
  <si>
    <t>7316-3068</t>
  </si>
  <si>
    <t>7316-32</t>
  </si>
  <si>
    <t>7316-2729</t>
  </si>
  <si>
    <t>7316-350</t>
  </si>
  <si>
    <t>7316-333</t>
  </si>
  <si>
    <t>7316-178</t>
  </si>
  <si>
    <t>7316-304</t>
  </si>
  <si>
    <t>7316-99</t>
  </si>
  <si>
    <t>7316-278</t>
  </si>
  <si>
    <t>7316-306</t>
  </si>
  <si>
    <t>7316-1772</t>
  </si>
  <si>
    <t>7316-2986</t>
  </si>
  <si>
    <t>u_sample_type</t>
  </si>
  <si>
    <t>project</t>
  </si>
  <si>
    <t>name</t>
  </si>
  <si>
    <t>plate_order</t>
  </si>
  <si>
    <t>external_reference</t>
  </si>
  <si>
    <t>plate_row</t>
  </si>
  <si>
    <t>plate_column</t>
  </si>
  <si>
    <t>u_volume_received</t>
  </si>
  <si>
    <t>din</t>
  </si>
  <si>
    <t>biorcproject</t>
  </si>
  <si>
    <t>volrem</t>
  </si>
  <si>
    <t>unitname</t>
  </si>
  <si>
    <t>u_project_biorc</t>
  </si>
  <si>
    <t>u_project</t>
  </si>
  <si>
    <t>u_amt_remain</t>
  </si>
  <si>
    <t>u_primary_alq_sample_type</t>
  </si>
  <si>
    <t>BRC-KA-1233_Req-1586_CBTTC_0037</t>
  </si>
  <si>
    <t>TISS</t>
  </si>
  <si>
    <t>CBTTC_0049</t>
  </si>
  <si>
    <t>BioRC TBOX [31254]</t>
  </si>
  <si>
    <t>7316-7545</t>
  </si>
  <si>
    <t>TISS [1285411]</t>
  </si>
  <si>
    <t>NA2122999538</t>
  </si>
  <si>
    <t>Req-1586</t>
  </si>
  <si>
    <t>mg</t>
  </si>
  <si>
    <t>C1037505</t>
  </si>
  <si>
    <t>CBTTC_0037</t>
  </si>
  <si>
    <t>BioRC TBOX [31626]</t>
  </si>
  <si>
    <t>7316-4337-TISS [1297002]</t>
  </si>
  <si>
    <t>Req-1605</t>
  </si>
  <si>
    <t>7316-4740-TISS [1297003]</t>
  </si>
  <si>
    <t>TISS [1285413]</t>
  </si>
  <si>
    <t>NA2122999546</t>
  </si>
  <si>
    <t>7316-8418</t>
  </si>
  <si>
    <t>TISS [1285424]</t>
  </si>
  <si>
    <t>NA2122999530</t>
  </si>
  <si>
    <t>7316-7622</t>
  </si>
  <si>
    <t>TISS [1285425]</t>
  </si>
  <si>
    <t>NA2122999529</t>
  </si>
  <si>
    <t>C2751264</t>
  </si>
  <si>
    <t>7316-6761-TISS [1297004]</t>
  </si>
  <si>
    <t>7316-8420</t>
  </si>
  <si>
    <t>TISS [1285422]</t>
  </si>
  <si>
    <t>NA2122999539</t>
  </si>
  <si>
    <t>C3407346</t>
  </si>
  <si>
    <t>7316-8121</t>
  </si>
  <si>
    <t>7316-8121-TISS [1297005]</t>
  </si>
  <si>
    <t>TISS [1285418]</t>
  </si>
  <si>
    <t>NA2122999541</t>
  </si>
  <si>
    <t>7316-6477</t>
  </si>
  <si>
    <t>TISS [1285421]</t>
  </si>
  <si>
    <t>NA2122999513</t>
  </si>
  <si>
    <t>7316-5335</t>
  </si>
  <si>
    <t>TISS [1285423]</t>
  </si>
  <si>
    <t>NA2122999540</t>
  </si>
  <si>
    <t>7316-8851</t>
  </si>
  <si>
    <t>TISS [1285432]</t>
  </si>
  <si>
    <t>NA2122999528</t>
  </si>
  <si>
    <t>C3684465</t>
  </si>
  <si>
    <t>7316-9433</t>
  </si>
  <si>
    <t>TISS [1285433]</t>
  </si>
  <si>
    <t>NA2122999522</t>
  </si>
  <si>
    <t>7316-2359</t>
  </si>
  <si>
    <t>TISS [1285416]</t>
  </si>
  <si>
    <t>NA2122999505</t>
  </si>
  <si>
    <t>C547104</t>
  </si>
  <si>
    <t>7316-2360</t>
  </si>
  <si>
    <t>TISS [1285417]</t>
  </si>
  <si>
    <t>NA2122999525</t>
  </si>
  <si>
    <t>7316-6570</t>
  </si>
  <si>
    <t>TISS [1285414]</t>
  </si>
  <si>
    <t>NA2122999509</t>
  </si>
  <si>
    <t>C621765</t>
  </si>
  <si>
    <t>TISS [1285431]</t>
  </si>
  <si>
    <t>NA2122999544</t>
  </si>
  <si>
    <t>7316-1769-TISS [1297001]</t>
  </si>
  <si>
    <t>Plate Order</t>
  </si>
  <si>
    <t>short_survivial</t>
  </si>
  <si>
    <t>gender</t>
  </si>
  <si>
    <t>ethnicity</t>
  </si>
  <si>
    <t>multiple_races</t>
  </si>
  <si>
    <t>race</t>
  </si>
  <si>
    <t>diagnosis_type</t>
  </si>
  <si>
    <t>ped_aya</t>
  </si>
  <si>
    <t>age_at_diagnosis</t>
  </si>
  <si>
    <t>clinical_status</t>
  </si>
  <si>
    <t>multiple_tumor_locations</t>
  </si>
  <si>
    <t>tumor_location</t>
  </si>
  <si>
    <t>Sent to NYGC (WGS T/N)</t>
  </si>
  <si>
    <t>Sent toNC (RNAseq)</t>
  </si>
  <si>
    <t>Hidden issues WGS</t>
  </si>
  <si>
    <t>EA notes</t>
  </si>
  <si>
    <t>PT_ID</t>
  </si>
  <si>
    <t>Normal_DNA</t>
  </si>
  <si>
    <t>Tumor_DNA</t>
  </si>
  <si>
    <t>Tumor_RNA</t>
  </si>
  <si>
    <t>Compared with EA</t>
  </si>
  <si>
    <t>WGS-T</t>
  </si>
  <si>
    <t>WGS-N</t>
  </si>
  <si>
    <t>RNA</t>
  </si>
  <si>
    <t>NO</t>
  </si>
  <si>
    <t>Female</t>
  </si>
  <si>
    <t>Not Hispanic or Latino</t>
  </si>
  <si>
    <t>No</t>
  </si>
  <si>
    <t>White</t>
  </si>
  <si>
    <t>Progressive</t>
  </si>
  <si>
    <t>PED</t>
  </si>
  <si>
    <t>Alive</t>
  </si>
  <si>
    <t>Parietal Lobe</t>
  </si>
  <si>
    <t>PT_2WVW55DA</t>
  </si>
  <si>
    <t>BS_M4KBSYZ2 sample_id is 7316-1890</t>
  </si>
  <si>
    <t>Male</t>
  </si>
  <si>
    <t>Other/Unavailable/Not Reported</t>
  </si>
  <si>
    <t>Initial CNS Tumor</t>
  </si>
  <si>
    <t>Other locations NOS</t>
  </si>
  <si>
    <t>Deceased-due to disease</t>
  </si>
  <si>
    <t>Yes</t>
  </si>
  <si>
    <t>Basal Ganglia,Brain Stem- Midbrain/Tectum,Thalamus,Ventricles</t>
  </si>
  <si>
    <t>AYA</t>
  </si>
  <si>
    <t>Frontal Lobe,Parietal Lobe</t>
  </si>
  <si>
    <t>Unavailable/Not Reported</t>
  </si>
  <si>
    <t>Parietal Lobe,Temporal Lobe</t>
  </si>
  <si>
    <t>Asian</t>
  </si>
  <si>
    <t>Brain Stem-Medulla,Cerebellum/Posterior Fossa,Spinal Cord- Cervical</t>
  </si>
  <si>
    <t>Hispanic or Latino</t>
  </si>
  <si>
    <t>Recurrence</t>
  </si>
  <si>
    <t>PT_P5HHJJPH</t>
  </si>
  <si>
    <t>BS_H64GWVJQ only have fastq file (not in CBTN dataset)</t>
  </si>
  <si>
    <t>Frontal Lobe</t>
  </si>
  <si>
    <t>PT_H2HT2WQX</t>
  </si>
  <si>
    <t>BS_7N8XY997 only have fastq file (not in CBTN dataset)</t>
  </si>
  <si>
    <t>PT_6D9C46GC</t>
  </si>
  <si>
    <t>BS_C0AY0XC5 only have fastq file (not in CBTN dataset)</t>
  </si>
  <si>
    <t>Not Reported</t>
  </si>
  <si>
    <t>Temporal Lobe</t>
  </si>
  <si>
    <t>PT_Y585X1BS</t>
  </si>
  <si>
    <t>BS_NNVEQTEW only have fastq file (not in CBTN dataset)</t>
  </si>
  <si>
    <t>PT_SDPA6AAP</t>
  </si>
  <si>
    <t>Other locations NOS,Temporal Lobe</t>
  </si>
  <si>
    <t>Black or African American</t>
  </si>
  <si>
    <t>Thalamus</t>
  </si>
  <si>
    <t>Basal Ganglia,Brain Stem- Midbrain/Tectum,Cerebellum/Posterior Fossa,Suprasellar/Hypothalamic/Pituitary,Thalamus</t>
  </si>
  <si>
    <t>Basal Ganglia,Brain Stem- Midbrain/Tectum,Frontal Lobe,Temporal Lobe,Thalamus</t>
  </si>
  <si>
    <t>Brain Stem- Midbrain/Tectum,Brain Stem- Pons,Cerebellum/Posterior Fossa</t>
  </si>
  <si>
    <t>BS_QVX41H9E sample_id is 7316-34</t>
  </si>
  <si>
    <t>PT_JT9HH7M6</t>
  </si>
  <si>
    <t>BS_HE0WJRW6
BS_HWGWYCY7</t>
  </si>
  <si>
    <t>BS_56Z15924 have fastq file  (not in CBTN dataset)</t>
  </si>
  <si>
    <t>Cerebellum/Posterior Fossa</t>
  </si>
  <si>
    <t>PT_18QG3Z4H</t>
  </si>
  <si>
    <t>issue T RNA + issue T WGS + Issue N WGS
BS_5PNREEPG
BS_9D0MEEKD
BS_CP2JB80M</t>
  </si>
  <si>
    <t xml:space="preserve">resequence tumor DNA and RNA; see if the ones that passed STR are the ones that were sent for CPTAC 2 and then make sure these go </t>
  </si>
  <si>
    <t>PT_5Q52M9W8</t>
  </si>
  <si>
    <t>Visiable-false: BS_CP2JB80M,BS_5PNREEPG</t>
  </si>
  <si>
    <t>Second Malignancy</t>
  </si>
  <si>
    <t>PT_4347ZBEX</t>
  </si>
  <si>
    <t>BS_742CDKAS
 BS_FJEZ3ASV
 BS_PKZ1HWNB</t>
  </si>
  <si>
    <t>BS_1EBQ3T20
BS_8ZD6J47V
BS_M8EA6R2A</t>
  </si>
  <si>
    <t>issue - , normal, RNA (both) + issue WGS T
BS_DDC2WVJY
BS_WWTPH7KN
BS_G0MDQ0SR
BS_ST5P69KR
BS_WB9M4TJ9</t>
  </si>
  <si>
    <t>don't re-send for now</t>
  </si>
  <si>
    <t>PT_TGQY3X3W</t>
  </si>
  <si>
    <t>BS_ST5P69KR
BS_WB9M4TJ9</t>
  </si>
  <si>
    <t>Visiable-false: BS_G0MDQ0SR,BS_DDC2WVJY,BS_WWTPH7KN</t>
  </si>
  <si>
    <t>Occipital Lobe</t>
  </si>
  <si>
    <t>PT_N32BYY8A</t>
  </si>
  <si>
    <t>Unknown</t>
  </si>
  <si>
    <t>Cerebellum/Posterior Fossa,Frontal Lobe</t>
  </si>
  <si>
    <t>PT_MDWPRDBT</t>
  </si>
  <si>
    <t>BS_RB3PE7G3 sample_id is 7316-895</t>
  </si>
  <si>
    <t>Cerebellum/Posterior Fossa,Temporal Lobe,Thalamus</t>
  </si>
  <si>
    <t>Cerebellum/Posterior Fossa,Hippocampus,Other locations NOS,Spinal Cord- Thoracic,Temporal Lobe,Thalamus</t>
  </si>
  <si>
    <t>Brain Stem- Pons,Cerebellum/Posterior Fossa,Frontal Lobe,Parietal Lobe</t>
  </si>
  <si>
    <t>issue RNA, issue T WGS
BS_KVPJVJR7
BS_K5WG6WGM</t>
  </si>
  <si>
    <t>don't need to do anything</t>
  </si>
  <si>
    <t>PT_3AWKWXEV</t>
  </si>
  <si>
    <t>BS_CZRA594T
 BS_E42SSQGJ
 BS_ERAWW3H7</t>
  </si>
  <si>
    <t>BS_59ZJWJTF
 BS_BYCX6VK1
 BS_K5WG6WGM
 BS_QYPHA40N
 BS_SB12W1XT</t>
  </si>
  <si>
    <t>visiable-false: BS_KVPJVJR7
 BS_VVNWB3FZ only have fastq file (not in CBTN dataset)</t>
  </si>
  <si>
    <t>PT_N3205P0D</t>
  </si>
  <si>
    <t>Brain Stem- Pons,Brain Stem-Medulla,Spinal Cord- Cervical,Spinal Cord- Thoracic,Suprasellar/Hypothalamic/Pituitary</t>
  </si>
  <si>
    <t>PT_3X3MF8ZD</t>
  </si>
  <si>
    <t>Frontal Lobe, Temporal Lobe</t>
  </si>
  <si>
    <t>PT_T8V9ES93</t>
  </si>
  <si>
    <t>YES</t>
  </si>
  <si>
    <t>PT_C2D4JXS1</t>
  </si>
  <si>
    <t>BS_68TZMZH1
BS_AFBPM6CN</t>
  </si>
  <si>
    <t>BS_0RQ4P069
 BS_PNYN0AYD
 BS_R5SNFB5B</t>
  </si>
  <si>
    <t>PT_4XB3YTJM</t>
  </si>
  <si>
    <t>BS_PZEVN86G only have fastq files (not in CBTN dataset)</t>
  </si>
  <si>
    <t>PT_Z4BF2NSB</t>
  </si>
  <si>
    <t>BS_SHJA4MR0
BS_X0XXN9BK</t>
  </si>
  <si>
    <t>BS_8TW4H1T3 only have fastq files (not in CBTN dataset)</t>
  </si>
  <si>
    <t>C372813</t>
  </si>
  <si>
    <t>Unavailable</t>
  </si>
  <si>
    <t>BS_7P378T0E (case id C845625)</t>
  </si>
  <si>
    <t>BS_7P378T0E  is case id C845625</t>
  </si>
  <si>
    <t>PT_KZ04SDDS</t>
  </si>
  <si>
    <t>Temporal Lobe,Thalamus,Ventricles</t>
  </si>
  <si>
    <t>PT_Z4PJA6KT</t>
  </si>
  <si>
    <t>BS_853PNV7P
 BS_TF5TTEXH
 BS_WPCBK1EG</t>
  </si>
  <si>
    <t>BS_6WP1FHTE
 BS_DRY58DTF
 BS_E60JZ9Z3</t>
  </si>
  <si>
    <t>PT_59D00MBQ</t>
  </si>
  <si>
    <t>BS_9G82HJFA sample_id is 7316-1937</t>
  </si>
  <si>
    <t>BS_4AM9C504 sample_id is 7316-2091</t>
  </si>
  <si>
    <t>PT_8GN3TQRM</t>
  </si>
  <si>
    <t>PT_RPC00TAJ</t>
  </si>
  <si>
    <t>PT_X7HC5YCY</t>
  </si>
  <si>
    <t>BS_FN07P04C
 BS_W4H1D4Y6</t>
  </si>
  <si>
    <t>BS_NK7K4GFE have fastq files (not in CBTN dataset)</t>
  </si>
  <si>
    <t>Frontal Lobe,Temporal Lobe</t>
  </si>
  <si>
    <t>PT_QQZXYR4M</t>
  </si>
  <si>
    <t>PT_QDGVJKE0</t>
  </si>
  <si>
    <t xml:space="preserve">issue RNA
BS_QTGNYWP4
</t>
  </si>
  <si>
    <t>PT_SYHB12RN</t>
  </si>
  <si>
    <t>Optic Pathway,Suprasellar/Hypothalamic/Pituitary,Thalamus</t>
  </si>
  <si>
    <t>PT_7FZ8SE69</t>
  </si>
  <si>
    <t>Basal Ganglia,Thalamus</t>
  </si>
  <si>
    <t>PT_1H2REHT2</t>
  </si>
  <si>
    <t>BS_0KKH9VKP sample_id is 7316-3022</t>
  </si>
  <si>
    <t>PT_1B1Z7BRQ</t>
  </si>
  <si>
    <t>BS_EFEB483R only have fastq files (not in CBTN dataset)</t>
  </si>
  <si>
    <t>issue RNA
BS_4X8PQ5G6</t>
  </si>
  <si>
    <t>resequence RNA - try to get from same aliquot as poly-a; avoid the one from second shipment since total RNA does not match</t>
  </si>
  <si>
    <t>PT_84Q11Z5X</t>
  </si>
  <si>
    <t>viaiable-fasle: BS_4X8PQ5G6</t>
  </si>
  <si>
    <t>Brain Stem- Midbrain/Tectum,Occipital Lobe,Temporal Lobe,Thalamus</t>
  </si>
  <si>
    <t>PT_VWZZTK38</t>
  </si>
  <si>
    <t>PT_Y5KY6KN9</t>
  </si>
  <si>
    <t>BS_AYPBAHJ6
 BS_JGKRN7NA
 BS_XMP9XNR9</t>
  </si>
  <si>
    <t>BS_4QW2S1Q8
 BS_MX23ZY0Y
 BS_P9JP6JFA</t>
  </si>
  <si>
    <t>PT_RSDTCFDA</t>
  </si>
  <si>
    <t>BS_3PA8PAXP only have fastq files (not in CBTN dataset)</t>
  </si>
  <si>
    <t>PT_P2NGYMG5</t>
  </si>
  <si>
    <t>issue - N, issue -RNA, issue T WGS
BS_SW0HDKGJ
BS_K38KEN17
BS_QA0PBK</t>
  </si>
  <si>
    <t>Pull CPTAC 2 tissue fragment so Matuesz can try to do STR; 212 matches 130; also DNA from CPTAC 1</t>
  </si>
  <si>
    <t>PT_FH0TJ5P2</t>
  </si>
  <si>
    <t>visiable-false: BS_SW0HDKGJ,BS_QA0PBKY1</t>
  </si>
  <si>
    <t>PT_CB1DN0V8</t>
  </si>
  <si>
    <t>Brain Stem- Midbrain/Tectum,Brain Stem- Pons,Brain Stem-Medulla,Cerebellum/Posterior Fossa</t>
  </si>
  <si>
    <t>PT_JC4DHFJR</t>
  </si>
  <si>
    <t>Basal Ganglia,Optic Pathway,Temporal Lobe,Ventricles</t>
  </si>
  <si>
    <t>PT_VAJN5QP8</t>
  </si>
  <si>
    <t>BS_KSHETTQC
BS_M659G06J</t>
  </si>
  <si>
    <t>BS_0C7VZC0A
 BS_5GNQC2FF</t>
  </si>
  <si>
    <t>PT_4A2H0KNR</t>
  </si>
  <si>
    <t>Occipital Lobe,Parietal Lobe,Temporal Lobe</t>
  </si>
  <si>
    <t>issue RNA + issue T WGS + issue N WGS
BS_0PQGSCJA
BS_82PEAFQZ
BS_G3PJTB8B</t>
  </si>
  <si>
    <t>this is fine</t>
  </si>
  <si>
    <t>PT_MQYPS0W1</t>
  </si>
  <si>
    <t>visiable-false: BS_0PQGSCJA</t>
  </si>
  <si>
    <t>PT_JNEV57VK</t>
  </si>
  <si>
    <t>BS_HM5GFJN8
 BS_P0QJ1QAH
 BS_QWM9BPDY</t>
  </si>
  <si>
    <t>BS_2A162JH9
 BS_BWBDH9GM
 BS_D29RPBSZ</t>
  </si>
  <si>
    <t>BS_SGS26NXP sample_id is 7316-2594</t>
  </si>
  <si>
    <t>Basal Ganglia,Occipital Lobe,Parietal Lobe,Temporal Lobe</t>
  </si>
  <si>
    <t>PT_S2BEPYQ0</t>
  </si>
  <si>
    <t>PT_0DXHDZJR</t>
  </si>
  <si>
    <t>PT_TPDB1WC8</t>
  </si>
  <si>
    <t>PT_HNZNZ635</t>
  </si>
  <si>
    <t>BS_SKRY0BJ4
 BS_TX8C5VAJ</t>
  </si>
  <si>
    <t>BS_49BQS7Z6
 BS_GXTFW99H</t>
  </si>
  <si>
    <t>Frontal Lobe,Suprasellar/Hypothalamic/Pituitary,Thalamus,Ventricles</t>
  </si>
  <si>
    <t>PT_JSFBMK5V</t>
  </si>
  <si>
    <t>BS_KY1CTGJ3
BS_RXP2ZRQT</t>
  </si>
  <si>
    <t>BS_1A6MQ9ZA
BS_40MP5BWR</t>
  </si>
  <si>
    <t>BS_H4KBJDGN sample_id is 7316-392</t>
  </si>
  <si>
    <t>PT_2JDDX6TJ</t>
  </si>
  <si>
    <t>BS_TR0FSM4R
 BS_XZM79E42</t>
  </si>
  <si>
    <t>PT_63F63QY0</t>
  </si>
  <si>
    <t>PT_KFYJBQB8</t>
  </si>
  <si>
    <t>PT_MSQ6GSVP</t>
  </si>
  <si>
    <t>PT_89XRZBSG</t>
  </si>
  <si>
    <t>PT_PF9EC93Q</t>
  </si>
  <si>
    <t>PT_59FJRPVX</t>
  </si>
  <si>
    <t>Cerebellum/Posterior Fossa,Spinal Cord- Cervical,Spinal Cord- Lumbar/Thecal Sac,Spinal Cord- Thoracic</t>
  </si>
  <si>
    <t>PT_QTDY0Y9A</t>
  </si>
  <si>
    <t>PT_DW2XRPC9</t>
  </si>
  <si>
    <t>PT_DJ106XYS</t>
  </si>
  <si>
    <t>PT_387VK1T9</t>
  </si>
  <si>
    <t>Native Hawaiian or Other Pacific Islander</t>
  </si>
  <si>
    <t>PT_40HTPY49</t>
  </si>
  <si>
    <t>BS_SHZZ99DT only have fastq files (not in CBTN dataset)</t>
  </si>
  <si>
    <t>85 tumor Sequencing, 76 methylation</t>
  </si>
  <si>
    <t>64 pairs Tumor-Normal with 58 methylation and 55 RNAseq</t>
  </si>
  <si>
    <t xml:space="preserve"> </t>
  </si>
  <si>
    <t>Normal DNA</t>
  </si>
  <si>
    <t>Tumor DNA</t>
  </si>
  <si>
    <t>Summary</t>
  </si>
  <si>
    <t>already sequenced</t>
  </si>
  <si>
    <t>Already sequenced</t>
  </si>
  <si>
    <t>Shipped</t>
  </si>
  <si>
    <t>Undergoing extraction</t>
  </si>
  <si>
    <t>Child aliquots</t>
  </si>
  <si>
    <t>Nationwide</t>
  </si>
  <si>
    <t>Conc</t>
  </si>
  <si>
    <t>volume</t>
  </si>
  <si>
    <t>amt</t>
  </si>
  <si>
    <t>aim to send</t>
  </si>
  <si>
    <t>DNA requirements</t>
  </si>
  <si>
    <t>&gt;= 10ng/ul</t>
  </si>
  <si>
    <t>&gt;= 20ul</t>
  </si>
  <si>
    <t>&gt;=0.2ug</t>
  </si>
  <si>
    <t>&gt;=0.3ug</t>
  </si>
  <si>
    <t>RNA requirements</t>
  </si>
  <si>
    <t>&gt;= 50ng/ul</t>
  </si>
  <si>
    <t>&gt;=2ug</t>
  </si>
  <si>
    <t>&gt;=2.5ug</t>
  </si>
  <si>
    <t>not eligible</t>
  </si>
  <si>
    <t>on hold</t>
  </si>
  <si>
    <t>not the same tissue; not enough from parent tissue to extract</t>
  </si>
  <si>
    <t>may deplete; need to ask BioRC to make sure to leave some tissue</t>
  </si>
  <si>
    <t>Clinical Event ID miRNA cohort</t>
  </si>
  <si>
    <t>SDG ID</t>
  </si>
  <si>
    <t>RNAseq present (04-2021)</t>
  </si>
  <si>
    <t>HOPE Cluster label</t>
  </si>
  <si>
    <t>Pathology report diagnosis info</t>
  </si>
  <si>
    <t>Cellularity</t>
  </si>
  <si>
    <t>Necrosis</t>
  </si>
  <si>
    <t>Microvascular proliferation</t>
  </si>
  <si>
    <t>Normal tissue</t>
  </si>
  <si>
    <t>Gliosis</t>
  </si>
  <si>
    <t>Neuronal 
 entrapement</t>
  </si>
  <si>
    <t>hemorrhage</t>
  </si>
  <si>
    <t>WHO grade</t>
  </si>
  <si>
    <t>Olig2</t>
  </si>
  <si>
    <t>GFAP</t>
  </si>
  <si>
    <t>Synapto</t>
  </si>
  <si>
    <t>Ki-67</t>
  </si>
  <si>
    <t>comments</t>
  </si>
  <si>
    <t>Tumor category (indicated in the evaluation notes)</t>
  </si>
  <si>
    <t>RNA present</t>
  </si>
  <si>
    <t>Proteomic</t>
  </si>
  <si>
    <t>slides evaluated already</t>
  </si>
  <si>
    <t>Glioblastoma, IDH-1 mutant, ATRX mutant, TP53 mutant, Germline MSH6 (Mismatch repair deficiency syndrome)</t>
  </si>
  <si>
    <t>&lt;1%</t>
  </si>
  <si>
    <t>Yes rare</t>
  </si>
  <si>
    <t>&lt;5%</t>
  </si>
  <si>
    <t>IV</t>
  </si>
  <si>
    <t>Yes +</t>
  </si>
  <si>
    <t>not done</t>
  </si>
  <si>
    <t>10-15%</t>
  </si>
  <si>
    <t>Almost only tumor High cellularity;</t>
  </si>
  <si>
    <t>Minimal variety of cells</t>
  </si>
  <si>
    <t>GBM Giant cells type</t>
  </si>
  <si>
    <t>50%-70%</t>
  </si>
  <si>
    <t>Yes prominent</t>
  </si>
  <si>
    <t>no</t>
  </si>
  <si>
    <t>same</t>
  </si>
  <si>
    <t>5%-10%</t>
  </si>
  <si>
    <t>rare neurons +</t>
  </si>
  <si>
    <t>&gt;50%</t>
  </si>
  <si>
    <t>Almost only tumor high cellularity;</t>
  </si>
  <si>
    <t>Mild variety of cell with blood and necrosis</t>
  </si>
  <si>
    <t>GBM, No BRAF mutation, Numerous CNVs</t>
  </si>
  <si>
    <t>rare</t>
  </si>
  <si>
    <t>rare neurons</t>
  </si>
  <si>
    <t>GBM</t>
  </si>
  <si>
    <t>difficult to assess</t>
  </si>
  <si>
    <t>yes prominent</t>
  </si>
  <si>
    <t>yes</t>
  </si>
  <si>
    <t>10%-20%</t>
  </si>
  <si>
    <t>yes +</t>
  </si>
  <si>
    <t>Tumor is large, infiltrating meninges Extreme veriability and intermixed meninges, vessels, hemorrhages tumor and a lot of necrosis;</t>
  </si>
  <si>
    <t>Extreme variety of cells</t>
  </si>
  <si>
    <t>GBM, No IDH1 or EGFR alteration, Numerous CNVs</t>
  </si>
  <si>
    <t>20-30%</t>
  </si>
  <si>
    <t>Anaplastic Astrocytoma Giant cell type</t>
  </si>
  <si>
    <t>Yes, prominent</t>
  </si>
  <si>
    <t>III</t>
  </si>
  <si>
    <t>Very large, Almost only tumor high cellularity;</t>
  </si>
  <si>
    <t>Mild variety of cell with abundant necrosis</t>
  </si>
  <si>
    <t>Diffuse midline glioma H3 K27 M mutant, Histologically gliosarcoma</t>
  </si>
  <si>
    <t>Difficult to assess</t>
  </si>
  <si>
    <t>Tumor with inflammation, hemorrhage, meniges</t>
  </si>
  <si>
    <t>Extreme variability cell type</t>
  </si>
  <si>
    <t>GBM , G34 R mutant</t>
  </si>
  <si>
    <t>negative</t>
  </si>
  <si>
    <t>Almost only tumor High cellularity</t>
  </si>
  <si>
    <t>Anaplastic Astrocytoma III, recurrent</t>
  </si>
  <si>
    <t>tumor infiltrating normal tissue mixed of tumor and normal</t>
  </si>
  <si>
    <t>intermediate variety of cells</t>
  </si>
  <si>
    <t>High grade astrocytoma/ GBM</t>
  </si>
  <si>
    <t>70%-100%</t>
  </si>
  <si>
    <t>yes cortex</t>
  </si>
  <si>
    <t>Intermediate variety of cells</t>
  </si>
  <si>
    <t>Recurrent /residual GBM</t>
  </si>
  <si>
    <t>abundant</t>
  </si>
  <si>
    <t>Almost only tumor high cellularity</t>
  </si>
  <si>
    <t>GBM, recurrence of SP-13-6282</t>
  </si>
  <si>
    <t>50%-100%</t>
  </si>
  <si>
    <t>Moderate variety of cell with moderate necrosis and meninges</t>
  </si>
  <si>
    <t>Residual astrocytoma, no BRAF fusion or mutation</t>
  </si>
  <si>
    <t>minor</t>
  </si>
  <si>
    <t>II/III</t>
  </si>
  <si>
    <t>Yes+</t>
  </si>
  <si>
    <t>Almost only tumor moderate cellularity</t>
  </si>
  <si>
    <t>Mild variety of cells</t>
  </si>
  <si>
    <t>Anaplastic astrocytoma, IDH-1 mutant, TP53 and ATRX mutant</t>
  </si>
  <si>
    <t>10-20%</t>
  </si>
  <si>
    <t>7316-3521-1</t>
  </si>
  <si>
    <t>Residual/recurrent anaplastic astrocytoma or malignant PXA</t>
  </si>
  <si>
    <t>difficult to assesss</t>
  </si>
  <si>
    <t>10 to 60%</t>
  </si>
  <si>
    <t>Tumor is large, infiltrating with inflammation. Extreme veriability and intermixed normal , tumor and inflammation.</t>
  </si>
  <si>
    <t>Anaplastic Astrocytoma diffuse, homozigous deletion CDKN2A</t>
  </si>
  <si>
    <t>Yes cortex</t>
  </si>
  <si>
    <t>Not done</t>
  </si>
  <si>
    <t>GBM , IDH-1 wild type, TP53 mutated</t>
  </si>
  <si>
    <t>Yes infiltrated</t>
  </si>
  <si>
    <t>5-10%</t>
  </si>
  <si>
    <t>Giant cells GBM</t>
  </si>
  <si>
    <t>yes, predominant</t>
  </si>
  <si>
    <t>minority of tumor surrounded by normal tissue that is infiltrated</t>
  </si>
  <si>
    <t>Extreme variety</t>
  </si>
  <si>
    <t>Malignant/Anaplastic PXA BRAF mutation present</t>
  </si>
  <si>
    <t>some</t>
  </si>
  <si>
    <t>7316-2660-2</t>
  </si>
  <si>
    <t>7316-3521-2</t>
  </si>
  <si>
    <t>7316-2660-1</t>
  </si>
  <si>
    <t>Sample Type</t>
  </si>
  <si>
    <t>Sdg Id - Name</t>
  </si>
  <si>
    <t>Aliquot Id</t>
  </si>
  <si>
    <t>Secondary Sample Type</t>
  </si>
  <si>
    <t>Project</t>
  </si>
  <si>
    <t>Alq Status</t>
  </si>
  <si>
    <t>Plate Id - Name</t>
  </si>
  <si>
    <t>Specimen Category</t>
  </si>
  <si>
    <t>Drw Alq Note</t>
  </si>
  <si>
    <t>Ship Date</t>
  </si>
  <si>
    <t>Ship Dest</t>
  </si>
  <si>
    <t>FFRZ</t>
  </si>
  <si>
    <t>CBTTC_0023A</t>
  </si>
  <si>
    <t>BioRC TBOX [15090]</t>
  </si>
  <si>
    <t>Tumor</t>
  </si>
  <si>
    <t>BioRC_66.002</t>
  </si>
  <si>
    <t>Fred Hutch</t>
  </si>
  <si>
    <t>7316-109</t>
  </si>
  <si>
    <t>BioRC TBOX [15030]</t>
  </si>
  <si>
    <t>BioRC_66.001</t>
  </si>
  <si>
    <t>Fred Hutch Cancer Research Center</t>
  </si>
  <si>
    <t>BioRC TBOX [14987]</t>
  </si>
  <si>
    <t>BioRC TBOX [15053]</t>
  </si>
  <si>
    <t>7316-1744</t>
  </si>
  <si>
    <t>BioRC TBOX [15265]</t>
  </si>
  <si>
    <t>BioRC_66.004</t>
  </si>
  <si>
    <t>BioRC TBOX [15028]</t>
  </si>
  <si>
    <t>7316-183</t>
  </si>
  <si>
    <t>7316-2144</t>
  </si>
  <si>
    <t>7316-2189</t>
  </si>
  <si>
    <t>7316-324</t>
  </si>
  <si>
    <t>7316-343</t>
  </si>
  <si>
    <t>7316-454</t>
  </si>
  <si>
    <t>7316-470</t>
  </si>
  <si>
    <t>Research ID</t>
  </si>
  <si>
    <t>Clinical Event ID</t>
  </si>
  <si>
    <t>Ship Destination</t>
  </si>
  <si>
    <t>Shipment #</t>
  </si>
  <si>
    <t>Single cell seq approach</t>
  </si>
  <si>
    <t xml:space="preserve">WGS T New York Genome Center </t>
  </si>
  <si>
    <t xml:space="preserve">WGS N New York Genome Center </t>
  </si>
  <si>
    <t xml:space="preserve">RNAseq New York Genome Center </t>
  </si>
  <si>
    <t>Proteomic cohort</t>
  </si>
  <si>
    <t>10x</t>
  </si>
  <si>
    <t xml:space="preserve"> -</t>
  </si>
  <si>
    <t>Smart Seq2</t>
  </si>
  <si>
    <t>Sequencing Complete</t>
  </si>
  <si>
    <t>waiting on the agreement</t>
  </si>
  <si>
    <t>Extraction failed</t>
  </si>
  <si>
    <t>BioSTOR ID</t>
  </si>
  <si>
    <t>Subject ID</t>
  </si>
  <si>
    <t>DFCI_Aliquot_ID</t>
  </si>
  <si>
    <t>UCSF_Aliquot_ID</t>
  </si>
  <si>
    <t>Smart-seq2</t>
  </si>
  <si>
    <t>10X</t>
  </si>
  <si>
    <t>location</t>
  </si>
  <si>
    <t>sex/age</t>
  </si>
  <si>
    <t>age (yo)</t>
  </si>
  <si>
    <t>Brain Stem- Midbrain/Tectum,Cerebellum/Posterior Fossa,Optic Pathway,Suprasellar/Hypothalamic/Pituitary,Temporal Lobe,Thalamus</t>
  </si>
  <si>
    <t>F</t>
  </si>
  <si>
    <t>HBAD-A-1</t>
  </si>
  <si>
    <t>HBAD-A-4</t>
  </si>
  <si>
    <t>M</t>
  </si>
  <si>
    <t>HBAD-F-2</t>
  </si>
  <si>
    <t>HBAD-B-1</t>
  </si>
  <si>
    <t>HBAD-B-3</t>
  </si>
  <si>
    <t>HBAD-D-1</t>
  </si>
  <si>
    <t>HBAD-B-4</t>
  </si>
  <si>
    <t>HBAD-C-2</t>
  </si>
  <si>
    <t>HBAD-C-3</t>
  </si>
  <si>
    <t>HBAD-E4</t>
  </si>
  <si>
    <t>HBAD-C-1</t>
  </si>
  <si>
    <t>HBAD-C-4</t>
  </si>
  <si>
    <t>Temporal/Cerebrum</t>
  </si>
  <si>
    <t>HBAD-F1</t>
  </si>
  <si>
    <t>Temporal/R Cerebrum</t>
  </si>
  <si>
    <t>HBAD-A-3</t>
  </si>
  <si>
    <t>Frontal Cerebrum</t>
  </si>
  <si>
    <t>HBAD-A-2</t>
  </si>
  <si>
    <t>SHT14SG3</t>
  </si>
  <si>
    <t>PYZYV7UB</t>
  </si>
  <si>
    <t>R frontal</t>
  </si>
  <si>
    <t>SI9334F5</t>
  </si>
  <si>
    <t>cerebellar</t>
  </si>
  <si>
    <t>S4ANF39L</t>
  </si>
  <si>
    <t>PDJ743VZ</t>
  </si>
  <si>
    <t>R parietal</t>
  </si>
  <si>
    <t>S959XGO9</t>
  </si>
  <si>
    <t>DIPG50 biopsy</t>
  </si>
  <si>
    <t>SU-DIPG50</t>
  </si>
  <si>
    <t>Pons</t>
  </si>
  <si>
    <t>DIPG50 autopsy</t>
  </si>
  <si>
    <t>SU-DIPG50-1</t>
  </si>
  <si>
    <t>SF3076</t>
  </si>
  <si>
    <t>R-FRONTAL-PARIETAL</t>
  </si>
  <si>
    <t>SF3243</t>
  </si>
  <si>
    <t>R-CORTEX</t>
  </si>
  <si>
    <t>SF8963</t>
  </si>
  <si>
    <t>L-INSULA</t>
  </si>
  <si>
    <t>SF5581</t>
  </si>
  <si>
    <t>PARIETAL</t>
  </si>
  <si>
    <t>HBAD-B-2</t>
  </si>
  <si>
    <t>SF9715</t>
  </si>
  <si>
    <t>R-PARIETAL</t>
  </si>
  <si>
    <t>SF11344</t>
  </si>
  <si>
    <t>L-FRONTAL</t>
  </si>
  <si>
    <t>SF4297</t>
  </si>
  <si>
    <t>R-FRONTAL</t>
  </si>
  <si>
    <t>SF2979</t>
  </si>
  <si>
    <t>L-TEMPORAL</t>
  </si>
  <si>
    <t>Single cell RNA 
Dana Farber 
SmartSeq2</t>
  </si>
  <si>
    <t>Single cell RNA 
UCSF 
10X</t>
  </si>
  <si>
    <t>miRNA panel</t>
  </si>
  <si>
    <t>Methylation WGS</t>
  </si>
  <si>
    <t>In Cavatica</t>
  </si>
  <si>
    <t>Awaiting data</t>
  </si>
  <si>
    <t>in Cavatica</t>
  </si>
  <si>
    <t>Novogene - awaiting data</t>
  </si>
  <si>
    <t>In Cavatica (7316-4347)</t>
  </si>
  <si>
    <t>Van Andel Research Institute - in porcess</t>
  </si>
  <si>
    <t>failed extraction</t>
  </si>
  <si>
    <t>Novogene failed QC</t>
  </si>
  <si>
    <t xml:space="preserve">not eligible </t>
  </si>
  <si>
    <t>In cavatica (7316-4678)</t>
  </si>
  <si>
    <t>Available - OpenPBTA cohort</t>
  </si>
  <si>
    <t>sample on hold</t>
  </si>
  <si>
    <t xml:space="preserve">ongoing - in data service </t>
  </si>
  <si>
    <t>Only cell line DNA WGS exist</t>
  </si>
  <si>
    <t xml:space="preserve">C372813 </t>
  </si>
  <si>
    <t>In Cavatica (C845625 )</t>
  </si>
  <si>
    <t>7326-1464</t>
  </si>
  <si>
    <t>7316-6188</t>
  </si>
  <si>
    <t xml:space="preserve">oligo sample coming from Novogene (tumor and normal) </t>
  </si>
  <si>
    <t>RNAseq single cell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</si>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</sst>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32">
    <font>
      <sz val="10"/>
      <color rgb="FF000000"/>
      <name val="Arial"/>
    </font>
    <font>
      <sz val="10"/>
      <color theme="1"/>
      <name val="Arial"/>
    </font>
    <font>
      <b/>
      <sz val="9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12"/>
      <color rgb="FF000000"/>
      <name val="Calibri"/>
    </font>
    <font>
      <b/>
      <sz val="9"/>
      <color rgb="FF000000"/>
      <name val="Arial"/>
    </font>
    <font>
      <b/>
      <sz val="9"/>
      <color rgb="FFFF0000"/>
      <name val="Arial"/>
    </font>
    <font>
      <b/>
      <sz val="10"/>
      <color rgb="FF000000"/>
      <name val="Arial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</font>
    <font>
      <sz val="8"/>
      <color rgb="FF000000"/>
      <name val="Tahoma"/>
    </font>
    <font>
      <sz val="8"/>
      <color rgb="FF000000"/>
      <name val="&quot;Microsoft Sans Serif&quot;"/>
    </font>
    <font>
      <sz val="11"/>
      <color rgb="FF000000"/>
      <name val="Calibri"/>
      <charset val="1"/>
    </font>
    <font>
      <sz val="10"/>
      <color rgb="FF000000"/>
      <name val="Arial"/>
      <charset val="1"/>
    </font>
    <font>
      <b/>
      <sz val="9"/>
      <color rgb="FF70AD47"/>
      <name val="Arial"/>
    </font>
    <font>
      <sz val="10"/>
      <color rgb="FF70AD47"/>
      <name val="Arial"/>
    </font>
    <font>
      <sz val="9"/>
      <color rgb="FF000000"/>
      <name val="Arial"/>
      <charset val="1"/>
    </font>
    <font>
      <sz val="12"/>
      <color rgb="FF000000"/>
      <name val="Calibri"/>
      <family val="2"/>
      <charset val="1"/>
    </font>
    <font>
      <sz val="9"/>
      <color rgb="FF000000"/>
      <name val="Arial"/>
    </font>
    <font>
      <sz val="10"/>
      <color rgb="FF4472C4"/>
      <name val="Arial"/>
    </font>
    <font>
      <sz val="10"/>
      <color rgb="FFFF0000"/>
      <name val="Arial"/>
      <charset val="1"/>
    </font>
    <font>
      <sz val="10"/>
      <color rgb="FF000000"/>
      <name val="Helvetica"/>
      <charset val="1"/>
    </font>
    <font>
      <strike/>
      <sz val="10"/>
      <color rgb="FF000000"/>
      <name val="Arial"/>
    </font>
    <font>
      <b/>
      <sz val="10"/>
      <color rgb="FF000000"/>
      <name val="Helvetica"/>
      <charset val="1"/>
    </font>
    <font>
      <b/>
      <sz val="10"/>
      <color rgb="FF000000"/>
      <name val="Arial"/>
      <charset val="1"/>
    </font>
    <font>
      <sz val="14"/>
      <color rgb="FF000000"/>
      <name val="Arial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28E86"/>
        <bgColor rgb="FFF28E86"/>
      </patternFill>
    </fill>
    <fill>
      <patternFill patternType="solid">
        <fgColor rgb="FFA6A6A6"/>
        <bgColor rgb="FFA6A6A6"/>
      </patternFill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horizontal="left"/>
    </xf>
    <xf numFmtId="0" fontId="4" fillId="3" borderId="0" xfId="0" applyFont="1" applyFill="1"/>
    <xf numFmtId="0" fontId="5" fillId="0" borderId="0" xfId="0" applyFont="1"/>
    <xf numFmtId="0" fontId="1" fillId="3" borderId="0" xfId="0" applyFont="1" applyFill="1"/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 applyAlignment="1">
      <alignment horizontal="right"/>
    </xf>
    <xf numFmtId="0" fontId="7" fillId="4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8" fillId="5" borderId="0" xfId="0" applyFont="1" applyFill="1"/>
    <xf numFmtId="0" fontId="8" fillId="0" borderId="0" xfId="0" applyFont="1"/>
    <xf numFmtId="0" fontId="7" fillId="6" borderId="0" xfId="0" applyFont="1" applyFill="1"/>
    <xf numFmtId="0" fontId="7" fillId="0" borderId="0" xfId="0" applyFont="1"/>
    <xf numFmtId="0" fontId="4" fillId="4" borderId="0" xfId="0" applyFont="1" applyFill="1"/>
    <xf numFmtId="0" fontId="4" fillId="6" borderId="0" xfId="0" applyFont="1" applyFill="1"/>
    <xf numFmtId="0" fontId="9" fillId="0" borderId="2" xfId="0" applyFont="1" applyBorder="1"/>
    <xf numFmtId="0" fontId="4" fillId="0" borderId="2" xfId="0" applyFont="1" applyBorder="1"/>
    <xf numFmtId="0" fontId="10" fillId="7" borderId="1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2" fillId="7" borderId="3" xfId="0" applyFont="1" applyFill="1" applyBorder="1"/>
    <xf numFmtId="0" fontId="13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9" fontId="13" fillId="0" borderId="2" xfId="0" applyNumberFormat="1" applyFont="1" applyBorder="1" applyAlignment="1">
      <alignment horizontal="left"/>
    </xf>
    <xf numFmtId="0" fontId="13" fillId="0" borderId="0" xfId="0" applyFont="1"/>
    <xf numFmtId="0" fontId="14" fillId="0" borderId="4" xfId="0" applyFont="1" applyBorder="1" applyAlignment="1">
      <alignment horizontal="center"/>
    </xf>
    <xf numFmtId="0" fontId="13" fillId="0" borderId="2" xfId="0" applyFont="1" applyBorder="1" applyAlignment="1">
      <alignment vertical="top"/>
    </xf>
    <xf numFmtId="0" fontId="13" fillId="0" borderId="2" xfId="0" applyFont="1" applyBorder="1"/>
    <xf numFmtId="0" fontId="15" fillId="0" borderId="0" xfId="0" applyFont="1"/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top"/>
    </xf>
    <xf numFmtId="9" fontId="14" fillId="0" borderId="2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/>
    <xf numFmtId="0" fontId="13" fillId="2" borderId="2" xfId="0" applyFont="1" applyFill="1" applyBorder="1"/>
    <xf numFmtId="0" fontId="16" fillId="8" borderId="5" xfId="0" applyFont="1" applyFill="1" applyBorder="1" applyAlignment="1">
      <alignment horizontal="left"/>
    </xf>
    <xf numFmtId="0" fontId="16" fillId="8" borderId="6" xfId="0" applyFont="1" applyFill="1" applyBorder="1" applyAlignment="1">
      <alignment horizontal="left"/>
    </xf>
    <xf numFmtId="0" fontId="16" fillId="8" borderId="6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left"/>
    </xf>
    <xf numFmtId="0" fontId="17" fillId="2" borderId="8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left"/>
    </xf>
    <xf numFmtId="22" fontId="17" fillId="2" borderId="8" xfId="0" applyNumberFormat="1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right"/>
    </xf>
    <xf numFmtId="22" fontId="17" fillId="2" borderId="10" xfId="0" applyNumberFormat="1" applyFont="1" applyFill="1" applyBorder="1" applyAlignment="1">
      <alignment horizontal="left"/>
    </xf>
    <xf numFmtId="0" fontId="17" fillId="2" borderId="10" xfId="0" applyFont="1" applyFill="1" applyBorder="1" applyAlignment="1">
      <alignment horizontal="left"/>
    </xf>
    <xf numFmtId="164" fontId="17" fillId="2" borderId="10" xfId="0" applyNumberFormat="1" applyFont="1" applyFill="1" applyBorder="1" applyAlignment="1">
      <alignment horizontal="left"/>
    </xf>
    <xf numFmtId="0" fontId="9" fillId="0" borderId="1" xfId="0" applyFont="1" applyBorder="1"/>
    <xf numFmtId="0" fontId="9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4" xfId="0" applyFont="1" applyBorder="1"/>
    <xf numFmtId="0" fontId="4" fillId="0" borderId="2" xfId="0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1" fillId="3" borderId="1" xfId="0" applyFont="1" applyFill="1" applyBorder="1"/>
    <xf numFmtId="0" fontId="4" fillId="2" borderId="2" xfId="0" applyFont="1" applyFill="1" applyBorder="1"/>
    <xf numFmtId="0" fontId="4" fillId="9" borderId="2" xfId="0" applyFont="1" applyFill="1" applyBorder="1"/>
    <xf numFmtId="0" fontId="4" fillId="2" borderId="4" xfId="0" applyFont="1" applyFill="1" applyBorder="1"/>
    <xf numFmtId="0" fontId="4" fillId="0" borderId="0" xfId="0" applyFont="1"/>
    <xf numFmtId="0" fontId="0" fillId="4" borderId="0" xfId="0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18" fillId="0" borderId="1" xfId="0" applyFont="1" applyBorder="1"/>
    <xf numFmtId="0" fontId="18" fillId="0" borderId="4" xfId="0" applyFont="1" applyBorder="1"/>
    <xf numFmtId="0" fontId="19" fillId="0" borderId="4" xfId="0" applyFont="1" applyBorder="1"/>
    <xf numFmtId="0" fontId="19" fillId="0" borderId="0" xfId="0" applyFont="1"/>
    <xf numFmtId="0" fontId="0" fillId="0" borderId="0" xfId="0" applyAlignment="1">
      <alignment wrapText="1"/>
    </xf>
    <xf numFmtId="164" fontId="17" fillId="2" borderId="8" xfId="0" applyNumberFormat="1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/>
    <xf numFmtId="0" fontId="22" fillId="0" borderId="0" xfId="0" applyFont="1"/>
    <xf numFmtId="0" fontId="0" fillId="11" borderId="0" xfId="0" applyFill="1"/>
    <xf numFmtId="0" fontId="1" fillId="11" borderId="0" xfId="0" applyFont="1" applyFill="1" applyAlignment="1">
      <alignment wrapText="1"/>
    </xf>
    <xf numFmtId="0" fontId="4" fillId="12" borderId="0" xfId="0" applyFont="1" applyFill="1"/>
    <xf numFmtId="0" fontId="0" fillId="2" borderId="0" xfId="0" applyFill="1" applyAlignment="1">
      <alignment horizontal="left"/>
    </xf>
    <xf numFmtId="0" fontId="1" fillId="0" borderId="0" xfId="0" applyFont="1" applyAlignment="1">
      <alignment wrapText="1"/>
    </xf>
    <xf numFmtId="0" fontId="4" fillId="11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21" fillId="11" borderId="0" xfId="0" applyFont="1" applyFill="1"/>
    <xf numFmtId="0" fontId="5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5" fillId="0" borderId="0" xfId="0" applyFont="1"/>
    <xf numFmtId="0" fontId="26" fillId="0" borderId="0" xfId="0" applyFont="1"/>
    <xf numFmtId="0" fontId="18" fillId="0" borderId="0" xfId="0" applyFont="1" applyAlignment="1">
      <alignment horizontal="center"/>
    </xf>
    <xf numFmtId="0" fontId="0" fillId="13" borderId="0" xfId="0" applyFill="1" applyAlignment="1">
      <alignment horizontal="center"/>
    </xf>
    <xf numFmtId="0" fontId="27" fillId="1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8" fillId="0" borderId="0" xfId="0" applyFont="1"/>
    <xf numFmtId="0" fontId="18" fillId="0" borderId="11" xfId="0" applyFont="1" applyBorder="1"/>
    <xf numFmtId="0" fontId="1" fillId="13" borderId="0" xfId="0" applyFont="1" applyFill="1" applyAlignment="1">
      <alignment wrapText="1"/>
    </xf>
    <xf numFmtId="0" fontId="1" fillId="13" borderId="0" xfId="0" applyFont="1" applyFill="1"/>
    <xf numFmtId="0" fontId="0" fillId="15" borderId="0" xfId="0" applyFill="1"/>
    <xf numFmtId="0" fontId="0" fillId="13" borderId="0" xfId="0" applyFill="1"/>
    <xf numFmtId="0" fontId="9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29" fillId="13" borderId="1" xfId="0" applyFont="1" applyFill="1" applyBorder="1" applyAlignment="1">
      <alignment horizontal="center"/>
    </xf>
    <xf numFmtId="0" fontId="30" fillId="13" borderId="1" xfId="0" applyFont="1" applyFill="1" applyBorder="1" applyAlignment="1">
      <alignment horizontal="center"/>
    </xf>
    <xf numFmtId="0" fontId="28" fillId="13" borderId="0" xfId="0" applyFont="1" applyFill="1" applyAlignment="1">
      <alignment wrapText="1"/>
    </xf>
    <xf numFmtId="0" fontId="0" fillId="16" borderId="0" xfId="0" applyFill="1" applyAlignment="1">
      <alignment horizontal="center"/>
    </xf>
    <xf numFmtId="0" fontId="31" fillId="13" borderId="12" xfId="0" applyFont="1" applyFill="1" applyBorder="1"/>
    <xf numFmtId="0" fontId="9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0" fillId="0" borderId="1" xfId="0" applyBorder="1"/>
    <xf numFmtId="0" fontId="4" fillId="11" borderId="1" xfId="0" applyFont="1" applyFill="1" applyBorder="1"/>
    <xf numFmtId="0" fontId="0" fillId="0" borderId="0" xfId="0" applyFill="1"/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ocumenttasks/documenttask1.xml><?xml version="1.0" encoding="utf-8"?>
<Tasks xmlns="http://schemas.microsoft.com/office/tasks/2019/documenttasks">
  <Task id="{E5326717-D218-4206-A637-F1347509829D}">
    <Anchor>
      <Comment id="{0F6ACEDB-D0C5-4303-93AA-5C14714E016D}"/>
    </Anchor>
    <History>
      <Event time="2022-11-04T14:39:57.99" id="{AA3521B0-1FC7-44D4-B011-47BB2A052D4D}">
        <Attribution userId="S::koptyram@chop.edu::1e244ed7-d319-4229-90d7-04bb51718d4f" userName="Koptyra, Mateusz P" userProvider="AD"/>
        <Anchor>
          <Comment id="{0F6ACEDB-D0C5-4303-93AA-5C14714E016D}"/>
        </Anchor>
        <Create/>
      </Event>
      <Event time="2022-11-04T14:39:57.99" id="{E6B600A3-0B13-4F30-86C7-C09B407ACFC8}">
        <Attribution userId="S::koptyram@chop.edu::1e244ed7-d319-4229-90d7-04bb51718d4f" userName="Koptyra, Mateusz P" userProvider="AD"/>
        <Anchor>
          <Comment id="{0F6ACEDB-D0C5-4303-93AA-5C14714E016D}"/>
        </Anchor>
        <Assign userId="S::ZHANGB1@chop.edu::7a570729-4349-4cd6-a923-af139f021b8c" userName="Zhang, Bo" userProvider="AD"/>
      </Event>
      <Event time="2022-11-04T14:39:57.99" id="{7EDCCB65-9BED-4F16-8E1F-5B5839FF6C52}">
        <Attribution userId="S::koptyram@chop.edu::1e244ed7-d319-4229-90d7-04bb51718d4f" userName="Koptyra, Mateusz P" userProvider="AD"/>
        <Anchor>
          <Comment id="{0F6ACEDB-D0C5-4303-93AA-5C14714E016D}"/>
        </Anchor>
        <SetTitle title="@Zhang, Bo could you check if there is indeed data here and what is BS #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Zhang, Bo" id="{7C76C078-4055-4F43-AB59-19E5A614DA80}" userId="ZHANGB1@chop.edu" providerId="PeoplePicker"/>
  <person displayName="Koptyra, Mateusz P" id="{32BCD9EF-C7FA-4404-B799-45D39D9B9668}" userId="S::koptyram@chop.edu::1e244ed7-d319-4229-90d7-04bb51718d4f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4" dT="2022-11-04T14:39:58.12" personId="{32BCD9EF-C7FA-4404-B799-45D39D9B9668}" id="{0F6ACEDB-D0C5-4303-93AA-5C14714E016D}">
    <text>@Zhang, Bo could you check if there is indeed data here and what is BS #</text>
    <mentions>
      <mention mentionpersonId="{7C76C078-4055-4F43-AB59-19E5A614DA80}" mentionId="{18DAA361-2A84-4FC8-857A-2488A27E104C}" startIndex="0" length="10"/>
    </mentions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4" Type="http://schemas.microsoft.com/office/2019/04/relationships/documenttask" Target="../documenttasks/documenttask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089A-D8EF-4933-A9C1-FA318BEC4F93}">
  <dimension ref="A1:D24"/>
  <sheetViews>
    <sheetView topLeftCell="A4" workbookViewId="0">
      <selection activeCell="B8" sqref="B8"/>
    </sheetView>
  </sheetViews>
  <sheetFormatPr defaultRowHeight="12.75"/>
  <cols>
    <col min="1" max="1" width="32" customWidth="1"/>
    <col min="2" max="2" width="23" customWidth="1"/>
    <col min="3" max="3" width="18.140625" customWidth="1"/>
    <col min="4" max="4" width="19.5703125" customWidth="1"/>
    <col min="5" max="5" width="18.5703125" customWidth="1"/>
  </cols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</row>
    <row r="4" spans="1:4">
      <c r="A4" t="s">
        <v>6</v>
      </c>
      <c r="B4" t="s">
        <v>7</v>
      </c>
    </row>
    <row r="5" spans="1:4">
      <c r="A5" t="s">
        <v>8</v>
      </c>
      <c r="B5" t="s">
        <v>9</v>
      </c>
    </row>
    <row r="6" spans="1:4">
      <c r="A6" t="s">
        <v>10</v>
      </c>
      <c r="B6" t="s">
        <v>11</v>
      </c>
      <c r="C6" t="s">
        <v>12</v>
      </c>
      <c r="D6" t="s">
        <v>13</v>
      </c>
    </row>
    <row r="7" spans="1:4" ht="102">
      <c r="A7" t="s">
        <v>14</v>
      </c>
      <c r="B7" t="s">
        <v>15</v>
      </c>
      <c r="C7" s="77" t="s">
        <v>16</v>
      </c>
      <c r="D7" s="77" t="s">
        <v>17</v>
      </c>
    </row>
    <row r="10" spans="1:4">
      <c r="A10" s="71" t="s">
        <v>18</v>
      </c>
      <c r="B10" s="70" t="s">
        <v>19</v>
      </c>
    </row>
    <row r="11" spans="1:4">
      <c r="A11" t="s">
        <v>20</v>
      </c>
      <c r="B11" s="70" t="s">
        <v>21</v>
      </c>
      <c r="C11" t="s">
        <v>22</v>
      </c>
    </row>
    <row r="12" spans="1:4">
      <c r="A12" t="s">
        <v>23</v>
      </c>
      <c r="B12" s="70" t="s">
        <v>21</v>
      </c>
      <c r="C12" t="s">
        <v>22</v>
      </c>
    </row>
    <row r="13" spans="1:4">
      <c r="A13" t="s">
        <v>24</v>
      </c>
      <c r="B13" s="70" t="s">
        <v>21</v>
      </c>
      <c r="C13" t="s">
        <v>25</v>
      </c>
    </row>
    <row r="14" spans="1:4">
      <c r="A14" t="s">
        <v>26</v>
      </c>
      <c r="B14" s="70" t="s">
        <v>21</v>
      </c>
      <c r="C14" t="s">
        <v>25</v>
      </c>
    </row>
    <row r="15" spans="1:4">
      <c r="A15" t="s">
        <v>27</v>
      </c>
      <c r="B15" s="70" t="s">
        <v>21</v>
      </c>
      <c r="C15" t="s">
        <v>25</v>
      </c>
    </row>
    <row r="16" spans="1:4">
      <c r="A16" t="s">
        <v>28</v>
      </c>
      <c r="B16" s="70" t="s">
        <v>29</v>
      </c>
      <c r="C16" t="s">
        <v>30</v>
      </c>
    </row>
    <row r="17" spans="1:3">
      <c r="A17" t="s">
        <v>31</v>
      </c>
      <c r="B17" s="70" t="s">
        <v>29</v>
      </c>
      <c r="C17" t="s">
        <v>32</v>
      </c>
    </row>
    <row r="18" spans="1:3">
      <c r="A18" t="s">
        <v>33</v>
      </c>
      <c r="B18" s="70" t="s">
        <v>29</v>
      </c>
      <c r="C18" t="s">
        <v>34</v>
      </c>
    </row>
    <row r="19" spans="1:3">
      <c r="A19" t="s">
        <v>35</v>
      </c>
      <c r="B19" s="70" t="s">
        <v>21</v>
      </c>
      <c r="C19" t="s">
        <v>36</v>
      </c>
    </row>
    <row r="20" spans="1:3">
      <c r="B20" s="70"/>
    </row>
    <row r="21" spans="1:3">
      <c r="A21" t="s">
        <v>37</v>
      </c>
      <c r="B21" s="70" t="s">
        <v>21</v>
      </c>
      <c r="C21" t="s">
        <v>34</v>
      </c>
    </row>
    <row r="23" spans="1:3">
      <c r="A23" t="s">
        <v>38</v>
      </c>
    </row>
    <row r="24" spans="1:3">
      <c r="A24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J1000"/>
  <sheetViews>
    <sheetView workbookViewId="0">
      <pane ySplit="1" topLeftCell="A2" activePane="bottomLeft" state="frozen"/>
      <selection pane="bottomLeft" activeCell="F41" sqref="F41:F42"/>
    </sheetView>
  </sheetViews>
  <sheetFormatPr defaultColWidth="14.42578125" defaultRowHeight="15.75" customHeight="1"/>
  <cols>
    <col min="3" max="3" width="16.140625" customWidth="1"/>
    <col min="4" max="4" width="17.85546875" customWidth="1"/>
    <col min="6" max="6" width="24.5703125" customWidth="1"/>
    <col min="7" max="7" width="27.5703125" customWidth="1"/>
    <col min="8" max="8" width="26.140625" customWidth="1"/>
    <col min="9" max="9" width="26.7109375" customWidth="1"/>
    <col min="10" max="10" width="24.28515625" customWidth="1"/>
  </cols>
  <sheetData>
    <row r="1" spans="1:10">
      <c r="A1" s="55" t="s">
        <v>1393</v>
      </c>
      <c r="B1" s="56" t="s">
        <v>1394</v>
      </c>
      <c r="C1" s="56" t="s">
        <v>97</v>
      </c>
      <c r="D1" s="56" t="s">
        <v>1395</v>
      </c>
      <c r="E1" s="56" t="s">
        <v>1396</v>
      </c>
      <c r="F1" s="57" t="s">
        <v>1397</v>
      </c>
      <c r="G1" s="58" t="s">
        <v>1398</v>
      </c>
      <c r="H1" s="58" t="s">
        <v>1399</v>
      </c>
      <c r="I1" s="58" t="s">
        <v>1400</v>
      </c>
      <c r="J1" s="11" t="s">
        <v>1401</v>
      </c>
    </row>
    <row r="2" spans="1:10">
      <c r="A2" s="59" t="s">
        <v>113</v>
      </c>
      <c r="B2" s="23" t="s">
        <v>114</v>
      </c>
      <c r="C2" s="61">
        <v>841167</v>
      </c>
      <c r="D2" s="63" t="s">
        <v>32</v>
      </c>
      <c r="E2" s="60">
        <v>2</v>
      </c>
      <c r="F2" s="57" t="s">
        <v>1402</v>
      </c>
      <c r="G2" s="58" t="s">
        <v>1403</v>
      </c>
      <c r="H2" s="58" t="s">
        <v>1403</v>
      </c>
      <c r="I2" s="58" t="s">
        <v>1403</v>
      </c>
      <c r="J2" s="11">
        <f>COUNTIF('Proteomics-Project Hope Cohort'!$B$2:$B$98,B2)</f>
        <v>1</v>
      </c>
    </row>
    <row r="3" spans="1:10" hidden="1">
      <c r="A3" s="59" t="s">
        <v>113</v>
      </c>
      <c r="B3" s="63" t="s">
        <v>114</v>
      </c>
      <c r="C3" s="61">
        <v>841145</v>
      </c>
      <c r="D3" s="63" t="s">
        <v>30</v>
      </c>
      <c r="E3" s="60">
        <v>2</v>
      </c>
      <c r="F3" s="57" t="s">
        <v>1404</v>
      </c>
      <c r="G3" s="58" t="s">
        <v>1405</v>
      </c>
      <c r="H3" s="58" t="s">
        <v>1405</v>
      </c>
      <c r="I3" s="58" t="s">
        <v>1405</v>
      </c>
      <c r="J3" s="11">
        <f>COUNTIF('Proteomics-Project Hope Cohort'!$B$2:$B$98,B3)</f>
        <v>1</v>
      </c>
    </row>
    <row r="4" spans="1:10" hidden="1">
      <c r="A4" s="59" t="s">
        <v>113</v>
      </c>
      <c r="B4" s="64" t="s">
        <v>922</v>
      </c>
      <c r="C4" s="61">
        <v>893182</v>
      </c>
      <c r="D4" s="63" t="s">
        <v>30</v>
      </c>
      <c r="E4" s="60">
        <v>2</v>
      </c>
      <c r="F4" s="57" t="s">
        <v>1404</v>
      </c>
      <c r="G4" s="58" t="s">
        <v>1405</v>
      </c>
      <c r="H4" s="58" t="s">
        <v>1405</v>
      </c>
      <c r="I4" s="58" t="s">
        <v>1405</v>
      </c>
      <c r="J4" s="11">
        <f>COUNTIF('Proteomics-Project Hope Cohort'!$B$2:$B$98,B4)</f>
        <v>0</v>
      </c>
    </row>
    <row r="5" spans="1:10" hidden="1">
      <c r="A5" s="59" t="s">
        <v>188</v>
      </c>
      <c r="B5" s="23" t="s">
        <v>189</v>
      </c>
      <c r="C5" s="60">
        <v>841149</v>
      </c>
      <c r="D5" s="23" t="s">
        <v>30</v>
      </c>
      <c r="E5" s="61">
        <v>1</v>
      </c>
      <c r="F5" s="57" t="s">
        <v>1404</v>
      </c>
      <c r="G5" s="62" t="s">
        <v>1406</v>
      </c>
      <c r="H5" s="62" t="s">
        <v>1406</v>
      </c>
      <c r="I5" s="58" t="s">
        <v>1407</v>
      </c>
      <c r="J5" s="11">
        <f>COUNTIF('Proteomics-Project Hope Cohort'!$B$2:$B$98,B5)</f>
        <v>0</v>
      </c>
    </row>
    <row r="6" spans="1:10">
      <c r="A6" s="59" t="s">
        <v>188</v>
      </c>
      <c r="B6" s="23" t="s">
        <v>189</v>
      </c>
      <c r="C6" s="60">
        <v>841171</v>
      </c>
      <c r="D6" s="23" t="s">
        <v>32</v>
      </c>
      <c r="E6" s="61">
        <v>1</v>
      </c>
      <c r="F6" s="57" t="s">
        <v>1402</v>
      </c>
      <c r="G6" s="58" t="s">
        <v>1403</v>
      </c>
      <c r="H6" s="58" t="s">
        <v>1403</v>
      </c>
      <c r="I6" s="58" t="s">
        <v>1403</v>
      </c>
      <c r="J6" s="11">
        <f>COUNTIF('Proteomics-Project Hope Cohort'!$B$2:$B$98,B6)</f>
        <v>0</v>
      </c>
    </row>
    <row r="7" spans="1:10" hidden="1">
      <c r="A7" s="59" t="s">
        <v>286</v>
      </c>
      <c r="B7" s="23" t="s">
        <v>296</v>
      </c>
      <c r="C7" s="60">
        <v>862550</v>
      </c>
      <c r="D7" s="23" t="s">
        <v>30</v>
      </c>
      <c r="E7" s="61">
        <v>1</v>
      </c>
      <c r="F7" s="57" t="s">
        <v>1404</v>
      </c>
      <c r="G7" s="62" t="s">
        <v>1406</v>
      </c>
      <c r="H7" s="58" t="s">
        <v>1405</v>
      </c>
      <c r="I7" s="58" t="s">
        <v>1405</v>
      </c>
      <c r="J7" s="11">
        <f>COUNTIF('Proteomics-Project Hope Cohort'!$B$2:$B$98,B7)</f>
        <v>0</v>
      </c>
    </row>
    <row r="8" spans="1:10">
      <c r="A8" s="59" t="s">
        <v>286</v>
      </c>
      <c r="B8" s="23" t="s">
        <v>296</v>
      </c>
      <c r="C8" s="60">
        <v>862551</v>
      </c>
      <c r="D8" s="23" t="s">
        <v>32</v>
      </c>
      <c r="E8" s="61">
        <v>1</v>
      </c>
      <c r="F8" s="57" t="s">
        <v>1402</v>
      </c>
      <c r="G8" s="58" t="s">
        <v>1403</v>
      </c>
      <c r="H8" s="58" t="s">
        <v>1403</v>
      </c>
      <c r="I8" s="58" t="s">
        <v>1403</v>
      </c>
      <c r="J8" s="11">
        <f>COUNTIF('Proteomics-Project Hope Cohort'!$B$2:$B$98,B8)</f>
        <v>0</v>
      </c>
    </row>
    <row r="9" spans="1:10" hidden="1">
      <c r="A9" s="59" t="s">
        <v>286</v>
      </c>
      <c r="B9" s="23" t="s">
        <v>287</v>
      </c>
      <c r="C9" s="60">
        <v>862547</v>
      </c>
      <c r="D9" s="23" t="s">
        <v>30</v>
      </c>
      <c r="E9" s="61">
        <v>1</v>
      </c>
      <c r="F9" s="57" t="s">
        <v>1404</v>
      </c>
      <c r="G9" s="62" t="s">
        <v>1406</v>
      </c>
      <c r="H9" s="58" t="s">
        <v>1405</v>
      </c>
      <c r="I9" s="58" t="s">
        <v>1405</v>
      </c>
      <c r="J9" s="11">
        <f>COUNTIF('Proteomics-Project Hope Cohort'!$B$2:$B$98,B9)</f>
        <v>1</v>
      </c>
    </row>
    <row r="10" spans="1:10">
      <c r="A10" s="59" t="s">
        <v>286</v>
      </c>
      <c r="B10" s="23" t="s">
        <v>287</v>
      </c>
      <c r="C10" s="60">
        <v>862549</v>
      </c>
      <c r="D10" s="23" t="s">
        <v>32</v>
      </c>
      <c r="E10" s="61">
        <v>1</v>
      </c>
      <c r="F10" s="57" t="s">
        <v>1402</v>
      </c>
      <c r="G10" s="58" t="s">
        <v>1403</v>
      </c>
      <c r="H10" s="58" t="s">
        <v>1403</v>
      </c>
      <c r="I10" s="58" t="s">
        <v>1403</v>
      </c>
      <c r="J10" s="11">
        <f>COUNTIF('Proteomics-Project Hope Cohort'!$B$2:$B$98,B10)</f>
        <v>1</v>
      </c>
    </row>
    <row r="11" spans="1:10">
      <c r="A11" s="59" t="s">
        <v>57</v>
      </c>
      <c r="B11" s="63" t="s">
        <v>58</v>
      </c>
      <c r="C11" s="61">
        <v>893187</v>
      </c>
      <c r="D11" s="63" t="s">
        <v>32</v>
      </c>
      <c r="E11" s="60">
        <v>2</v>
      </c>
      <c r="F11" s="57" t="s">
        <v>1402</v>
      </c>
      <c r="G11" s="58" t="s">
        <v>1403</v>
      </c>
      <c r="H11" s="58" t="s">
        <v>1403</v>
      </c>
      <c r="I11" s="58" t="s">
        <v>1403</v>
      </c>
      <c r="J11" s="11">
        <f>COUNTIF('Proteomics-Project Hope Cohort'!$B$2:$B$98,B11)</f>
        <v>1</v>
      </c>
    </row>
    <row r="12" spans="1:10" hidden="1">
      <c r="A12" s="59" t="s">
        <v>57</v>
      </c>
      <c r="B12" s="63" t="s">
        <v>58</v>
      </c>
      <c r="C12" s="61">
        <v>893195</v>
      </c>
      <c r="D12" s="63" t="s">
        <v>30</v>
      </c>
      <c r="E12" s="60">
        <v>2</v>
      </c>
      <c r="F12" s="57" t="s">
        <v>1404</v>
      </c>
      <c r="G12" s="62" t="s">
        <v>1406</v>
      </c>
      <c r="H12" s="62" t="s">
        <v>1406</v>
      </c>
      <c r="I12" s="62" t="s">
        <v>1406</v>
      </c>
      <c r="J12" s="11">
        <f>COUNTIF('Proteomics-Project Hope Cohort'!$B$2:$B$98,B12)</f>
        <v>1</v>
      </c>
    </row>
    <row r="13" spans="1:10">
      <c r="A13" s="59" t="s">
        <v>57</v>
      </c>
      <c r="B13" s="63" t="s">
        <v>64</v>
      </c>
      <c r="C13" s="61">
        <v>893188</v>
      </c>
      <c r="D13" s="63" t="s">
        <v>32</v>
      </c>
      <c r="E13" s="60">
        <v>2</v>
      </c>
      <c r="F13" s="57" t="s">
        <v>1402</v>
      </c>
      <c r="G13" s="58" t="s">
        <v>1403</v>
      </c>
      <c r="H13" s="58" t="s">
        <v>1403</v>
      </c>
      <c r="I13" s="58" t="s">
        <v>1403</v>
      </c>
      <c r="J13" s="11">
        <f>COUNTIF('Proteomics-Project Hope Cohort'!$B$2:$B$98,B13)</f>
        <v>1</v>
      </c>
    </row>
    <row r="14" spans="1:10" hidden="1">
      <c r="A14" s="59" t="s">
        <v>57</v>
      </c>
      <c r="B14" s="63" t="s">
        <v>64</v>
      </c>
      <c r="C14" s="61">
        <v>893196</v>
      </c>
      <c r="D14" s="63" t="s">
        <v>30</v>
      </c>
      <c r="E14" s="60">
        <v>2</v>
      </c>
      <c r="F14" s="57" t="s">
        <v>1404</v>
      </c>
      <c r="G14" s="62" t="s">
        <v>1406</v>
      </c>
      <c r="H14" s="62" t="s">
        <v>1406</v>
      </c>
      <c r="I14" s="62" t="s">
        <v>1406</v>
      </c>
      <c r="J14" s="11">
        <f>COUNTIF('Proteomics-Project Hope Cohort'!$B$2:$B$98,B14)</f>
        <v>1</v>
      </c>
    </row>
    <row r="15" spans="1:10">
      <c r="A15" s="59" t="s">
        <v>398</v>
      </c>
      <c r="B15" s="63" t="s">
        <v>346</v>
      </c>
      <c r="C15" s="61">
        <v>841168</v>
      </c>
      <c r="D15" s="63" t="s">
        <v>32</v>
      </c>
      <c r="E15" s="60">
        <v>2</v>
      </c>
      <c r="F15" s="57" t="s">
        <v>1402</v>
      </c>
      <c r="G15" s="58" t="s">
        <v>1403</v>
      </c>
      <c r="H15" s="58" t="s">
        <v>1403</v>
      </c>
      <c r="I15" s="58" t="s">
        <v>1403</v>
      </c>
      <c r="J15" s="11">
        <f>COUNTIF('Proteomics-Project Hope Cohort'!$B$2:$B$98,B15)</f>
        <v>1</v>
      </c>
    </row>
    <row r="16" spans="1:10" hidden="1">
      <c r="A16" s="59" t="s">
        <v>398</v>
      </c>
      <c r="B16" s="63" t="s">
        <v>346</v>
      </c>
      <c r="C16" s="61">
        <v>841146</v>
      </c>
      <c r="D16" s="63" t="s">
        <v>30</v>
      </c>
      <c r="E16" s="60">
        <v>2</v>
      </c>
      <c r="F16" s="57" t="s">
        <v>1404</v>
      </c>
      <c r="G16" s="58" t="s">
        <v>1405</v>
      </c>
      <c r="H16" s="58" t="s">
        <v>1405</v>
      </c>
      <c r="I16" s="58" t="s">
        <v>1405</v>
      </c>
      <c r="J16" s="11">
        <f>COUNTIF('Proteomics-Project Hope Cohort'!$B$2:$B$98,B16)</f>
        <v>1</v>
      </c>
    </row>
    <row r="17" spans="1:10" hidden="1">
      <c r="A17" s="59" t="s">
        <v>398</v>
      </c>
      <c r="B17" s="64" t="s">
        <v>405</v>
      </c>
      <c r="C17" s="61">
        <v>479109</v>
      </c>
      <c r="D17" s="63" t="s">
        <v>30</v>
      </c>
      <c r="E17" s="60">
        <v>2</v>
      </c>
      <c r="F17" s="57" t="s">
        <v>1404</v>
      </c>
      <c r="G17" s="58" t="s">
        <v>1405</v>
      </c>
      <c r="H17" s="58" t="s">
        <v>1405</v>
      </c>
      <c r="I17" s="58" t="s">
        <v>1405</v>
      </c>
      <c r="J17" s="11">
        <f>COUNTIF('Proteomics-Project Hope Cohort'!$B$2:$B$98,B17)</f>
        <v>1</v>
      </c>
    </row>
    <row r="18" spans="1:10">
      <c r="A18" s="59" t="s">
        <v>398</v>
      </c>
      <c r="B18" s="63" t="s">
        <v>412</v>
      </c>
      <c r="C18" s="61">
        <v>893185</v>
      </c>
      <c r="D18" s="63" t="s">
        <v>32</v>
      </c>
      <c r="E18" s="60">
        <v>2</v>
      </c>
      <c r="F18" s="57" t="s">
        <v>1402</v>
      </c>
      <c r="G18" s="58" t="s">
        <v>1403</v>
      </c>
      <c r="H18" s="58" t="s">
        <v>1403</v>
      </c>
      <c r="I18" s="58" t="s">
        <v>1403</v>
      </c>
      <c r="J18" s="11">
        <f>COUNTIF('Proteomics-Project Hope Cohort'!$B$2:$B$98,B18)</f>
        <v>1</v>
      </c>
    </row>
    <row r="19" spans="1:10" hidden="1">
      <c r="A19" s="59" t="s">
        <v>398</v>
      </c>
      <c r="B19" s="63" t="s">
        <v>412</v>
      </c>
      <c r="C19" s="61">
        <v>893193</v>
      </c>
      <c r="D19" s="63" t="s">
        <v>30</v>
      </c>
      <c r="E19" s="60">
        <v>2</v>
      </c>
      <c r="F19" s="57" t="s">
        <v>1404</v>
      </c>
      <c r="G19" s="58" t="s">
        <v>1405</v>
      </c>
      <c r="H19" s="58" t="s">
        <v>1405</v>
      </c>
      <c r="I19" s="58" t="s">
        <v>1405</v>
      </c>
      <c r="J19" s="11">
        <f>COUNTIF('Proteomics-Project Hope Cohort'!$B$2:$B$98,B19)</f>
        <v>1</v>
      </c>
    </row>
    <row r="20" spans="1:10">
      <c r="A20" s="59" t="s">
        <v>398</v>
      </c>
      <c r="B20" s="63" t="s">
        <v>418</v>
      </c>
      <c r="C20" s="61">
        <v>901060</v>
      </c>
      <c r="D20" s="63" t="s">
        <v>32</v>
      </c>
      <c r="E20" s="60">
        <v>2</v>
      </c>
      <c r="F20" s="57" t="s">
        <v>1402</v>
      </c>
      <c r="G20" s="58" t="s">
        <v>1403</v>
      </c>
      <c r="H20" s="58" t="s">
        <v>1403</v>
      </c>
      <c r="I20" s="58" t="s">
        <v>1403</v>
      </c>
      <c r="J20" s="11">
        <f>COUNTIF('Proteomics-Project Hope Cohort'!$B$2:$B$98,B20)</f>
        <v>1</v>
      </c>
    </row>
    <row r="21" spans="1:10" hidden="1">
      <c r="A21" s="59" t="s">
        <v>398</v>
      </c>
      <c r="B21" s="63" t="s">
        <v>418</v>
      </c>
      <c r="C21" s="61">
        <v>901061</v>
      </c>
      <c r="D21" s="63" t="s">
        <v>30</v>
      </c>
      <c r="E21" s="60">
        <v>2</v>
      </c>
      <c r="F21" s="57" t="s">
        <v>1404</v>
      </c>
      <c r="G21" s="58" t="s">
        <v>1405</v>
      </c>
      <c r="H21" s="58" t="s">
        <v>1405</v>
      </c>
      <c r="I21" s="58" t="s">
        <v>1405</v>
      </c>
      <c r="J21" s="11">
        <f>COUNTIF('Proteomics-Project Hope Cohort'!$B$2:$B$98,B21)</f>
        <v>1</v>
      </c>
    </row>
    <row r="22" spans="1:10">
      <c r="A22" s="59" t="s">
        <v>523</v>
      </c>
      <c r="B22" s="23" t="s">
        <v>524</v>
      </c>
      <c r="C22" s="61">
        <v>893181</v>
      </c>
      <c r="D22" s="63" t="s">
        <v>32</v>
      </c>
      <c r="E22" s="60">
        <v>2</v>
      </c>
      <c r="F22" s="57" t="s">
        <v>1402</v>
      </c>
      <c r="G22" s="58" t="s">
        <v>1403</v>
      </c>
      <c r="H22" s="58" t="s">
        <v>1403</v>
      </c>
      <c r="I22" s="58" t="s">
        <v>1403</v>
      </c>
      <c r="J22" s="11">
        <f>COUNTIF('Proteomics-Project Hope Cohort'!$B$2:$B$98,B22)</f>
        <v>1</v>
      </c>
    </row>
    <row r="23" spans="1:10" hidden="1">
      <c r="A23" s="59" t="s">
        <v>523</v>
      </c>
      <c r="B23" s="23" t="s">
        <v>524</v>
      </c>
      <c r="C23" s="61">
        <v>893189</v>
      </c>
      <c r="D23" s="63" t="s">
        <v>30</v>
      </c>
      <c r="E23" s="60">
        <v>2</v>
      </c>
      <c r="F23" s="57" t="s">
        <v>1404</v>
      </c>
      <c r="G23" s="58" t="s">
        <v>1405</v>
      </c>
      <c r="H23" s="58" t="s">
        <v>1405</v>
      </c>
      <c r="I23" s="58" t="s">
        <v>1405</v>
      </c>
      <c r="J23" s="11">
        <f>COUNTIF('Proteomics-Project Hope Cohort'!$B$2:$B$98,B23)</f>
        <v>1</v>
      </c>
    </row>
    <row r="24" spans="1:10">
      <c r="A24" s="59" t="s">
        <v>523</v>
      </c>
      <c r="B24" s="63" t="s">
        <v>339</v>
      </c>
      <c r="C24" s="61">
        <v>893184</v>
      </c>
      <c r="D24" s="63" t="s">
        <v>32</v>
      </c>
      <c r="E24" s="60">
        <v>2</v>
      </c>
      <c r="F24" s="57" t="s">
        <v>1402</v>
      </c>
      <c r="G24" s="58" t="s">
        <v>1403</v>
      </c>
      <c r="H24" s="58" t="s">
        <v>1403</v>
      </c>
      <c r="I24" s="58" t="s">
        <v>1403</v>
      </c>
      <c r="J24" s="11">
        <f>COUNTIF('Proteomics-Project Hope Cohort'!$B$2:$B$98,B24)</f>
        <v>1</v>
      </c>
    </row>
    <row r="25" spans="1:10" hidden="1">
      <c r="A25" s="59" t="s">
        <v>523</v>
      </c>
      <c r="B25" s="63" t="s">
        <v>339</v>
      </c>
      <c r="C25" s="61">
        <v>893192</v>
      </c>
      <c r="D25" s="63" t="s">
        <v>30</v>
      </c>
      <c r="E25" s="60">
        <v>2</v>
      </c>
      <c r="F25" s="57" t="s">
        <v>1404</v>
      </c>
      <c r="G25" s="58" t="s">
        <v>1405</v>
      </c>
      <c r="H25" s="58" t="s">
        <v>1405</v>
      </c>
      <c r="I25" s="58" t="s">
        <v>1405</v>
      </c>
      <c r="J25" s="11">
        <f>COUNTIF('Proteomics-Project Hope Cohort'!$B$2:$B$98,B25)</f>
        <v>1</v>
      </c>
    </row>
    <row r="26" spans="1:10" hidden="1">
      <c r="A26" s="65" t="s">
        <v>683</v>
      </c>
      <c r="B26" s="63" t="s">
        <v>658</v>
      </c>
      <c r="C26" s="61">
        <v>841147</v>
      </c>
      <c r="D26" s="63" t="s">
        <v>30</v>
      </c>
      <c r="E26" s="61">
        <v>1</v>
      </c>
      <c r="F26" s="57" t="s">
        <v>1404</v>
      </c>
      <c r="G26" s="58" t="s">
        <v>1405</v>
      </c>
      <c r="H26" s="58" t="s">
        <v>1405</v>
      </c>
      <c r="I26" s="58" t="s">
        <v>1405</v>
      </c>
      <c r="J26" s="11">
        <f>COUNTIF('Proteomics-Project Hope Cohort'!$B$2:$B$98,B26)</f>
        <v>1</v>
      </c>
    </row>
    <row r="27" spans="1:10">
      <c r="A27" s="65" t="s">
        <v>683</v>
      </c>
      <c r="B27" s="63" t="s">
        <v>658</v>
      </c>
      <c r="C27" s="61">
        <v>841169</v>
      </c>
      <c r="D27" s="63" t="s">
        <v>32</v>
      </c>
      <c r="E27" s="61">
        <v>1</v>
      </c>
      <c r="F27" s="57" t="s">
        <v>1402</v>
      </c>
      <c r="G27" s="58" t="s">
        <v>1403</v>
      </c>
      <c r="H27" s="58" t="s">
        <v>1403</v>
      </c>
      <c r="I27" s="58" t="s">
        <v>1403</v>
      </c>
      <c r="J27" s="11">
        <f>COUNTIF('Proteomics-Project Hope Cohort'!$B$2:$B$98,B27)</f>
        <v>1</v>
      </c>
    </row>
    <row r="28" spans="1:10" hidden="1">
      <c r="A28" s="65" t="s">
        <v>683</v>
      </c>
      <c r="B28" s="63" t="s">
        <v>158</v>
      </c>
      <c r="C28" s="61">
        <v>841151</v>
      </c>
      <c r="D28" s="63" t="s">
        <v>30</v>
      </c>
      <c r="E28" s="61">
        <v>1</v>
      </c>
      <c r="F28" s="57" t="s">
        <v>1404</v>
      </c>
      <c r="G28" s="58" t="s">
        <v>1405</v>
      </c>
      <c r="H28" s="58" t="s">
        <v>1405</v>
      </c>
      <c r="I28" s="58" t="s">
        <v>1405</v>
      </c>
      <c r="J28" s="11">
        <f>COUNTIF('Proteomics-Project Hope Cohort'!$B$2:$B$98,B28)</f>
        <v>1</v>
      </c>
    </row>
    <row r="29" spans="1:10">
      <c r="A29" s="65" t="s">
        <v>683</v>
      </c>
      <c r="B29" s="63" t="s">
        <v>158</v>
      </c>
      <c r="C29" s="61">
        <v>841173</v>
      </c>
      <c r="D29" s="63" t="s">
        <v>32</v>
      </c>
      <c r="E29" s="61">
        <v>1</v>
      </c>
      <c r="F29" s="57" t="s">
        <v>1402</v>
      </c>
      <c r="G29" s="58" t="s">
        <v>1403</v>
      </c>
      <c r="H29" s="58" t="s">
        <v>1403</v>
      </c>
      <c r="I29" s="58" t="s">
        <v>1403</v>
      </c>
      <c r="J29" s="11">
        <f>COUNTIF('Proteomics-Project Hope Cohort'!$B$2:$B$98,B29)</f>
        <v>1</v>
      </c>
    </row>
    <row r="30" spans="1:10" hidden="1">
      <c r="A30" s="59" t="s">
        <v>73</v>
      </c>
      <c r="B30" s="23" t="s">
        <v>74</v>
      </c>
      <c r="C30" s="60">
        <v>901070</v>
      </c>
      <c r="D30" s="23" t="s">
        <v>30</v>
      </c>
      <c r="E30" s="60">
        <v>3</v>
      </c>
      <c r="F30" s="57" t="s">
        <v>1404</v>
      </c>
      <c r="G30" s="62" t="s">
        <v>1406</v>
      </c>
      <c r="H30" s="62" t="s">
        <v>1406</v>
      </c>
      <c r="I30" s="62" t="s">
        <v>1406</v>
      </c>
      <c r="J30" s="11">
        <f>COUNTIF('Proteomics-Project Hope Cohort'!$B$2:$B$98,B30)</f>
        <v>1</v>
      </c>
    </row>
    <row r="31" spans="1:10">
      <c r="A31" s="59" t="s">
        <v>73</v>
      </c>
      <c r="B31" s="23" t="s">
        <v>74</v>
      </c>
      <c r="C31" s="60">
        <v>901071</v>
      </c>
      <c r="D31" s="23" t="s">
        <v>32</v>
      </c>
      <c r="E31" s="60">
        <v>3</v>
      </c>
      <c r="F31" s="57" t="s">
        <v>1402</v>
      </c>
      <c r="G31" s="58" t="s">
        <v>1403</v>
      </c>
      <c r="H31" s="58" t="s">
        <v>1403</v>
      </c>
      <c r="I31" s="58" t="s">
        <v>1403</v>
      </c>
      <c r="J31" s="11">
        <f>COUNTIF('Proteomics-Project Hope Cohort'!$B$2:$B$98,B31)</f>
        <v>1</v>
      </c>
    </row>
    <row r="32" spans="1:10" hidden="1">
      <c r="A32" s="59" t="s">
        <v>73</v>
      </c>
      <c r="B32" s="23" t="s">
        <v>75</v>
      </c>
      <c r="C32" s="60">
        <v>900656</v>
      </c>
      <c r="D32" s="23" t="s">
        <v>30</v>
      </c>
      <c r="E32" s="60">
        <v>3</v>
      </c>
      <c r="F32" s="57" t="s">
        <v>1404</v>
      </c>
      <c r="G32" s="62" t="s">
        <v>1406</v>
      </c>
      <c r="H32" s="62" t="s">
        <v>1406</v>
      </c>
      <c r="I32" s="62" t="s">
        <v>1406</v>
      </c>
      <c r="J32" s="11">
        <f>COUNTIF('Proteomics-Project Hope Cohort'!$B$2:$B$98,B32)</f>
        <v>1</v>
      </c>
    </row>
    <row r="33" spans="1:10">
      <c r="A33" s="59" t="s">
        <v>73</v>
      </c>
      <c r="B33" s="23" t="s">
        <v>75</v>
      </c>
      <c r="C33" s="60">
        <v>900650</v>
      </c>
      <c r="D33" s="23" t="s">
        <v>32</v>
      </c>
      <c r="E33" s="60">
        <v>3</v>
      </c>
      <c r="F33" s="57" t="s">
        <v>1402</v>
      </c>
      <c r="G33" s="58" t="s">
        <v>1403</v>
      </c>
      <c r="H33" s="58" t="s">
        <v>1403</v>
      </c>
      <c r="I33" s="58" t="s">
        <v>1403</v>
      </c>
      <c r="J33" s="11">
        <f>COUNTIF('Proteomics-Project Hope Cohort'!$B$2:$B$98,B33)</f>
        <v>1</v>
      </c>
    </row>
    <row r="34" spans="1:10" hidden="1">
      <c r="A34" s="59" t="s">
        <v>70</v>
      </c>
      <c r="B34" s="64" t="s">
        <v>71</v>
      </c>
      <c r="C34" s="60">
        <v>544767</v>
      </c>
      <c r="D34" s="23" t="s">
        <v>30</v>
      </c>
      <c r="E34" s="60">
        <v>3</v>
      </c>
      <c r="F34" s="57" t="s">
        <v>1404</v>
      </c>
      <c r="G34" s="62" t="s">
        <v>1406</v>
      </c>
      <c r="H34" s="62" t="s">
        <v>1406</v>
      </c>
      <c r="I34" s="62" t="s">
        <v>1406</v>
      </c>
      <c r="J34" s="11">
        <f>COUNTIF('Proteomics-Project Hope Cohort'!$B$2:$B$98,B34)</f>
        <v>1</v>
      </c>
    </row>
    <row r="35" spans="1:10" hidden="1">
      <c r="A35" s="59" t="s">
        <v>70</v>
      </c>
      <c r="B35" s="23" t="s">
        <v>76</v>
      </c>
      <c r="C35" s="60">
        <v>900661</v>
      </c>
      <c r="D35" s="23" t="s">
        <v>30</v>
      </c>
      <c r="E35" s="60">
        <v>3</v>
      </c>
      <c r="F35" s="57" t="s">
        <v>1404</v>
      </c>
      <c r="G35" s="62" t="s">
        <v>1406</v>
      </c>
      <c r="H35" s="62" t="s">
        <v>1406</v>
      </c>
      <c r="I35" s="62" t="s">
        <v>1406</v>
      </c>
      <c r="J35" s="11">
        <f>COUNTIF('Proteomics-Project Hope Cohort'!$B$2:$B$98,B35)</f>
        <v>1</v>
      </c>
    </row>
    <row r="36" spans="1:10">
      <c r="A36" s="59" t="s">
        <v>70</v>
      </c>
      <c r="B36" s="23" t="s">
        <v>76</v>
      </c>
      <c r="C36" s="60">
        <v>900655</v>
      </c>
      <c r="D36" s="23" t="s">
        <v>32</v>
      </c>
      <c r="E36" s="60">
        <v>3</v>
      </c>
      <c r="F36" s="57" t="s">
        <v>1402</v>
      </c>
      <c r="G36" s="58" t="s">
        <v>1403</v>
      </c>
      <c r="H36" s="58" t="s">
        <v>1403</v>
      </c>
      <c r="I36" s="58" t="s">
        <v>1403</v>
      </c>
      <c r="J36" s="11">
        <f>COUNTIF('Proteomics-Project Hope Cohort'!$B$2:$B$98,B36)</f>
        <v>1</v>
      </c>
    </row>
    <row r="37" spans="1:10">
      <c r="A37" s="66"/>
      <c r="B37" s="66"/>
      <c r="C37" s="66"/>
      <c r="D37" s="66"/>
      <c r="E37" s="66"/>
      <c r="F37" s="10"/>
    </row>
    <row r="38" spans="1:10">
      <c r="A38" s="66"/>
      <c r="B38" s="66"/>
      <c r="C38" s="66"/>
      <c r="D38" s="66"/>
      <c r="E38" s="66"/>
      <c r="F38" s="10"/>
    </row>
    <row r="39" spans="1:10">
      <c r="A39" s="66"/>
      <c r="B39" s="66"/>
      <c r="C39" s="66"/>
      <c r="D39" s="66"/>
      <c r="E39" s="66"/>
      <c r="F39" s="10"/>
    </row>
    <row r="40" spans="1:10">
      <c r="A40" s="66"/>
      <c r="B40" s="66"/>
      <c r="C40" s="66"/>
      <c r="D40" s="66"/>
      <c r="E40" s="66"/>
      <c r="F40" s="10"/>
    </row>
    <row r="41" spans="1:10">
      <c r="A41" s="66"/>
      <c r="B41" s="66"/>
      <c r="C41" s="66"/>
      <c r="D41" s="66"/>
      <c r="E41" s="66"/>
      <c r="F41" s="10"/>
    </row>
    <row r="42" spans="1:10">
      <c r="A42" s="66"/>
      <c r="B42" s="66"/>
      <c r="C42" s="66"/>
      <c r="D42" s="66"/>
      <c r="E42" s="66"/>
      <c r="F42" s="10"/>
    </row>
    <row r="43" spans="1:10">
      <c r="A43" s="66"/>
      <c r="B43" s="66"/>
      <c r="C43" s="66"/>
      <c r="D43" s="66"/>
      <c r="E43" s="66"/>
      <c r="F43" s="10"/>
    </row>
    <row r="44" spans="1:10">
      <c r="A44" s="66"/>
      <c r="B44" s="66"/>
      <c r="C44" s="66"/>
      <c r="D44" s="66"/>
      <c r="E44" s="66"/>
      <c r="F44" s="10"/>
    </row>
    <row r="45" spans="1:10">
      <c r="A45" s="66"/>
      <c r="B45" s="66"/>
      <c r="C45" s="66"/>
      <c r="D45" s="66"/>
      <c r="E45" s="66"/>
      <c r="F45" s="10"/>
    </row>
    <row r="46" spans="1:10">
      <c r="A46" s="66"/>
      <c r="B46" s="66"/>
      <c r="C46" s="66"/>
      <c r="D46" s="66"/>
      <c r="E46" s="66"/>
      <c r="F46" s="10"/>
    </row>
    <row r="47" spans="1:10">
      <c r="A47" s="66"/>
      <c r="B47" s="66"/>
      <c r="C47" s="66"/>
      <c r="D47" s="66"/>
      <c r="E47" s="66"/>
      <c r="F47" s="10"/>
    </row>
    <row r="48" spans="1:10">
      <c r="A48" s="66"/>
      <c r="B48" s="66"/>
      <c r="C48" s="66"/>
      <c r="D48" s="66"/>
      <c r="E48" s="66"/>
      <c r="F48" s="10"/>
    </row>
    <row r="49" spans="1:6">
      <c r="A49" s="66"/>
      <c r="B49" s="66"/>
      <c r="C49" s="66"/>
      <c r="D49" s="66"/>
      <c r="E49" s="66"/>
      <c r="F49" s="10"/>
    </row>
    <row r="50" spans="1:6">
      <c r="A50" s="66"/>
      <c r="B50" s="66"/>
      <c r="C50" s="66"/>
      <c r="D50" s="66"/>
      <c r="E50" s="66"/>
      <c r="F50" s="10"/>
    </row>
    <row r="51" spans="1:6">
      <c r="A51" s="66"/>
      <c r="B51" s="66"/>
      <c r="C51" s="66"/>
      <c r="D51" s="66"/>
      <c r="E51" s="66"/>
      <c r="F51" s="10"/>
    </row>
    <row r="52" spans="1:6">
      <c r="A52" s="66"/>
      <c r="B52" s="66"/>
      <c r="C52" s="66"/>
      <c r="D52" s="66"/>
      <c r="E52" s="66"/>
      <c r="F52" s="10"/>
    </row>
    <row r="53" spans="1:6">
      <c r="A53" s="66"/>
      <c r="B53" s="66"/>
      <c r="C53" s="66"/>
      <c r="D53" s="66"/>
      <c r="E53" s="66"/>
      <c r="F53" s="10"/>
    </row>
    <row r="54" spans="1:6">
      <c r="A54" s="66"/>
      <c r="B54" s="66"/>
      <c r="C54" s="66"/>
      <c r="D54" s="66"/>
      <c r="E54" s="66"/>
      <c r="F54" s="10"/>
    </row>
    <row r="55" spans="1:6">
      <c r="A55" s="66"/>
      <c r="B55" s="66"/>
      <c r="C55" s="66"/>
      <c r="D55" s="66"/>
      <c r="E55" s="66"/>
      <c r="F55" s="10"/>
    </row>
    <row r="56" spans="1:6">
      <c r="A56" s="66"/>
      <c r="B56" s="66"/>
      <c r="C56" s="66"/>
      <c r="D56" s="66"/>
      <c r="E56" s="66"/>
      <c r="F56" s="10"/>
    </row>
    <row r="57" spans="1:6">
      <c r="A57" s="66"/>
      <c r="B57" s="66"/>
      <c r="C57" s="66"/>
      <c r="D57" s="66"/>
      <c r="E57" s="66"/>
      <c r="F57" s="10"/>
    </row>
    <row r="58" spans="1:6">
      <c r="A58" s="66"/>
      <c r="B58" s="66"/>
      <c r="C58" s="66"/>
      <c r="D58" s="66"/>
      <c r="E58" s="66"/>
      <c r="F58" s="10"/>
    </row>
    <row r="59" spans="1:6">
      <c r="A59" s="66"/>
      <c r="B59" s="66"/>
      <c r="C59" s="66"/>
      <c r="D59" s="66"/>
      <c r="E59" s="66"/>
      <c r="F59" s="10"/>
    </row>
    <row r="60" spans="1:6">
      <c r="A60" s="66"/>
      <c r="B60" s="66"/>
      <c r="C60" s="66"/>
      <c r="D60" s="66"/>
      <c r="E60" s="66"/>
      <c r="F60" s="10"/>
    </row>
    <row r="61" spans="1:6">
      <c r="A61" s="66"/>
      <c r="B61" s="66"/>
      <c r="C61" s="66"/>
      <c r="D61" s="66"/>
      <c r="E61" s="66"/>
      <c r="F61" s="10"/>
    </row>
    <row r="62" spans="1:6">
      <c r="A62" s="66"/>
      <c r="B62" s="66"/>
      <c r="C62" s="66"/>
      <c r="D62" s="66"/>
      <c r="E62" s="66"/>
      <c r="F62" s="10"/>
    </row>
    <row r="63" spans="1:6">
      <c r="A63" s="66"/>
      <c r="B63" s="66"/>
      <c r="C63" s="66"/>
      <c r="D63" s="66"/>
      <c r="E63" s="66"/>
      <c r="F63" s="10"/>
    </row>
    <row r="64" spans="1:6">
      <c r="A64" s="66"/>
      <c r="B64" s="66"/>
      <c r="C64" s="66"/>
      <c r="D64" s="66"/>
      <c r="E64" s="66"/>
      <c r="F64" s="10"/>
    </row>
    <row r="65" spans="1:6">
      <c r="A65" s="66"/>
      <c r="B65" s="66"/>
      <c r="C65" s="66"/>
      <c r="D65" s="66"/>
      <c r="E65" s="66"/>
      <c r="F65" s="10"/>
    </row>
    <row r="66" spans="1:6">
      <c r="A66" s="66"/>
      <c r="B66" s="66"/>
      <c r="C66" s="66"/>
      <c r="D66" s="66"/>
      <c r="E66" s="66"/>
      <c r="F66" s="10"/>
    </row>
    <row r="67" spans="1:6">
      <c r="A67" s="66"/>
      <c r="B67" s="66"/>
      <c r="C67" s="66"/>
      <c r="D67" s="66"/>
      <c r="E67" s="66"/>
      <c r="F67" s="10"/>
    </row>
    <row r="68" spans="1:6">
      <c r="A68" s="66"/>
      <c r="B68" s="66"/>
      <c r="C68" s="66"/>
      <c r="D68" s="66"/>
      <c r="E68" s="66"/>
      <c r="F68" s="10"/>
    </row>
    <row r="69" spans="1:6">
      <c r="A69" s="66"/>
      <c r="B69" s="66"/>
      <c r="C69" s="66"/>
      <c r="D69" s="66"/>
      <c r="E69" s="66"/>
      <c r="F69" s="10"/>
    </row>
    <row r="70" spans="1:6">
      <c r="A70" s="66"/>
      <c r="B70" s="66"/>
      <c r="C70" s="66"/>
      <c r="D70" s="66"/>
      <c r="E70" s="66"/>
      <c r="F70" s="10"/>
    </row>
    <row r="71" spans="1:6">
      <c r="A71" s="66"/>
      <c r="B71" s="66"/>
      <c r="C71" s="66"/>
      <c r="D71" s="66"/>
      <c r="E71" s="66"/>
      <c r="F71" s="10"/>
    </row>
    <row r="72" spans="1:6">
      <c r="A72" s="66"/>
      <c r="B72" s="66"/>
      <c r="C72" s="66"/>
      <c r="D72" s="66"/>
      <c r="E72" s="66"/>
      <c r="F72" s="10"/>
    </row>
    <row r="73" spans="1:6">
      <c r="A73" s="66"/>
      <c r="B73" s="66"/>
      <c r="C73" s="66"/>
      <c r="D73" s="66"/>
      <c r="E73" s="66"/>
      <c r="F73" s="10"/>
    </row>
    <row r="74" spans="1:6">
      <c r="A74" s="66"/>
      <c r="B74" s="66"/>
      <c r="C74" s="66"/>
      <c r="D74" s="66"/>
      <c r="E74" s="66"/>
      <c r="F74" s="10"/>
    </row>
    <row r="75" spans="1:6">
      <c r="A75" s="66"/>
      <c r="B75" s="66"/>
      <c r="C75" s="66"/>
      <c r="D75" s="66"/>
      <c r="E75" s="66"/>
      <c r="F75" s="10"/>
    </row>
    <row r="76" spans="1:6">
      <c r="A76" s="66"/>
      <c r="B76" s="66"/>
      <c r="C76" s="66"/>
      <c r="D76" s="66"/>
      <c r="E76" s="66"/>
      <c r="F76" s="10"/>
    </row>
    <row r="77" spans="1:6">
      <c r="A77" s="66"/>
      <c r="B77" s="66"/>
      <c r="C77" s="66"/>
      <c r="D77" s="66"/>
      <c r="E77" s="66"/>
      <c r="F77" s="10"/>
    </row>
    <row r="78" spans="1:6">
      <c r="A78" s="66"/>
      <c r="B78" s="66"/>
      <c r="C78" s="66"/>
      <c r="D78" s="66"/>
      <c r="E78" s="66"/>
      <c r="F78" s="10"/>
    </row>
    <row r="79" spans="1:6">
      <c r="A79" s="66"/>
      <c r="B79" s="66"/>
      <c r="C79" s="66"/>
      <c r="D79" s="66"/>
      <c r="E79" s="66"/>
      <c r="F79" s="10"/>
    </row>
    <row r="80" spans="1:6">
      <c r="A80" s="66"/>
      <c r="B80" s="66"/>
      <c r="C80" s="66"/>
      <c r="D80" s="66"/>
      <c r="E80" s="66"/>
      <c r="F80" s="10"/>
    </row>
    <row r="81" spans="1:6">
      <c r="A81" s="66"/>
      <c r="B81" s="66"/>
      <c r="C81" s="66"/>
      <c r="D81" s="66"/>
      <c r="E81" s="66"/>
      <c r="F81" s="10"/>
    </row>
    <row r="82" spans="1:6">
      <c r="A82" s="66"/>
      <c r="B82" s="66"/>
      <c r="C82" s="66"/>
      <c r="D82" s="66"/>
      <c r="E82" s="66"/>
      <c r="F82" s="10"/>
    </row>
    <row r="83" spans="1:6">
      <c r="A83" s="66"/>
      <c r="B83" s="66"/>
      <c r="C83" s="66"/>
      <c r="D83" s="66"/>
      <c r="E83" s="66"/>
      <c r="F83" s="10"/>
    </row>
    <row r="84" spans="1:6">
      <c r="A84" s="66"/>
      <c r="B84" s="66"/>
      <c r="C84" s="66"/>
      <c r="D84" s="66"/>
      <c r="E84" s="66"/>
      <c r="F84" s="10"/>
    </row>
    <row r="85" spans="1:6">
      <c r="A85" s="66"/>
      <c r="B85" s="66"/>
      <c r="C85" s="66"/>
      <c r="D85" s="66"/>
      <c r="E85" s="66"/>
      <c r="F85" s="10"/>
    </row>
    <row r="86" spans="1:6">
      <c r="A86" s="66"/>
      <c r="B86" s="66"/>
      <c r="C86" s="66"/>
      <c r="D86" s="66"/>
      <c r="E86" s="66"/>
      <c r="F86" s="10"/>
    </row>
    <row r="87" spans="1:6">
      <c r="A87" s="66"/>
      <c r="B87" s="66"/>
      <c r="C87" s="66"/>
      <c r="D87" s="66"/>
      <c r="E87" s="66"/>
      <c r="F87" s="10"/>
    </row>
    <row r="88" spans="1:6">
      <c r="A88" s="66"/>
      <c r="B88" s="66"/>
      <c r="C88" s="66"/>
      <c r="D88" s="66"/>
      <c r="E88" s="66"/>
      <c r="F88" s="10"/>
    </row>
    <row r="89" spans="1:6">
      <c r="A89" s="66"/>
      <c r="B89" s="66"/>
      <c r="C89" s="66"/>
      <c r="D89" s="66"/>
      <c r="E89" s="66"/>
      <c r="F89" s="10"/>
    </row>
    <row r="90" spans="1:6">
      <c r="A90" s="66"/>
      <c r="B90" s="66"/>
      <c r="C90" s="66"/>
      <c r="D90" s="66"/>
      <c r="E90" s="66"/>
      <c r="F90" s="10"/>
    </row>
    <row r="91" spans="1:6">
      <c r="A91" s="66"/>
      <c r="B91" s="66"/>
      <c r="C91" s="66"/>
      <c r="D91" s="66"/>
      <c r="E91" s="66"/>
      <c r="F91" s="10"/>
    </row>
    <row r="92" spans="1:6">
      <c r="A92" s="66"/>
      <c r="B92" s="66"/>
      <c r="C92" s="66"/>
      <c r="D92" s="66"/>
      <c r="E92" s="66"/>
      <c r="F92" s="10"/>
    </row>
    <row r="93" spans="1:6">
      <c r="A93" s="66"/>
      <c r="B93" s="66"/>
      <c r="C93" s="66"/>
      <c r="D93" s="66"/>
      <c r="E93" s="66"/>
      <c r="F93" s="10"/>
    </row>
    <row r="94" spans="1:6">
      <c r="A94" s="66"/>
      <c r="B94" s="66"/>
      <c r="C94" s="66"/>
      <c r="D94" s="66"/>
      <c r="E94" s="66"/>
      <c r="F94" s="10"/>
    </row>
    <row r="95" spans="1:6">
      <c r="A95" s="66"/>
      <c r="B95" s="66"/>
      <c r="C95" s="66"/>
      <c r="D95" s="66"/>
      <c r="E95" s="66"/>
      <c r="F95" s="10"/>
    </row>
    <row r="96" spans="1:6">
      <c r="A96" s="66"/>
      <c r="B96" s="66"/>
      <c r="C96" s="66"/>
      <c r="D96" s="66"/>
      <c r="E96" s="66"/>
      <c r="F96" s="10"/>
    </row>
    <row r="97" spans="1:6">
      <c r="A97" s="66"/>
      <c r="B97" s="66"/>
      <c r="C97" s="66"/>
      <c r="D97" s="66"/>
      <c r="E97" s="66"/>
      <c r="F97" s="10"/>
    </row>
    <row r="98" spans="1:6">
      <c r="A98" s="66"/>
      <c r="B98" s="66"/>
      <c r="C98" s="66"/>
      <c r="D98" s="66"/>
      <c r="E98" s="66"/>
      <c r="F98" s="10"/>
    </row>
    <row r="99" spans="1:6">
      <c r="A99" s="66"/>
      <c r="B99" s="66"/>
      <c r="C99" s="66"/>
      <c r="D99" s="66"/>
      <c r="E99" s="66"/>
      <c r="F99" s="10"/>
    </row>
    <row r="100" spans="1:6">
      <c r="A100" s="66"/>
      <c r="B100" s="66"/>
      <c r="C100" s="66"/>
      <c r="D100" s="66"/>
      <c r="E100" s="66"/>
      <c r="F100" s="10"/>
    </row>
    <row r="101" spans="1:6">
      <c r="A101" s="66"/>
      <c r="B101" s="66"/>
      <c r="C101" s="66"/>
      <c r="D101" s="66"/>
      <c r="E101" s="66"/>
      <c r="F101" s="10"/>
    </row>
    <row r="102" spans="1:6">
      <c r="A102" s="66"/>
      <c r="B102" s="66"/>
      <c r="C102" s="66"/>
      <c r="D102" s="66"/>
      <c r="E102" s="66"/>
      <c r="F102" s="10"/>
    </row>
    <row r="103" spans="1:6">
      <c r="A103" s="66"/>
      <c r="B103" s="66"/>
      <c r="C103" s="66"/>
      <c r="D103" s="66"/>
      <c r="E103" s="66"/>
      <c r="F103" s="10"/>
    </row>
    <row r="104" spans="1:6">
      <c r="A104" s="66"/>
      <c r="B104" s="66"/>
      <c r="C104" s="66"/>
      <c r="D104" s="66"/>
      <c r="E104" s="66"/>
      <c r="F104" s="10"/>
    </row>
    <row r="105" spans="1:6">
      <c r="A105" s="66"/>
      <c r="B105" s="66"/>
      <c r="C105" s="66"/>
      <c r="D105" s="66"/>
      <c r="E105" s="66"/>
      <c r="F105" s="10"/>
    </row>
    <row r="106" spans="1:6">
      <c r="A106" s="66"/>
      <c r="B106" s="66"/>
      <c r="C106" s="66"/>
      <c r="D106" s="66"/>
      <c r="E106" s="66"/>
      <c r="F106" s="10"/>
    </row>
    <row r="107" spans="1:6">
      <c r="A107" s="66"/>
      <c r="B107" s="66"/>
      <c r="C107" s="66"/>
      <c r="D107" s="66"/>
      <c r="E107" s="66"/>
      <c r="F107" s="10"/>
    </row>
    <row r="108" spans="1:6">
      <c r="A108" s="66"/>
      <c r="B108" s="66"/>
      <c r="C108" s="66"/>
      <c r="D108" s="66"/>
      <c r="E108" s="66"/>
      <c r="F108" s="10"/>
    </row>
    <row r="109" spans="1:6">
      <c r="A109" s="66"/>
      <c r="B109" s="66"/>
      <c r="C109" s="66"/>
      <c r="D109" s="66"/>
      <c r="E109" s="66"/>
      <c r="F109" s="10"/>
    </row>
    <row r="110" spans="1:6">
      <c r="A110" s="66"/>
      <c r="B110" s="66"/>
      <c r="C110" s="66"/>
      <c r="D110" s="66"/>
      <c r="E110" s="66"/>
      <c r="F110" s="10"/>
    </row>
    <row r="111" spans="1:6">
      <c r="A111" s="66"/>
      <c r="B111" s="66"/>
      <c r="C111" s="66"/>
      <c r="D111" s="66"/>
      <c r="E111" s="66"/>
      <c r="F111" s="10"/>
    </row>
    <row r="112" spans="1:6">
      <c r="A112" s="66"/>
      <c r="B112" s="66"/>
      <c r="C112" s="66"/>
      <c r="D112" s="66"/>
      <c r="E112" s="66"/>
      <c r="F112" s="10"/>
    </row>
    <row r="113" spans="1:6">
      <c r="A113" s="66"/>
      <c r="B113" s="66"/>
      <c r="C113" s="66"/>
      <c r="D113" s="66"/>
      <c r="E113" s="66"/>
      <c r="F113" s="10"/>
    </row>
    <row r="114" spans="1:6">
      <c r="A114" s="66"/>
      <c r="B114" s="66"/>
      <c r="C114" s="66"/>
      <c r="D114" s="66"/>
      <c r="E114" s="66"/>
      <c r="F114" s="10"/>
    </row>
    <row r="115" spans="1:6">
      <c r="A115" s="66"/>
      <c r="B115" s="66"/>
      <c r="C115" s="66"/>
      <c r="D115" s="66"/>
      <c r="E115" s="66"/>
      <c r="F115" s="10"/>
    </row>
    <row r="116" spans="1:6">
      <c r="A116" s="66"/>
      <c r="B116" s="66"/>
      <c r="C116" s="66"/>
      <c r="D116" s="66"/>
      <c r="E116" s="66"/>
      <c r="F116" s="10"/>
    </row>
    <row r="117" spans="1:6">
      <c r="A117" s="66"/>
      <c r="B117" s="66"/>
      <c r="C117" s="66"/>
      <c r="D117" s="66"/>
      <c r="E117" s="66"/>
      <c r="F117" s="10"/>
    </row>
    <row r="118" spans="1:6">
      <c r="A118" s="66"/>
      <c r="B118" s="66"/>
      <c r="C118" s="66"/>
      <c r="D118" s="66"/>
      <c r="E118" s="66"/>
      <c r="F118" s="10"/>
    </row>
    <row r="119" spans="1:6">
      <c r="A119" s="66"/>
      <c r="B119" s="66"/>
      <c r="C119" s="66"/>
      <c r="D119" s="66"/>
      <c r="E119" s="66"/>
      <c r="F119" s="10"/>
    </row>
    <row r="120" spans="1:6">
      <c r="A120" s="66"/>
      <c r="B120" s="66"/>
      <c r="C120" s="66"/>
      <c r="D120" s="66"/>
      <c r="E120" s="66"/>
      <c r="F120" s="10"/>
    </row>
    <row r="121" spans="1:6">
      <c r="A121" s="66"/>
      <c r="B121" s="66"/>
      <c r="C121" s="66"/>
      <c r="D121" s="66"/>
      <c r="E121" s="66"/>
      <c r="F121" s="10"/>
    </row>
    <row r="122" spans="1:6">
      <c r="A122" s="66"/>
      <c r="B122" s="66"/>
      <c r="C122" s="66"/>
      <c r="D122" s="66"/>
      <c r="E122" s="66"/>
      <c r="F122" s="10"/>
    </row>
    <row r="123" spans="1:6">
      <c r="A123" s="66"/>
      <c r="B123" s="66"/>
      <c r="C123" s="66"/>
      <c r="D123" s="66"/>
      <c r="E123" s="66"/>
      <c r="F123" s="10"/>
    </row>
    <row r="124" spans="1:6">
      <c r="A124" s="66"/>
      <c r="B124" s="66"/>
      <c r="C124" s="66"/>
      <c r="D124" s="66"/>
      <c r="E124" s="66"/>
      <c r="F124" s="10"/>
    </row>
    <row r="125" spans="1:6">
      <c r="A125" s="66"/>
      <c r="B125" s="66"/>
      <c r="C125" s="66"/>
      <c r="D125" s="66"/>
      <c r="E125" s="66"/>
      <c r="F125" s="10"/>
    </row>
    <row r="126" spans="1:6">
      <c r="A126" s="66"/>
      <c r="B126" s="66"/>
      <c r="C126" s="66"/>
      <c r="D126" s="66"/>
      <c r="E126" s="66"/>
      <c r="F126" s="10"/>
    </row>
    <row r="127" spans="1:6">
      <c r="A127" s="66"/>
      <c r="B127" s="66"/>
      <c r="C127" s="66"/>
      <c r="D127" s="66"/>
      <c r="E127" s="66"/>
      <c r="F127" s="10"/>
    </row>
    <row r="128" spans="1:6">
      <c r="A128" s="66"/>
      <c r="B128" s="66"/>
      <c r="C128" s="66"/>
      <c r="D128" s="66"/>
      <c r="E128" s="66"/>
      <c r="F128" s="10"/>
    </row>
    <row r="129" spans="1:6">
      <c r="A129" s="66"/>
      <c r="B129" s="66"/>
      <c r="C129" s="66"/>
      <c r="D129" s="66"/>
      <c r="E129" s="66"/>
      <c r="F129" s="10"/>
    </row>
    <row r="130" spans="1:6">
      <c r="A130" s="66"/>
      <c r="B130" s="66"/>
      <c r="C130" s="66"/>
      <c r="D130" s="66"/>
      <c r="E130" s="66"/>
      <c r="F130" s="10"/>
    </row>
    <row r="131" spans="1:6">
      <c r="A131" s="66"/>
      <c r="B131" s="66"/>
      <c r="C131" s="66"/>
      <c r="D131" s="66"/>
      <c r="E131" s="66"/>
      <c r="F131" s="10"/>
    </row>
    <row r="132" spans="1:6">
      <c r="A132" s="66"/>
      <c r="B132" s="66"/>
      <c r="C132" s="66"/>
      <c r="D132" s="66"/>
      <c r="E132" s="66"/>
      <c r="F132" s="10"/>
    </row>
    <row r="133" spans="1:6">
      <c r="A133" s="66"/>
      <c r="B133" s="66"/>
      <c r="C133" s="66"/>
      <c r="D133" s="66"/>
      <c r="E133" s="66"/>
      <c r="F133" s="10"/>
    </row>
    <row r="134" spans="1:6">
      <c r="A134" s="66"/>
      <c r="B134" s="66"/>
      <c r="C134" s="66"/>
      <c r="D134" s="66"/>
      <c r="E134" s="66"/>
      <c r="F134" s="10"/>
    </row>
    <row r="135" spans="1:6">
      <c r="A135" s="66"/>
      <c r="B135" s="66"/>
      <c r="C135" s="66"/>
      <c r="D135" s="66"/>
      <c r="E135" s="66"/>
      <c r="F135" s="10"/>
    </row>
    <row r="136" spans="1:6">
      <c r="A136" s="66"/>
      <c r="B136" s="66"/>
      <c r="C136" s="66"/>
      <c r="D136" s="66"/>
      <c r="E136" s="66"/>
      <c r="F136" s="10"/>
    </row>
    <row r="137" spans="1:6">
      <c r="A137" s="66"/>
      <c r="B137" s="66"/>
      <c r="C137" s="66"/>
      <c r="D137" s="66"/>
      <c r="E137" s="66"/>
      <c r="F137" s="10"/>
    </row>
    <row r="138" spans="1:6">
      <c r="A138" s="66"/>
      <c r="B138" s="66"/>
      <c r="C138" s="66"/>
      <c r="D138" s="66"/>
      <c r="E138" s="66"/>
      <c r="F138" s="10"/>
    </row>
    <row r="139" spans="1:6">
      <c r="A139" s="66"/>
      <c r="B139" s="66"/>
      <c r="C139" s="66"/>
      <c r="D139" s="66"/>
      <c r="E139" s="66"/>
      <c r="F139" s="10"/>
    </row>
    <row r="140" spans="1:6">
      <c r="A140" s="66"/>
      <c r="B140" s="66"/>
      <c r="C140" s="66"/>
      <c r="D140" s="66"/>
      <c r="E140" s="66"/>
      <c r="F140" s="10"/>
    </row>
    <row r="141" spans="1:6">
      <c r="A141" s="66"/>
      <c r="B141" s="66"/>
      <c r="C141" s="66"/>
      <c r="D141" s="66"/>
      <c r="E141" s="66"/>
      <c r="F141" s="10"/>
    </row>
    <row r="142" spans="1:6">
      <c r="A142" s="66"/>
      <c r="B142" s="66"/>
      <c r="C142" s="66"/>
      <c r="D142" s="66"/>
      <c r="E142" s="66"/>
      <c r="F142" s="10"/>
    </row>
    <row r="143" spans="1:6">
      <c r="A143" s="66"/>
      <c r="B143" s="66"/>
      <c r="C143" s="66"/>
      <c r="D143" s="66"/>
      <c r="E143" s="66"/>
      <c r="F143" s="10"/>
    </row>
    <row r="144" spans="1:6">
      <c r="A144" s="66"/>
      <c r="B144" s="66"/>
      <c r="C144" s="66"/>
      <c r="D144" s="66"/>
      <c r="E144" s="66"/>
      <c r="F144" s="10"/>
    </row>
    <row r="145" spans="1:6">
      <c r="A145" s="66"/>
      <c r="B145" s="66"/>
      <c r="C145" s="66"/>
      <c r="D145" s="66"/>
      <c r="E145" s="66"/>
      <c r="F145" s="10"/>
    </row>
    <row r="146" spans="1:6">
      <c r="A146" s="66"/>
      <c r="B146" s="66"/>
      <c r="C146" s="66"/>
      <c r="D146" s="66"/>
      <c r="E146" s="66"/>
      <c r="F146" s="10"/>
    </row>
    <row r="147" spans="1:6">
      <c r="A147" s="66"/>
      <c r="B147" s="66"/>
      <c r="C147" s="66"/>
      <c r="D147" s="66"/>
      <c r="E147" s="66"/>
      <c r="F147" s="10"/>
    </row>
    <row r="148" spans="1:6">
      <c r="A148" s="66"/>
      <c r="B148" s="66"/>
      <c r="C148" s="66"/>
      <c r="D148" s="66"/>
      <c r="E148" s="66"/>
      <c r="F148" s="10"/>
    </row>
    <row r="149" spans="1:6">
      <c r="A149" s="66"/>
      <c r="B149" s="66"/>
      <c r="C149" s="66"/>
      <c r="D149" s="66"/>
      <c r="E149" s="66"/>
      <c r="F149" s="10"/>
    </row>
    <row r="150" spans="1:6">
      <c r="A150" s="66"/>
      <c r="B150" s="66"/>
      <c r="C150" s="66"/>
      <c r="D150" s="66"/>
      <c r="E150" s="66"/>
      <c r="F150" s="10"/>
    </row>
    <row r="151" spans="1:6">
      <c r="A151" s="66"/>
      <c r="B151" s="66"/>
      <c r="C151" s="66"/>
      <c r="D151" s="66"/>
      <c r="E151" s="66"/>
      <c r="F151" s="10"/>
    </row>
    <row r="152" spans="1:6">
      <c r="A152" s="66"/>
      <c r="B152" s="66"/>
      <c r="C152" s="66"/>
      <c r="D152" s="66"/>
      <c r="E152" s="66"/>
      <c r="F152" s="10"/>
    </row>
    <row r="153" spans="1:6">
      <c r="A153" s="66"/>
      <c r="B153" s="66"/>
      <c r="C153" s="66"/>
      <c r="D153" s="66"/>
      <c r="E153" s="66"/>
      <c r="F153" s="10"/>
    </row>
    <row r="154" spans="1:6">
      <c r="A154" s="66"/>
      <c r="B154" s="66"/>
      <c r="C154" s="66"/>
      <c r="D154" s="66"/>
      <c r="E154" s="66"/>
      <c r="F154" s="10"/>
    </row>
    <row r="155" spans="1:6">
      <c r="A155" s="66"/>
      <c r="B155" s="66"/>
      <c r="C155" s="66"/>
      <c r="D155" s="66"/>
      <c r="E155" s="66"/>
      <c r="F155" s="10"/>
    </row>
    <row r="156" spans="1:6">
      <c r="A156" s="66"/>
      <c r="B156" s="66"/>
      <c r="C156" s="66"/>
      <c r="D156" s="66"/>
      <c r="E156" s="66"/>
      <c r="F156" s="10"/>
    </row>
    <row r="157" spans="1:6">
      <c r="A157" s="66"/>
      <c r="B157" s="66"/>
      <c r="C157" s="66"/>
      <c r="D157" s="66"/>
      <c r="E157" s="66"/>
      <c r="F157" s="10"/>
    </row>
    <row r="158" spans="1:6">
      <c r="A158" s="66"/>
      <c r="B158" s="66"/>
      <c r="C158" s="66"/>
      <c r="D158" s="66"/>
      <c r="E158" s="66"/>
      <c r="F158" s="10"/>
    </row>
    <row r="159" spans="1:6">
      <c r="A159" s="66"/>
      <c r="B159" s="66"/>
      <c r="C159" s="66"/>
      <c r="D159" s="66"/>
      <c r="E159" s="66"/>
      <c r="F159" s="10"/>
    </row>
    <row r="160" spans="1:6">
      <c r="A160" s="66"/>
      <c r="B160" s="66"/>
      <c r="C160" s="66"/>
      <c r="D160" s="66"/>
      <c r="E160" s="66"/>
      <c r="F160" s="10"/>
    </row>
    <row r="161" spans="1:6">
      <c r="A161" s="66"/>
      <c r="B161" s="66"/>
      <c r="C161" s="66"/>
      <c r="D161" s="66"/>
      <c r="E161" s="66"/>
      <c r="F161" s="10"/>
    </row>
    <row r="162" spans="1:6">
      <c r="A162" s="66"/>
      <c r="B162" s="66"/>
      <c r="C162" s="66"/>
      <c r="D162" s="66"/>
      <c r="E162" s="66"/>
      <c r="F162" s="10"/>
    </row>
    <row r="163" spans="1:6">
      <c r="A163" s="66"/>
      <c r="B163" s="66"/>
      <c r="C163" s="66"/>
      <c r="D163" s="66"/>
      <c r="E163" s="66"/>
      <c r="F163" s="10"/>
    </row>
    <row r="164" spans="1:6">
      <c r="A164" s="66"/>
      <c r="B164" s="66"/>
      <c r="C164" s="66"/>
      <c r="D164" s="66"/>
      <c r="E164" s="66"/>
      <c r="F164" s="10"/>
    </row>
    <row r="165" spans="1:6">
      <c r="A165" s="66"/>
      <c r="B165" s="66"/>
      <c r="C165" s="66"/>
      <c r="D165" s="66"/>
      <c r="E165" s="66"/>
      <c r="F165" s="10"/>
    </row>
    <row r="166" spans="1:6">
      <c r="A166" s="66"/>
      <c r="B166" s="66"/>
      <c r="C166" s="66"/>
      <c r="D166" s="66"/>
      <c r="E166" s="66"/>
      <c r="F166" s="10"/>
    </row>
    <row r="167" spans="1:6">
      <c r="A167" s="66"/>
      <c r="B167" s="66"/>
      <c r="C167" s="66"/>
      <c r="D167" s="66"/>
      <c r="E167" s="66"/>
      <c r="F167" s="10"/>
    </row>
    <row r="168" spans="1:6">
      <c r="A168" s="66"/>
      <c r="B168" s="66"/>
      <c r="C168" s="66"/>
      <c r="D168" s="66"/>
      <c r="E168" s="66"/>
      <c r="F168" s="10"/>
    </row>
    <row r="169" spans="1:6">
      <c r="A169" s="66"/>
      <c r="B169" s="66"/>
      <c r="C169" s="66"/>
      <c r="D169" s="66"/>
      <c r="E169" s="66"/>
      <c r="F169" s="10"/>
    </row>
    <row r="170" spans="1:6">
      <c r="A170" s="66"/>
      <c r="B170" s="66"/>
      <c r="C170" s="66"/>
      <c r="D170" s="66"/>
      <c r="E170" s="66"/>
      <c r="F170" s="10"/>
    </row>
    <row r="171" spans="1:6">
      <c r="A171" s="66"/>
      <c r="B171" s="66"/>
      <c r="C171" s="66"/>
      <c r="D171" s="66"/>
      <c r="E171" s="66"/>
      <c r="F171" s="10"/>
    </row>
    <row r="172" spans="1:6">
      <c r="A172" s="66"/>
      <c r="B172" s="66"/>
      <c r="C172" s="66"/>
      <c r="D172" s="66"/>
      <c r="E172" s="66"/>
      <c r="F172" s="10"/>
    </row>
    <row r="173" spans="1:6">
      <c r="A173" s="66"/>
      <c r="B173" s="66"/>
      <c r="C173" s="66"/>
      <c r="D173" s="66"/>
      <c r="E173" s="66"/>
      <c r="F173" s="10"/>
    </row>
    <row r="174" spans="1:6">
      <c r="A174" s="66"/>
      <c r="B174" s="66"/>
      <c r="C174" s="66"/>
      <c r="D174" s="66"/>
      <c r="E174" s="66"/>
      <c r="F174" s="10"/>
    </row>
    <row r="175" spans="1:6">
      <c r="A175" s="66"/>
      <c r="B175" s="66"/>
      <c r="C175" s="66"/>
      <c r="D175" s="66"/>
      <c r="E175" s="66"/>
      <c r="F175" s="10"/>
    </row>
    <row r="176" spans="1:6">
      <c r="A176" s="66"/>
      <c r="B176" s="66"/>
      <c r="C176" s="66"/>
      <c r="D176" s="66"/>
      <c r="E176" s="66"/>
      <c r="F176" s="10"/>
    </row>
    <row r="177" spans="1:6">
      <c r="A177" s="66"/>
      <c r="B177" s="66"/>
      <c r="C177" s="66"/>
      <c r="D177" s="66"/>
      <c r="E177" s="66"/>
      <c r="F177" s="10"/>
    </row>
    <row r="178" spans="1:6">
      <c r="A178" s="66"/>
      <c r="B178" s="66"/>
      <c r="C178" s="66"/>
      <c r="D178" s="66"/>
      <c r="E178" s="66"/>
      <c r="F178" s="10"/>
    </row>
    <row r="179" spans="1:6">
      <c r="A179" s="66"/>
      <c r="B179" s="66"/>
      <c r="C179" s="66"/>
      <c r="D179" s="66"/>
      <c r="E179" s="66"/>
      <c r="F179" s="10"/>
    </row>
    <row r="180" spans="1:6">
      <c r="A180" s="66"/>
      <c r="B180" s="66"/>
      <c r="C180" s="66"/>
      <c r="D180" s="66"/>
      <c r="E180" s="66"/>
      <c r="F180" s="10"/>
    </row>
    <row r="181" spans="1:6">
      <c r="A181" s="66"/>
      <c r="B181" s="66"/>
      <c r="C181" s="66"/>
      <c r="D181" s="66"/>
      <c r="E181" s="66"/>
      <c r="F181" s="10"/>
    </row>
    <row r="182" spans="1:6">
      <c r="A182" s="66"/>
      <c r="B182" s="66"/>
      <c r="C182" s="66"/>
      <c r="D182" s="66"/>
      <c r="E182" s="66"/>
      <c r="F182" s="10"/>
    </row>
    <row r="183" spans="1:6">
      <c r="A183" s="66"/>
      <c r="B183" s="66"/>
      <c r="C183" s="66"/>
      <c r="D183" s="66"/>
      <c r="E183" s="66"/>
      <c r="F183" s="10"/>
    </row>
    <row r="184" spans="1:6">
      <c r="A184" s="66"/>
      <c r="B184" s="66"/>
      <c r="C184" s="66"/>
      <c r="D184" s="66"/>
      <c r="E184" s="66"/>
      <c r="F184" s="10"/>
    </row>
    <row r="185" spans="1:6">
      <c r="A185" s="66"/>
      <c r="B185" s="66"/>
      <c r="C185" s="66"/>
      <c r="D185" s="66"/>
      <c r="E185" s="66"/>
      <c r="F185" s="10"/>
    </row>
    <row r="186" spans="1:6">
      <c r="A186" s="66"/>
      <c r="B186" s="66"/>
      <c r="C186" s="66"/>
      <c r="D186" s="66"/>
      <c r="E186" s="66"/>
      <c r="F186" s="10"/>
    </row>
    <row r="187" spans="1:6">
      <c r="A187" s="66"/>
      <c r="B187" s="66"/>
      <c r="C187" s="66"/>
      <c r="D187" s="66"/>
      <c r="E187" s="66"/>
      <c r="F187" s="10"/>
    </row>
    <row r="188" spans="1:6">
      <c r="A188" s="66"/>
      <c r="B188" s="66"/>
      <c r="C188" s="66"/>
      <c r="D188" s="66"/>
      <c r="E188" s="66"/>
      <c r="F188" s="10"/>
    </row>
    <row r="189" spans="1:6">
      <c r="A189" s="66"/>
      <c r="B189" s="66"/>
      <c r="C189" s="66"/>
      <c r="D189" s="66"/>
      <c r="E189" s="66"/>
      <c r="F189" s="10"/>
    </row>
    <row r="190" spans="1:6">
      <c r="A190" s="66"/>
      <c r="B190" s="66"/>
      <c r="C190" s="66"/>
      <c r="D190" s="66"/>
      <c r="E190" s="66"/>
      <c r="F190" s="10"/>
    </row>
    <row r="191" spans="1:6">
      <c r="A191" s="66"/>
      <c r="B191" s="66"/>
      <c r="C191" s="66"/>
      <c r="D191" s="66"/>
      <c r="E191" s="66"/>
      <c r="F191" s="10"/>
    </row>
    <row r="192" spans="1:6">
      <c r="A192" s="66"/>
      <c r="B192" s="66"/>
      <c r="C192" s="66"/>
      <c r="D192" s="66"/>
      <c r="E192" s="66"/>
      <c r="F192" s="10"/>
    </row>
    <row r="193" spans="1:6">
      <c r="A193" s="66"/>
      <c r="B193" s="66"/>
      <c r="C193" s="66"/>
      <c r="D193" s="66"/>
      <c r="E193" s="66"/>
      <c r="F193" s="10"/>
    </row>
    <row r="194" spans="1:6">
      <c r="A194" s="66"/>
      <c r="B194" s="66"/>
      <c r="C194" s="66"/>
      <c r="D194" s="66"/>
      <c r="E194" s="66"/>
      <c r="F194" s="10"/>
    </row>
    <row r="195" spans="1:6">
      <c r="A195" s="66"/>
      <c r="B195" s="66"/>
      <c r="C195" s="66"/>
      <c r="D195" s="66"/>
      <c r="E195" s="66"/>
      <c r="F195" s="10"/>
    </row>
    <row r="196" spans="1:6">
      <c r="A196" s="66"/>
      <c r="B196" s="66"/>
      <c r="C196" s="66"/>
      <c r="D196" s="66"/>
      <c r="E196" s="66"/>
      <c r="F196" s="10"/>
    </row>
    <row r="197" spans="1:6">
      <c r="A197" s="66"/>
      <c r="B197" s="66"/>
      <c r="C197" s="66"/>
      <c r="D197" s="66"/>
      <c r="E197" s="66"/>
      <c r="F197" s="10"/>
    </row>
    <row r="198" spans="1:6">
      <c r="A198" s="66"/>
      <c r="B198" s="66"/>
      <c r="C198" s="66"/>
      <c r="D198" s="66"/>
      <c r="E198" s="66"/>
      <c r="F198" s="10"/>
    </row>
    <row r="199" spans="1:6">
      <c r="A199" s="66"/>
      <c r="B199" s="66"/>
      <c r="C199" s="66"/>
      <c r="D199" s="66"/>
      <c r="E199" s="66"/>
      <c r="F199" s="10"/>
    </row>
    <row r="200" spans="1:6">
      <c r="A200" s="66"/>
      <c r="B200" s="66"/>
      <c r="C200" s="66"/>
      <c r="D200" s="66"/>
      <c r="E200" s="66"/>
      <c r="F200" s="10"/>
    </row>
    <row r="201" spans="1:6">
      <c r="A201" s="66"/>
      <c r="B201" s="66"/>
      <c r="C201" s="66"/>
      <c r="D201" s="66"/>
      <c r="E201" s="66"/>
      <c r="F201" s="10"/>
    </row>
    <row r="202" spans="1:6">
      <c r="A202" s="66"/>
      <c r="B202" s="66"/>
      <c r="C202" s="66"/>
      <c r="D202" s="66"/>
      <c r="E202" s="66"/>
      <c r="F202" s="10"/>
    </row>
    <row r="203" spans="1:6">
      <c r="A203" s="66"/>
      <c r="B203" s="66"/>
      <c r="C203" s="66"/>
      <c r="D203" s="66"/>
      <c r="E203" s="66"/>
      <c r="F203" s="10"/>
    </row>
    <row r="204" spans="1:6">
      <c r="A204" s="66"/>
      <c r="B204" s="66"/>
      <c r="C204" s="66"/>
      <c r="D204" s="66"/>
      <c r="E204" s="66"/>
      <c r="F204" s="10"/>
    </row>
    <row r="205" spans="1:6">
      <c r="A205" s="66"/>
      <c r="B205" s="66"/>
      <c r="C205" s="66"/>
      <c r="D205" s="66"/>
      <c r="E205" s="66"/>
      <c r="F205" s="10"/>
    </row>
    <row r="206" spans="1:6">
      <c r="A206" s="66"/>
      <c r="B206" s="66"/>
      <c r="C206" s="66"/>
      <c r="D206" s="66"/>
      <c r="E206" s="66"/>
      <c r="F206" s="10"/>
    </row>
    <row r="207" spans="1:6">
      <c r="A207" s="66"/>
      <c r="B207" s="66"/>
      <c r="C207" s="66"/>
      <c r="D207" s="66"/>
      <c r="E207" s="66"/>
      <c r="F207" s="10"/>
    </row>
    <row r="208" spans="1:6">
      <c r="A208" s="66"/>
      <c r="B208" s="66"/>
      <c r="C208" s="66"/>
      <c r="D208" s="66"/>
      <c r="E208" s="66"/>
      <c r="F208" s="10"/>
    </row>
    <row r="209" spans="1:6">
      <c r="A209" s="66"/>
      <c r="B209" s="66"/>
      <c r="C209" s="66"/>
      <c r="D209" s="66"/>
      <c r="E209" s="66"/>
      <c r="F209" s="10"/>
    </row>
    <row r="210" spans="1:6">
      <c r="A210" s="66"/>
      <c r="B210" s="66"/>
      <c r="C210" s="66"/>
      <c r="D210" s="66"/>
      <c r="E210" s="66"/>
      <c r="F210" s="10"/>
    </row>
    <row r="211" spans="1:6">
      <c r="A211" s="66"/>
      <c r="B211" s="66"/>
      <c r="C211" s="66"/>
      <c r="D211" s="66"/>
      <c r="E211" s="66"/>
      <c r="F211" s="10"/>
    </row>
    <row r="212" spans="1:6">
      <c r="A212" s="66"/>
      <c r="B212" s="66"/>
      <c r="C212" s="66"/>
      <c r="D212" s="66"/>
      <c r="E212" s="66"/>
      <c r="F212" s="10"/>
    </row>
    <row r="213" spans="1:6">
      <c r="A213" s="66"/>
      <c r="B213" s="66"/>
      <c r="C213" s="66"/>
      <c r="D213" s="66"/>
      <c r="E213" s="66"/>
      <c r="F213" s="10"/>
    </row>
    <row r="214" spans="1:6">
      <c r="A214" s="66"/>
      <c r="B214" s="66"/>
      <c r="C214" s="66"/>
      <c r="D214" s="66"/>
      <c r="E214" s="66"/>
      <c r="F214" s="10"/>
    </row>
    <row r="215" spans="1:6">
      <c r="A215" s="66"/>
      <c r="B215" s="66"/>
      <c r="C215" s="66"/>
      <c r="D215" s="66"/>
      <c r="E215" s="66"/>
      <c r="F215" s="10"/>
    </row>
    <row r="216" spans="1:6">
      <c r="A216" s="66"/>
      <c r="B216" s="66"/>
      <c r="C216" s="66"/>
      <c r="D216" s="66"/>
      <c r="E216" s="66"/>
      <c r="F216" s="10"/>
    </row>
    <row r="217" spans="1:6">
      <c r="A217" s="66"/>
      <c r="B217" s="66"/>
      <c r="C217" s="66"/>
      <c r="D217" s="66"/>
      <c r="E217" s="66"/>
      <c r="F217" s="10"/>
    </row>
    <row r="218" spans="1:6">
      <c r="A218" s="66"/>
      <c r="B218" s="66"/>
      <c r="C218" s="66"/>
      <c r="D218" s="66"/>
      <c r="E218" s="66"/>
      <c r="F218" s="10"/>
    </row>
    <row r="219" spans="1:6">
      <c r="A219" s="66"/>
      <c r="B219" s="66"/>
      <c r="C219" s="66"/>
      <c r="D219" s="66"/>
      <c r="E219" s="66"/>
      <c r="F219" s="10"/>
    </row>
    <row r="220" spans="1:6">
      <c r="A220" s="66"/>
      <c r="B220" s="66"/>
      <c r="C220" s="66"/>
      <c r="D220" s="66"/>
      <c r="E220" s="66"/>
      <c r="F220" s="10"/>
    </row>
    <row r="221" spans="1:6">
      <c r="A221" s="66"/>
      <c r="B221" s="66"/>
      <c r="C221" s="66"/>
      <c r="D221" s="66"/>
      <c r="E221" s="66"/>
      <c r="F221" s="10"/>
    </row>
    <row r="222" spans="1:6">
      <c r="A222" s="66"/>
      <c r="B222" s="66"/>
      <c r="C222" s="66"/>
      <c r="D222" s="66"/>
      <c r="E222" s="66"/>
      <c r="F222" s="10"/>
    </row>
    <row r="223" spans="1:6">
      <c r="A223" s="66"/>
      <c r="B223" s="66"/>
      <c r="C223" s="66"/>
      <c r="D223" s="66"/>
      <c r="E223" s="66"/>
      <c r="F223" s="10"/>
    </row>
    <row r="224" spans="1:6">
      <c r="A224" s="66"/>
      <c r="B224" s="66"/>
      <c r="C224" s="66"/>
      <c r="D224" s="66"/>
      <c r="E224" s="66"/>
      <c r="F224" s="10"/>
    </row>
    <row r="225" spans="1:6">
      <c r="A225" s="66"/>
      <c r="B225" s="66"/>
      <c r="C225" s="66"/>
      <c r="D225" s="66"/>
      <c r="E225" s="66"/>
      <c r="F225" s="10"/>
    </row>
    <row r="226" spans="1:6">
      <c r="A226" s="66"/>
      <c r="B226" s="66"/>
      <c r="C226" s="66"/>
      <c r="D226" s="66"/>
      <c r="E226" s="66"/>
      <c r="F226" s="10"/>
    </row>
    <row r="227" spans="1:6">
      <c r="A227" s="66"/>
      <c r="B227" s="66"/>
      <c r="C227" s="66"/>
      <c r="D227" s="66"/>
      <c r="E227" s="66"/>
      <c r="F227" s="10"/>
    </row>
    <row r="228" spans="1:6">
      <c r="A228" s="66"/>
      <c r="B228" s="66"/>
      <c r="C228" s="66"/>
      <c r="D228" s="66"/>
      <c r="E228" s="66"/>
      <c r="F228" s="10"/>
    </row>
    <row r="229" spans="1:6">
      <c r="A229" s="66"/>
      <c r="B229" s="66"/>
      <c r="C229" s="66"/>
      <c r="D229" s="66"/>
      <c r="E229" s="66"/>
      <c r="F229" s="10"/>
    </row>
    <row r="230" spans="1:6">
      <c r="A230" s="66"/>
      <c r="B230" s="66"/>
      <c r="C230" s="66"/>
      <c r="D230" s="66"/>
      <c r="E230" s="66"/>
      <c r="F230" s="10"/>
    </row>
    <row r="231" spans="1:6">
      <c r="A231" s="66"/>
      <c r="B231" s="66"/>
      <c r="C231" s="66"/>
      <c r="D231" s="66"/>
      <c r="E231" s="66"/>
      <c r="F231" s="10"/>
    </row>
    <row r="232" spans="1:6">
      <c r="A232" s="66"/>
      <c r="B232" s="66"/>
      <c r="C232" s="66"/>
      <c r="D232" s="66"/>
      <c r="E232" s="66"/>
      <c r="F232" s="10"/>
    </row>
    <row r="233" spans="1:6">
      <c r="A233" s="66"/>
      <c r="B233" s="66"/>
      <c r="C233" s="66"/>
      <c r="D233" s="66"/>
      <c r="E233" s="66"/>
      <c r="F233" s="10"/>
    </row>
    <row r="234" spans="1:6">
      <c r="A234" s="66"/>
      <c r="B234" s="66"/>
      <c r="C234" s="66"/>
      <c r="D234" s="66"/>
      <c r="E234" s="66"/>
      <c r="F234" s="10"/>
    </row>
    <row r="235" spans="1:6">
      <c r="A235" s="66"/>
      <c r="B235" s="66"/>
      <c r="C235" s="66"/>
      <c r="D235" s="66"/>
      <c r="E235" s="66"/>
      <c r="F235" s="10"/>
    </row>
    <row r="236" spans="1:6">
      <c r="A236" s="66"/>
      <c r="B236" s="66"/>
      <c r="C236" s="66"/>
      <c r="D236" s="66"/>
      <c r="E236" s="66"/>
      <c r="F236" s="10"/>
    </row>
    <row r="237" spans="1:6">
      <c r="A237" s="66"/>
      <c r="B237" s="66"/>
      <c r="C237" s="66"/>
      <c r="D237" s="66"/>
      <c r="E237" s="66"/>
      <c r="F237" s="10"/>
    </row>
    <row r="238" spans="1:6">
      <c r="A238" s="66"/>
      <c r="B238" s="66"/>
      <c r="C238" s="66"/>
      <c r="D238" s="66"/>
      <c r="E238" s="66"/>
      <c r="F238" s="10"/>
    </row>
    <row r="239" spans="1:6">
      <c r="A239" s="66"/>
      <c r="B239" s="66"/>
      <c r="C239" s="66"/>
      <c r="D239" s="66"/>
      <c r="E239" s="66"/>
      <c r="F239" s="10"/>
    </row>
    <row r="240" spans="1:6">
      <c r="A240" s="66"/>
      <c r="B240" s="66"/>
      <c r="C240" s="66"/>
      <c r="D240" s="66"/>
      <c r="E240" s="66"/>
      <c r="F240" s="10"/>
    </row>
    <row r="241" spans="1:6">
      <c r="A241" s="66"/>
      <c r="B241" s="66"/>
      <c r="C241" s="66"/>
      <c r="D241" s="66"/>
      <c r="E241" s="66"/>
      <c r="F241" s="10"/>
    </row>
    <row r="242" spans="1:6">
      <c r="A242" s="66"/>
      <c r="B242" s="66"/>
      <c r="C242" s="66"/>
      <c r="D242" s="66"/>
      <c r="E242" s="66"/>
      <c r="F242" s="10"/>
    </row>
    <row r="243" spans="1:6">
      <c r="A243" s="66"/>
      <c r="B243" s="66"/>
      <c r="C243" s="66"/>
      <c r="D243" s="66"/>
      <c r="E243" s="66"/>
      <c r="F243" s="10"/>
    </row>
    <row r="244" spans="1:6">
      <c r="A244" s="66"/>
      <c r="B244" s="66"/>
      <c r="C244" s="66"/>
      <c r="D244" s="66"/>
      <c r="E244" s="66"/>
      <c r="F244" s="10"/>
    </row>
    <row r="245" spans="1:6">
      <c r="A245" s="66"/>
      <c r="B245" s="66"/>
      <c r="C245" s="66"/>
      <c r="D245" s="66"/>
      <c r="E245" s="66"/>
      <c r="F245" s="10"/>
    </row>
    <row r="246" spans="1:6">
      <c r="A246" s="66"/>
      <c r="B246" s="66"/>
      <c r="C246" s="66"/>
      <c r="D246" s="66"/>
      <c r="E246" s="66"/>
      <c r="F246" s="10"/>
    </row>
    <row r="247" spans="1:6">
      <c r="A247" s="66"/>
      <c r="B247" s="66"/>
      <c r="C247" s="66"/>
      <c r="D247" s="66"/>
      <c r="E247" s="66"/>
      <c r="F247" s="10"/>
    </row>
    <row r="248" spans="1:6">
      <c r="A248" s="66"/>
      <c r="B248" s="66"/>
      <c r="C248" s="66"/>
      <c r="D248" s="66"/>
      <c r="E248" s="66"/>
      <c r="F248" s="10"/>
    </row>
    <row r="249" spans="1:6">
      <c r="A249" s="66"/>
      <c r="B249" s="66"/>
      <c r="C249" s="66"/>
      <c r="D249" s="66"/>
      <c r="E249" s="66"/>
      <c r="F249" s="10"/>
    </row>
    <row r="250" spans="1:6">
      <c r="A250" s="66"/>
      <c r="B250" s="66"/>
      <c r="C250" s="66"/>
      <c r="D250" s="66"/>
      <c r="E250" s="66"/>
      <c r="F250" s="10"/>
    </row>
    <row r="251" spans="1:6">
      <c r="A251" s="66"/>
      <c r="B251" s="66"/>
      <c r="C251" s="66"/>
      <c r="D251" s="66"/>
      <c r="E251" s="66"/>
      <c r="F251" s="10"/>
    </row>
    <row r="252" spans="1:6">
      <c r="A252" s="66"/>
      <c r="B252" s="66"/>
      <c r="C252" s="66"/>
      <c r="D252" s="66"/>
      <c r="E252" s="66"/>
      <c r="F252" s="10"/>
    </row>
    <row r="253" spans="1:6">
      <c r="A253" s="66"/>
      <c r="B253" s="66"/>
      <c r="C253" s="66"/>
      <c r="D253" s="66"/>
      <c r="E253" s="66"/>
      <c r="F253" s="10"/>
    </row>
    <row r="254" spans="1:6">
      <c r="A254" s="66"/>
      <c r="B254" s="66"/>
      <c r="C254" s="66"/>
      <c r="D254" s="66"/>
      <c r="E254" s="66"/>
      <c r="F254" s="10"/>
    </row>
    <row r="255" spans="1:6">
      <c r="A255" s="66"/>
      <c r="B255" s="66"/>
      <c r="C255" s="66"/>
      <c r="D255" s="66"/>
      <c r="E255" s="66"/>
      <c r="F255" s="10"/>
    </row>
    <row r="256" spans="1:6">
      <c r="A256" s="66"/>
      <c r="B256" s="66"/>
      <c r="C256" s="66"/>
      <c r="D256" s="66"/>
      <c r="E256" s="66"/>
      <c r="F256" s="10"/>
    </row>
    <row r="257" spans="1:6">
      <c r="A257" s="66"/>
      <c r="B257" s="66"/>
      <c r="C257" s="66"/>
      <c r="D257" s="66"/>
      <c r="E257" s="66"/>
      <c r="F257" s="10"/>
    </row>
    <row r="258" spans="1:6">
      <c r="A258" s="66"/>
      <c r="B258" s="66"/>
      <c r="C258" s="66"/>
      <c r="D258" s="66"/>
      <c r="E258" s="66"/>
      <c r="F258" s="10"/>
    </row>
    <row r="259" spans="1:6">
      <c r="A259" s="66"/>
      <c r="B259" s="66"/>
      <c r="C259" s="66"/>
      <c r="D259" s="66"/>
      <c r="E259" s="66"/>
      <c r="F259" s="10"/>
    </row>
    <row r="260" spans="1:6">
      <c r="A260" s="66"/>
      <c r="B260" s="66"/>
      <c r="C260" s="66"/>
      <c r="D260" s="66"/>
      <c r="E260" s="66"/>
      <c r="F260" s="10"/>
    </row>
    <row r="261" spans="1:6">
      <c r="A261" s="66"/>
      <c r="B261" s="66"/>
      <c r="C261" s="66"/>
      <c r="D261" s="66"/>
      <c r="E261" s="66"/>
      <c r="F261" s="10"/>
    </row>
    <row r="262" spans="1:6">
      <c r="A262" s="66"/>
      <c r="B262" s="66"/>
      <c r="C262" s="66"/>
      <c r="D262" s="66"/>
      <c r="E262" s="66"/>
      <c r="F262" s="10"/>
    </row>
    <row r="263" spans="1:6">
      <c r="A263" s="66"/>
      <c r="B263" s="66"/>
      <c r="C263" s="66"/>
      <c r="D263" s="66"/>
      <c r="E263" s="66"/>
      <c r="F263" s="10"/>
    </row>
    <row r="264" spans="1:6">
      <c r="A264" s="66"/>
      <c r="B264" s="66"/>
      <c r="C264" s="66"/>
      <c r="D264" s="66"/>
      <c r="E264" s="66"/>
      <c r="F264" s="10"/>
    </row>
    <row r="265" spans="1:6">
      <c r="A265" s="66"/>
      <c r="B265" s="66"/>
      <c r="C265" s="66"/>
      <c r="D265" s="66"/>
      <c r="E265" s="66"/>
      <c r="F265" s="10"/>
    </row>
    <row r="266" spans="1:6">
      <c r="A266" s="66"/>
      <c r="B266" s="66"/>
      <c r="C266" s="66"/>
      <c r="D266" s="66"/>
      <c r="E266" s="66"/>
      <c r="F266" s="10"/>
    </row>
    <row r="267" spans="1:6">
      <c r="A267" s="66"/>
      <c r="B267" s="66"/>
      <c r="C267" s="66"/>
      <c r="D267" s="66"/>
      <c r="E267" s="66"/>
      <c r="F267" s="10"/>
    </row>
    <row r="268" spans="1:6">
      <c r="A268" s="66"/>
      <c r="B268" s="66"/>
      <c r="C268" s="66"/>
      <c r="D268" s="66"/>
      <c r="E268" s="66"/>
      <c r="F268" s="10"/>
    </row>
    <row r="269" spans="1:6">
      <c r="A269" s="66"/>
      <c r="B269" s="66"/>
      <c r="C269" s="66"/>
      <c r="D269" s="66"/>
      <c r="E269" s="66"/>
      <c r="F269" s="10"/>
    </row>
    <row r="270" spans="1:6">
      <c r="A270" s="66"/>
      <c r="B270" s="66"/>
      <c r="C270" s="66"/>
      <c r="D270" s="66"/>
      <c r="E270" s="66"/>
      <c r="F270" s="10"/>
    </row>
    <row r="271" spans="1:6">
      <c r="A271" s="66"/>
      <c r="B271" s="66"/>
      <c r="C271" s="66"/>
      <c r="D271" s="66"/>
      <c r="E271" s="66"/>
      <c r="F271" s="10"/>
    </row>
    <row r="272" spans="1:6">
      <c r="A272" s="66"/>
      <c r="B272" s="66"/>
      <c r="C272" s="66"/>
      <c r="D272" s="66"/>
      <c r="E272" s="66"/>
      <c r="F272" s="10"/>
    </row>
    <row r="273" spans="1:6">
      <c r="A273" s="66"/>
      <c r="B273" s="66"/>
      <c r="C273" s="66"/>
      <c r="D273" s="66"/>
      <c r="E273" s="66"/>
      <c r="F273" s="10"/>
    </row>
    <row r="274" spans="1:6">
      <c r="A274" s="66"/>
      <c r="B274" s="66"/>
      <c r="C274" s="66"/>
      <c r="D274" s="66"/>
      <c r="E274" s="66"/>
      <c r="F274" s="10"/>
    </row>
    <row r="275" spans="1:6">
      <c r="A275" s="66"/>
      <c r="B275" s="66"/>
      <c r="C275" s="66"/>
      <c r="D275" s="66"/>
      <c r="E275" s="66"/>
      <c r="F275" s="10"/>
    </row>
    <row r="276" spans="1:6">
      <c r="A276" s="66"/>
      <c r="B276" s="66"/>
      <c r="C276" s="66"/>
      <c r="D276" s="66"/>
      <c r="E276" s="66"/>
      <c r="F276" s="10"/>
    </row>
    <row r="277" spans="1:6">
      <c r="A277" s="66"/>
      <c r="B277" s="66"/>
      <c r="C277" s="66"/>
      <c r="D277" s="66"/>
      <c r="E277" s="66"/>
      <c r="F277" s="10"/>
    </row>
    <row r="278" spans="1:6">
      <c r="A278" s="66"/>
      <c r="B278" s="66"/>
      <c r="C278" s="66"/>
      <c r="D278" s="66"/>
      <c r="E278" s="66"/>
      <c r="F278" s="10"/>
    </row>
    <row r="279" spans="1:6">
      <c r="A279" s="66"/>
      <c r="B279" s="66"/>
      <c r="C279" s="66"/>
      <c r="D279" s="66"/>
      <c r="E279" s="66"/>
      <c r="F279" s="10"/>
    </row>
    <row r="280" spans="1:6">
      <c r="A280" s="66"/>
      <c r="B280" s="66"/>
      <c r="C280" s="66"/>
      <c r="D280" s="66"/>
      <c r="E280" s="66"/>
      <c r="F280" s="10"/>
    </row>
    <row r="281" spans="1:6">
      <c r="A281" s="66"/>
      <c r="B281" s="66"/>
      <c r="C281" s="66"/>
      <c r="D281" s="66"/>
      <c r="E281" s="66"/>
      <c r="F281" s="10"/>
    </row>
    <row r="282" spans="1:6">
      <c r="A282" s="66"/>
      <c r="B282" s="66"/>
      <c r="C282" s="66"/>
      <c r="D282" s="66"/>
      <c r="E282" s="66"/>
      <c r="F282" s="10"/>
    </row>
    <row r="283" spans="1:6">
      <c r="A283" s="66"/>
      <c r="B283" s="66"/>
      <c r="C283" s="66"/>
      <c r="D283" s="66"/>
      <c r="E283" s="66"/>
      <c r="F283" s="10"/>
    </row>
    <row r="284" spans="1:6">
      <c r="A284" s="66"/>
      <c r="B284" s="66"/>
      <c r="C284" s="66"/>
      <c r="D284" s="66"/>
      <c r="E284" s="66"/>
      <c r="F284" s="10"/>
    </row>
    <row r="285" spans="1:6">
      <c r="A285" s="66"/>
      <c r="B285" s="66"/>
      <c r="C285" s="66"/>
      <c r="D285" s="66"/>
      <c r="E285" s="66"/>
      <c r="F285" s="10"/>
    </row>
    <row r="286" spans="1:6">
      <c r="A286" s="66"/>
      <c r="B286" s="66"/>
      <c r="C286" s="66"/>
      <c r="D286" s="66"/>
      <c r="E286" s="66"/>
      <c r="F286" s="10"/>
    </row>
    <row r="287" spans="1:6">
      <c r="A287" s="66"/>
      <c r="B287" s="66"/>
      <c r="C287" s="66"/>
      <c r="D287" s="66"/>
      <c r="E287" s="66"/>
      <c r="F287" s="10"/>
    </row>
    <row r="288" spans="1:6">
      <c r="A288" s="66"/>
      <c r="B288" s="66"/>
      <c r="C288" s="66"/>
      <c r="D288" s="66"/>
      <c r="E288" s="66"/>
      <c r="F288" s="10"/>
    </row>
    <row r="289" spans="1:6">
      <c r="A289" s="66"/>
      <c r="B289" s="66"/>
      <c r="C289" s="66"/>
      <c r="D289" s="66"/>
      <c r="E289" s="66"/>
      <c r="F289" s="10"/>
    </row>
    <row r="290" spans="1:6">
      <c r="A290" s="66"/>
      <c r="B290" s="66"/>
      <c r="C290" s="66"/>
      <c r="D290" s="66"/>
      <c r="E290" s="66"/>
      <c r="F290" s="10"/>
    </row>
    <row r="291" spans="1:6">
      <c r="A291" s="66"/>
      <c r="B291" s="66"/>
      <c r="C291" s="66"/>
      <c r="D291" s="66"/>
      <c r="E291" s="66"/>
      <c r="F291" s="10"/>
    </row>
    <row r="292" spans="1:6">
      <c r="A292" s="66"/>
      <c r="B292" s="66"/>
      <c r="C292" s="66"/>
      <c r="D292" s="66"/>
      <c r="E292" s="66"/>
      <c r="F292" s="10"/>
    </row>
    <row r="293" spans="1:6">
      <c r="A293" s="66"/>
      <c r="B293" s="66"/>
      <c r="C293" s="66"/>
      <c r="D293" s="66"/>
      <c r="E293" s="66"/>
      <c r="F293" s="10"/>
    </row>
    <row r="294" spans="1:6">
      <c r="A294" s="66"/>
      <c r="B294" s="66"/>
      <c r="C294" s="66"/>
      <c r="D294" s="66"/>
      <c r="E294" s="66"/>
      <c r="F294" s="10"/>
    </row>
    <row r="295" spans="1:6">
      <c r="A295" s="66"/>
      <c r="B295" s="66"/>
      <c r="C295" s="66"/>
      <c r="D295" s="66"/>
      <c r="E295" s="66"/>
      <c r="F295" s="10"/>
    </row>
    <row r="296" spans="1:6">
      <c r="A296" s="66"/>
      <c r="B296" s="66"/>
      <c r="C296" s="66"/>
      <c r="D296" s="66"/>
      <c r="E296" s="66"/>
      <c r="F296" s="10"/>
    </row>
    <row r="297" spans="1:6">
      <c r="A297" s="66"/>
      <c r="B297" s="66"/>
      <c r="C297" s="66"/>
      <c r="D297" s="66"/>
      <c r="E297" s="66"/>
      <c r="F297" s="10"/>
    </row>
    <row r="298" spans="1:6">
      <c r="A298" s="66"/>
      <c r="B298" s="66"/>
      <c r="C298" s="66"/>
      <c r="D298" s="66"/>
      <c r="E298" s="66"/>
      <c r="F298" s="10"/>
    </row>
    <row r="299" spans="1:6">
      <c r="A299" s="66"/>
      <c r="B299" s="66"/>
      <c r="C299" s="66"/>
      <c r="D299" s="66"/>
      <c r="E299" s="66"/>
      <c r="F299" s="10"/>
    </row>
    <row r="300" spans="1:6">
      <c r="A300" s="66"/>
      <c r="B300" s="66"/>
      <c r="C300" s="66"/>
      <c r="D300" s="66"/>
      <c r="E300" s="66"/>
      <c r="F300" s="10"/>
    </row>
    <row r="301" spans="1:6">
      <c r="A301" s="66"/>
      <c r="B301" s="66"/>
      <c r="C301" s="66"/>
      <c r="D301" s="66"/>
      <c r="E301" s="66"/>
      <c r="F301" s="10"/>
    </row>
    <row r="302" spans="1:6">
      <c r="A302" s="66"/>
      <c r="B302" s="66"/>
      <c r="C302" s="66"/>
      <c r="D302" s="66"/>
      <c r="E302" s="66"/>
      <c r="F302" s="10"/>
    </row>
    <row r="303" spans="1:6">
      <c r="A303" s="66"/>
      <c r="B303" s="66"/>
      <c r="C303" s="66"/>
      <c r="D303" s="66"/>
      <c r="E303" s="66"/>
      <c r="F303" s="10"/>
    </row>
    <row r="304" spans="1:6">
      <c r="A304" s="66"/>
      <c r="B304" s="66"/>
      <c r="C304" s="66"/>
      <c r="D304" s="66"/>
      <c r="E304" s="66"/>
      <c r="F304" s="10"/>
    </row>
    <row r="305" spans="1:6">
      <c r="A305" s="66"/>
      <c r="B305" s="66"/>
      <c r="C305" s="66"/>
      <c r="D305" s="66"/>
      <c r="E305" s="66"/>
      <c r="F305" s="10"/>
    </row>
    <row r="306" spans="1:6">
      <c r="A306" s="66"/>
      <c r="B306" s="66"/>
      <c r="C306" s="66"/>
      <c r="D306" s="66"/>
      <c r="E306" s="66"/>
      <c r="F306" s="10"/>
    </row>
    <row r="307" spans="1:6">
      <c r="A307" s="66"/>
      <c r="B307" s="66"/>
      <c r="C307" s="66"/>
      <c r="D307" s="66"/>
      <c r="E307" s="66"/>
      <c r="F307" s="10"/>
    </row>
    <row r="308" spans="1:6">
      <c r="A308" s="66"/>
      <c r="B308" s="66"/>
      <c r="C308" s="66"/>
      <c r="D308" s="66"/>
      <c r="E308" s="66"/>
      <c r="F308" s="10"/>
    </row>
    <row r="309" spans="1:6">
      <c r="A309" s="66"/>
      <c r="B309" s="66"/>
      <c r="C309" s="66"/>
      <c r="D309" s="66"/>
      <c r="E309" s="66"/>
      <c r="F309" s="10"/>
    </row>
    <row r="310" spans="1:6">
      <c r="A310" s="66"/>
      <c r="B310" s="66"/>
      <c r="C310" s="66"/>
      <c r="D310" s="66"/>
      <c r="E310" s="66"/>
      <c r="F310" s="10"/>
    </row>
    <row r="311" spans="1:6">
      <c r="A311" s="66"/>
      <c r="B311" s="66"/>
      <c r="C311" s="66"/>
      <c r="D311" s="66"/>
      <c r="E311" s="66"/>
      <c r="F311" s="10"/>
    </row>
    <row r="312" spans="1:6">
      <c r="A312" s="66"/>
      <c r="B312" s="66"/>
      <c r="C312" s="66"/>
      <c r="D312" s="66"/>
      <c r="E312" s="66"/>
      <c r="F312" s="10"/>
    </row>
    <row r="313" spans="1:6">
      <c r="A313" s="66"/>
      <c r="B313" s="66"/>
      <c r="C313" s="66"/>
      <c r="D313" s="66"/>
      <c r="E313" s="66"/>
      <c r="F313" s="10"/>
    </row>
    <row r="314" spans="1:6">
      <c r="A314" s="66"/>
      <c r="B314" s="66"/>
      <c r="C314" s="66"/>
      <c r="D314" s="66"/>
      <c r="E314" s="66"/>
      <c r="F314" s="10"/>
    </row>
    <row r="315" spans="1:6">
      <c r="A315" s="66"/>
      <c r="B315" s="66"/>
      <c r="C315" s="66"/>
      <c r="D315" s="66"/>
      <c r="E315" s="66"/>
      <c r="F315" s="10"/>
    </row>
    <row r="316" spans="1:6">
      <c r="A316" s="66"/>
      <c r="B316" s="66"/>
      <c r="C316" s="66"/>
      <c r="D316" s="66"/>
      <c r="E316" s="66"/>
      <c r="F316" s="10"/>
    </row>
    <row r="317" spans="1:6">
      <c r="A317" s="66"/>
      <c r="B317" s="66"/>
      <c r="C317" s="66"/>
      <c r="D317" s="66"/>
      <c r="E317" s="66"/>
      <c r="F317" s="10"/>
    </row>
    <row r="318" spans="1:6">
      <c r="A318" s="66"/>
      <c r="B318" s="66"/>
      <c r="C318" s="66"/>
      <c r="D318" s="66"/>
      <c r="E318" s="66"/>
      <c r="F318" s="10"/>
    </row>
    <row r="319" spans="1:6">
      <c r="A319" s="66"/>
      <c r="B319" s="66"/>
      <c r="C319" s="66"/>
      <c r="D319" s="66"/>
      <c r="E319" s="66"/>
      <c r="F319" s="10"/>
    </row>
    <row r="320" spans="1:6">
      <c r="A320" s="66"/>
      <c r="B320" s="66"/>
      <c r="C320" s="66"/>
      <c r="D320" s="66"/>
      <c r="E320" s="66"/>
      <c r="F320" s="10"/>
    </row>
    <row r="321" spans="1:6">
      <c r="A321" s="66"/>
      <c r="B321" s="66"/>
      <c r="C321" s="66"/>
      <c r="D321" s="66"/>
      <c r="E321" s="66"/>
      <c r="F321" s="10"/>
    </row>
    <row r="322" spans="1:6">
      <c r="A322" s="66"/>
      <c r="B322" s="66"/>
      <c r="C322" s="66"/>
      <c r="D322" s="66"/>
      <c r="E322" s="66"/>
      <c r="F322" s="10"/>
    </row>
    <row r="323" spans="1:6">
      <c r="A323" s="66"/>
      <c r="B323" s="66"/>
      <c r="C323" s="66"/>
      <c r="D323" s="66"/>
      <c r="E323" s="66"/>
      <c r="F323" s="10"/>
    </row>
    <row r="324" spans="1:6">
      <c r="A324" s="66"/>
      <c r="B324" s="66"/>
      <c r="C324" s="66"/>
      <c r="D324" s="66"/>
      <c r="E324" s="66"/>
      <c r="F324" s="10"/>
    </row>
    <row r="325" spans="1:6">
      <c r="A325" s="66"/>
      <c r="B325" s="66"/>
      <c r="C325" s="66"/>
      <c r="D325" s="66"/>
      <c r="E325" s="66"/>
      <c r="F325" s="10"/>
    </row>
    <row r="326" spans="1:6">
      <c r="A326" s="66"/>
      <c r="B326" s="66"/>
      <c r="C326" s="66"/>
      <c r="D326" s="66"/>
      <c r="E326" s="66"/>
      <c r="F326" s="10"/>
    </row>
    <row r="327" spans="1:6">
      <c r="A327" s="66"/>
      <c r="B327" s="66"/>
      <c r="C327" s="66"/>
      <c r="D327" s="66"/>
      <c r="E327" s="66"/>
      <c r="F327" s="10"/>
    </row>
    <row r="328" spans="1:6">
      <c r="A328" s="66"/>
      <c r="B328" s="66"/>
      <c r="C328" s="66"/>
      <c r="D328" s="66"/>
      <c r="E328" s="66"/>
      <c r="F328" s="10"/>
    </row>
    <row r="329" spans="1:6">
      <c r="A329" s="66"/>
      <c r="B329" s="66"/>
      <c r="C329" s="66"/>
      <c r="D329" s="66"/>
      <c r="E329" s="66"/>
      <c r="F329" s="10"/>
    </row>
    <row r="330" spans="1:6">
      <c r="A330" s="66"/>
      <c r="B330" s="66"/>
      <c r="C330" s="66"/>
      <c r="D330" s="66"/>
      <c r="E330" s="66"/>
      <c r="F330" s="10"/>
    </row>
    <row r="331" spans="1:6">
      <c r="A331" s="66"/>
      <c r="B331" s="66"/>
      <c r="C331" s="66"/>
      <c r="D331" s="66"/>
      <c r="E331" s="66"/>
      <c r="F331" s="10"/>
    </row>
    <row r="332" spans="1:6">
      <c r="A332" s="66"/>
      <c r="B332" s="66"/>
      <c r="C332" s="66"/>
      <c r="D332" s="66"/>
      <c r="E332" s="66"/>
      <c r="F332" s="10"/>
    </row>
    <row r="333" spans="1:6">
      <c r="A333" s="66"/>
      <c r="B333" s="66"/>
      <c r="C333" s="66"/>
      <c r="D333" s="66"/>
      <c r="E333" s="66"/>
      <c r="F333" s="10"/>
    </row>
    <row r="334" spans="1:6">
      <c r="A334" s="66"/>
      <c r="B334" s="66"/>
      <c r="C334" s="66"/>
      <c r="D334" s="66"/>
      <c r="E334" s="66"/>
      <c r="F334" s="10"/>
    </row>
    <row r="335" spans="1:6">
      <c r="A335" s="66"/>
      <c r="B335" s="66"/>
      <c r="C335" s="66"/>
      <c r="D335" s="66"/>
      <c r="E335" s="66"/>
      <c r="F335" s="10"/>
    </row>
    <row r="336" spans="1:6">
      <c r="A336" s="66"/>
      <c r="B336" s="66"/>
      <c r="C336" s="66"/>
      <c r="D336" s="66"/>
      <c r="E336" s="66"/>
      <c r="F336" s="10"/>
    </row>
    <row r="337" spans="1:6">
      <c r="A337" s="66"/>
      <c r="B337" s="66"/>
      <c r="C337" s="66"/>
      <c r="D337" s="66"/>
      <c r="E337" s="66"/>
      <c r="F337" s="10"/>
    </row>
    <row r="338" spans="1:6">
      <c r="A338" s="66"/>
      <c r="B338" s="66"/>
      <c r="C338" s="66"/>
      <c r="D338" s="66"/>
      <c r="E338" s="66"/>
      <c r="F338" s="10"/>
    </row>
    <row r="339" spans="1:6">
      <c r="A339" s="66"/>
      <c r="B339" s="66"/>
      <c r="C339" s="66"/>
      <c r="D339" s="66"/>
      <c r="E339" s="66"/>
      <c r="F339" s="10"/>
    </row>
    <row r="340" spans="1:6">
      <c r="A340" s="66"/>
      <c r="B340" s="66"/>
      <c r="C340" s="66"/>
      <c r="D340" s="66"/>
      <c r="E340" s="66"/>
      <c r="F340" s="10"/>
    </row>
    <row r="341" spans="1:6">
      <c r="A341" s="66"/>
      <c r="B341" s="66"/>
      <c r="C341" s="66"/>
      <c r="D341" s="66"/>
      <c r="E341" s="66"/>
      <c r="F341" s="10"/>
    </row>
    <row r="342" spans="1:6">
      <c r="A342" s="66"/>
      <c r="B342" s="66"/>
      <c r="C342" s="66"/>
      <c r="D342" s="66"/>
      <c r="E342" s="66"/>
      <c r="F342" s="10"/>
    </row>
    <row r="343" spans="1:6">
      <c r="A343" s="66"/>
      <c r="B343" s="66"/>
      <c r="C343" s="66"/>
      <c r="D343" s="66"/>
      <c r="E343" s="66"/>
      <c r="F343" s="10"/>
    </row>
    <row r="344" spans="1:6">
      <c r="A344" s="66"/>
      <c r="B344" s="66"/>
      <c r="C344" s="66"/>
      <c r="D344" s="66"/>
      <c r="E344" s="66"/>
      <c r="F344" s="10"/>
    </row>
    <row r="345" spans="1:6">
      <c r="A345" s="66"/>
      <c r="B345" s="66"/>
      <c r="C345" s="66"/>
      <c r="D345" s="66"/>
      <c r="E345" s="66"/>
      <c r="F345" s="10"/>
    </row>
    <row r="346" spans="1:6">
      <c r="A346" s="66"/>
      <c r="B346" s="66"/>
      <c r="C346" s="66"/>
      <c r="D346" s="66"/>
      <c r="E346" s="66"/>
      <c r="F346" s="10"/>
    </row>
    <row r="347" spans="1:6">
      <c r="A347" s="66"/>
      <c r="B347" s="66"/>
      <c r="C347" s="66"/>
      <c r="D347" s="66"/>
      <c r="E347" s="66"/>
      <c r="F347" s="10"/>
    </row>
    <row r="348" spans="1:6">
      <c r="A348" s="66"/>
      <c r="B348" s="66"/>
      <c r="C348" s="66"/>
      <c r="D348" s="66"/>
      <c r="E348" s="66"/>
      <c r="F348" s="10"/>
    </row>
    <row r="349" spans="1:6">
      <c r="A349" s="66"/>
      <c r="B349" s="66"/>
      <c r="C349" s="66"/>
      <c r="D349" s="66"/>
      <c r="E349" s="66"/>
      <c r="F349" s="10"/>
    </row>
    <row r="350" spans="1:6">
      <c r="A350" s="66"/>
      <c r="B350" s="66"/>
      <c r="C350" s="66"/>
      <c r="D350" s="66"/>
      <c r="E350" s="66"/>
      <c r="F350" s="10"/>
    </row>
    <row r="351" spans="1:6">
      <c r="A351" s="66"/>
      <c r="B351" s="66"/>
      <c r="C351" s="66"/>
      <c r="D351" s="66"/>
      <c r="E351" s="66"/>
      <c r="F351" s="10"/>
    </row>
    <row r="352" spans="1:6">
      <c r="A352" s="66"/>
      <c r="B352" s="66"/>
      <c r="C352" s="66"/>
      <c r="D352" s="66"/>
      <c r="E352" s="66"/>
      <c r="F352" s="10"/>
    </row>
    <row r="353" spans="1:6">
      <c r="A353" s="66"/>
      <c r="B353" s="66"/>
      <c r="C353" s="66"/>
      <c r="D353" s="66"/>
      <c r="E353" s="66"/>
      <c r="F353" s="10"/>
    </row>
    <row r="354" spans="1:6">
      <c r="A354" s="66"/>
      <c r="B354" s="66"/>
      <c r="C354" s="66"/>
      <c r="D354" s="66"/>
      <c r="E354" s="66"/>
      <c r="F354" s="10"/>
    </row>
    <row r="355" spans="1:6">
      <c r="A355" s="66"/>
      <c r="B355" s="66"/>
      <c r="C355" s="66"/>
      <c r="D355" s="66"/>
      <c r="E355" s="66"/>
      <c r="F355" s="10"/>
    </row>
    <row r="356" spans="1:6">
      <c r="A356" s="66"/>
      <c r="B356" s="66"/>
      <c r="C356" s="66"/>
      <c r="D356" s="66"/>
      <c r="E356" s="66"/>
      <c r="F356" s="10"/>
    </row>
    <row r="357" spans="1:6">
      <c r="A357" s="66"/>
      <c r="B357" s="66"/>
      <c r="C357" s="66"/>
      <c r="D357" s="66"/>
      <c r="E357" s="66"/>
      <c r="F357" s="10"/>
    </row>
    <row r="358" spans="1:6">
      <c r="A358" s="66"/>
      <c r="B358" s="66"/>
      <c r="C358" s="66"/>
      <c r="D358" s="66"/>
      <c r="E358" s="66"/>
      <c r="F358" s="10"/>
    </row>
    <row r="359" spans="1:6">
      <c r="A359" s="66"/>
      <c r="B359" s="66"/>
      <c r="C359" s="66"/>
      <c r="D359" s="66"/>
      <c r="E359" s="66"/>
      <c r="F359" s="10"/>
    </row>
    <row r="360" spans="1:6">
      <c r="A360" s="66"/>
      <c r="B360" s="66"/>
      <c r="C360" s="66"/>
      <c r="D360" s="66"/>
      <c r="E360" s="66"/>
      <c r="F360" s="10"/>
    </row>
    <row r="361" spans="1:6">
      <c r="A361" s="66"/>
      <c r="B361" s="66"/>
      <c r="C361" s="66"/>
      <c r="D361" s="66"/>
      <c r="E361" s="66"/>
      <c r="F361" s="10"/>
    </row>
    <row r="362" spans="1:6">
      <c r="A362" s="66"/>
      <c r="B362" s="66"/>
      <c r="C362" s="66"/>
      <c r="D362" s="66"/>
      <c r="E362" s="66"/>
      <c r="F362" s="10"/>
    </row>
    <row r="363" spans="1:6">
      <c r="A363" s="66"/>
      <c r="B363" s="66"/>
      <c r="C363" s="66"/>
      <c r="D363" s="66"/>
      <c r="E363" s="66"/>
      <c r="F363" s="10"/>
    </row>
    <row r="364" spans="1:6">
      <c r="A364" s="66"/>
      <c r="B364" s="66"/>
      <c r="C364" s="66"/>
      <c r="D364" s="66"/>
      <c r="E364" s="66"/>
      <c r="F364" s="10"/>
    </row>
    <row r="365" spans="1:6">
      <c r="A365" s="66"/>
      <c r="B365" s="66"/>
      <c r="C365" s="66"/>
      <c r="D365" s="66"/>
      <c r="E365" s="66"/>
      <c r="F365" s="10"/>
    </row>
    <row r="366" spans="1:6">
      <c r="A366" s="66"/>
      <c r="B366" s="66"/>
      <c r="C366" s="66"/>
      <c r="D366" s="66"/>
      <c r="E366" s="66"/>
      <c r="F366" s="10"/>
    </row>
    <row r="367" spans="1:6">
      <c r="A367" s="66"/>
      <c r="B367" s="66"/>
      <c r="C367" s="66"/>
      <c r="D367" s="66"/>
      <c r="E367" s="66"/>
      <c r="F367" s="10"/>
    </row>
    <row r="368" spans="1:6">
      <c r="A368" s="66"/>
      <c r="B368" s="66"/>
      <c r="C368" s="66"/>
      <c r="D368" s="66"/>
      <c r="E368" s="66"/>
      <c r="F368" s="10"/>
    </row>
    <row r="369" spans="1:6">
      <c r="A369" s="66"/>
      <c r="B369" s="66"/>
      <c r="C369" s="66"/>
      <c r="D369" s="66"/>
      <c r="E369" s="66"/>
      <c r="F369" s="10"/>
    </row>
    <row r="370" spans="1:6">
      <c r="A370" s="66"/>
      <c r="B370" s="66"/>
      <c r="C370" s="66"/>
      <c r="D370" s="66"/>
      <c r="E370" s="66"/>
      <c r="F370" s="10"/>
    </row>
    <row r="371" spans="1:6">
      <c r="A371" s="66"/>
      <c r="B371" s="66"/>
      <c r="C371" s="66"/>
      <c r="D371" s="66"/>
      <c r="E371" s="66"/>
      <c r="F371" s="10"/>
    </row>
    <row r="372" spans="1:6">
      <c r="A372" s="66"/>
      <c r="B372" s="66"/>
      <c r="C372" s="66"/>
      <c r="D372" s="66"/>
      <c r="E372" s="66"/>
      <c r="F372" s="10"/>
    </row>
    <row r="373" spans="1:6">
      <c r="A373" s="66"/>
      <c r="B373" s="66"/>
      <c r="C373" s="66"/>
      <c r="D373" s="66"/>
      <c r="E373" s="66"/>
      <c r="F373" s="10"/>
    </row>
    <row r="374" spans="1:6">
      <c r="A374" s="66"/>
      <c r="B374" s="66"/>
      <c r="C374" s="66"/>
      <c r="D374" s="66"/>
      <c r="E374" s="66"/>
      <c r="F374" s="10"/>
    </row>
    <row r="375" spans="1:6">
      <c r="A375" s="66"/>
      <c r="B375" s="66"/>
      <c r="C375" s="66"/>
      <c r="D375" s="66"/>
      <c r="E375" s="66"/>
      <c r="F375" s="10"/>
    </row>
    <row r="376" spans="1:6">
      <c r="A376" s="66"/>
      <c r="B376" s="66"/>
      <c r="C376" s="66"/>
      <c r="D376" s="66"/>
      <c r="E376" s="66"/>
      <c r="F376" s="10"/>
    </row>
    <row r="377" spans="1:6">
      <c r="A377" s="66"/>
      <c r="B377" s="66"/>
      <c r="C377" s="66"/>
      <c r="D377" s="66"/>
      <c r="E377" s="66"/>
      <c r="F377" s="10"/>
    </row>
    <row r="378" spans="1:6">
      <c r="A378" s="66"/>
      <c r="B378" s="66"/>
      <c r="C378" s="66"/>
      <c r="D378" s="66"/>
      <c r="E378" s="66"/>
      <c r="F378" s="10"/>
    </row>
    <row r="379" spans="1:6">
      <c r="A379" s="66"/>
      <c r="B379" s="66"/>
      <c r="C379" s="66"/>
      <c r="D379" s="66"/>
      <c r="E379" s="66"/>
      <c r="F379" s="10"/>
    </row>
    <row r="380" spans="1:6">
      <c r="A380" s="66"/>
      <c r="B380" s="66"/>
      <c r="C380" s="66"/>
      <c r="D380" s="66"/>
      <c r="E380" s="66"/>
      <c r="F380" s="10"/>
    </row>
    <row r="381" spans="1:6">
      <c r="A381" s="66"/>
      <c r="B381" s="66"/>
      <c r="C381" s="66"/>
      <c r="D381" s="66"/>
      <c r="E381" s="66"/>
      <c r="F381" s="10"/>
    </row>
    <row r="382" spans="1:6">
      <c r="A382" s="66"/>
      <c r="B382" s="66"/>
      <c r="C382" s="66"/>
      <c r="D382" s="66"/>
      <c r="E382" s="66"/>
      <c r="F382" s="10"/>
    </row>
    <row r="383" spans="1:6">
      <c r="A383" s="66"/>
      <c r="B383" s="66"/>
      <c r="C383" s="66"/>
      <c r="D383" s="66"/>
      <c r="E383" s="66"/>
      <c r="F383" s="10"/>
    </row>
    <row r="384" spans="1:6">
      <c r="A384" s="66"/>
      <c r="B384" s="66"/>
      <c r="C384" s="66"/>
      <c r="D384" s="66"/>
      <c r="E384" s="66"/>
      <c r="F384" s="10"/>
    </row>
    <row r="385" spans="1:6">
      <c r="A385" s="66"/>
      <c r="B385" s="66"/>
      <c r="C385" s="66"/>
      <c r="D385" s="66"/>
      <c r="E385" s="66"/>
      <c r="F385" s="10"/>
    </row>
    <row r="386" spans="1:6">
      <c r="A386" s="66"/>
      <c r="B386" s="66"/>
      <c r="C386" s="66"/>
      <c r="D386" s="66"/>
      <c r="E386" s="66"/>
      <c r="F386" s="10"/>
    </row>
    <row r="387" spans="1:6">
      <c r="A387" s="66"/>
      <c r="B387" s="66"/>
      <c r="C387" s="66"/>
      <c r="D387" s="66"/>
      <c r="E387" s="66"/>
      <c r="F387" s="10"/>
    </row>
    <row r="388" spans="1:6">
      <c r="A388" s="66"/>
      <c r="B388" s="66"/>
      <c r="C388" s="66"/>
      <c r="D388" s="66"/>
      <c r="E388" s="66"/>
      <c r="F388" s="10"/>
    </row>
    <row r="389" spans="1:6">
      <c r="A389" s="66"/>
      <c r="B389" s="66"/>
      <c r="C389" s="66"/>
      <c r="D389" s="66"/>
      <c r="E389" s="66"/>
      <c r="F389" s="10"/>
    </row>
    <row r="390" spans="1:6">
      <c r="A390" s="66"/>
      <c r="B390" s="66"/>
      <c r="C390" s="66"/>
      <c r="D390" s="66"/>
      <c r="E390" s="66"/>
      <c r="F390" s="10"/>
    </row>
    <row r="391" spans="1:6">
      <c r="A391" s="66"/>
      <c r="B391" s="66"/>
      <c r="C391" s="66"/>
      <c r="D391" s="66"/>
      <c r="E391" s="66"/>
      <c r="F391" s="10"/>
    </row>
    <row r="392" spans="1:6">
      <c r="A392" s="66"/>
      <c r="B392" s="66"/>
      <c r="C392" s="66"/>
      <c r="D392" s="66"/>
      <c r="E392" s="66"/>
      <c r="F392" s="10"/>
    </row>
    <row r="393" spans="1:6">
      <c r="A393" s="66"/>
      <c r="B393" s="66"/>
      <c r="C393" s="66"/>
      <c r="D393" s="66"/>
      <c r="E393" s="66"/>
      <c r="F393" s="10"/>
    </row>
    <row r="394" spans="1:6">
      <c r="A394" s="66"/>
      <c r="B394" s="66"/>
      <c r="C394" s="66"/>
      <c r="D394" s="66"/>
      <c r="E394" s="66"/>
      <c r="F394" s="10"/>
    </row>
    <row r="395" spans="1:6">
      <c r="A395" s="66"/>
      <c r="B395" s="66"/>
      <c r="C395" s="66"/>
      <c r="D395" s="66"/>
      <c r="E395" s="66"/>
      <c r="F395" s="10"/>
    </row>
    <row r="396" spans="1:6">
      <c r="A396" s="66"/>
      <c r="B396" s="66"/>
      <c r="C396" s="66"/>
      <c r="D396" s="66"/>
      <c r="E396" s="66"/>
      <c r="F396" s="10"/>
    </row>
    <row r="397" spans="1:6">
      <c r="A397" s="66"/>
      <c r="B397" s="66"/>
      <c r="C397" s="66"/>
      <c r="D397" s="66"/>
      <c r="E397" s="66"/>
      <c r="F397" s="10"/>
    </row>
    <row r="398" spans="1:6">
      <c r="A398" s="66"/>
      <c r="B398" s="66"/>
      <c r="C398" s="66"/>
      <c r="D398" s="66"/>
      <c r="E398" s="66"/>
      <c r="F398" s="10"/>
    </row>
    <row r="399" spans="1:6">
      <c r="A399" s="66"/>
      <c r="B399" s="66"/>
      <c r="C399" s="66"/>
      <c r="D399" s="66"/>
      <c r="E399" s="66"/>
      <c r="F399" s="10"/>
    </row>
    <row r="400" spans="1:6">
      <c r="A400" s="66"/>
      <c r="B400" s="66"/>
      <c r="C400" s="66"/>
      <c r="D400" s="66"/>
      <c r="E400" s="66"/>
      <c r="F400" s="10"/>
    </row>
    <row r="401" spans="1:6">
      <c r="A401" s="66"/>
      <c r="B401" s="66"/>
      <c r="C401" s="66"/>
      <c r="D401" s="66"/>
      <c r="E401" s="66"/>
      <c r="F401" s="10"/>
    </row>
    <row r="402" spans="1:6">
      <c r="A402" s="66"/>
      <c r="B402" s="66"/>
      <c r="C402" s="66"/>
      <c r="D402" s="66"/>
      <c r="E402" s="66"/>
      <c r="F402" s="10"/>
    </row>
    <row r="403" spans="1:6">
      <c r="A403" s="66"/>
      <c r="B403" s="66"/>
      <c r="C403" s="66"/>
      <c r="D403" s="66"/>
      <c r="E403" s="66"/>
      <c r="F403" s="10"/>
    </row>
    <row r="404" spans="1:6">
      <c r="A404" s="66"/>
      <c r="B404" s="66"/>
      <c r="C404" s="66"/>
      <c r="D404" s="66"/>
      <c r="E404" s="66"/>
      <c r="F404" s="10"/>
    </row>
    <row r="405" spans="1:6">
      <c r="A405" s="66"/>
      <c r="B405" s="66"/>
      <c r="C405" s="66"/>
      <c r="D405" s="66"/>
      <c r="E405" s="66"/>
      <c r="F405" s="10"/>
    </row>
    <row r="406" spans="1:6">
      <c r="A406" s="66"/>
      <c r="B406" s="66"/>
      <c r="C406" s="66"/>
      <c r="D406" s="66"/>
      <c r="E406" s="66"/>
      <c r="F406" s="10"/>
    </row>
    <row r="407" spans="1:6">
      <c r="A407" s="66"/>
      <c r="B407" s="66"/>
      <c r="C407" s="66"/>
      <c r="D407" s="66"/>
      <c r="E407" s="66"/>
      <c r="F407" s="10"/>
    </row>
    <row r="408" spans="1:6">
      <c r="A408" s="66"/>
      <c r="B408" s="66"/>
      <c r="C408" s="66"/>
      <c r="D408" s="66"/>
      <c r="E408" s="66"/>
      <c r="F408" s="10"/>
    </row>
    <row r="409" spans="1:6">
      <c r="A409" s="66"/>
      <c r="B409" s="66"/>
      <c r="C409" s="66"/>
      <c r="D409" s="66"/>
      <c r="E409" s="66"/>
      <c r="F409" s="10"/>
    </row>
    <row r="410" spans="1:6">
      <c r="A410" s="66"/>
      <c r="B410" s="66"/>
      <c r="C410" s="66"/>
      <c r="D410" s="66"/>
      <c r="E410" s="66"/>
      <c r="F410" s="10"/>
    </row>
    <row r="411" spans="1:6">
      <c r="A411" s="66"/>
      <c r="B411" s="66"/>
      <c r="C411" s="66"/>
      <c r="D411" s="66"/>
      <c r="E411" s="66"/>
      <c r="F411" s="10"/>
    </row>
    <row r="412" spans="1:6">
      <c r="A412" s="66"/>
      <c r="B412" s="66"/>
      <c r="C412" s="66"/>
      <c r="D412" s="66"/>
      <c r="E412" s="66"/>
      <c r="F412" s="10"/>
    </row>
    <row r="413" spans="1:6">
      <c r="A413" s="66"/>
      <c r="B413" s="66"/>
      <c r="C413" s="66"/>
      <c r="D413" s="66"/>
      <c r="E413" s="66"/>
      <c r="F413" s="10"/>
    </row>
    <row r="414" spans="1:6">
      <c r="A414" s="66"/>
      <c r="B414" s="66"/>
      <c r="C414" s="66"/>
      <c r="D414" s="66"/>
      <c r="E414" s="66"/>
      <c r="F414" s="10"/>
    </row>
    <row r="415" spans="1:6">
      <c r="A415" s="66"/>
      <c r="B415" s="66"/>
      <c r="C415" s="66"/>
      <c r="D415" s="66"/>
      <c r="E415" s="66"/>
      <c r="F415" s="10"/>
    </row>
    <row r="416" spans="1:6">
      <c r="A416" s="66"/>
      <c r="B416" s="66"/>
      <c r="C416" s="66"/>
      <c r="D416" s="66"/>
      <c r="E416" s="66"/>
      <c r="F416" s="10"/>
    </row>
    <row r="417" spans="1:6">
      <c r="A417" s="66"/>
      <c r="B417" s="66"/>
      <c r="C417" s="66"/>
      <c r="D417" s="66"/>
      <c r="E417" s="66"/>
      <c r="F417" s="10"/>
    </row>
    <row r="418" spans="1:6">
      <c r="A418" s="66"/>
      <c r="B418" s="66"/>
      <c r="C418" s="66"/>
      <c r="D418" s="66"/>
      <c r="E418" s="66"/>
      <c r="F418" s="10"/>
    </row>
    <row r="419" spans="1:6">
      <c r="A419" s="66"/>
      <c r="B419" s="66"/>
      <c r="C419" s="66"/>
      <c r="D419" s="66"/>
      <c r="E419" s="66"/>
      <c r="F419" s="10"/>
    </row>
    <row r="420" spans="1:6">
      <c r="A420" s="66"/>
      <c r="B420" s="66"/>
      <c r="C420" s="66"/>
      <c r="D420" s="66"/>
      <c r="E420" s="66"/>
      <c r="F420" s="10"/>
    </row>
    <row r="421" spans="1:6">
      <c r="A421" s="66"/>
      <c r="B421" s="66"/>
      <c r="C421" s="66"/>
      <c r="D421" s="66"/>
      <c r="E421" s="66"/>
      <c r="F421" s="10"/>
    </row>
    <row r="422" spans="1:6">
      <c r="A422" s="66"/>
      <c r="B422" s="66"/>
      <c r="C422" s="66"/>
      <c r="D422" s="66"/>
      <c r="E422" s="66"/>
      <c r="F422" s="10"/>
    </row>
    <row r="423" spans="1:6">
      <c r="A423" s="66"/>
      <c r="B423" s="66"/>
      <c r="C423" s="66"/>
      <c r="D423" s="66"/>
      <c r="E423" s="66"/>
      <c r="F423" s="10"/>
    </row>
    <row r="424" spans="1:6">
      <c r="A424" s="66"/>
      <c r="B424" s="66"/>
      <c r="C424" s="66"/>
      <c r="D424" s="66"/>
      <c r="E424" s="66"/>
      <c r="F424" s="10"/>
    </row>
    <row r="425" spans="1:6">
      <c r="A425" s="66"/>
      <c r="B425" s="66"/>
      <c r="C425" s="66"/>
      <c r="D425" s="66"/>
      <c r="E425" s="66"/>
      <c r="F425" s="10"/>
    </row>
    <row r="426" spans="1:6">
      <c r="A426" s="66"/>
      <c r="B426" s="66"/>
      <c r="C426" s="66"/>
      <c r="D426" s="66"/>
      <c r="E426" s="66"/>
      <c r="F426" s="10"/>
    </row>
    <row r="427" spans="1:6">
      <c r="A427" s="66"/>
      <c r="B427" s="66"/>
      <c r="C427" s="66"/>
      <c r="D427" s="66"/>
      <c r="E427" s="66"/>
      <c r="F427" s="10"/>
    </row>
    <row r="428" spans="1:6">
      <c r="A428" s="66"/>
      <c r="B428" s="66"/>
      <c r="C428" s="66"/>
      <c r="D428" s="66"/>
      <c r="E428" s="66"/>
      <c r="F428" s="10"/>
    </row>
    <row r="429" spans="1:6">
      <c r="A429" s="66"/>
      <c r="B429" s="66"/>
      <c r="C429" s="66"/>
      <c r="D429" s="66"/>
      <c r="E429" s="66"/>
      <c r="F429" s="10"/>
    </row>
    <row r="430" spans="1:6">
      <c r="A430" s="66"/>
      <c r="B430" s="66"/>
      <c r="C430" s="66"/>
      <c r="D430" s="66"/>
      <c r="E430" s="66"/>
      <c r="F430" s="10"/>
    </row>
    <row r="431" spans="1:6">
      <c r="A431" s="66"/>
      <c r="B431" s="66"/>
      <c r="C431" s="66"/>
      <c r="D431" s="66"/>
      <c r="E431" s="66"/>
      <c r="F431" s="10"/>
    </row>
    <row r="432" spans="1:6">
      <c r="A432" s="66"/>
      <c r="B432" s="66"/>
      <c r="C432" s="66"/>
      <c r="D432" s="66"/>
      <c r="E432" s="66"/>
      <c r="F432" s="10"/>
    </row>
    <row r="433" spans="1:6">
      <c r="A433" s="66"/>
      <c r="B433" s="66"/>
      <c r="C433" s="66"/>
      <c r="D433" s="66"/>
      <c r="E433" s="66"/>
      <c r="F433" s="10"/>
    </row>
    <row r="434" spans="1:6">
      <c r="A434" s="66"/>
      <c r="B434" s="66"/>
      <c r="C434" s="66"/>
      <c r="D434" s="66"/>
      <c r="E434" s="66"/>
      <c r="F434" s="10"/>
    </row>
    <row r="435" spans="1:6">
      <c r="A435" s="66"/>
      <c r="B435" s="66"/>
      <c r="C435" s="66"/>
      <c r="D435" s="66"/>
      <c r="E435" s="66"/>
      <c r="F435" s="10"/>
    </row>
    <row r="436" spans="1:6">
      <c r="A436" s="66"/>
      <c r="B436" s="66"/>
      <c r="C436" s="66"/>
      <c r="D436" s="66"/>
      <c r="E436" s="66"/>
      <c r="F436" s="10"/>
    </row>
    <row r="437" spans="1:6">
      <c r="A437" s="66"/>
      <c r="B437" s="66"/>
      <c r="C437" s="66"/>
      <c r="D437" s="66"/>
      <c r="E437" s="66"/>
      <c r="F437" s="10"/>
    </row>
    <row r="438" spans="1:6">
      <c r="A438" s="66"/>
      <c r="B438" s="66"/>
      <c r="C438" s="66"/>
      <c r="D438" s="66"/>
      <c r="E438" s="66"/>
      <c r="F438" s="10"/>
    </row>
    <row r="439" spans="1:6">
      <c r="A439" s="66"/>
      <c r="B439" s="66"/>
      <c r="C439" s="66"/>
      <c r="D439" s="66"/>
      <c r="E439" s="66"/>
      <c r="F439" s="10"/>
    </row>
    <row r="440" spans="1:6">
      <c r="A440" s="66"/>
      <c r="B440" s="66"/>
      <c r="C440" s="66"/>
      <c r="D440" s="66"/>
      <c r="E440" s="66"/>
      <c r="F440" s="10"/>
    </row>
    <row r="441" spans="1:6">
      <c r="A441" s="66"/>
      <c r="B441" s="66"/>
      <c r="C441" s="66"/>
      <c r="D441" s="66"/>
      <c r="E441" s="66"/>
      <c r="F441" s="10"/>
    </row>
    <row r="442" spans="1:6">
      <c r="A442" s="66"/>
      <c r="B442" s="66"/>
      <c r="C442" s="66"/>
      <c r="D442" s="66"/>
      <c r="E442" s="66"/>
      <c r="F442" s="10"/>
    </row>
    <row r="443" spans="1:6">
      <c r="A443" s="66"/>
      <c r="B443" s="66"/>
      <c r="C443" s="66"/>
      <c r="D443" s="66"/>
      <c r="E443" s="66"/>
      <c r="F443" s="10"/>
    </row>
    <row r="444" spans="1:6">
      <c r="A444" s="66"/>
      <c r="B444" s="66"/>
      <c r="C444" s="66"/>
      <c r="D444" s="66"/>
      <c r="E444" s="66"/>
      <c r="F444" s="10"/>
    </row>
    <row r="445" spans="1:6">
      <c r="A445" s="66"/>
      <c r="B445" s="66"/>
      <c r="C445" s="66"/>
      <c r="D445" s="66"/>
      <c r="E445" s="66"/>
      <c r="F445" s="10"/>
    </row>
    <row r="446" spans="1:6">
      <c r="A446" s="66"/>
      <c r="B446" s="66"/>
      <c r="C446" s="66"/>
      <c r="D446" s="66"/>
      <c r="E446" s="66"/>
      <c r="F446" s="10"/>
    </row>
    <row r="447" spans="1:6">
      <c r="A447" s="66"/>
      <c r="B447" s="66"/>
      <c r="C447" s="66"/>
      <c r="D447" s="66"/>
      <c r="E447" s="66"/>
      <c r="F447" s="10"/>
    </row>
    <row r="448" spans="1:6">
      <c r="A448" s="66"/>
      <c r="B448" s="66"/>
      <c r="C448" s="66"/>
      <c r="D448" s="66"/>
      <c r="E448" s="66"/>
      <c r="F448" s="10"/>
    </row>
    <row r="449" spans="1:6">
      <c r="A449" s="66"/>
      <c r="B449" s="66"/>
      <c r="C449" s="66"/>
      <c r="D449" s="66"/>
      <c r="E449" s="66"/>
      <c r="F449" s="10"/>
    </row>
    <row r="450" spans="1:6">
      <c r="A450" s="66"/>
      <c r="B450" s="66"/>
      <c r="C450" s="66"/>
      <c r="D450" s="66"/>
      <c r="E450" s="66"/>
      <c r="F450" s="10"/>
    </row>
    <row r="451" spans="1:6">
      <c r="A451" s="66"/>
      <c r="B451" s="66"/>
      <c r="C451" s="66"/>
      <c r="D451" s="66"/>
      <c r="E451" s="66"/>
      <c r="F451" s="10"/>
    </row>
    <row r="452" spans="1:6">
      <c r="A452" s="66"/>
      <c r="B452" s="66"/>
      <c r="C452" s="66"/>
      <c r="D452" s="66"/>
      <c r="E452" s="66"/>
      <c r="F452" s="10"/>
    </row>
    <row r="453" spans="1:6">
      <c r="A453" s="66"/>
      <c r="B453" s="66"/>
      <c r="C453" s="66"/>
      <c r="D453" s="66"/>
      <c r="E453" s="66"/>
      <c r="F453" s="10"/>
    </row>
    <row r="454" spans="1:6">
      <c r="A454" s="66"/>
      <c r="B454" s="66"/>
      <c r="C454" s="66"/>
      <c r="D454" s="66"/>
      <c r="E454" s="66"/>
      <c r="F454" s="10"/>
    </row>
    <row r="455" spans="1:6">
      <c r="A455" s="66"/>
      <c r="B455" s="66"/>
      <c r="C455" s="66"/>
      <c r="D455" s="66"/>
      <c r="E455" s="66"/>
      <c r="F455" s="10"/>
    </row>
    <row r="456" spans="1:6">
      <c r="A456" s="66"/>
      <c r="B456" s="66"/>
      <c r="C456" s="66"/>
      <c r="D456" s="66"/>
      <c r="E456" s="66"/>
      <c r="F456" s="10"/>
    </row>
    <row r="457" spans="1:6">
      <c r="A457" s="66"/>
      <c r="B457" s="66"/>
      <c r="C457" s="66"/>
      <c r="D457" s="66"/>
      <c r="E457" s="66"/>
      <c r="F457" s="10"/>
    </row>
    <row r="458" spans="1:6">
      <c r="A458" s="66"/>
      <c r="B458" s="66"/>
      <c r="C458" s="66"/>
      <c r="D458" s="66"/>
      <c r="E458" s="66"/>
      <c r="F458" s="10"/>
    </row>
    <row r="459" spans="1:6">
      <c r="A459" s="66"/>
      <c r="B459" s="66"/>
      <c r="C459" s="66"/>
      <c r="D459" s="66"/>
      <c r="E459" s="66"/>
      <c r="F459" s="10"/>
    </row>
    <row r="460" spans="1:6">
      <c r="A460" s="66"/>
      <c r="B460" s="66"/>
      <c r="C460" s="66"/>
      <c r="D460" s="66"/>
      <c r="E460" s="66"/>
      <c r="F460" s="10"/>
    </row>
    <row r="461" spans="1:6">
      <c r="A461" s="66"/>
      <c r="B461" s="66"/>
      <c r="C461" s="66"/>
      <c r="D461" s="66"/>
      <c r="E461" s="66"/>
      <c r="F461" s="10"/>
    </row>
    <row r="462" spans="1:6">
      <c r="A462" s="66"/>
      <c r="B462" s="66"/>
      <c r="C462" s="66"/>
      <c r="D462" s="66"/>
      <c r="E462" s="66"/>
      <c r="F462" s="10"/>
    </row>
    <row r="463" spans="1:6">
      <c r="A463" s="66"/>
      <c r="B463" s="66"/>
      <c r="C463" s="66"/>
      <c r="D463" s="66"/>
      <c r="E463" s="66"/>
      <c r="F463" s="10"/>
    </row>
    <row r="464" spans="1:6">
      <c r="A464" s="66"/>
      <c r="B464" s="66"/>
      <c r="C464" s="66"/>
      <c r="D464" s="66"/>
      <c r="E464" s="66"/>
      <c r="F464" s="10"/>
    </row>
    <row r="465" spans="1:6">
      <c r="A465" s="66"/>
      <c r="B465" s="66"/>
      <c r="C465" s="66"/>
      <c r="D465" s="66"/>
      <c r="E465" s="66"/>
      <c r="F465" s="10"/>
    </row>
    <row r="466" spans="1:6">
      <c r="A466" s="66"/>
      <c r="B466" s="66"/>
      <c r="C466" s="66"/>
      <c r="D466" s="66"/>
      <c r="E466" s="66"/>
      <c r="F466" s="10"/>
    </row>
    <row r="467" spans="1:6">
      <c r="A467" s="66"/>
      <c r="B467" s="66"/>
      <c r="C467" s="66"/>
      <c r="D467" s="66"/>
      <c r="E467" s="66"/>
      <c r="F467" s="10"/>
    </row>
    <row r="468" spans="1:6">
      <c r="A468" s="66"/>
      <c r="B468" s="66"/>
      <c r="C468" s="66"/>
      <c r="D468" s="66"/>
      <c r="E468" s="66"/>
      <c r="F468" s="10"/>
    </row>
    <row r="469" spans="1:6">
      <c r="A469" s="66"/>
      <c r="B469" s="66"/>
      <c r="C469" s="66"/>
      <c r="D469" s="66"/>
      <c r="E469" s="66"/>
      <c r="F469" s="10"/>
    </row>
    <row r="470" spans="1:6">
      <c r="A470" s="66"/>
      <c r="B470" s="66"/>
      <c r="C470" s="66"/>
      <c r="D470" s="66"/>
      <c r="E470" s="66"/>
      <c r="F470" s="10"/>
    </row>
    <row r="471" spans="1:6">
      <c r="A471" s="66"/>
      <c r="B471" s="66"/>
      <c r="C471" s="66"/>
      <c r="D471" s="66"/>
      <c r="E471" s="66"/>
      <c r="F471" s="10"/>
    </row>
    <row r="472" spans="1:6">
      <c r="A472" s="66"/>
      <c r="B472" s="66"/>
      <c r="C472" s="66"/>
      <c r="D472" s="66"/>
      <c r="E472" s="66"/>
      <c r="F472" s="10"/>
    </row>
    <row r="473" spans="1:6">
      <c r="A473" s="66"/>
      <c r="B473" s="66"/>
      <c r="C473" s="66"/>
      <c r="D473" s="66"/>
      <c r="E473" s="66"/>
      <c r="F473" s="10"/>
    </row>
    <row r="474" spans="1:6">
      <c r="A474" s="66"/>
      <c r="B474" s="66"/>
      <c r="C474" s="66"/>
      <c r="D474" s="66"/>
      <c r="E474" s="66"/>
      <c r="F474" s="10"/>
    </row>
    <row r="475" spans="1:6">
      <c r="A475" s="66"/>
      <c r="B475" s="66"/>
      <c r="C475" s="66"/>
      <c r="D475" s="66"/>
      <c r="E475" s="66"/>
      <c r="F475" s="10"/>
    </row>
    <row r="476" spans="1:6">
      <c r="A476" s="66"/>
      <c r="B476" s="66"/>
      <c r="C476" s="66"/>
      <c r="D476" s="66"/>
      <c r="E476" s="66"/>
      <c r="F476" s="10"/>
    </row>
    <row r="477" spans="1:6">
      <c r="A477" s="66"/>
      <c r="B477" s="66"/>
      <c r="C477" s="66"/>
      <c r="D477" s="66"/>
      <c r="E477" s="66"/>
      <c r="F477" s="10"/>
    </row>
    <row r="478" spans="1:6">
      <c r="A478" s="66"/>
      <c r="B478" s="66"/>
      <c r="C478" s="66"/>
      <c r="D478" s="66"/>
      <c r="E478" s="66"/>
      <c r="F478" s="10"/>
    </row>
    <row r="479" spans="1:6">
      <c r="A479" s="66"/>
      <c r="B479" s="66"/>
      <c r="C479" s="66"/>
      <c r="D479" s="66"/>
      <c r="E479" s="66"/>
      <c r="F479" s="10"/>
    </row>
    <row r="480" spans="1:6">
      <c r="A480" s="66"/>
      <c r="B480" s="66"/>
      <c r="C480" s="66"/>
      <c r="D480" s="66"/>
      <c r="E480" s="66"/>
      <c r="F480" s="10"/>
    </row>
    <row r="481" spans="1:6">
      <c r="A481" s="66"/>
      <c r="B481" s="66"/>
      <c r="C481" s="66"/>
      <c r="D481" s="66"/>
      <c r="E481" s="66"/>
      <c r="F481" s="10"/>
    </row>
    <row r="482" spans="1:6">
      <c r="A482" s="66"/>
      <c r="B482" s="66"/>
      <c r="C482" s="66"/>
      <c r="D482" s="66"/>
      <c r="E482" s="66"/>
      <c r="F482" s="10"/>
    </row>
    <row r="483" spans="1:6">
      <c r="A483" s="66"/>
      <c r="B483" s="66"/>
      <c r="C483" s="66"/>
      <c r="D483" s="66"/>
      <c r="E483" s="66"/>
      <c r="F483" s="10"/>
    </row>
    <row r="484" spans="1:6">
      <c r="A484" s="66"/>
      <c r="B484" s="66"/>
      <c r="C484" s="66"/>
      <c r="D484" s="66"/>
      <c r="E484" s="66"/>
      <c r="F484" s="10"/>
    </row>
    <row r="485" spans="1:6">
      <c r="A485" s="66"/>
      <c r="B485" s="66"/>
      <c r="C485" s="66"/>
      <c r="D485" s="66"/>
      <c r="E485" s="66"/>
      <c r="F485" s="10"/>
    </row>
    <row r="486" spans="1:6">
      <c r="A486" s="66"/>
      <c r="B486" s="66"/>
      <c r="C486" s="66"/>
      <c r="D486" s="66"/>
      <c r="E486" s="66"/>
      <c r="F486" s="10"/>
    </row>
    <row r="487" spans="1:6">
      <c r="A487" s="66"/>
      <c r="B487" s="66"/>
      <c r="C487" s="66"/>
      <c r="D487" s="66"/>
      <c r="E487" s="66"/>
      <c r="F487" s="10"/>
    </row>
    <row r="488" spans="1:6">
      <c r="A488" s="66"/>
      <c r="B488" s="66"/>
      <c r="C488" s="66"/>
      <c r="D488" s="66"/>
      <c r="E488" s="66"/>
      <c r="F488" s="10"/>
    </row>
    <row r="489" spans="1:6">
      <c r="A489" s="66"/>
      <c r="B489" s="66"/>
      <c r="C489" s="66"/>
      <c r="D489" s="66"/>
      <c r="E489" s="66"/>
      <c r="F489" s="10"/>
    </row>
    <row r="490" spans="1:6">
      <c r="A490" s="66"/>
      <c r="B490" s="66"/>
      <c r="C490" s="66"/>
      <c r="D490" s="66"/>
      <c r="E490" s="66"/>
      <c r="F490" s="10"/>
    </row>
    <row r="491" spans="1:6">
      <c r="A491" s="66"/>
      <c r="B491" s="66"/>
      <c r="C491" s="66"/>
      <c r="D491" s="66"/>
      <c r="E491" s="66"/>
      <c r="F491" s="10"/>
    </row>
    <row r="492" spans="1:6">
      <c r="A492" s="66"/>
      <c r="B492" s="66"/>
      <c r="C492" s="66"/>
      <c r="D492" s="66"/>
      <c r="E492" s="66"/>
      <c r="F492" s="10"/>
    </row>
    <row r="493" spans="1:6">
      <c r="A493" s="66"/>
      <c r="B493" s="66"/>
      <c r="C493" s="66"/>
      <c r="D493" s="66"/>
      <c r="E493" s="66"/>
      <c r="F493" s="10"/>
    </row>
    <row r="494" spans="1:6">
      <c r="A494" s="66"/>
      <c r="B494" s="66"/>
      <c r="C494" s="66"/>
      <c r="D494" s="66"/>
      <c r="E494" s="66"/>
      <c r="F494" s="10"/>
    </row>
    <row r="495" spans="1:6">
      <c r="A495" s="66"/>
      <c r="B495" s="66"/>
      <c r="C495" s="66"/>
      <c r="D495" s="66"/>
      <c r="E495" s="66"/>
      <c r="F495" s="10"/>
    </row>
    <row r="496" spans="1:6">
      <c r="A496" s="66"/>
      <c r="B496" s="66"/>
      <c r="C496" s="66"/>
      <c r="D496" s="66"/>
      <c r="E496" s="66"/>
      <c r="F496" s="10"/>
    </row>
    <row r="497" spans="1:6">
      <c r="A497" s="66"/>
      <c r="B497" s="66"/>
      <c r="C497" s="66"/>
      <c r="D497" s="66"/>
      <c r="E497" s="66"/>
      <c r="F497" s="10"/>
    </row>
    <row r="498" spans="1:6">
      <c r="A498" s="66"/>
      <c r="B498" s="66"/>
      <c r="C498" s="66"/>
      <c r="D498" s="66"/>
      <c r="E498" s="66"/>
      <c r="F498" s="10"/>
    </row>
    <row r="499" spans="1:6">
      <c r="A499" s="66"/>
      <c r="B499" s="66"/>
      <c r="C499" s="66"/>
      <c r="D499" s="66"/>
      <c r="E499" s="66"/>
      <c r="F499" s="10"/>
    </row>
    <row r="500" spans="1:6">
      <c r="A500" s="66"/>
      <c r="B500" s="66"/>
      <c r="C500" s="66"/>
      <c r="D500" s="66"/>
      <c r="E500" s="66"/>
      <c r="F500" s="10"/>
    </row>
    <row r="501" spans="1:6">
      <c r="A501" s="66"/>
      <c r="B501" s="66"/>
      <c r="C501" s="66"/>
      <c r="D501" s="66"/>
      <c r="E501" s="66"/>
      <c r="F501" s="10"/>
    </row>
    <row r="502" spans="1:6">
      <c r="A502" s="66"/>
      <c r="B502" s="66"/>
      <c r="C502" s="66"/>
      <c r="D502" s="66"/>
      <c r="E502" s="66"/>
      <c r="F502" s="10"/>
    </row>
    <row r="503" spans="1:6">
      <c r="A503" s="66"/>
      <c r="B503" s="66"/>
      <c r="C503" s="66"/>
      <c r="D503" s="66"/>
      <c r="E503" s="66"/>
      <c r="F503" s="10"/>
    </row>
    <row r="504" spans="1:6">
      <c r="A504" s="66"/>
      <c r="B504" s="66"/>
      <c r="C504" s="66"/>
      <c r="D504" s="66"/>
      <c r="E504" s="66"/>
      <c r="F504" s="10"/>
    </row>
    <row r="505" spans="1:6">
      <c r="A505" s="66"/>
      <c r="B505" s="66"/>
      <c r="C505" s="66"/>
      <c r="D505" s="66"/>
      <c r="E505" s="66"/>
      <c r="F505" s="10"/>
    </row>
    <row r="506" spans="1:6">
      <c r="A506" s="66"/>
      <c r="B506" s="66"/>
      <c r="C506" s="66"/>
      <c r="D506" s="66"/>
      <c r="E506" s="66"/>
      <c r="F506" s="10"/>
    </row>
    <row r="507" spans="1:6">
      <c r="A507" s="66"/>
      <c r="B507" s="66"/>
      <c r="C507" s="66"/>
      <c r="D507" s="66"/>
      <c r="E507" s="66"/>
      <c r="F507" s="10"/>
    </row>
    <row r="508" spans="1:6">
      <c r="A508" s="66"/>
      <c r="B508" s="66"/>
      <c r="C508" s="66"/>
      <c r="D508" s="66"/>
      <c r="E508" s="66"/>
      <c r="F508" s="10"/>
    </row>
    <row r="509" spans="1:6">
      <c r="A509" s="66"/>
      <c r="B509" s="66"/>
      <c r="C509" s="66"/>
      <c r="D509" s="66"/>
      <c r="E509" s="66"/>
      <c r="F509" s="10"/>
    </row>
    <row r="510" spans="1:6">
      <c r="A510" s="66"/>
      <c r="B510" s="66"/>
      <c r="C510" s="66"/>
      <c r="D510" s="66"/>
      <c r="E510" s="66"/>
      <c r="F510" s="10"/>
    </row>
    <row r="511" spans="1:6">
      <c r="A511" s="66"/>
      <c r="B511" s="66"/>
      <c r="C511" s="66"/>
      <c r="D511" s="66"/>
      <c r="E511" s="66"/>
      <c r="F511" s="10"/>
    </row>
    <row r="512" spans="1:6">
      <c r="A512" s="66"/>
      <c r="B512" s="66"/>
      <c r="C512" s="66"/>
      <c r="D512" s="66"/>
      <c r="E512" s="66"/>
      <c r="F512" s="10"/>
    </row>
    <row r="513" spans="1:6">
      <c r="A513" s="66"/>
      <c r="B513" s="66"/>
      <c r="C513" s="66"/>
      <c r="D513" s="66"/>
      <c r="E513" s="66"/>
      <c r="F513" s="10"/>
    </row>
    <row r="514" spans="1:6">
      <c r="A514" s="66"/>
      <c r="B514" s="66"/>
      <c r="C514" s="66"/>
      <c r="D514" s="66"/>
      <c r="E514" s="66"/>
      <c r="F514" s="10"/>
    </row>
    <row r="515" spans="1:6">
      <c r="A515" s="66"/>
      <c r="B515" s="66"/>
      <c r="C515" s="66"/>
      <c r="D515" s="66"/>
      <c r="E515" s="66"/>
      <c r="F515" s="10"/>
    </row>
    <row r="516" spans="1:6">
      <c r="A516" s="66"/>
      <c r="B516" s="66"/>
      <c r="C516" s="66"/>
      <c r="D516" s="66"/>
      <c r="E516" s="66"/>
      <c r="F516" s="10"/>
    </row>
    <row r="517" spans="1:6">
      <c r="A517" s="66"/>
      <c r="B517" s="66"/>
      <c r="C517" s="66"/>
      <c r="D517" s="66"/>
      <c r="E517" s="66"/>
      <c r="F517" s="10"/>
    </row>
    <row r="518" spans="1:6">
      <c r="A518" s="66"/>
      <c r="B518" s="66"/>
      <c r="C518" s="66"/>
      <c r="D518" s="66"/>
      <c r="E518" s="66"/>
      <c r="F518" s="10"/>
    </row>
    <row r="519" spans="1:6">
      <c r="A519" s="66"/>
      <c r="B519" s="66"/>
      <c r="C519" s="66"/>
      <c r="D519" s="66"/>
      <c r="E519" s="66"/>
      <c r="F519" s="10"/>
    </row>
    <row r="520" spans="1:6">
      <c r="A520" s="66"/>
      <c r="B520" s="66"/>
      <c r="C520" s="66"/>
      <c r="D520" s="66"/>
      <c r="E520" s="66"/>
      <c r="F520" s="10"/>
    </row>
    <row r="521" spans="1:6">
      <c r="A521" s="66"/>
      <c r="B521" s="66"/>
      <c r="C521" s="66"/>
      <c r="D521" s="66"/>
      <c r="E521" s="66"/>
      <c r="F521" s="10"/>
    </row>
    <row r="522" spans="1:6">
      <c r="A522" s="66"/>
      <c r="B522" s="66"/>
      <c r="C522" s="66"/>
      <c r="D522" s="66"/>
      <c r="E522" s="66"/>
      <c r="F522" s="10"/>
    </row>
    <row r="523" spans="1:6">
      <c r="A523" s="66"/>
      <c r="B523" s="66"/>
      <c r="C523" s="66"/>
      <c r="D523" s="66"/>
      <c r="E523" s="66"/>
      <c r="F523" s="10"/>
    </row>
    <row r="524" spans="1:6">
      <c r="A524" s="66"/>
      <c r="B524" s="66"/>
      <c r="C524" s="66"/>
      <c r="D524" s="66"/>
      <c r="E524" s="66"/>
      <c r="F524" s="10"/>
    </row>
    <row r="525" spans="1:6">
      <c r="A525" s="66"/>
      <c r="B525" s="66"/>
      <c r="C525" s="66"/>
      <c r="D525" s="66"/>
      <c r="E525" s="66"/>
      <c r="F525" s="10"/>
    </row>
    <row r="526" spans="1:6">
      <c r="A526" s="66"/>
      <c r="B526" s="66"/>
      <c r="C526" s="66"/>
      <c r="D526" s="66"/>
      <c r="E526" s="66"/>
      <c r="F526" s="10"/>
    </row>
    <row r="527" spans="1:6">
      <c r="A527" s="66"/>
      <c r="B527" s="66"/>
      <c r="C527" s="66"/>
      <c r="D527" s="66"/>
      <c r="E527" s="66"/>
      <c r="F527" s="10"/>
    </row>
    <row r="528" spans="1:6">
      <c r="A528" s="66"/>
      <c r="B528" s="66"/>
      <c r="C528" s="66"/>
      <c r="D528" s="66"/>
      <c r="E528" s="66"/>
      <c r="F528" s="10"/>
    </row>
    <row r="529" spans="1:6">
      <c r="A529" s="66"/>
      <c r="B529" s="66"/>
      <c r="C529" s="66"/>
      <c r="D529" s="66"/>
      <c r="E529" s="66"/>
      <c r="F529" s="10"/>
    </row>
    <row r="530" spans="1:6">
      <c r="A530" s="66"/>
      <c r="B530" s="66"/>
      <c r="C530" s="66"/>
      <c r="D530" s="66"/>
      <c r="E530" s="66"/>
      <c r="F530" s="10"/>
    </row>
    <row r="531" spans="1:6">
      <c r="A531" s="66"/>
      <c r="B531" s="66"/>
      <c r="C531" s="66"/>
      <c r="D531" s="66"/>
      <c r="E531" s="66"/>
      <c r="F531" s="10"/>
    </row>
    <row r="532" spans="1:6">
      <c r="A532" s="66"/>
      <c r="B532" s="66"/>
      <c r="C532" s="66"/>
      <c r="D532" s="66"/>
      <c r="E532" s="66"/>
      <c r="F532" s="10"/>
    </row>
    <row r="533" spans="1:6">
      <c r="A533" s="66"/>
      <c r="B533" s="66"/>
      <c r="C533" s="66"/>
      <c r="D533" s="66"/>
      <c r="E533" s="66"/>
      <c r="F533" s="10"/>
    </row>
    <row r="534" spans="1:6">
      <c r="A534" s="66"/>
      <c r="B534" s="66"/>
      <c r="C534" s="66"/>
      <c r="D534" s="66"/>
      <c r="E534" s="66"/>
      <c r="F534" s="10"/>
    </row>
    <row r="535" spans="1:6">
      <c r="A535" s="66"/>
      <c r="B535" s="66"/>
      <c r="C535" s="66"/>
      <c r="D535" s="66"/>
      <c r="E535" s="66"/>
      <c r="F535" s="10"/>
    </row>
    <row r="536" spans="1:6">
      <c r="A536" s="66"/>
      <c r="B536" s="66"/>
      <c r="C536" s="66"/>
      <c r="D536" s="66"/>
      <c r="E536" s="66"/>
      <c r="F536" s="10"/>
    </row>
    <row r="537" spans="1:6">
      <c r="A537" s="66"/>
      <c r="B537" s="66"/>
      <c r="C537" s="66"/>
      <c r="D537" s="66"/>
      <c r="E537" s="66"/>
      <c r="F537" s="10"/>
    </row>
    <row r="538" spans="1:6">
      <c r="A538" s="66"/>
      <c r="B538" s="66"/>
      <c r="C538" s="66"/>
      <c r="D538" s="66"/>
      <c r="E538" s="66"/>
      <c r="F538" s="10"/>
    </row>
    <row r="539" spans="1:6">
      <c r="A539" s="66"/>
      <c r="B539" s="66"/>
      <c r="C539" s="66"/>
      <c r="D539" s="66"/>
      <c r="E539" s="66"/>
      <c r="F539" s="10"/>
    </row>
    <row r="540" spans="1:6">
      <c r="A540" s="66"/>
      <c r="B540" s="66"/>
      <c r="C540" s="66"/>
      <c r="D540" s="66"/>
      <c r="E540" s="66"/>
      <c r="F540" s="10"/>
    </row>
    <row r="541" spans="1:6">
      <c r="A541" s="66"/>
      <c r="B541" s="66"/>
      <c r="C541" s="66"/>
      <c r="D541" s="66"/>
      <c r="E541" s="66"/>
      <c r="F541" s="10"/>
    </row>
    <row r="542" spans="1:6">
      <c r="A542" s="66"/>
      <c r="B542" s="66"/>
      <c r="C542" s="66"/>
      <c r="D542" s="66"/>
      <c r="E542" s="66"/>
      <c r="F542" s="10"/>
    </row>
    <row r="543" spans="1:6">
      <c r="A543" s="66"/>
      <c r="B543" s="66"/>
      <c r="C543" s="66"/>
      <c r="D543" s="66"/>
      <c r="E543" s="66"/>
      <c r="F543" s="10"/>
    </row>
    <row r="544" spans="1:6">
      <c r="A544" s="66"/>
      <c r="B544" s="66"/>
      <c r="C544" s="66"/>
      <c r="D544" s="66"/>
      <c r="E544" s="66"/>
      <c r="F544" s="10"/>
    </row>
    <row r="545" spans="1:6">
      <c r="A545" s="66"/>
      <c r="B545" s="66"/>
      <c r="C545" s="66"/>
      <c r="D545" s="66"/>
      <c r="E545" s="66"/>
      <c r="F545" s="10"/>
    </row>
    <row r="546" spans="1:6">
      <c r="A546" s="66"/>
      <c r="B546" s="66"/>
      <c r="C546" s="66"/>
      <c r="D546" s="66"/>
      <c r="E546" s="66"/>
      <c r="F546" s="10"/>
    </row>
    <row r="547" spans="1:6">
      <c r="A547" s="66"/>
      <c r="B547" s="66"/>
      <c r="C547" s="66"/>
      <c r="D547" s="66"/>
      <c r="E547" s="66"/>
      <c r="F547" s="10"/>
    </row>
    <row r="548" spans="1:6">
      <c r="A548" s="66"/>
      <c r="B548" s="66"/>
      <c r="C548" s="66"/>
      <c r="D548" s="66"/>
      <c r="E548" s="66"/>
      <c r="F548" s="10"/>
    </row>
    <row r="549" spans="1:6">
      <c r="A549" s="66"/>
      <c r="B549" s="66"/>
      <c r="C549" s="66"/>
      <c r="D549" s="66"/>
      <c r="E549" s="66"/>
      <c r="F549" s="10"/>
    </row>
    <row r="550" spans="1:6">
      <c r="A550" s="66"/>
      <c r="B550" s="66"/>
      <c r="C550" s="66"/>
      <c r="D550" s="66"/>
      <c r="E550" s="66"/>
      <c r="F550" s="10"/>
    </row>
    <row r="551" spans="1:6">
      <c r="A551" s="66"/>
      <c r="B551" s="66"/>
      <c r="C551" s="66"/>
      <c r="D551" s="66"/>
      <c r="E551" s="66"/>
      <c r="F551" s="10"/>
    </row>
    <row r="552" spans="1:6">
      <c r="A552" s="66"/>
      <c r="B552" s="66"/>
      <c r="C552" s="66"/>
      <c r="D552" s="66"/>
      <c r="E552" s="66"/>
      <c r="F552" s="10"/>
    </row>
    <row r="553" spans="1:6">
      <c r="A553" s="66"/>
      <c r="B553" s="66"/>
      <c r="C553" s="66"/>
      <c r="D553" s="66"/>
      <c r="E553" s="66"/>
      <c r="F553" s="10"/>
    </row>
    <row r="554" spans="1:6">
      <c r="A554" s="66"/>
      <c r="B554" s="66"/>
      <c r="C554" s="66"/>
      <c r="D554" s="66"/>
      <c r="E554" s="66"/>
      <c r="F554" s="10"/>
    </row>
    <row r="555" spans="1:6">
      <c r="A555" s="66"/>
      <c r="B555" s="66"/>
      <c r="C555" s="66"/>
      <c r="D555" s="66"/>
      <c r="E555" s="66"/>
      <c r="F555" s="10"/>
    </row>
    <row r="556" spans="1:6">
      <c r="A556" s="66"/>
      <c r="B556" s="66"/>
      <c r="C556" s="66"/>
      <c r="D556" s="66"/>
      <c r="E556" s="66"/>
      <c r="F556" s="10"/>
    </row>
    <row r="557" spans="1:6">
      <c r="A557" s="66"/>
      <c r="B557" s="66"/>
      <c r="C557" s="66"/>
      <c r="D557" s="66"/>
      <c r="E557" s="66"/>
      <c r="F557" s="10"/>
    </row>
    <row r="558" spans="1:6">
      <c r="A558" s="66"/>
      <c r="B558" s="66"/>
      <c r="C558" s="66"/>
      <c r="D558" s="66"/>
      <c r="E558" s="66"/>
      <c r="F558" s="10"/>
    </row>
    <row r="559" spans="1:6">
      <c r="A559" s="66"/>
      <c r="B559" s="66"/>
      <c r="C559" s="66"/>
      <c r="D559" s="66"/>
      <c r="E559" s="66"/>
      <c r="F559" s="10"/>
    </row>
    <row r="560" spans="1:6">
      <c r="A560" s="66"/>
      <c r="B560" s="66"/>
      <c r="C560" s="66"/>
      <c r="D560" s="66"/>
      <c r="E560" s="66"/>
      <c r="F560" s="10"/>
    </row>
    <row r="561" spans="1:6">
      <c r="A561" s="66"/>
      <c r="B561" s="66"/>
      <c r="C561" s="66"/>
      <c r="D561" s="66"/>
      <c r="E561" s="66"/>
      <c r="F561" s="10"/>
    </row>
    <row r="562" spans="1:6">
      <c r="A562" s="66"/>
      <c r="B562" s="66"/>
      <c r="C562" s="66"/>
      <c r="D562" s="66"/>
      <c r="E562" s="66"/>
      <c r="F562" s="10"/>
    </row>
    <row r="563" spans="1:6">
      <c r="A563" s="66"/>
      <c r="B563" s="66"/>
      <c r="C563" s="66"/>
      <c r="D563" s="66"/>
      <c r="E563" s="66"/>
      <c r="F563" s="10"/>
    </row>
    <row r="564" spans="1:6">
      <c r="A564" s="66"/>
      <c r="B564" s="66"/>
      <c r="C564" s="66"/>
      <c r="D564" s="66"/>
      <c r="E564" s="66"/>
      <c r="F564" s="10"/>
    </row>
    <row r="565" spans="1:6">
      <c r="A565" s="66"/>
      <c r="B565" s="66"/>
      <c r="C565" s="66"/>
      <c r="D565" s="66"/>
      <c r="E565" s="66"/>
      <c r="F565" s="10"/>
    </row>
    <row r="566" spans="1:6">
      <c r="A566" s="66"/>
      <c r="B566" s="66"/>
      <c r="C566" s="66"/>
      <c r="D566" s="66"/>
      <c r="E566" s="66"/>
      <c r="F566" s="10"/>
    </row>
    <row r="567" spans="1:6">
      <c r="A567" s="66"/>
      <c r="B567" s="66"/>
      <c r="C567" s="66"/>
      <c r="D567" s="66"/>
      <c r="E567" s="66"/>
      <c r="F567" s="10"/>
    </row>
    <row r="568" spans="1:6">
      <c r="A568" s="66"/>
      <c r="B568" s="66"/>
      <c r="C568" s="66"/>
      <c r="D568" s="66"/>
      <c r="E568" s="66"/>
      <c r="F568" s="10"/>
    </row>
    <row r="569" spans="1:6">
      <c r="A569" s="66"/>
      <c r="B569" s="66"/>
      <c r="C569" s="66"/>
      <c r="D569" s="66"/>
      <c r="E569" s="66"/>
      <c r="F569" s="10"/>
    </row>
    <row r="570" spans="1:6">
      <c r="A570" s="66"/>
      <c r="B570" s="66"/>
      <c r="C570" s="66"/>
      <c r="D570" s="66"/>
      <c r="E570" s="66"/>
      <c r="F570" s="10"/>
    </row>
    <row r="571" spans="1:6">
      <c r="A571" s="66"/>
      <c r="B571" s="66"/>
      <c r="C571" s="66"/>
      <c r="D571" s="66"/>
      <c r="E571" s="66"/>
      <c r="F571" s="10"/>
    </row>
    <row r="572" spans="1:6">
      <c r="A572" s="66"/>
      <c r="B572" s="66"/>
      <c r="C572" s="66"/>
      <c r="D572" s="66"/>
      <c r="E572" s="66"/>
      <c r="F572" s="10"/>
    </row>
    <row r="573" spans="1:6">
      <c r="A573" s="66"/>
      <c r="B573" s="66"/>
      <c r="C573" s="66"/>
      <c r="D573" s="66"/>
      <c r="E573" s="66"/>
      <c r="F573" s="10"/>
    </row>
    <row r="574" spans="1:6">
      <c r="A574" s="66"/>
      <c r="B574" s="66"/>
      <c r="C574" s="66"/>
      <c r="D574" s="66"/>
      <c r="E574" s="66"/>
      <c r="F574" s="10"/>
    </row>
    <row r="575" spans="1:6">
      <c r="A575" s="66"/>
      <c r="B575" s="66"/>
      <c r="C575" s="66"/>
      <c r="D575" s="66"/>
      <c r="E575" s="66"/>
      <c r="F575" s="10"/>
    </row>
    <row r="576" spans="1:6">
      <c r="A576" s="66"/>
      <c r="B576" s="66"/>
      <c r="C576" s="66"/>
      <c r="D576" s="66"/>
      <c r="E576" s="66"/>
      <c r="F576" s="10"/>
    </row>
    <row r="577" spans="1:6">
      <c r="A577" s="66"/>
      <c r="B577" s="66"/>
      <c r="C577" s="66"/>
      <c r="D577" s="66"/>
      <c r="E577" s="66"/>
      <c r="F577" s="10"/>
    </row>
    <row r="578" spans="1:6">
      <c r="A578" s="66"/>
      <c r="B578" s="66"/>
      <c r="C578" s="66"/>
      <c r="D578" s="66"/>
      <c r="E578" s="66"/>
      <c r="F578" s="10"/>
    </row>
    <row r="579" spans="1:6">
      <c r="A579" s="66"/>
      <c r="B579" s="66"/>
      <c r="C579" s="66"/>
      <c r="D579" s="66"/>
      <c r="E579" s="66"/>
      <c r="F579" s="10"/>
    </row>
    <row r="580" spans="1:6">
      <c r="A580" s="66"/>
      <c r="B580" s="66"/>
      <c r="C580" s="66"/>
      <c r="D580" s="66"/>
      <c r="E580" s="66"/>
      <c r="F580" s="10"/>
    </row>
    <row r="581" spans="1:6">
      <c r="A581" s="66"/>
      <c r="B581" s="66"/>
      <c r="C581" s="66"/>
      <c r="D581" s="66"/>
      <c r="E581" s="66"/>
      <c r="F581" s="10"/>
    </row>
    <row r="582" spans="1:6">
      <c r="A582" s="66"/>
      <c r="B582" s="66"/>
      <c r="C582" s="66"/>
      <c r="D582" s="66"/>
      <c r="E582" s="66"/>
      <c r="F582" s="10"/>
    </row>
    <row r="583" spans="1:6">
      <c r="A583" s="66"/>
      <c r="B583" s="66"/>
      <c r="C583" s="66"/>
      <c r="D583" s="66"/>
      <c r="E583" s="66"/>
      <c r="F583" s="10"/>
    </row>
    <row r="584" spans="1:6">
      <c r="A584" s="66"/>
      <c r="B584" s="66"/>
      <c r="C584" s="66"/>
      <c r="D584" s="66"/>
      <c r="E584" s="66"/>
      <c r="F584" s="10"/>
    </row>
    <row r="585" spans="1:6">
      <c r="A585" s="66"/>
      <c r="B585" s="66"/>
      <c r="C585" s="66"/>
      <c r="D585" s="66"/>
      <c r="E585" s="66"/>
      <c r="F585" s="10"/>
    </row>
    <row r="586" spans="1:6">
      <c r="A586" s="66"/>
      <c r="B586" s="66"/>
      <c r="C586" s="66"/>
      <c r="D586" s="66"/>
      <c r="E586" s="66"/>
      <c r="F586" s="10"/>
    </row>
    <row r="587" spans="1:6">
      <c r="A587" s="66"/>
      <c r="B587" s="66"/>
      <c r="C587" s="66"/>
      <c r="D587" s="66"/>
      <c r="E587" s="66"/>
      <c r="F587" s="10"/>
    </row>
    <row r="588" spans="1:6">
      <c r="A588" s="66"/>
      <c r="B588" s="66"/>
      <c r="C588" s="66"/>
      <c r="D588" s="66"/>
      <c r="E588" s="66"/>
      <c r="F588" s="10"/>
    </row>
    <row r="589" spans="1:6">
      <c r="A589" s="66"/>
      <c r="B589" s="66"/>
      <c r="C589" s="66"/>
      <c r="D589" s="66"/>
      <c r="E589" s="66"/>
      <c r="F589" s="10"/>
    </row>
    <row r="590" spans="1:6">
      <c r="A590" s="66"/>
      <c r="B590" s="66"/>
      <c r="C590" s="66"/>
      <c r="D590" s="66"/>
      <c r="E590" s="66"/>
      <c r="F590" s="10"/>
    </row>
    <row r="591" spans="1:6">
      <c r="A591" s="66"/>
      <c r="B591" s="66"/>
      <c r="C591" s="66"/>
      <c r="D591" s="66"/>
      <c r="E591" s="66"/>
      <c r="F591" s="10"/>
    </row>
    <row r="592" spans="1:6">
      <c r="A592" s="66"/>
      <c r="B592" s="66"/>
      <c r="C592" s="66"/>
      <c r="D592" s="66"/>
      <c r="E592" s="66"/>
      <c r="F592" s="10"/>
    </row>
    <row r="593" spans="1:6">
      <c r="A593" s="66"/>
      <c r="B593" s="66"/>
      <c r="C593" s="66"/>
      <c r="D593" s="66"/>
      <c r="E593" s="66"/>
      <c r="F593" s="10"/>
    </row>
    <row r="594" spans="1:6">
      <c r="A594" s="66"/>
      <c r="B594" s="66"/>
      <c r="C594" s="66"/>
      <c r="D594" s="66"/>
      <c r="E594" s="66"/>
      <c r="F594" s="10"/>
    </row>
    <row r="595" spans="1:6">
      <c r="A595" s="66"/>
      <c r="B595" s="66"/>
      <c r="C595" s="66"/>
      <c r="D595" s="66"/>
      <c r="E595" s="66"/>
      <c r="F595" s="10"/>
    </row>
    <row r="596" spans="1:6">
      <c r="A596" s="66"/>
      <c r="B596" s="66"/>
      <c r="C596" s="66"/>
      <c r="D596" s="66"/>
      <c r="E596" s="66"/>
      <c r="F596" s="10"/>
    </row>
    <row r="597" spans="1:6">
      <c r="A597" s="66"/>
      <c r="B597" s="66"/>
      <c r="C597" s="66"/>
      <c r="D597" s="66"/>
      <c r="E597" s="66"/>
      <c r="F597" s="10"/>
    </row>
    <row r="598" spans="1:6">
      <c r="A598" s="66"/>
      <c r="B598" s="66"/>
      <c r="C598" s="66"/>
      <c r="D598" s="66"/>
      <c r="E598" s="66"/>
      <c r="F598" s="10"/>
    </row>
    <row r="599" spans="1:6">
      <c r="A599" s="66"/>
      <c r="B599" s="66"/>
      <c r="C599" s="66"/>
      <c r="D599" s="66"/>
      <c r="E599" s="66"/>
      <c r="F599" s="10"/>
    </row>
    <row r="600" spans="1:6">
      <c r="A600" s="66"/>
      <c r="B600" s="66"/>
      <c r="C600" s="66"/>
      <c r="D600" s="66"/>
      <c r="E600" s="66"/>
      <c r="F600" s="10"/>
    </row>
    <row r="601" spans="1:6">
      <c r="A601" s="66"/>
      <c r="B601" s="66"/>
      <c r="C601" s="66"/>
      <c r="D601" s="66"/>
      <c r="E601" s="66"/>
      <c r="F601" s="10"/>
    </row>
    <row r="602" spans="1:6">
      <c r="A602" s="66"/>
      <c r="B602" s="66"/>
      <c r="C602" s="66"/>
      <c r="D602" s="66"/>
      <c r="E602" s="66"/>
      <c r="F602" s="10"/>
    </row>
    <row r="603" spans="1:6">
      <c r="A603" s="66"/>
      <c r="B603" s="66"/>
      <c r="C603" s="66"/>
      <c r="D603" s="66"/>
      <c r="E603" s="66"/>
      <c r="F603" s="10"/>
    </row>
    <row r="604" spans="1:6">
      <c r="A604" s="66"/>
      <c r="B604" s="66"/>
      <c r="C604" s="66"/>
      <c r="D604" s="66"/>
      <c r="E604" s="66"/>
      <c r="F604" s="10"/>
    </row>
    <row r="605" spans="1:6">
      <c r="A605" s="66"/>
      <c r="B605" s="66"/>
      <c r="C605" s="66"/>
      <c r="D605" s="66"/>
      <c r="E605" s="66"/>
      <c r="F605" s="10"/>
    </row>
    <row r="606" spans="1:6">
      <c r="A606" s="66"/>
      <c r="B606" s="66"/>
      <c r="C606" s="66"/>
      <c r="D606" s="66"/>
      <c r="E606" s="66"/>
      <c r="F606" s="10"/>
    </row>
    <row r="607" spans="1:6">
      <c r="A607" s="66"/>
      <c r="B607" s="66"/>
      <c r="C607" s="66"/>
      <c r="D607" s="66"/>
      <c r="E607" s="66"/>
      <c r="F607" s="10"/>
    </row>
    <row r="608" spans="1:6">
      <c r="A608" s="66"/>
      <c r="B608" s="66"/>
      <c r="C608" s="66"/>
      <c r="D608" s="66"/>
      <c r="E608" s="66"/>
      <c r="F608" s="10"/>
    </row>
    <row r="609" spans="1:6">
      <c r="A609" s="66"/>
      <c r="B609" s="66"/>
      <c r="C609" s="66"/>
      <c r="D609" s="66"/>
      <c r="E609" s="66"/>
      <c r="F609" s="10"/>
    </row>
    <row r="610" spans="1:6">
      <c r="A610" s="66"/>
      <c r="B610" s="66"/>
      <c r="C610" s="66"/>
      <c r="D610" s="66"/>
      <c r="E610" s="66"/>
      <c r="F610" s="10"/>
    </row>
    <row r="611" spans="1:6">
      <c r="A611" s="66"/>
      <c r="B611" s="66"/>
      <c r="C611" s="66"/>
      <c r="D611" s="66"/>
      <c r="E611" s="66"/>
      <c r="F611" s="10"/>
    </row>
    <row r="612" spans="1:6">
      <c r="A612" s="66"/>
      <c r="B612" s="66"/>
      <c r="C612" s="66"/>
      <c r="D612" s="66"/>
      <c r="E612" s="66"/>
      <c r="F612" s="10"/>
    </row>
    <row r="613" spans="1:6">
      <c r="A613" s="66"/>
      <c r="B613" s="66"/>
      <c r="C613" s="66"/>
      <c r="D613" s="66"/>
      <c r="E613" s="66"/>
      <c r="F613" s="10"/>
    </row>
    <row r="614" spans="1:6">
      <c r="A614" s="66"/>
      <c r="B614" s="66"/>
      <c r="C614" s="66"/>
      <c r="D614" s="66"/>
      <c r="E614" s="66"/>
      <c r="F614" s="10"/>
    </row>
    <row r="615" spans="1:6">
      <c r="A615" s="66"/>
      <c r="B615" s="66"/>
      <c r="C615" s="66"/>
      <c r="D615" s="66"/>
      <c r="E615" s="66"/>
      <c r="F615" s="10"/>
    </row>
    <row r="616" spans="1:6">
      <c r="A616" s="66"/>
      <c r="B616" s="66"/>
      <c r="C616" s="66"/>
      <c r="D616" s="66"/>
      <c r="E616" s="66"/>
      <c r="F616" s="10"/>
    </row>
    <row r="617" spans="1:6">
      <c r="A617" s="66"/>
      <c r="B617" s="66"/>
      <c r="C617" s="66"/>
      <c r="D617" s="66"/>
      <c r="E617" s="66"/>
      <c r="F617" s="10"/>
    </row>
    <row r="618" spans="1:6">
      <c r="A618" s="66"/>
      <c r="B618" s="66"/>
      <c r="C618" s="66"/>
      <c r="D618" s="66"/>
      <c r="E618" s="66"/>
      <c r="F618" s="10"/>
    </row>
    <row r="619" spans="1:6">
      <c r="A619" s="66"/>
      <c r="B619" s="66"/>
      <c r="C619" s="66"/>
      <c r="D619" s="66"/>
      <c r="E619" s="66"/>
      <c r="F619" s="10"/>
    </row>
    <row r="620" spans="1:6">
      <c r="A620" s="66"/>
      <c r="B620" s="66"/>
      <c r="C620" s="66"/>
      <c r="D620" s="66"/>
      <c r="E620" s="66"/>
      <c r="F620" s="10"/>
    </row>
    <row r="621" spans="1:6">
      <c r="A621" s="66"/>
      <c r="B621" s="66"/>
      <c r="C621" s="66"/>
      <c r="D621" s="66"/>
      <c r="E621" s="66"/>
      <c r="F621" s="10"/>
    </row>
    <row r="622" spans="1:6">
      <c r="A622" s="66"/>
      <c r="B622" s="66"/>
      <c r="C622" s="66"/>
      <c r="D622" s="66"/>
      <c r="E622" s="66"/>
      <c r="F622" s="10"/>
    </row>
    <row r="623" spans="1:6">
      <c r="A623" s="66"/>
      <c r="B623" s="66"/>
      <c r="C623" s="66"/>
      <c r="D623" s="66"/>
      <c r="E623" s="66"/>
      <c r="F623" s="10"/>
    </row>
    <row r="624" spans="1:6">
      <c r="A624" s="66"/>
      <c r="B624" s="66"/>
      <c r="C624" s="66"/>
      <c r="D624" s="66"/>
      <c r="E624" s="66"/>
      <c r="F624" s="10"/>
    </row>
    <row r="625" spans="1:6">
      <c r="A625" s="66"/>
      <c r="B625" s="66"/>
      <c r="C625" s="66"/>
      <c r="D625" s="66"/>
      <c r="E625" s="66"/>
      <c r="F625" s="10"/>
    </row>
    <row r="626" spans="1:6">
      <c r="A626" s="66"/>
      <c r="B626" s="66"/>
      <c r="C626" s="66"/>
      <c r="D626" s="66"/>
      <c r="E626" s="66"/>
      <c r="F626" s="10"/>
    </row>
    <row r="627" spans="1:6">
      <c r="A627" s="66"/>
      <c r="B627" s="66"/>
      <c r="C627" s="66"/>
      <c r="D627" s="66"/>
      <c r="E627" s="66"/>
      <c r="F627" s="10"/>
    </row>
    <row r="628" spans="1:6">
      <c r="A628" s="66"/>
      <c r="B628" s="66"/>
      <c r="C628" s="66"/>
      <c r="D628" s="66"/>
      <c r="E628" s="66"/>
      <c r="F628" s="10"/>
    </row>
    <row r="629" spans="1:6">
      <c r="A629" s="66"/>
      <c r="B629" s="66"/>
      <c r="C629" s="66"/>
      <c r="D629" s="66"/>
      <c r="E629" s="66"/>
      <c r="F629" s="10"/>
    </row>
    <row r="630" spans="1:6">
      <c r="A630" s="66"/>
      <c r="B630" s="66"/>
      <c r="C630" s="66"/>
      <c r="D630" s="66"/>
      <c r="E630" s="66"/>
      <c r="F630" s="10"/>
    </row>
    <row r="631" spans="1:6">
      <c r="A631" s="66"/>
      <c r="B631" s="66"/>
      <c r="C631" s="66"/>
      <c r="D631" s="66"/>
      <c r="E631" s="66"/>
      <c r="F631" s="10"/>
    </row>
    <row r="632" spans="1:6">
      <c r="A632" s="66"/>
      <c r="B632" s="66"/>
      <c r="C632" s="66"/>
      <c r="D632" s="66"/>
      <c r="E632" s="66"/>
      <c r="F632" s="10"/>
    </row>
    <row r="633" spans="1:6">
      <c r="A633" s="66"/>
      <c r="B633" s="66"/>
      <c r="C633" s="66"/>
      <c r="D633" s="66"/>
      <c r="E633" s="66"/>
      <c r="F633" s="10"/>
    </row>
    <row r="634" spans="1:6">
      <c r="A634" s="66"/>
      <c r="B634" s="66"/>
      <c r="C634" s="66"/>
      <c r="D634" s="66"/>
      <c r="E634" s="66"/>
      <c r="F634" s="10"/>
    </row>
    <row r="635" spans="1:6">
      <c r="A635" s="66"/>
      <c r="B635" s="66"/>
      <c r="C635" s="66"/>
      <c r="D635" s="66"/>
      <c r="E635" s="66"/>
      <c r="F635" s="10"/>
    </row>
    <row r="636" spans="1:6">
      <c r="A636" s="66"/>
      <c r="B636" s="66"/>
      <c r="C636" s="66"/>
      <c r="D636" s="66"/>
      <c r="E636" s="66"/>
      <c r="F636" s="10"/>
    </row>
    <row r="637" spans="1:6">
      <c r="A637" s="66"/>
      <c r="B637" s="66"/>
      <c r="C637" s="66"/>
      <c r="D637" s="66"/>
      <c r="E637" s="66"/>
      <c r="F637" s="10"/>
    </row>
    <row r="638" spans="1:6">
      <c r="A638" s="66"/>
      <c r="B638" s="66"/>
      <c r="C638" s="66"/>
      <c r="D638" s="66"/>
      <c r="E638" s="66"/>
      <c r="F638" s="10"/>
    </row>
    <row r="639" spans="1:6">
      <c r="A639" s="66"/>
      <c r="B639" s="66"/>
      <c r="C639" s="66"/>
      <c r="D639" s="66"/>
      <c r="E639" s="66"/>
      <c r="F639" s="10"/>
    </row>
    <row r="640" spans="1:6">
      <c r="A640" s="66"/>
      <c r="B640" s="66"/>
      <c r="C640" s="66"/>
      <c r="D640" s="66"/>
      <c r="E640" s="66"/>
      <c r="F640" s="10"/>
    </row>
    <row r="641" spans="1:6">
      <c r="A641" s="66"/>
      <c r="B641" s="66"/>
      <c r="C641" s="66"/>
      <c r="D641" s="66"/>
      <c r="E641" s="66"/>
      <c r="F641" s="10"/>
    </row>
    <row r="642" spans="1:6">
      <c r="A642" s="66"/>
      <c r="B642" s="66"/>
      <c r="C642" s="66"/>
      <c r="D642" s="66"/>
      <c r="E642" s="66"/>
      <c r="F642" s="10"/>
    </row>
    <row r="643" spans="1:6">
      <c r="A643" s="66"/>
      <c r="B643" s="66"/>
      <c r="C643" s="66"/>
      <c r="D643" s="66"/>
      <c r="E643" s="66"/>
      <c r="F643" s="10"/>
    </row>
    <row r="644" spans="1:6">
      <c r="A644" s="66"/>
      <c r="B644" s="66"/>
      <c r="C644" s="66"/>
      <c r="D644" s="66"/>
      <c r="E644" s="66"/>
      <c r="F644" s="10"/>
    </row>
    <row r="645" spans="1:6">
      <c r="A645" s="66"/>
      <c r="B645" s="66"/>
      <c r="C645" s="66"/>
      <c r="D645" s="66"/>
      <c r="E645" s="66"/>
      <c r="F645" s="10"/>
    </row>
    <row r="646" spans="1:6">
      <c r="A646" s="66"/>
      <c r="B646" s="66"/>
      <c r="C646" s="66"/>
      <c r="D646" s="66"/>
      <c r="E646" s="66"/>
      <c r="F646" s="10"/>
    </row>
    <row r="647" spans="1:6">
      <c r="A647" s="66"/>
      <c r="B647" s="66"/>
      <c r="C647" s="66"/>
      <c r="D647" s="66"/>
      <c r="E647" s="66"/>
      <c r="F647" s="10"/>
    </row>
    <row r="648" spans="1:6">
      <c r="A648" s="66"/>
      <c r="B648" s="66"/>
      <c r="C648" s="66"/>
      <c r="D648" s="66"/>
      <c r="E648" s="66"/>
      <c r="F648" s="10"/>
    </row>
    <row r="649" spans="1:6">
      <c r="A649" s="66"/>
      <c r="B649" s="66"/>
      <c r="C649" s="66"/>
      <c r="D649" s="66"/>
      <c r="E649" s="66"/>
      <c r="F649" s="10"/>
    </row>
    <row r="650" spans="1:6">
      <c r="A650" s="66"/>
      <c r="B650" s="66"/>
      <c r="C650" s="66"/>
      <c r="D650" s="66"/>
      <c r="E650" s="66"/>
      <c r="F650" s="10"/>
    </row>
    <row r="651" spans="1:6">
      <c r="A651" s="66"/>
      <c r="B651" s="66"/>
      <c r="C651" s="66"/>
      <c r="D651" s="66"/>
      <c r="E651" s="66"/>
      <c r="F651" s="10"/>
    </row>
    <row r="652" spans="1:6">
      <c r="A652" s="66"/>
      <c r="B652" s="66"/>
      <c r="C652" s="66"/>
      <c r="D652" s="66"/>
      <c r="E652" s="66"/>
      <c r="F652" s="10"/>
    </row>
    <row r="653" spans="1:6">
      <c r="A653" s="66"/>
      <c r="B653" s="66"/>
      <c r="C653" s="66"/>
      <c r="D653" s="66"/>
      <c r="E653" s="66"/>
      <c r="F653" s="10"/>
    </row>
    <row r="654" spans="1:6">
      <c r="A654" s="66"/>
      <c r="B654" s="66"/>
      <c r="C654" s="66"/>
      <c r="D654" s="66"/>
      <c r="E654" s="66"/>
      <c r="F654" s="10"/>
    </row>
    <row r="655" spans="1:6">
      <c r="A655" s="66"/>
      <c r="B655" s="66"/>
      <c r="C655" s="66"/>
      <c r="D655" s="66"/>
      <c r="E655" s="66"/>
      <c r="F655" s="10"/>
    </row>
    <row r="656" spans="1:6">
      <c r="A656" s="66"/>
      <c r="B656" s="66"/>
      <c r="C656" s="66"/>
      <c r="D656" s="66"/>
      <c r="E656" s="66"/>
      <c r="F656" s="10"/>
    </row>
    <row r="657" spans="1:6">
      <c r="A657" s="66"/>
      <c r="B657" s="66"/>
      <c r="C657" s="66"/>
      <c r="D657" s="66"/>
      <c r="E657" s="66"/>
      <c r="F657" s="10"/>
    </row>
    <row r="658" spans="1:6">
      <c r="A658" s="66"/>
      <c r="B658" s="66"/>
      <c r="C658" s="66"/>
      <c r="D658" s="66"/>
      <c r="E658" s="66"/>
      <c r="F658" s="10"/>
    </row>
    <row r="659" spans="1:6">
      <c r="A659" s="66"/>
      <c r="B659" s="66"/>
      <c r="C659" s="66"/>
      <c r="D659" s="66"/>
      <c r="E659" s="66"/>
      <c r="F659" s="10"/>
    </row>
    <row r="660" spans="1:6">
      <c r="A660" s="66"/>
      <c r="B660" s="66"/>
      <c r="C660" s="66"/>
      <c r="D660" s="66"/>
      <c r="E660" s="66"/>
      <c r="F660" s="10"/>
    </row>
    <row r="661" spans="1:6">
      <c r="A661" s="66"/>
      <c r="B661" s="66"/>
      <c r="C661" s="66"/>
      <c r="D661" s="66"/>
      <c r="E661" s="66"/>
      <c r="F661" s="10"/>
    </row>
    <row r="662" spans="1:6">
      <c r="A662" s="66"/>
      <c r="B662" s="66"/>
      <c r="C662" s="66"/>
      <c r="D662" s="66"/>
      <c r="E662" s="66"/>
      <c r="F662" s="10"/>
    </row>
    <row r="663" spans="1:6">
      <c r="A663" s="66"/>
      <c r="B663" s="66"/>
      <c r="C663" s="66"/>
      <c r="D663" s="66"/>
      <c r="E663" s="66"/>
      <c r="F663" s="10"/>
    </row>
    <row r="664" spans="1:6">
      <c r="A664" s="66"/>
      <c r="B664" s="66"/>
      <c r="C664" s="66"/>
      <c r="D664" s="66"/>
      <c r="E664" s="66"/>
      <c r="F664" s="10"/>
    </row>
    <row r="665" spans="1:6">
      <c r="A665" s="66"/>
      <c r="B665" s="66"/>
      <c r="C665" s="66"/>
      <c r="D665" s="66"/>
      <c r="E665" s="66"/>
      <c r="F665" s="10"/>
    </row>
    <row r="666" spans="1:6">
      <c r="A666" s="66"/>
      <c r="B666" s="66"/>
      <c r="C666" s="66"/>
      <c r="D666" s="66"/>
      <c r="E666" s="66"/>
      <c r="F666" s="10"/>
    </row>
    <row r="667" spans="1:6">
      <c r="A667" s="66"/>
      <c r="B667" s="66"/>
      <c r="C667" s="66"/>
      <c r="D667" s="66"/>
      <c r="E667" s="66"/>
      <c r="F667" s="10"/>
    </row>
    <row r="668" spans="1:6">
      <c r="A668" s="66"/>
      <c r="B668" s="66"/>
      <c r="C668" s="66"/>
      <c r="D668" s="66"/>
      <c r="E668" s="66"/>
      <c r="F668" s="10"/>
    </row>
    <row r="669" spans="1:6">
      <c r="A669" s="66"/>
      <c r="B669" s="66"/>
      <c r="C669" s="66"/>
      <c r="D669" s="66"/>
      <c r="E669" s="66"/>
      <c r="F669" s="10"/>
    </row>
    <row r="670" spans="1:6">
      <c r="A670" s="66"/>
      <c r="B670" s="66"/>
      <c r="C670" s="66"/>
      <c r="D670" s="66"/>
      <c r="E670" s="66"/>
      <c r="F670" s="10"/>
    </row>
    <row r="671" spans="1:6">
      <c r="A671" s="66"/>
      <c r="B671" s="66"/>
      <c r="C671" s="66"/>
      <c r="D671" s="66"/>
      <c r="E671" s="66"/>
      <c r="F671" s="10"/>
    </row>
    <row r="672" spans="1:6">
      <c r="A672" s="66"/>
      <c r="B672" s="66"/>
      <c r="C672" s="66"/>
      <c r="D672" s="66"/>
      <c r="E672" s="66"/>
      <c r="F672" s="10"/>
    </row>
    <row r="673" spans="1:6">
      <c r="A673" s="66"/>
      <c r="B673" s="66"/>
      <c r="C673" s="66"/>
      <c r="D673" s="66"/>
      <c r="E673" s="66"/>
      <c r="F673" s="10"/>
    </row>
    <row r="674" spans="1:6">
      <c r="A674" s="66"/>
      <c r="B674" s="66"/>
      <c r="C674" s="66"/>
      <c r="D674" s="66"/>
      <c r="E674" s="66"/>
      <c r="F674" s="10"/>
    </row>
    <row r="675" spans="1:6">
      <c r="A675" s="66"/>
      <c r="B675" s="66"/>
      <c r="C675" s="66"/>
      <c r="D675" s="66"/>
      <c r="E675" s="66"/>
      <c r="F675" s="10"/>
    </row>
    <row r="676" spans="1:6">
      <c r="A676" s="66"/>
      <c r="B676" s="66"/>
      <c r="C676" s="66"/>
      <c r="D676" s="66"/>
      <c r="E676" s="66"/>
      <c r="F676" s="10"/>
    </row>
    <row r="677" spans="1:6">
      <c r="A677" s="66"/>
      <c r="B677" s="66"/>
      <c r="C677" s="66"/>
      <c r="D677" s="66"/>
      <c r="E677" s="66"/>
      <c r="F677" s="10"/>
    </row>
    <row r="678" spans="1:6">
      <c r="A678" s="66"/>
      <c r="B678" s="66"/>
      <c r="C678" s="66"/>
      <c r="D678" s="66"/>
      <c r="E678" s="66"/>
      <c r="F678" s="10"/>
    </row>
    <row r="679" spans="1:6">
      <c r="A679" s="66"/>
      <c r="B679" s="66"/>
      <c r="C679" s="66"/>
      <c r="D679" s="66"/>
      <c r="E679" s="66"/>
      <c r="F679" s="10"/>
    </row>
    <row r="680" spans="1:6">
      <c r="A680" s="66"/>
      <c r="B680" s="66"/>
      <c r="C680" s="66"/>
      <c r="D680" s="66"/>
      <c r="E680" s="66"/>
      <c r="F680" s="10"/>
    </row>
    <row r="681" spans="1:6">
      <c r="A681" s="66"/>
      <c r="B681" s="66"/>
      <c r="C681" s="66"/>
      <c r="D681" s="66"/>
      <c r="E681" s="66"/>
      <c r="F681" s="10"/>
    </row>
    <row r="682" spans="1:6">
      <c r="A682" s="66"/>
      <c r="B682" s="66"/>
      <c r="C682" s="66"/>
      <c r="D682" s="66"/>
      <c r="E682" s="66"/>
      <c r="F682" s="10"/>
    </row>
    <row r="683" spans="1:6">
      <c r="A683" s="66"/>
      <c r="B683" s="66"/>
      <c r="C683" s="66"/>
      <c r="D683" s="66"/>
      <c r="E683" s="66"/>
      <c r="F683" s="10"/>
    </row>
    <row r="684" spans="1:6">
      <c r="A684" s="66"/>
      <c r="B684" s="66"/>
      <c r="C684" s="66"/>
      <c r="D684" s="66"/>
      <c r="E684" s="66"/>
      <c r="F684" s="10"/>
    </row>
    <row r="685" spans="1:6">
      <c r="A685" s="66"/>
      <c r="B685" s="66"/>
      <c r="C685" s="66"/>
      <c r="D685" s="66"/>
      <c r="E685" s="66"/>
      <c r="F685" s="10"/>
    </row>
    <row r="686" spans="1:6">
      <c r="A686" s="66"/>
      <c r="B686" s="66"/>
      <c r="C686" s="66"/>
      <c r="D686" s="66"/>
      <c r="E686" s="66"/>
      <c r="F686" s="10"/>
    </row>
    <row r="687" spans="1:6">
      <c r="A687" s="66"/>
      <c r="B687" s="66"/>
      <c r="C687" s="66"/>
      <c r="D687" s="66"/>
      <c r="E687" s="66"/>
      <c r="F687" s="10"/>
    </row>
    <row r="688" spans="1:6">
      <c r="A688" s="66"/>
      <c r="B688" s="66"/>
      <c r="C688" s="66"/>
      <c r="D688" s="66"/>
      <c r="E688" s="66"/>
      <c r="F688" s="10"/>
    </row>
    <row r="689" spans="1:6">
      <c r="A689" s="66"/>
      <c r="B689" s="66"/>
      <c r="C689" s="66"/>
      <c r="D689" s="66"/>
      <c r="E689" s="66"/>
      <c r="F689" s="10"/>
    </row>
    <row r="690" spans="1:6">
      <c r="A690" s="66"/>
      <c r="B690" s="66"/>
      <c r="C690" s="66"/>
      <c r="D690" s="66"/>
      <c r="E690" s="66"/>
      <c r="F690" s="10"/>
    </row>
    <row r="691" spans="1:6">
      <c r="A691" s="66"/>
      <c r="B691" s="66"/>
      <c r="C691" s="66"/>
      <c r="D691" s="66"/>
      <c r="E691" s="66"/>
      <c r="F691" s="10"/>
    </row>
    <row r="692" spans="1:6">
      <c r="A692" s="66"/>
      <c r="B692" s="66"/>
      <c r="C692" s="66"/>
      <c r="D692" s="66"/>
      <c r="E692" s="66"/>
      <c r="F692" s="10"/>
    </row>
    <row r="693" spans="1:6">
      <c r="A693" s="66"/>
      <c r="B693" s="66"/>
      <c r="C693" s="66"/>
      <c r="D693" s="66"/>
      <c r="E693" s="66"/>
      <c r="F693" s="10"/>
    </row>
    <row r="694" spans="1:6">
      <c r="A694" s="66"/>
      <c r="B694" s="66"/>
      <c r="C694" s="66"/>
      <c r="D694" s="66"/>
      <c r="E694" s="66"/>
      <c r="F694" s="10"/>
    </row>
    <row r="695" spans="1:6">
      <c r="A695" s="66"/>
      <c r="B695" s="66"/>
      <c r="C695" s="66"/>
      <c r="D695" s="66"/>
      <c r="E695" s="66"/>
      <c r="F695" s="10"/>
    </row>
    <row r="696" spans="1:6">
      <c r="A696" s="66"/>
      <c r="B696" s="66"/>
      <c r="C696" s="66"/>
      <c r="D696" s="66"/>
      <c r="E696" s="66"/>
      <c r="F696" s="10"/>
    </row>
    <row r="697" spans="1:6">
      <c r="A697" s="66"/>
      <c r="B697" s="66"/>
      <c r="C697" s="66"/>
      <c r="D697" s="66"/>
      <c r="E697" s="66"/>
      <c r="F697" s="10"/>
    </row>
    <row r="698" spans="1:6">
      <c r="A698" s="66"/>
      <c r="B698" s="66"/>
      <c r="C698" s="66"/>
      <c r="D698" s="66"/>
      <c r="E698" s="66"/>
      <c r="F698" s="10"/>
    </row>
    <row r="699" spans="1:6">
      <c r="A699" s="66"/>
      <c r="B699" s="66"/>
      <c r="C699" s="66"/>
      <c r="D699" s="66"/>
      <c r="E699" s="66"/>
      <c r="F699" s="10"/>
    </row>
    <row r="700" spans="1:6">
      <c r="A700" s="66"/>
      <c r="B700" s="66"/>
      <c r="C700" s="66"/>
      <c r="D700" s="66"/>
      <c r="E700" s="66"/>
      <c r="F700" s="10"/>
    </row>
    <row r="701" spans="1:6">
      <c r="A701" s="66"/>
      <c r="B701" s="66"/>
      <c r="C701" s="66"/>
      <c r="D701" s="66"/>
      <c r="E701" s="66"/>
      <c r="F701" s="10"/>
    </row>
    <row r="702" spans="1:6">
      <c r="A702" s="66"/>
      <c r="B702" s="66"/>
      <c r="C702" s="66"/>
      <c r="D702" s="66"/>
      <c r="E702" s="66"/>
      <c r="F702" s="10"/>
    </row>
    <row r="703" spans="1:6">
      <c r="A703" s="66"/>
      <c r="B703" s="66"/>
      <c r="C703" s="66"/>
      <c r="D703" s="66"/>
      <c r="E703" s="66"/>
      <c r="F703" s="10"/>
    </row>
    <row r="704" spans="1:6">
      <c r="A704" s="66"/>
      <c r="B704" s="66"/>
      <c r="C704" s="66"/>
      <c r="D704" s="66"/>
      <c r="E704" s="66"/>
      <c r="F704" s="10"/>
    </row>
    <row r="705" spans="1:6">
      <c r="A705" s="66"/>
      <c r="B705" s="66"/>
      <c r="C705" s="66"/>
      <c r="D705" s="66"/>
      <c r="E705" s="66"/>
      <c r="F705" s="10"/>
    </row>
    <row r="706" spans="1:6">
      <c r="A706" s="66"/>
      <c r="B706" s="66"/>
      <c r="C706" s="66"/>
      <c r="D706" s="66"/>
      <c r="E706" s="66"/>
      <c r="F706" s="10"/>
    </row>
    <row r="707" spans="1:6">
      <c r="A707" s="66"/>
      <c r="B707" s="66"/>
      <c r="C707" s="66"/>
      <c r="D707" s="66"/>
      <c r="E707" s="66"/>
      <c r="F707" s="10"/>
    </row>
    <row r="708" spans="1:6">
      <c r="A708" s="66"/>
      <c r="B708" s="66"/>
      <c r="C708" s="66"/>
      <c r="D708" s="66"/>
      <c r="E708" s="66"/>
      <c r="F708" s="10"/>
    </row>
    <row r="709" spans="1:6">
      <c r="A709" s="66"/>
      <c r="B709" s="66"/>
      <c r="C709" s="66"/>
      <c r="D709" s="66"/>
      <c r="E709" s="66"/>
      <c r="F709" s="10"/>
    </row>
    <row r="710" spans="1:6">
      <c r="A710" s="66"/>
      <c r="B710" s="66"/>
      <c r="C710" s="66"/>
      <c r="D710" s="66"/>
      <c r="E710" s="66"/>
      <c r="F710" s="10"/>
    </row>
    <row r="711" spans="1:6">
      <c r="A711" s="66"/>
      <c r="B711" s="66"/>
      <c r="C711" s="66"/>
      <c r="D711" s="66"/>
      <c r="E711" s="66"/>
      <c r="F711" s="10"/>
    </row>
    <row r="712" spans="1:6">
      <c r="A712" s="66"/>
      <c r="B712" s="66"/>
      <c r="C712" s="66"/>
      <c r="D712" s="66"/>
      <c r="E712" s="66"/>
      <c r="F712" s="10"/>
    </row>
    <row r="713" spans="1:6">
      <c r="A713" s="66"/>
      <c r="B713" s="66"/>
      <c r="C713" s="66"/>
      <c r="D713" s="66"/>
      <c r="E713" s="66"/>
      <c r="F713" s="10"/>
    </row>
    <row r="714" spans="1:6">
      <c r="A714" s="66"/>
      <c r="B714" s="66"/>
      <c r="C714" s="66"/>
      <c r="D714" s="66"/>
      <c r="E714" s="66"/>
      <c r="F714" s="10"/>
    </row>
    <row r="715" spans="1:6">
      <c r="A715" s="66"/>
      <c r="B715" s="66"/>
      <c r="C715" s="66"/>
      <c r="D715" s="66"/>
      <c r="E715" s="66"/>
      <c r="F715" s="10"/>
    </row>
    <row r="716" spans="1:6">
      <c r="A716" s="66"/>
      <c r="B716" s="66"/>
      <c r="C716" s="66"/>
      <c r="D716" s="66"/>
      <c r="E716" s="66"/>
      <c r="F716" s="10"/>
    </row>
    <row r="717" spans="1:6">
      <c r="A717" s="66"/>
      <c r="B717" s="66"/>
      <c r="C717" s="66"/>
      <c r="D717" s="66"/>
      <c r="E717" s="66"/>
      <c r="F717" s="10"/>
    </row>
    <row r="718" spans="1:6">
      <c r="A718" s="66"/>
      <c r="B718" s="66"/>
      <c r="C718" s="66"/>
      <c r="D718" s="66"/>
      <c r="E718" s="66"/>
      <c r="F718" s="10"/>
    </row>
    <row r="719" spans="1:6">
      <c r="A719" s="66"/>
      <c r="B719" s="66"/>
      <c r="C719" s="66"/>
      <c r="D719" s="66"/>
      <c r="E719" s="66"/>
      <c r="F719" s="10"/>
    </row>
    <row r="720" spans="1:6">
      <c r="A720" s="66"/>
      <c r="B720" s="66"/>
      <c r="C720" s="66"/>
      <c r="D720" s="66"/>
      <c r="E720" s="66"/>
      <c r="F720" s="10"/>
    </row>
    <row r="721" spans="1:6">
      <c r="A721" s="66"/>
      <c r="B721" s="66"/>
      <c r="C721" s="66"/>
      <c r="D721" s="66"/>
      <c r="E721" s="66"/>
      <c r="F721" s="10"/>
    </row>
    <row r="722" spans="1:6">
      <c r="A722" s="66"/>
      <c r="B722" s="66"/>
      <c r="C722" s="66"/>
      <c r="D722" s="66"/>
      <c r="E722" s="66"/>
      <c r="F722" s="10"/>
    </row>
    <row r="723" spans="1:6">
      <c r="A723" s="66"/>
      <c r="B723" s="66"/>
      <c r="C723" s="66"/>
      <c r="D723" s="66"/>
      <c r="E723" s="66"/>
      <c r="F723" s="10"/>
    </row>
    <row r="724" spans="1:6">
      <c r="A724" s="66"/>
      <c r="B724" s="66"/>
      <c r="C724" s="66"/>
      <c r="D724" s="66"/>
      <c r="E724" s="66"/>
      <c r="F724" s="10"/>
    </row>
    <row r="725" spans="1:6">
      <c r="A725" s="66"/>
      <c r="B725" s="66"/>
      <c r="C725" s="66"/>
      <c r="D725" s="66"/>
      <c r="E725" s="66"/>
      <c r="F725" s="10"/>
    </row>
    <row r="726" spans="1:6">
      <c r="A726" s="66"/>
      <c r="B726" s="66"/>
      <c r="C726" s="66"/>
      <c r="D726" s="66"/>
      <c r="E726" s="66"/>
      <c r="F726" s="10"/>
    </row>
    <row r="727" spans="1:6">
      <c r="A727" s="66"/>
      <c r="B727" s="66"/>
      <c r="C727" s="66"/>
      <c r="D727" s="66"/>
      <c r="E727" s="66"/>
      <c r="F727" s="10"/>
    </row>
    <row r="728" spans="1:6">
      <c r="A728" s="66"/>
      <c r="B728" s="66"/>
      <c r="C728" s="66"/>
      <c r="D728" s="66"/>
      <c r="E728" s="66"/>
      <c r="F728" s="10"/>
    </row>
    <row r="729" spans="1:6">
      <c r="A729" s="66"/>
      <c r="B729" s="66"/>
      <c r="C729" s="66"/>
      <c r="D729" s="66"/>
      <c r="E729" s="66"/>
      <c r="F729" s="10"/>
    </row>
    <row r="730" spans="1:6">
      <c r="A730" s="66"/>
      <c r="B730" s="66"/>
      <c r="C730" s="66"/>
      <c r="D730" s="66"/>
      <c r="E730" s="66"/>
      <c r="F730" s="10"/>
    </row>
    <row r="731" spans="1:6">
      <c r="A731" s="66"/>
      <c r="B731" s="66"/>
      <c r="C731" s="66"/>
      <c r="D731" s="66"/>
      <c r="E731" s="66"/>
      <c r="F731" s="10"/>
    </row>
    <row r="732" spans="1:6">
      <c r="A732" s="66"/>
      <c r="B732" s="66"/>
      <c r="C732" s="66"/>
      <c r="D732" s="66"/>
      <c r="E732" s="66"/>
      <c r="F732" s="10"/>
    </row>
    <row r="733" spans="1:6">
      <c r="A733" s="66"/>
      <c r="B733" s="66"/>
      <c r="C733" s="66"/>
      <c r="D733" s="66"/>
      <c r="E733" s="66"/>
      <c r="F733" s="10"/>
    </row>
    <row r="734" spans="1:6">
      <c r="A734" s="66"/>
      <c r="B734" s="66"/>
      <c r="C734" s="66"/>
      <c r="D734" s="66"/>
      <c r="E734" s="66"/>
      <c r="F734" s="10"/>
    </row>
    <row r="735" spans="1:6">
      <c r="A735" s="66"/>
      <c r="B735" s="66"/>
      <c r="C735" s="66"/>
      <c r="D735" s="66"/>
      <c r="E735" s="66"/>
      <c r="F735" s="10"/>
    </row>
    <row r="736" spans="1:6">
      <c r="A736" s="66"/>
      <c r="B736" s="66"/>
      <c r="C736" s="66"/>
      <c r="D736" s="66"/>
      <c r="E736" s="66"/>
      <c r="F736" s="10"/>
    </row>
    <row r="737" spans="1:6">
      <c r="A737" s="66"/>
      <c r="B737" s="66"/>
      <c r="C737" s="66"/>
      <c r="D737" s="66"/>
      <c r="E737" s="66"/>
      <c r="F737" s="10"/>
    </row>
    <row r="738" spans="1:6">
      <c r="A738" s="66"/>
      <c r="B738" s="66"/>
      <c r="C738" s="66"/>
      <c r="D738" s="66"/>
      <c r="E738" s="66"/>
      <c r="F738" s="10"/>
    </row>
    <row r="739" spans="1:6">
      <c r="A739" s="66"/>
      <c r="B739" s="66"/>
      <c r="C739" s="66"/>
      <c r="D739" s="66"/>
      <c r="E739" s="66"/>
      <c r="F739" s="10"/>
    </row>
    <row r="740" spans="1:6">
      <c r="A740" s="66"/>
      <c r="B740" s="66"/>
      <c r="C740" s="66"/>
      <c r="D740" s="66"/>
      <c r="E740" s="66"/>
      <c r="F740" s="10"/>
    </row>
    <row r="741" spans="1:6">
      <c r="A741" s="66"/>
      <c r="B741" s="66"/>
      <c r="C741" s="66"/>
      <c r="D741" s="66"/>
      <c r="E741" s="66"/>
      <c r="F741" s="10"/>
    </row>
    <row r="742" spans="1:6">
      <c r="A742" s="66"/>
      <c r="B742" s="66"/>
      <c r="C742" s="66"/>
      <c r="D742" s="66"/>
      <c r="E742" s="66"/>
      <c r="F742" s="10"/>
    </row>
    <row r="743" spans="1:6">
      <c r="A743" s="66"/>
      <c r="B743" s="66"/>
      <c r="C743" s="66"/>
      <c r="D743" s="66"/>
      <c r="E743" s="66"/>
      <c r="F743" s="10"/>
    </row>
    <row r="744" spans="1:6">
      <c r="A744" s="66"/>
      <c r="B744" s="66"/>
      <c r="C744" s="66"/>
      <c r="D744" s="66"/>
      <c r="E744" s="66"/>
      <c r="F744" s="10"/>
    </row>
    <row r="745" spans="1:6">
      <c r="A745" s="66"/>
      <c r="B745" s="66"/>
      <c r="C745" s="66"/>
      <c r="D745" s="66"/>
      <c r="E745" s="66"/>
      <c r="F745" s="10"/>
    </row>
    <row r="746" spans="1:6">
      <c r="A746" s="66"/>
      <c r="B746" s="66"/>
      <c r="C746" s="66"/>
      <c r="D746" s="66"/>
      <c r="E746" s="66"/>
      <c r="F746" s="10"/>
    </row>
    <row r="747" spans="1:6">
      <c r="A747" s="66"/>
      <c r="B747" s="66"/>
      <c r="C747" s="66"/>
      <c r="D747" s="66"/>
      <c r="E747" s="66"/>
      <c r="F747" s="10"/>
    </row>
    <row r="748" spans="1:6">
      <c r="A748" s="66"/>
      <c r="B748" s="66"/>
      <c r="C748" s="66"/>
      <c r="D748" s="66"/>
      <c r="E748" s="66"/>
      <c r="F748" s="10"/>
    </row>
    <row r="749" spans="1:6">
      <c r="A749" s="66"/>
      <c r="B749" s="66"/>
      <c r="C749" s="66"/>
      <c r="D749" s="66"/>
      <c r="E749" s="66"/>
      <c r="F749" s="10"/>
    </row>
    <row r="750" spans="1:6">
      <c r="A750" s="66"/>
      <c r="B750" s="66"/>
      <c r="C750" s="66"/>
      <c r="D750" s="66"/>
      <c r="E750" s="66"/>
      <c r="F750" s="10"/>
    </row>
    <row r="751" spans="1:6">
      <c r="A751" s="66"/>
      <c r="B751" s="66"/>
      <c r="C751" s="66"/>
      <c r="D751" s="66"/>
      <c r="E751" s="66"/>
      <c r="F751" s="10"/>
    </row>
    <row r="752" spans="1:6">
      <c r="A752" s="66"/>
      <c r="B752" s="66"/>
      <c r="C752" s="66"/>
      <c r="D752" s="66"/>
      <c r="E752" s="66"/>
      <c r="F752" s="10"/>
    </row>
    <row r="753" spans="1:6">
      <c r="A753" s="66"/>
      <c r="B753" s="66"/>
      <c r="C753" s="66"/>
      <c r="D753" s="66"/>
      <c r="E753" s="66"/>
      <c r="F753" s="10"/>
    </row>
    <row r="754" spans="1:6">
      <c r="A754" s="66"/>
      <c r="B754" s="66"/>
      <c r="C754" s="66"/>
      <c r="D754" s="66"/>
      <c r="E754" s="66"/>
      <c r="F754" s="10"/>
    </row>
    <row r="755" spans="1:6">
      <c r="A755" s="66"/>
      <c r="B755" s="66"/>
      <c r="C755" s="66"/>
      <c r="D755" s="66"/>
      <c r="E755" s="66"/>
      <c r="F755" s="10"/>
    </row>
    <row r="756" spans="1:6">
      <c r="A756" s="66"/>
      <c r="B756" s="66"/>
      <c r="C756" s="66"/>
      <c r="D756" s="66"/>
      <c r="E756" s="66"/>
      <c r="F756" s="10"/>
    </row>
    <row r="757" spans="1:6">
      <c r="A757" s="66"/>
      <c r="B757" s="66"/>
      <c r="C757" s="66"/>
      <c r="D757" s="66"/>
      <c r="E757" s="66"/>
      <c r="F757" s="10"/>
    </row>
    <row r="758" spans="1:6">
      <c r="A758" s="66"/>
      <c r="B758" s="66"/>
      <c r="C758" s="66"/>
      <c r="D758" s="66"/>
      <c r="E758" s="66"/>
      <c r="F758" s="10"/>
    </row>
    <row r="759" spans="1:6">
      <c r="A759" s="66"/>
      <c r="B759" s="66"/>
      <c r="C759" s="66"/>
      <c r="D759" s="66"/>
      <c r="E759" s="66"/>
      <c r="F759" s="10"/>
    </row>
    <row r="760" spans="1:6">
      <c r="A760" s="66"/>
      <c r="B760" s="66"/>
      <c r="C760" s="66"/>
      <c r="D760" s="66"/>
      <c r="E760" s="66"/>
      <c r="F760" s="10"/>
    </row>
    <row r="761" spans="1:6">
      <c r="A761" s="66"/>
      <c r="B761" s="66"/>
      <c r="C761" s="66"/>
      <c r="D761" s="66"/>
      <c r="E761" s="66"/>
      <c r="F761" s="10"/>
    </row>
    <row r="762" spans="1:6">
      <c r="A762" s="66"/>
      <c r="B762" s="66"/>
      <c r="C762" s="66"/>
      <c r="D762" s="66"/>
      <c r="E762" s="66"/>
      <c r="F762" s="10"/>
    </row>
    <row r="763" spans="1:6">
      <c r="A763" s="66"/>
      <c r="B763" s="66"/>
      <c r="C763" s="66"/>
      <c r="D763" s="66"/>
      <c r="E763" s="66"/>
      <c r="F763" s="10"/>
    </row>
    <row r="764" spans="1:6">
      <c r="A764" s="66"/>
      <c r="B764" s="66"/>
      <c r="C764" s="66"/>
      <c r="D764" s="66"/>
      <c r="E764" s="66"/>
      <c r="F764" s="10"/>
    </row>
    <row r="765" spans="1:6">
      <c r="A765" s="66"/>
      <c r="B765" s="66"/>
      <c r="C765" s="66"/>
      <c r="D765" s="66"/>
      <c r="E765" s="66"/>
      <c r="F765" s="10"/>
    </row>
    <row r="766" spans="1:6">
      <c r="A766" s="66"/>
      <c r="B766" s="66"/>
      <c r="C766" s="66"/>
      <c r="D766" s="66"/>
      <c r="E766" s="66"/>
      <c r="F766" s="10"/>
    </row>
    <row r="767" spans="1:6">
      <c r="A767" s="66"/>
      <c r="B767" s="66"/>
      <c r="C767" s="66"/>
      <c r="D767" s="66"/>
      <c r="E767" s="66"/>
      <c r="F767" s="10"/>
    </row>
    <row r="768" spans="1:6">
      <c r="A768" s="66"/>
      <c r="B768" s="66"/>
      <c r="C768" s="66"/>
      <c r="D768" s="66"/>
      <c r="E768" s="66"/>
      <c r="F768" s="10"/>
    </row>
    <row r="769" spans="1:6">
      <c r="A769" s="66"/>
      <c r="B769" s="66"/>
      <c r="C769" s="66"/>
      <c r="D769" s="66"/>
      <c r="E769" s="66"/>
      <c r="F769" s="10"/>
    </row>
    <row r="770" spans="1:6">
      <c r="A770" s="66"/>
      <c r="B770" s="66"/>
      <c r="C770" s="66"/>
      <c r="D770" s="66"/>
      <c r="E770" s="66"/>
      <c r="F770" s="10"/>
    </row>
    <row r="771" spans="1:6">
      <c r="A771" s="66"/>
      <c r="B771" s="66"/>
      <c r="C771" s="66"/>
      <c r="D771" s="66"/>
      <c r="E771" s="66"/>
      <c r="F771" s="10"/>
    </row>
    <row r="772" spans="1:6">
      <c r="A772" s="66"/>
      <c r="B772" s="66"/>
      <c r="C772" s="66"/>
      <c r="D772" s="66"/>
      <c r="E772" s="66"/>
      <c r="F772" s="10"/>
    </row>
    <row r="773" spans="1:6">
      <c r="A773" s="66"/>
      <c r="B773" s="66"/>
      <c r="C773" s="66"/>
      <c r="D773" s="66"/>
      <c r="E773" s="66"/>
      <c r="F773" s="10"/>
    </row>
    <row r="774" spans="1:6">
      <c r="A774" s="66"/>
      <c r="B774" s="66"/>
      <c r="C774" s="66"/>
      <c r="D774" s="66"/>
      <c r="E774" s="66"/>
      <c r="F774" s="10"/>
    </row>
    <row r="775" spans="1:6">
      <c r="A775" s="66"/>
      <c r="B775" s="66"/>
      <c r="C775" s="66"/>
      <c r="D775" s="66"/>
      <c r="E775" s="66"/>
      <c r="F775" s="10"/>
    </row>
    <row r="776" spans="1:6">
      <c r="A776" s="66"/>
      <c r="B776" s="66"/>
      <c r="C776" s="66"/>
      <c r="D776" s="66"/>
      <c r="E776" s="66"/>
      <c r="F776" s="10"/>
    </row>
    <row r="777" spans="1:6">
      <c r="A777" s="66"/>
      <c r="B777" s="66"/>
      <c r="C777" s="66"/>
      <c r="D777" s="66"/>
      <c r="E777" s="66"/>
      <c r="F777" s="10"/>
    </row>
    <row r="778" spans="1:6">
      <c r="A778" s="66"/>
      <c r="B778" s="66"/>
      <c r="C778" s="66"/>
      <c r="D778" s="66"/>
      <c r="E778" s="66"/>
      <c r="F778" s="10"/>
    </row>
    <row r="779" spans="1:6">
      <c r="A779" s="66"/>
      <c r="B779" s="66"/>
      <c r="C779" s="66"/>
      <c r="D779" s="66"/>
      <c r="E779" s="66"/>
      <c r="F779" s="10"/>
    </row>
    <row r="780" spans="1:6">
      <c r="A780" s="66"/>
      <c r="B780" s="66"/>
      <c r="C780" s="66"/>
      <c r="D780" s="66"/>
      <c r="E780" s="66"/>
      <c r="F780" s="10"/>
    </row>
    <row r="781" spans="1:6">
      <c r="A781" s="66"/>
      <c r="B781" s="66"/>
      <c r="C781" s="66"/>
      <c r="D781" s="66"/>
      <c r="E781" s="66"/>
      <c r="F781" s="10"/>
    </row>
    <row r="782" spans="1:6">
      <c r="A782" s="66"/>
      <c r="B782" s="66"/>
      <c r="C782" s="66"/>
      <c r="D782" s="66"/>
      <c r="E782" s="66"/>
      <c r="F782" s="10"/>
    </row>
    <row r="783" spans="1:6">
      <c r="A783" s="66"/>
      <c r="B783" s="66"/>
      <c r="C783" s="66"/>
      <c r="D783" s="66"/>
      <c r="E783" s="66"/>
      <c r="F783" s="10"/>
    </row>
    <row r="784" spans="1:6">
      <c r="A784" s="66"/>
      <c r="B784" s="66"/>
      <c r="C784" s="66"/>
      <c r="D784" s="66"/>
      <c r="E784" s="66"/>
      <c r="F784" s="10"/>
    </row>
    <row r="785" spans="1:6">
      <c r="A785" s="66"/>
      <c r="B785" s="66"/>
      <c r="C785" s="66"/>
      <c r="D785" s="66"/>
      <c r="E785" s="66"/>
      <c r="F785" s="10"/>
    </row>
    <row r="786" spans="1:6">
      <c r="A786" s="66"/>
      <c r="B786" s="66"/>
      <c r="C786" s="66"/>
      <c r="D786" s="66"/>
      <c r="E786" s="66"/>
      <c r="F786" s="10"/>
    </row>
    <row r="787" spans="1:6">
      <c r="A787" s="66"/>
      <c r="B787" s="66"/>
      <c r="C787" s="66"/>
      <c r="D787" s="66"/>
      <c r="E787" s="66"/>
      <c r="F787" s="10"/>
    </row>
    <row r="788" spans="1:6">
      <c r="A788" s="66"/>
      <c r="B788" s="66"/>
      <c r="C788" s="66"/>
      <c r="D788" s="66"/>
      <c r="E788" s="66"/>
      <c r="F788" s="10"/>
    </row>
    <row r="789" spans="1:6">
      <c r="A789" s="66"/>
      <c r="B789" s="66"/>
      <c r="C789" s="66"/>
      <c r="D789" s="66"/>
      <c r="E789" s="66"/>
      <c r="F789" s="10"/>
    </row>
    <row r="790" spans="1:6">
      <c r="A790" s="66"/>
      <c r="B790" s="66"/>
      <c r="C790" s="66"/>
      <c r="D790" s="66"/>
      <c r="E790" s="66"/>
      <c r="F790" s="10"/>
    </row>
    <row r="791" spans="1:6">
      <c r="A791" s="66"/>
      <c r="B791" s="66"/>
      <c r="C791" s="66"/>
      <c r="D791" s="66"/>
      <c r="E791" s="66"/>
      <c r="F791" s="10"/>
    </row>
    <row r="792" spans="1:6">
      <c r="A792" s="66"/>
      <c r="B792" s="66"/>
      <c r="C792" s="66"/>
      <c r="D792" s="66"/>
      <c r="E792" s="66"/>
      <c r="F792" s="10"/>
    </row>
    <row r="793" spans="1:6">
      <c r="A793" s="66"/>
      <c r="B793" s="66"/>
      <c r="C793" s="66"/>
      <c r="D793" s="66"/>
      <c r="E793" s="66"/>
      <c r="F793" s="10"/>
    </row>
    <row r="794" spans="1:6">
      <c r="A794" s="66"/>
      <c r="B794" s="66"/>
      <c r="C794" s="66"/>
      <c r="D794" s="66"/>
      <c r="E794" s="66"/>
      <c r="F794" s="10"/>
    </row>
    <row r="795" spans="1:6">
      <c r="A795" s="66"/>
      <c r="B795" s="66"/>
      <c r="C795" s="66"/>
      <c r="D795" s="66"/>
      <c r="E795" s="66"/>
      <c r="F795" s="10"/>
    </row>
    <row r="796" spans="1:6">
      <c r="A796" s="66"/>
      <c r="B796" s="66"/>
      <c r="C796" s="66"/>
      <c r="D796" s="66"/>
      <c r="E796" s="66"/>
      <c r="F796" s="10"/>
    </row>
    <row r="797" spans="1:6">
      <c r="A797" s="66"/>
      <c r="B797" s="66"/>
      <c r="C797" s="66"/>
      <c r="D797" s="66"/>
      <c r="E797" s="66"/>
      <c r="F797" s="10"/>
    </row>
    <row r="798" spans="1:6">
      <c r="A798" s="66"/>
      <c r="B798" s="66"/>
      <c r="C798" s="66"/>
      <c r="D798" s="66"/>
      <c r="E798" s="66"/>
      <c r="F798" s="10"/>
    </row>
    <row r="799" spans="1:6">
      <c r="A799" s="66"/>
      <c r="B799" s="66"/>
      <c r="C799" s="66"/>
      <c r="D799" s="66"/>
      <c r="E799" s="66"/>
      <c r="F799" s="10"/>
    </row>
    <row r="800" spans="1:6">
      <c r="A800" s="66"/>
      <c r="B800" s="66"/>
      <c r="C800" s="66"/>
      <c r="D800" s="66"/>
      <c r="E800" s="66"/>
      <c r="F800" s="10"/>
    </row>
    <row r="801" spans="1:6">
      <c r="A801" s="66"/>
      <c r="B801" s="66"/>
      <c r="C801" s="66"/>
      <c r="D801" s="66"/>
      <c r="E801" s="66"/>
      <c r="F801" s="10"/>
    </row>
    <row r="802" spans="1:6">
      <c r="A802" s="66"/>
      <c r="B802" s="66"/>
      <c r="C802" s="66"/>
      <c r="D802" s="66"/>
      <c r="E802" s="66"/>
      <c r="F802" s="10"/>
    </row>
    <row r="803" spans="1:6">
      <c r="A803" s="66"/>
      <c r="B803" s="66"/>
      <c r="C803" s="66"/>
      <c r="D803" s="66"/>
      <c r="E803" s="66"/>
      <c r="F803" s="10"/>
    </row>
    <row r="804" spans="1:6">
      <c r="A804" s="66"/>
      <c r="B804" s="66"/>
      <c r="C804" s="66"/>
      <c r="D804" s="66"/>
      <c r="E804" s="66"/>
      <c r="F804" s="10"/>
    </row>
    <row r="805" spans="1:6">
      <c r="A805" s="66"/>
      <c r="B805" s="66"/>
      <c r="C805" s="66"/>
      <c r="D805" s="66"/>
      <c r="E805" s="66"/>
      <c r="F805" s="10"/>
    </row>
    <row r="806" spans="1:6">
      <c r="A806" s="66"/>
      <c r="B806" s="66"/>
      <c r="C806" s="66"/>
      <c r="D806" s="66"/>
      <c r="E806" s="66"/>
      <c r="F806" s="10"/>
    </row>
    <row r="807" spans="1:6">
      <c r="A807" s="66"/>
      <c r="B807" s="66"/>
      <c r="C807" s="66"/>
      <c r="D807" s="66"/>
      <c r="E807" s="66"/>
      <c r="F807" s="10"/>
    </row>
    <row r="808" spans="1:6">
      <c r="A808" s="66"/>
      <c r="B808" s="66"/>
      <c r="C808" s="66"/>
      <c r="D808" s="66"/>
      <c r="E808" s="66"/>
      <c r="F808" s="10"/>
    </row>
    <row r="809" spans="1:6">
      <c r="A809" s="66"/>
      <c r="B809" s="66"/>
      <c r="C809" s="66"/>
      <c r="D809" s="66"/>
      <c r="E809" s="66"/>
      <c r="F809" s="10"/>
    </row>
    <row r="810" spans="1:6">
      <c r="A810" s="66"/>
      <c r="B810" s="66"/>
      <c r="C810" s="66"/>
      <c r="D810" s="66"/>
      <c r="E810" s="66"/>
      <c r="F810" s="10"/>
    </row>
    <row r="811" spans="1:6">
      <c r="A811" s="66"/>
      <c r="B811" s="66"/>
      <c r="C811" s="66"/>
      <c r="D811" s="66"/>
      <c r="E811" s="66"/>
      <c r="F811" s="10"/>
    </row>
    <row r="812" spans="1:6">
      <c r="A812" s="66"/>
      <c r="B812" s="66"/>
      <c r="C812" s="66"/>
      <c r="D812" s="66"/>
      <c r="E812" s="66"/>
      <c r="F812" s="10"/>
    </row>
    <row r="813" spans="1:6">
      <c r="A813" s="66"/>
      <c r="B813" s="66"/>
      <c r="C813" s="66"/>
      <c r="D813" s="66"/>
      <c r="E813" s="66"/>
      <c r="F813" s="10"/>
    </row>
    <row r="814" spans="1:6">
      <c r="A814" s="66"/>
      <c r="B814" s="66"/>
      <c r="C814" s="66"/>
      <c r="D814" s="66"/>
      <c r="E814" s="66"/>
      <c r="F814" s="10"/>
    </row>
    <row r="815" spans="1:6">
      <c r="A815" s="66"/>
      <c r="B815" s="66"/>
      <c r="C815" s="66"/>
      <c r="D815" s="66"/>
      <c r="E815" s="66"/>
      <c r="F815" s="10"/>
    </row>
    <row r="816" spans="1:6">
      <c r="A816" s="66"/>
      <c r="B816" s="66"/>
      <c r="C816" s="66"/>
      <c r="D816" s="66"/>
      <c r="E816" s="66"/>
      <c r="F816" s="10"/>
    </row>
    <row r="817" spans="1:6">
      <c r="A817" s="66"/>
      <c r="B817" s="66"/>
      <c r="C817" s="66"/>
      <c r="D817" s="66"/>
      <c r="E817" s="66"/>
      <c r="F817" s="10"/>
    </row>
    <row r="818" spans="1:6">
      <c r="A818" s="66"/>
      <c r="B818" s="66"/>
      <c r="C818" s="66"/>
      <c r="D818" s="66"/>
      <c r="E818" s="66"/>
      <c r="F818" s="10"/>
    </row>
    <row r="819" spans="1:6">
      <c r="A819" s="66"/>
      <c r="B819" s="66"/>
      <c r="C819" s="66"/>
      <c r="D819" s="66"/>
      <c r="E819" s="66"/>
      <c r="F819" s="10"/>
    </row>
    <row r="820" spans="1:6">
      <c r="A820" s="66"/>
      <c r="B820" s="66"/>
      <c r="C820" s="66"/>
      <c r="D820" s="66"/>
      <c r="E820" s="66"/>
      <c r="F820" s="10"/>
    </row>
    <row r="821" spans="1:6">
      <c r="A821" s="66"/>
      <c r="B821" s="66"/>
      <c r="C821" s="66"/>
      <c r="D821" s="66"/>
      <c r="E821" s="66"/>
      <c r="F821" s="10"/>
    </row>
    <row r="822" spans="1:6">
      <c r="A822" s="66"/>
      <c r="B822" s="66"/>
      <c r="C822" s="66"/>
      <c r="D822" s="66"/>
      <c r="E822" s="66"/>
      <c r="F822" s="10"/>
    </row>
    <row r="823" spans="1:6">
      <c r="A823" s="66"/>
      <c r="B823" s="66"/>
      <c r="C823" s="66"/>
      <c r="D823" s="66"/>
      <c r="E823" s="66"/>
      <c r="F823" s="10"/>
    </row>
    <row r="824" spans="1:6">
      <c r="A824" s="66"/>
      <c r="B824" s="66"/>
      <c r="C824" s="66"/>
      <c r="D824" s="66"/>
      <c r="E824" s="66"/>
      <c r="F824" s="10"/>
    </row>
    <row r="825" spans="1:6">
      <c r="A825" s="66"/>
      <c r="B825" s="66"/>
      <c r="C825" s="66"/>
      <c r="D825" s="66"/>
      <c r="E825" s="66"/>
      <c r="F825" s="10"/>
    </row>
    <row r="826" spans="1:6">
      <c r="A826" s="66"/>
      <c r="B826" s="66"/>
      <c r="C826" s="66"/>
      <c r="D826" s="66"/>
      <c r="E826" s="66"/>
      <c r="F826" s="10"/>
    </row>
    <row r="827" spans="1:6">
      <c r="A827" s="66"/>
      <c r="B827" s="66"/>
      <c r="C827" s="66"/>
      <c r="D827" s="66"/>
      <c r="E827" s="66"/>
      <c r="F827" s="10"/>
    </row>
    <row r="828" spans="1:6">
      <c r="A828" s="66"/>
      <c r="B828" s="66"/>
      <c r="C828" s="66"/>
      <c r="D828" s="66"/>
      <c r="E828" s="66"/>
      <c r="F828" s="10"/>
    </row>
    <row r="829" spans="1:6">
      <c r="A829" s="66"/>
      <c r="B829" s="66"/>
      <c r="C829" s="66"/>
      <c r="D829" s="66"/>
      <c r="E829" s="66"/>
      <c r="F829" s="10"/>
    </row>
    <row r="830" spans="1:6">
      <c r="A830" s="66"/>
      <c r="B830" s="66"/>
      <c r="C830" s="66"/>
      <c r="D830" s="66"/>
      <c r="E830" s="66"/>
      <c r="F830" s="10"/>
    </row>
    <row r="831" spans="1:6">
      <c r="A831" s="66"/>
      <c r="B831" s="66"/>
      <c r="C831" s="66"/>
      <c r="D831" s="66"/>
      <c r="E831" s="66"/>
      <c r="F831" s="10"/>
    </row>
    <row r="832" spans="1:6">
      <c r="A832" s="66"/>
      <c r="B832" s="66"/>
      <c r="C832" s="66"/>
      <c r="D832" s="66"/>
      <c r="E832" s="66"/>
      <c r="F832" s="10"/>
    </row>
    <row r="833" spans="1:6">
      <c r="A833" s="66"/>
      <c r="B833" s="66"/>
      <c r="C833" s="66"/>
      <c r="D833" s="66"/>
      <c r="E833" s="66"/>
      <c r="F833" s="10"/>
    </row>
    <row r="834" spans="1:6">
      <c r="A834" s="66"/>
      <c r="B834" s="66"/>
      <c r="C834" s="66"/>
      <c r="D834" s="66"/>
      <c r="E834" s="66"/>
      <c r="F834" s="10"/>
    </row>
    <row r="835" spans="1:6">
      <c r="A835" s="66"/>
      <c r="B835" s="66"/>
      <c r="C835" s="66"/>
      <c r="D835" s="66"/>
      <c r="E835" s="66"/>
      <c r="F835" s="10"/>
    </row>
    <row r="836" spans="1:6">
      <c r="A836" s="66"/>
      <c r="B836" s="66"/>
      <c r="C836" s="66"/>
      <c r="D836" s="66"/>
      <c r="E836" s="66"/>
      <c r="F836" s="10"/>
    </row>
    <row r="837" spans="1:6">
      <c r="A837" s="66"/>
      <c r="B837" s="66"/>
      <c r="C837" s="66"/>
      <c r="D837" s="66"/>
      <c r="E837" s="66"/>
      <c r="F837" s="10"/>
    </row>
    <row r="838" spans="1:6">
      <c r="A838" s="66"/>
      <c r="B838" s="66"/>
      <c r="C838" s="66"/>
      <c r="D838" s="66"/>
      <c r="E838" s="66"/>
      <c r="F838" s="10"/>
    </row>
    <row r="839" spans="1:6">
      <c r="A839" s="66"/>
      <c r="B839" s="66"/>
      <c r="C839" s="66"/>
      <c r="D839" s="66"/>
      <c r="E839" s="66"/>
      <c r="F839" s="10"/>
    </row>
    <row r="840" spans="1:6">
      <c r="A840" s="66"/>
      <c r="B840" s="66"/>
      <c r="C840" s="66"/>
      <c r="D840" s="66"/>
      <c r="E840" s="66"/>
      <c r="F840" s="10"/>
    </row>
    <row r="841" spans="1:6">
      <c r="A841" s="66"/>
      <c r="B841" s="66"/>
      <c r="C841" s="66"/>
      <c r="D841" s="66"/>
      <c r="E841" s="66"/>
      <c r="F841" s="10"/>
    </row>
    <row r="842" spans="1:6">
      <c r="A842" s="66"/>
      <c r="B842" s="66"/>
      <c r="C842" s="66"/>
      <c r="D842" s="66"/>
      <c r="E842" s="66"/>
      <c r="F842" s="10"/>
    </row>
    <row r="843" spans="1:6">
      <c r="A843" s="66"/>
      <c r="B843" s="66"/>
      <c r="C843" s="66"/>
      <c r="D843" s="66"/>
      <c r="E843" s="66"/>
      <c r="F843" s="10"/>
    </row>
    <row r="844" spans="1:6">
      <c r="A844" s="66"/>
      <c r="B844" s="66"/>
      <c r="C844" s="66"/>
      <c r="D844" s="66"/>
      <c r="E844" s="66"/>
      <c r="F844" s="10"/>
    </row>
    <row r="845" spans="1:6">
      <c r="A845" s="66"/>
      <c r="B845" s="66"/>
      <c r="C845" s="66"/>
      <c r="D845" s="66"/>
      <c r="E845" s="66"/>
      <c r="F845" s="10"/>
    </row>
    <row r="846" spans="1:6">
      <c r="A846" s="66"/>
      <c r="B846" s="66"/>
      <c r="C846" s="66"/>
      <c r="D846" s="66"/>
      <c r="E846" s="66"/>
      <c r="F846" s="10"/>
    </row>
    <row r="847" spans="1:6">
      <c r="A847" s="66"/>
      <c r="B847" s="66"/>
      <c r="C847" s="66"/>
      <c r="D847" s="66"/>
      <c r="E847" s="66"/>
      <c r="F847" s="10"/>
    </row>
    <row r="848" spans="1:6">
      <c r="A848" s="66"/>
      <c r="B848" s="66"/>
      <c r="C848" s="66"/>
      <c r="D848" s="66"/>
      <c r="E848" s="66"/>
      <c r="F848" s="10"/>
    </row>
    <row r="849" spans="1:6">
      <c r="A849" s="66"/>
      <c r="B849" s="66"/>
      <c r="C849" s="66"/>
      <c r="D849" s="66"/>
      <c r="E849" s="66"/>
      <c r="F849" s="10"/>
    </row>
    <row r="850" spans="1:6">
      <c r="A850" s="66"/>
      <c r="B850" s="66"/>
      <c r="C850" s="66"/>
      <c r="D850" s="66"/>
      <c r="E850" s="66"/>
      <c r="F850" s="10"/>
    </row>
    <row r="851" spans="1:6">
      <c r="A851" s="66"/>
      <c r="B851" s="66"/>
      <c r="C851" s="66"/>
      <c r="D851" s="66"/>
      <c r="E851" s="66"/>
      <c r="F851" s="10"/>
    </row>
    <row r="852" spans="1:6">
      <c r="A852" s="66"/>
      <c r="B852" s="66"/>
      <c r="C852" s="66"/>
      <c r="D852" s="66"/>
      <c r="E852" s="66"/>
      <c r="F852" s="10"/>
    </row>
    <row r="853" spans="1:6">
      <c r="A853" s="66"/>
      <c r="B853" s="66"/>
      <c r="C853" s="66"/>
      <c r="D853" s="66"/>
      <c r="E853" s="66"/>
      <c r="F853" s="10"/>
    </row>
    <row r="854" spans="1:6">
      <c r="A854" s="66"/>
      <c r="B854" s="66"/>
      <c r="C854" s="66"/>
      <c r="D854" s="66"/>
      <c r="E854" s="66"/>
      <c r="F854" s="10"/>
    </row>
    <row r="855" spans="1:6">
      <c r="A855" s="66"/>
      <c r="B855" s="66"/>
      <c r="C855" s="66"/>
      <c r="D855" s="66"/>
      <c r="E855" s="66"/>
      <c r="F855" s="10"/>
    </row>
    <row r="856" spans="1:6">
      <c r="A856" s="66"/>
      <c r="B856" s="66"/>
      <c r="C856" s="66"/>
      <c r="D856" s="66"/>
      <c r="E856" s="66"/>
      <c r="F856" s="10"/>
    </row>
    <row r="857" spans="1:6">
      <c r="A857" s="66"/>
      <c r="B857" s="66"/>
      <c r="C857" s="66"/>
      <c r="D857" s="66"/>
      <c r="E857" s="66"/>
      <c r="F857" s="10"/>
    </row>
    <row r="858" spans="1:6">
      <c r="A858" s="66"/>
      <c r="B858" s="66"/>
      <c r="C858" s="66"/>
      <c r="D858" s="66"/>
      <c r="E858" s="66"/>
      <c r="F858" s="10"/>
    </row>
    <row r="859" spans="1:6">
      <c r="A859" s="66"/>
      <c r="B859" s="66"/>
      <c r="C859" s="66"/>
      <c r="D859" s="66"/>
      <c r="E859" s="66"/>
      <c r="F859" s="10"/>
    </row>
    <row r="860" spans="1:6">
      <c r="A860" s="66"/>
      <c r="B860" s="66"/>
      <c r="C860" s="66"/>
      <c r="D860" s="66"/>
      <c r="E860" s="66"/>
      <c r="F860" s="10"/>
    </row>
    <row r="861" spans="1:6">
      <c r="A861" s="66"/>
      <c r="B861" s="66"/>
      <c r="C861" s="66"/>
      <c r="D861" s="66"/>
      <c r="E861" s="66"/>
      <c r="F861" s="10"/>
    </row>
    <row r="862" spans="1:6">
      <c r="A862" s="66"/>
      <c r="B862" s="66"/>
      <c r="C862" s="66"/>
      <c r="D862" s="66"/>
      <c r="E862" s="66"/>
      <c r="F862" s="10"/>
    </row>
    <row r="863" spans="1:6">
      <c r="A863" s="66"/>
      <c r="B863" s="66"/>
      <c r="C863" s="66"/>
      <c r="D863" s="66"/>
      <c r="E863" s="66"/>
      <c r="F863" s="10"/>
    </row>
    <row r="864" spans="1:6">
      <c r="A864" s="66"/>
      <c r="B864" s="66"/>
      <c r="C864" s="66"/>
      <c r="D864" s="66"/>
      <c r="E864" s="66"/>
      <c r="F864" s="10"/>
    </row>
    <row r="865" spans="1:6">
      <c r="A865" s="66"/>
      <c r="B865" s="66"/>
      <c r="C865" s="66"/>
      <c r="D865" s="66"/>
      <c r="E865" s="66"/>
      <c r="F865" s="10"/>
    </row>
    <row r="866" spans="1:6">
      <c r="A866" s="66"/>
      <c r="B866" s="66"/>
      <c r="C866" s="66"/>
      <c r="D866" s="66"/>
      <c r="E866" s="66"/>
      <c r="F866" s="10"/>
    </row>
    <row r="867" spans="1:6">
      <c r="A867" s="66"/>
      <c r="B867" s="66"/>
      <c r="C867" s="66"/>
      <c r="D867" s="66"/>
      <c r="E867" s="66"/>
      <c r="F867" s="10"/>
    </row>
    <row r="868" spans="1:6">
      <c r="A868" s="66"/>
      <c r="B868" s="66"/>
      <c r="C868" s="66"/>
      <c r="D868" s="66"/>
      <c r="E868" s="66"/>
      <c r="F868" s="10"/>
    </row>
    <row r="869" spans="1:6">
      <c r="A869" s="66"/>
      <c r="B869" s="66"/>
      <c r="C869" s="66"/>
      <c r="D869" s="66"/>
      <c r="E869" s="66"/>
      <c r="F869" s="10"/>
    </row>
    <row r="870" spans="1:6">
      <c r="A870" s="66"/>
      <c r="B870" s="66"/>
      <c r="C870" s="66"/>
      <c r="D870" s="66"/>
      <c r="E870" s="66"/>
      <c r="F870" s="10"/>
    </row>
    <row r="871" spans="1:6">
      <c r="A871" s="66"/>
      <c r="B871" s="66"/>
      <c r="C871" s="66"/>
      <c r="D871" s="66"/>
      <c r="E871" s="66"/>
      <c r="F871" s="10"/>
    </row>
    <row r="872" spans="1:6">
      <c r="A872" s="66"/>
      <c r="B872" s="66"/>
      <c r="C872" s="66"/>
      <c r="D872" s="66"/>
      <c r="E872" s="66"/>
      <c r="F872" s="10"/>
    </row>
    <row r="873" spans="1:6">
      <c r="A873" s="66"/>
      <c r="B873" s="66"/>
      <c r="C873" s="66"/>
      <c r="D873" s="66"/>
      <c r="E873" s="66"/>
      <c r="F873" s="10"/>
    </row>
    <row r="874" spans="1:6">
      <c r="A874" s="66"/>
      <c r="B874" s="66"/>
      <c r="C874" s="66"/>
      <c r="D874" s="66"/>
      <c r="E874" s="66"/>
      <c r="F874" s="10"/>
    </row>
    <row r="875" spans="1:6">
      <c r="A875" s="66"/>
      <c r="B875" s="66"/>
      <c r="C875" s="66"/>
      <c r="D875" s="66"/>
      <c r="E875" s="66"/>
      <c r="F875" s="10"/>
    </row>
    <row r="876" spans="1:6">
      <c r="A876" s="66"/>
      <c r="B876" s="66"/>
      <c r="C876" s="66"/>
      <c r="D876" s="66"/>
      <c r="E876" s="66"/>
      <c r="F876" s="10"/>
    </row>
    <row r="877" spans="1:6">
      <c r="A877" s="66"/>
      <c r="B877" s="66"/>
      <c r="C877" s="66"/>
      <c r="D877" s="66"/>
      <c r="E877" s="66"/>
      <c r="F877" s="10"/>
    </row>
    <row r="878" spans="1:6">
      <c r="A878" s="66"/>
      <c r="B878" s="66"/>
      <c r="C878" s="66"/>
      <c r="D878" s="66"/>
      <c r="E878" s="66"/>
      <c r="F878" s="10"/>
    </row>
    <row r="879" spans="1:6">
      <c r="A879" s="66"/>
      <c r="B879" s="66"/>
      <c r="C879" s="66"/>
      <c r="D879" s="66"/>
      <c r="E879" s="66"/>
      <c r="F879" s="10"/>
    </row>
    <row r="880" spans="1:6">
      <c r="A880" s="66"/>
      <c r="B880" s="66"/>
      <c r="C880" s="66"/>
      <c r="D880" s="66"/>
      <c r="E880" s="66"/>
      <c r="F880" s="10"/>
    </row>
    <row r="881" spans="1:6">
      <c r="A881" s="66"/>
      <c r="B881" s="66"/>
      <c r="C881" s="66"/>
      <c r="D881" s="66"/>
      <c r="E881" s="66"/>
      <c r="F881" s="10"/>
    </row>
    <row r="882" spans="1:6">
      <c r="A882" s="66"/>
      <c r="B882" s="66"/>
      <c r="C882" s="66"/>
      <c r="D882" s="66"/>
      <c r="E882" s="66"/>
      <c r="F882" s="10"/>
    </row>
    <row r="883" spans="1:6">
      <c r="A883" s="66"/>
      <c r="B883" s="66"/>
      <c r="C883" s="66"/>
      <c r="D883" s="66"/>
      <c r="E883" s="66"/>
      <c r="F883" s="10"/>
    </row>
    <row r="884" spans="1:6">
      <c r="A884" s="66"/>
      <c r="B884" s="66"/>
      <c r="C884" s="66"/>
      <c r="D884" s="66"/>
      <c r="E884" s="66"/>
      <c r="F884" s="10"/>
    </row>
    <row r="885" spans="1:6">
      <c r="A885" s="66"/>
      <c r="B885" s="66"/>
      <c r="C885" s="66"/>
      <c r="D885" s="66"/>
      <c r="E885" s="66"/>
      <c r="F885" s="10"/>
    </row>
    <row r="886" spans="1:6">
      <c r="A886" s="66"/>
      <c r="B886" s="66"/>
      <c r="C886" s="66"/>
      <c r="D886" s="66"/>
      <c r="E886" s="66"/>
      <c r="F886" s="10"/>
    </row>
    <row r="887" spans="1:6">
      <c r="A887" s="66"/>
      <c r="B887" s="66"/>
      <c r="C887" s="66"/>
      <c r="D887" s="66"/>
      <c r="E887" s="66"/>
      <c r="F887" s="10"/>
    </row>
    <row r="888" spans="1:6">
      <c r="A888" s="66"/>
      <c r="B888" s="66"/>
      <c r="C888" s="66"/>
      <c r="D888" s="66"/>
      <c r="E888" s="66"/>
      <c r="F888" s="10"/>
    </row>
    <row r="889" spans="1:6">
      <c r="A889" s="66"/>
      <c r="B889" s="66"/>
      <c r="C889" s="66"/>
      <c r="D889" s="66"/>
      <c r="E889" s="66"/>
      <c r="F889" s="10"/>
    </row>
    <row r="890" spans="1:6">
      <c r="A890" s="66"/>
      <c r="B890" s="66"/>
      <c r="C890" s="66"/>
      <c r="D890" s="66"/>
      <c r="E890" s="66"/>
      <c r="F890" s="10"/>
    </row>
    <row r="891" spans="1:6">
      <c r="A891" s="66"/>
      <c r="B891" s="66"/>
      <c r="C891" s="66"/>
      <c r="D891" s="66"/>
      <c r="E891" s="66"/>
      <c r="F891" s="10"/>
    </row>
    <row r="892" spans="1:6">
      <c r="A892" s="66"/>
      <c r="B892" s="66"/>
      <c r="C892" s="66"/>
      <c r="D892" s="66"/>
      <c r="E892" s="66"/>
      <c r="F892" s="10"/>
    </row>
    <row r="893" spans="1:6">
      <c r="A893" s="66"/>
      <c r="B893" s="66"/>
      <c r="C893" s="66"/>
      <c r="D893" s="66"/>
      <c r="E893" s="66"/>
      <c r="F893" s="10"/>
    </row>
    <row r="894" spans="1:6">
      <c r="A894" s="66"/>
      <c r="B894" s="66"/>
      <c r="C894" s="66"/>
      <c r="D894" s="66"/>
      <c r="E894" s="66"/>
      <c r="F894" s="10"/>
    </row>
    <row r="895" spans="1:6">
      <c r="A895" s="66"/>
      <c r="B895" s="66"/>
      <c r="C895" s="66"/>
      <c r="D895" s="66"/>
      <c r="E895" s="66"/>
      <c r="F895" s="10"/>
    </row>
    <row r="896" spans="1:6">
      <c r="A896" s="66"/>
      <c r="B896" s="66"/>
      <c r="C896" s="66"/>
      <c r="D896" s="66"/>
      <c r="E896" s="66"/>
      <c r="F896" s="10"/>
    </row>
    <row r="897" spans="1:6">
      <c r="A897" s="66"/>
      <c r="B897" s="66"/>
      <c r="C897" s="66"/>
      <c r="D897" s="66"/>
      <c r="E897" s="66"/>
      <c r="F897" s="10"/>
    </row>
    <row r="898" spans="1:6">
      <c r="A898" s="66"/>
      <c r="B898" s="66"/>
      <c r="C898" s="66"/>
      <c r="D898" s="66"/>
      <c r="E898" s="66"/>
      <c r="F898" s="10"/>
    </row>
    <row r="899" spans="1:6">
      <c r="A899" s="66"/>
      <c r="B899" s="66"/>
      <c r="C899" s="66"/>
      <c r="D899" s="66"/>
      <c r="E899" s="66"/>
      <c r="F899" s="10"/>
    </row>
    <row r="900" spans="1:6">
      <c r="A900" s="66"/>
      <c r="B900" s="66"/>
      <c r="C900" s="66"/>
      <c r="D900" s="66"/>
      <c r="E900" s="66"/>
      <c r="F900" s="10"/>
    </row>
    <row r="901" spans="1:6">
      <c r="A901" s="66"/>
      <c r="B901" s="66"/>
      <c r="C901" s="66"/>
      <c r="D901" s="66"/>
      <c r="E901" s="66"/>
      <c r="F901" s="10"/>
    </row>
    <row r="902" spans="1:6">
      <c r="A902" s="66"/>
      <c r="B902" s="66"/>
      <c r="C902" s="66"/>
      <c r="D902" s="66"/>
      <c r="E902" s="66"/>
      <c r="F902" s="10"/>
    </row>
    <row r="903" spans="1:6">
      <c r="A903" s="66"/>
      <c r="B903" s="66"/>
      <c r="C903" s="66"/>
      <c r="D903" s="66"/>
      <c r="E903" s="66"/>
      <c r="F903" s="10"/>
    </row>
    <row r="904" spans="1:6">
      <c r="A904" s="66"/>
      <c r="B904" s="66"/>
      <c r="C904" s="66"/>
      <c r="D904" s="66"/>
      <c r="E904" s="66"/>
      <c r="F904" s="10"/>
    </row>
    <row r="905" spans="1:6">
      <c r="A905" s="66"/>
      <c r="B905" s="66"/>
      <c r="C905" s="66"/>
      <c r="D905" s="66"/>
      <c r="E905" s="66"/>
      <c r="F905" s="10"/>
    </row>
    <row r="906" spans="1:6">
      <c r="A906" s="66"/>
      <c r="B906" s="66"/>
      <c r="C906" s="66"/>
      <c r="D906" s="66"/>
      <c r="E906" s="66"/>
      <c r="F906" s="10"/>
    </row>
    <row r="907" spans="1:6">
      <c r="A907" s="66"/>
      <c r="B907" s="66"/>
      <c r="C907" s="66"/>
      <c r="D907" s="66"/>
      <c r="E907" s="66"/>
      <c r="F907" s="10"/>
    </row>
    <row r="908" spans="1:6">
      <c r="A908" s="66"/>
      <c r="B908" s="66"/>
      <c r="C908" s="66"/>
      <c r="D908" s="66"/>
      <c r="E908" s="66"/>
      <c r="F908" s="10"/>
    </row>
    <row r="909" spans="1:6">
      <c r="A909" s="66"/>
      <c r="B909" s="66"/>
      <c r="C909" s="66"/>
      <c r="D909" s="66"/>
      <c r="E909" s="66"/>
      <c r="F909" s="10"/>
    </row>
    <row r="910" spans="1:6">
      <c r="A910" s="66"/>
      <c r="B910" s="66"/>
      <c r="C910" s="66"/>
      <c r="D910" s="66"/>
      <c r="E910" s="66"/>
      <c r="F910" s="10"/>
    </row>
    <row r="911" spans="1:6">
      <c r="A911" s="66"/>
      <c r="B911" s="66"/>
      <c r="C911" s="66"/>
      <c r="D911" s="66"/>
      <c r="E911" s="66"/>
      <c r="F911" s="10"/>
    </row>
    <row r="912" spans="1:6">
      <c r="A912" s="66"/>
      <c r="B912" s="66"/>
      <c r="C912" s="66"/>
      <c r="D912" s="66"/>
      <c r="E912" s="66"/>
      <c r="F912" s="10"/>
    </row>
    <row r="913" spans="1:6">
      <c r="A913" s="66"/>
      <c r="B913" s="66"/>
      <c r="C913" s="66"/>
      <c r="D913" s="66"/>
      <c r="E913" s="66"/>
      <c r="F913" s="10"/>
    </row>
    <row r="914" spans="1:6">
      <c r="A914" s="66"/>
      <c r="B914" s="66"/>
      <c r="C914" s="66"/>
      <c r="D914" s="66"/>
      <c r="E914" s="66"/>
      <c r="F914" s="10"/>
    </row>
    <row r="915" spans="1:6">
      <c r="A915" s="66"/>
      <c r="B915" s="66"/>
      <c r="C915" s="66"/>
      <c r="D915" s="66"/>
      <c r="E915" s="66"/>
      <c r="F915" s="10"/>
    </row>
    <row r="916" spans="1:6">
      <c r="A916" s="66"/>
      <c r="B916" s="66"/>
      <c r="C916" s="66"/>
      <c r="D916" s="66"/>
      <c r="E916" s="66"/>
      <c r="F916" s="10"/>
    </row>
    <row r="917" spans="1:6">
      <c r="A917" s="66"/>
      <c r="B917" s="66"/>
      <c r="C917" s="66"/>
      <c r="D917" s="66"/>
      <c r="E917" s="66"/>
      <c r="F917" s="10"/>
    </row>
    <row r="918" spans="1:6">
      <c r="A918" s="66"/>
      <c r="B918" s="66"/>
      <c r="C918" s="66"/>
      <c r="D918" s="66"/>
      <c r="E918" s="66"/>
      <c r="F918" s="10"/>
    </row>
    <row r="919" spans="1:6">
      <c r="A919" s="66"/>
      <c r="B919" s="66"/>
      <c r="C919" s="66"/>
      <c r="D919" s="66"/>
      <c r="E919" s="66"/>
      <c r="F919" s="10"/>
    </row>
    <row r="920" spans="1:6">
      <c r="A920" s="66"/>
      <c r="B920" s="66"/>
      <c r="C920" s="66"/>
      <c r="D920" s="66"/>
      <c r="E920" s="66"/>
      <c r="F920" s="10"/>
    </row>
    <row r="921" spans="1:6">
      <c r="A921" s="66"/>
      <c r="B921" s="66"/>
      <c r="C921" s="66"/>
      <c r="D921" s="66"/>
      <c r="E921" s="66"/>
      <c r="F921" s="10"/>
    </row>
    <row r="922" spans="1:6">
      <c r="A922" s="66"/>
      <c r="B922" s="66"/>
      <c r="C922" s="66"/>
      <c r="D922" s="66"/>
      <c r="E922" s="66"/>
      <c r="F922" s="10"/>
    </row>
    <row r="923" spans="1:6">
      <c r="A923" s="66"/>
      <c r="B923" s="66"/>
      <c r="C923" s="66"/>
      <c r="D923" s="66"/>
      <c r="E923" s="66"/>
      <c r="F923" s="10"/>
    </row>
    <row r="924" spans="1:6">
      <c r="A924" s="66"/>
      <c r="B924" s="66"/>
      <c r="C924" s="66"/>
      <c r="D924" s="66"/>
      <c r="E924" s="66"/>
      <c r="F924" s="10"/>
    </row>
    <row r="925" spans="1:6">
      <c r="A925" s="66"/>
      <c r="B925" s="66"/>
      <c r="C925" s="66"/>
      <c r="D925" s="66"/>
      <c r="E925" s="66"/>
      <c r="F925" s="10"/>
    </row>
    <row r="926" spans="1:6">
      <c r="A926" s="66"/>
      <c r="B926" s="66"/>
      <c r="C926" s="66"/>
      <c r="D926" s="66"/>
      <c r="E926" s="66"/>
      <c r="F926" s="10"/>
    </row>
    <row r="927" spans="1:6">
      <c r="A927" s="66"/>
      <c r="B927" s="66"/>
      <c r="C927" s="66"/>
      <c r="D927" s="66"/>
      <c r="E927" s="66"/>
      <c r="F927" s="10"/>
    </row>
    <row r="928" spans="1:6">
      <c r="A928" s="66"/>
      <c r="B928" s="66"/>
      <c r="C928" s="66"/>
      <c r="D928" s="66"/>
      <c r="E928" s="66"/>
      <c r="F928" s="10"/>
    </row>
    <row r="929" spans="1:6">
      <c r="A929" s="66"/>
      <c r="B929" s="66"/>
      <c r="C929" s="66"/>
      <c r="D929" s="66"/>
      <c r="E929" s="66"/>
      <c r="F929" s="10"/>
    </row>
    <row r="930" spans="1:6">
      <c r="A930" s="66"/>
      <c r="B930" s="66"/>
      <c r="C930" s="66"/>
      <c r="D930" s="66"/>
      <c r="E930" s="66"/>
      <c r="F930" s="10"/>
    </row>
    <row r="931" spans="1:6">
      <c r="A931" s="66"/>
      <c r="B931" s="66"/>
      <c r="C931" s="66"/>
      <c r="D931" s="66"/>
      <c r="E931" s="66"/>
      <c r="F931" s="10"/>
    </row>
    <row r="932" spans="1:6">
      <c r="A932" s="66"/>
      <c r="B932" s="66"/>
      <c r="C932" s="66"/>
      <c r="D932" s="66"/>
      <c r="E932" s="66"/>
      <c r="F932" s="10"/>
    </row>
    <row r="933" spans="1:6">
      <c r="A933" s="66"/>
      <c r="B933" s="66"/>
      <c r="C933" s="66"/>
      <c r="D933" s="66"/>
      <c r="E933" s="66"/>
      <c r="F933" s="10"/>
    </row>
    <row r="934" spans="1:6">
      <c r="A934" s="66"/>
      <c r="B934" s="66"/>
      <c r="C934" s="66"/>
      <c r="D934" s="66"/>
      <c r="E934" s="66"/>
      <c r="F934" s="10"/>
    </row>
    <row r="935" spans="1:6">
      <c r="A935" s="66"/>
      <c r="B935" s="66"/>
      <c r="C935" s="66"/>
      <c r="D935" s="66"/>
      <c r="E935" s="66"/>
      <c r="F935" s="10"/>
    </row>
    <row r="936" spans="1:6">
      <c r="A936" s="66"/>
      <c r="B936" s="66"/>
      <c r="C936" s="66"/>
      <c r="D936" s="66"/>
      <c r="E936" s="66"/>
      <c r="F936" s="10"/>
    </row>
    <row r="937" spans="1:6">
      <c r="A937" s="66"/>
      <c r="B937" s="66"/>
      <c r="C937" s="66"/>
      <c r="D937" s="66"/>
      <c r="E937" s="66"/>
      <c r="F937" s="10"/>
    </row>
    <row r="938" spans="1:6">
      <c r="A938" s="66"/>
      <c r="B938" s="66"/>
      <c r="C938" s="66"/>
      <c r="D938" s="66"/>
      <c r="E938" s="66"/>
      <c r="F938" s="10"/>
    </row>
    <row r="939" spans="1:6">
      <c r="A939" s="66"/>
      <c r="B939" s="66"/>
      <c r="C939" s="66"/>
      <c r="D939" s="66"/>
      <c r="E939" s="66"/>
      <c r="F939" s="10"/>
    </row>
    <row r="940" spans="1:6">
      <c r="A940" s="66"/>
      <c r="B940" s="66"/>
      <c r="C940" s="66"/>
      <c r="D940" s="66"/>
      <c r="E940" s="66"/>
      <c r="F940" s="10"/>
    </row>
    <row r="941" spans="1:6">
      <c r="A941" s="66"/>
      <c r="B941" s="66"/>
      <c r="C941" s="66"/>
      <c r="D941" s="66"/>
      <c r="E941" s="66"/>
      <c r="F941" s="10"/>
    </row>
    <row r="942" spans="1:6">
      <c r="A942" s="66"/>
      <c r="B942" s="66"/>
      <c r="C942" s="66"/>
      <c r="D942" s="66"/>
      <c r="E942" s="66"/>
      <c r="F942" s="10"/>
    </row>
    <row r="943" spans="1:6">
      <c r="A943" s="66"/>
      <c r="B943" s="66"/>
      <c r="C943" s="66"/>
      <c r="D943" s="66"/>
      <c r="E943" s="66"/>
      <c r="F943" s="10"/>
    </row>
    <row r="944" spans="1:6">
      <c r="A944" s="66"/>
      <c r="B944" s="66"/>
      <c r="C944" s="66"/>
      <c r="D944" s="66"/>
      <c r="E944" s="66"/>
      <c r="F944" s="10"/>
    </row>
    <row r="945" spans="1:6">
      <c r="A945" s="66"/>
      <c r="B945" s="66"/>
      <c r="C945" s="66"/>
      <c r="D945" s="66"/>
      <c r="E945" s="66"/>
      <c r="F945" s="10"/>
    </row>
    <row r="946" spans="1:6">
      <c r="A946" s="66"/>
      <c r="B946" s="66"/>
      <c r="C946" s="66"/>
      <c r="D946" s="66"/>
      <c r="E946" s="66"/>
      <c r="F946" s="10"/>
    </row>
    <row r="947" spans="1:6">
      <c r="A947" s="66"/>
      <c r="B947" s="66"/>
      <c r="C947" s="66"/>
      <c r="D947" s="66"/>
      <c r="E947" s="66"/>
      <c r="F947" s="10"/>
    </row>
    <row r="948" spans="1:6">
      <c r="A948" s="66"/>
      <c r="B948" s="66"/>
      <c r="C948" s="66"/>
      <c r="D948" s="66"/>
      <c r="E948" s="66"/>
      <c r="F948" s="10"/>
    </row>
    <row r="949" spans="1:6">
      <c r="A949" s="66"/>
      <c r="B949" s="66"/>
      <c r="C949" s="66"/>
      <c r="D949" s="66"/>
      <c r="E949" s="66"/>
      <c r="F949" s="10"/>
    </row>
    <row r="950" spans="1:6">
      <c r="A950" s="66"/>
      <c r="B950" s="66"/>
      <c r="C950" s="66"/>
      <c r="D950" s="66"/>
      <c r="E950" s="66"/>
      <c r="F950" s="10"/>
    </row>
    <row r="951" spans="1:6">
      <c r="A951" s="66"/>
      <c r="B951" s="66"/>
      <c r="C951" s="66"/>
      <c r="D951" s="66"/>
      <c r="E951" s="66"/>
      <c r="F951" s="10"/>
    </row>
    <row r="952" spans="1:6">
      <c r="A952" s="66"/>
      <c r="B952" s="66"/>
      <c r="C952" s="66"/>
      <c r="D952" s="66"/>
      <c r="E952" s="66"/>
      <c r="F952" s="10"/>
    </row>
    <row r="953" spans="1:6">
      <c r="A953" s="66"/>
      <c r="B953" s="66"/>
      <c r="C953" s="66"/>
      <c r="D953" s="66"/>
      <c r="E953" s="66"/>
      <c r="F953" s="10"/>
    </row>
    <row r="954" spans="1:6">
      <c r="A954" s="66"/>
      <c r="B954" s="66"/>
      <c r="C954" s="66"/>
      <c r="D954" s="66"/>
      <c r="E954" s="66"/>
      <c r="F954" s="10"/>
    </row>
    <row r="955" spans="1:6">
      <c r="A955" s="66"/>
      <c r="B955" s="66"/>
      <c r="C955" s="66"/>
      <c r="D955" s="66"/>
      <c r="E955" s="66"/>
      <c r="F955" s="10"/>
    </row>
    <row r="956" spans="1:6">
      <c r="A956" s="66"/>
      <c r="B956" s="66"/>
      <c r="C956" s="66"/>
      <c r="D956" s="66"/>
      <c r="E956" s="66"/>
      <c r="F956" s="10"/>
    </row>
    <row r="957" spans="1:6">
      <c r="A957" s="66"/>
      <c r="B957" s="66"/>
      <c r="C957" s="66"/>
      <c r="D957" s="66"/>
      <c r="E957" s="66"/>
      <c r="F957" s="10"/>
    </row>
    <row r="958" spans="1:6">
      <c r="A958" s="66"/>
      <c r="B958" s="66"/>
      <c r="C958" s="66"/>
      <c r="D958" s="66"/>
      <c r="E958" s="66"/>
      <c r="F958" s="10"/>
    </row>
    <row r="959" spans="1:6">
      <c r="A959" s="66"/>
      <c r="B959" s="66"/>
      <c r="C959" s="66"/>
      <c r="D959" s="66"/>
      <c r="E959" s="66"/>
      <c r="F959" s="10"/>
    </row>
    <row r="960" spans="1:6">
      <c r="A960" s="66"/>
      <c r="B960" s="66"/>
      <c r="C960" s="66"/>
      <c r="D960" s="66"/>
      <c r="E960" s="66"/>
      <c r="F960" s="10"/>
    </row>
    <row r="961" spans="1:6">
      <c r="A961" s="66"/>
      <c r="B961" s="66"/>
      <c r="C961" s="66"/>
      <c r="D961" s="66"/>
      <c r="E961" s="66"/>
      <c r="F961" s="10"/>
    </row>
    <row r="962" spans="1:6">
      <c r="A962" s="66"/>
      <c r="B962" s="66"/>
      <c r="C962" s="66"/>
      <c r="D962" s="66"/>
      <c r="E962" s="66"/>
      <c r="F962" s="10"/>
    </row>
    <row r="963" spans="1:6">
      <c r="A963" s="66"/>
      <c r="B963" s="66"/>
      <c r="C963" s="66"/>
      <c r="D963" s="66"/>
      <c r="E963" s="66"/>
      <c r="F963" s="10"/>
    </row>
    <row r="964" spans="1:6">
      <c r="A964" s="66"/>
      <c r="B964" s="66"/>
      <c r="C964" s="66"/>
      <c r="D964" s="66"/>
      <c r="E964" s="66"/>
      <c r="F964" s="10"/>
    </row>
    <row r="965" spans="1:6">
      <c r="A965" s="66"/>
      <c r="B965" s="66"/>
      <c r="C965" s="66"/>
      <c r="D965" s="66"/>
      <c r="E965" s="66"/>
      <c r="F965" s="10"/>
    </row>
    <row r="966" spans="1:6">
      <c r="A966" s="66"/>
      <c r="B966" s="66"/>
      <c r="C966" s="66"/>
      <c r="D966" s="66"/>
      <c r="E966" s="66"/>
      <c r="F966" s="10"/>
    </row>
    <row r="967" spans="1:6">
      <c r="A967" s="66"/>
      <c r="B967" s="66"/>
      <c r="C967" s="66"/>
      <c r="D967" s="66"/>
      <c r="E967" s="66"/>
      <c r="F967" s="10"/>
    </row>
    <row r="968" spans="1:6">
      <c r="A968" s="66"/>
      <c r="B968" s="66"/>
      <c r="C968" s="66"/>
      <c r="D968" s="66"/>
      <c r="E968" s="66"/>
      <c r="F968" s="10"/>
    </row>
    <row r="969" spans="1:6">
      <c r="A969" s="66"/>
      <c r="B969" s="66"/>
      <c r="C969" s="66"/>
      <c r="D969" s="66"/>
      <c r="E969" s="66"/>
      <c r="F969" s="10"/>
    </row>
    <row r="970" spans="1:6">
      <c r="A970" s="66"/>
      <c r="B970" s="66"/>
      <c r="C970" s="66"/>
      <c r="D970" s="66"/>
      <c r="E970" s="66"/>
      <c r="F970" s="10"/>
    </row>
    <row r="971" spans="1:6">
      <c r="A971" s="66"/>
      <c r="B971" s="66"/>
      <c r="C971" s="66"/>
      <c r="D971" s="66"/>
      <c r="E971" s="66"/>
      <c r="F971" s="10"/>
    </row>
    <row r="972" spans="1:6">
      <c r="A972" s="66"/>
      <c r="B972" s="66"/>
      <c r="C972" s="66"/>
      <c r="D972" s="66"/>
      <c r="E972" s="66"/>
      <c r="F972" s="10"/>
    </row>
    <row r="973" spans="1:6">
      <c r="A973" s="66"/>
      <c r="B973" s="66"/>
      <c r="C973" s="66"/>
      <c r="D973" s="66"/>
      <c r="E973" s="66"/>
      <c r="F973" s="10"/>
    </row>
    <row r="974" spans="1:6">
      <c r="A974" s="66"/>
      <c r="B974" s="66"/>
      <c r="C974" s="66"/>
      <c r="D974" s="66"/>
      <c r="E974" s="66"/>
      <c r="F974" s="10"/>
    </row>
    <row r="975" spans="1:6">
      <c r="A975" s="66"/>
      <c r="B975" s="66"/>
      <c r="C975" s="66"/>
      <c r="D975" s="66"/>
      <c r="E975" s="66"/>
      <c r="F975" s="10"/>
    </row>
    <row r="976" spans="1:6">
      <c r="A976" s="66"/>
      <c r="B976" s="66"/>
      <c r="C976" s="66"/>
      <c r="D976" s="66"/>
      <c r="E976" s="66"/>
      <c r="F976" s="10"/>
    </row>
    <row r="977" spans="1:6">
      <c r="A977" s="66"/>
      <c r="B977" s="66"/>
      <c r="C977" s="66"/>
      <c r="D977" s="66"/>
      <c r="E977" s="66"/>
      <c r="F977" s="10"/>
    </row>
    <row r="978" spans="1:6">
      <c r="A978" s="66"/>
      <c r="B978" s="66"/>
      <c r="C978" s="66"/>
      <c r="D978" s="66"/>
      <c r="E978" s="66"/>
      <c r="F978" s="10"/>
    </row>
    <row r="979" spans="1:6">
      <c r="A979" s="66"/>
      <c r="B979" s="66"/>
      <c r="C979" s="66"/>
      <c r="D979" s="66"/>
      <c r="E979" s="66"/>
      <c r="F979" s="10"/>
    </row>
    <row r="980" spans="1:6">
      <c r="A980" s="66"/>
      <c r="B980" s="66"/>
      <c r="C980" s="66"/>
      <c r="D980" s="66"/>
      <c r="E980" s="66"/>
      <c r="F980" s="10"/>
    </row>
    <row r="981" spans="1:6">
      <c r="A981" s="66"/>
      <c r="B981" s="66"/>
      <c r="C981" s="66"/>
      <c r="D981" s="66"/>
      <c r="E981" s="66"/>
      <c r="F981" s="10"/>
    </row>
    <row r="982" spans="1:6">
      <c r="A982" s="66"/>
      <c r="B982" s="66"/>
      <c r="C982" s="66"/>
      <c r="D982" s="66"/>
      <c r="E982" s="66"/>
      <c r="F982" s="10"/>
    </row>
    <row r="983" spans="1:6">
      <c r="A983" s="66"/>
      <c r="B983" s="66"/>
      <c r="C983" s="66"/>
      <c r="D983" s="66"/>
      <c r="E983" s="66"/>
      <c r="F983" s="10"/>
    </row>
    <row r="984" spans="1:6">
      <c r="A984" s="66"/>
      <c r="B984" s="66"/>
      <c r="C984" s="66"/>
      <c r="D984" s="66"/>
      <c r="E984" s="66"/>
      <c r="F984" s="10"/>
    </row>
    <row r="985" spans="1:6">
      <c r="A985" s="66"/>
      <c r="B985" s="66"/>
      <c r="C985" s="66"/>
      <c r="D985" s="66"/>
      <c r="E985" s="66"/>
      <c r="F985" s="10"/>
    </row>
    <row r="986" spans="1:6">
      <c r="A986" s="66"/>
      <c r="B986" s="66"/>
      <c r="C986" s="66"/>
      <c r="D986" s="66"/>
      <c r="E986" s="66"/>
      <c r="F986" s="10"/>
    </row>
    <row r="987" spans="1:6">
      <c r="A987" s="66"/>
      <c r="B987" s="66"/>
      <c r="C987" s="66"/>
      <c r="D987" s="66"/>
      <c r="E987" s="66"/>
      <c r="F987" s="10"/>
    </row>
    <row r="988" spans="1:6">
      <c r="A988" s="66"/>
      <c r="B988" s="66"/>
      <c r="C988" s="66"/>
      <c r="D988" s="66"/>
      <c r="E988" s="66"/>
      <c r="F988" s="10"/>
    </row>
    <row r="989" spans="1:6">
      <c r="A989" s="66"/>
      <c r="B989" s="66"/>
      <c r="C989" s="66"/>
      <c r="D989" s="66"/>
      <c r="E989" s="66"/>
      <c r="F989" s="10"/>
    </row>
    <row r="990" spans="1:6">
      <c r="A990" s="66"/>
      <c r="B990" s="66"/>
      <c r="C990" s="66"/>
      <c r="D990" s="66"/>
      <c r="E990" s="66"/>
      <c r="F990" s="10"/>
    </row>
    <row r="991" spans="1:6">
      <c r="A991" s="66"/>
      <c r="B991" s="66"/>
      <c r="C991" s="66"/>
      <c r="D991" s="66"/>
      <c r="E991" s="66"/>
      <c r="F991" s="10"/>
    </row>
    <row r="992" spans="1:6">
      <c r="A992" s="66"/>
      <c r="B992" s="66"/>
      <c r="C992" s="66"/>
      <c r="D992" s="66"/>
      <c r="E992" s="66"/>
      <c r="F992" s="10"/>
    </row>
    <row r="993" spans="1:6">
      <c r="A993" s="66"/>
      <c r="B993" s="66"/>
      <c r="C993" s="66"/>
      <c r="D993" s="66"/>
      <c r="E993" s="66"/>
      <c r="F993" s="10"/>
    </row>
    <row r="994" spans="1:6">
      <c r="A994" s="66"/>
      <c r="B994" s="66"/>
      <c r="C994" s="66"/>
      <c r="D994" s="66"/>
      <c r="E994" s="66"/>
      <c r="F994" s="10"/>
    </row>
    <row r="995" spans="1:6">
      <c r="A995" s="66"/>
      <c r="B995" s="66"/>
      <c r="C995" s="66"/>
      <c r="D995" s="66"/>
      <c r="E995" s="66"/>
      <c r="F995" s="10"/>
    </row>
    <row r="996" spans="1:6">
      <c r="A996" s="66"/>
      <c r="B996" s="66"/>
      <c r="C996" s="66"/>
      <c r="D996" s="66"/>
      <c r="E996" s="66"/>
      <c r="F996" s="10"/>
    </row>
    <row r="997" spans="1:6">
      <c r="A997" s="66"/>
      <c r="B997" s="66"/>
      <c r="C997" s="66"/>
      <c r="D997" s="66"/>
      <c r="E997" s="66"/>
      <c r="F997" s="10"/>
    </row>
    <row r="998" spans="1:6">
      <c r="A998" s="66"/>
      <c r="B998" s="66"/>
      <c r="C998" s="66"/>
      <c r="D998" s="66"/>
      <c r="E998" s="66"/>
      <c r="F998" s="10"/>
    </row>
    <row r="999" spans="1:6">
      <c r="A999" s="66"/>
      <c r="B999" s="66"/>
      <c r="C999" s="66"/>
      <c r="D999" s="66"/>
      <c r="E999" s="66"/>
      <c r="F999" s="10"/>
    </row>
    <row r="1000" spans="1:6">
      <c r="A1000" s="66"/>
      <c r="B1000" s="66"/>
      <c r="C1000" s="66"/>
      <c r="D1000" s="66"/>
      <c r="E1000" s="66"/>
      <c r="F1000" s="10"/>
    </row>
  </sheetData>
  <autoFilter ref="A1:AA36" xr:uid="{00000000-0009-0000-0000-000006000000}">
    <filterColumn colId="5">
      <filters>
        <filter val="10x"/>
      </filters>
    </filterColumn>
  </autoFilter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D09F-DD27-4251-AE1B-EA427504BCFB}">
  <sheetPr filterMode="1"/>
  <dimension ref="A1:J52"/>
  <sheetViews>
    <sheetView tabSelected="1" topLeftCell="A16" workbookViewId="0">
      <selection activeCell="A37" sqref="A37"/>
    </sheetView>
  </sheetViews>
  <sheetFormatPr defaultRowHeight="12.75"/>
  <cols>
    <col min="1" max="1" width="16.28515625" customWidth="1"/>
  </cols>
  <sheetData>
    <row r="1" spans="1:10">
      <c r="A1" t="s">
        <v>1408</v>
      </c>
      <c r="B1" t="s">
        <v>1409</v>
      </c>
      <c r="C1" t="s">
        <v>1410</v>
      </c>
      <c r="D1" t="s">
        <v>1411</v>
      </c>
      <c r="E1" t="s">
        <v>1412</v>
      </c>
      <c r="F1" t="s">
        <v>1413</v>
      </c>
      <c r="G1" t="s">
        <v>1414</v>
      </c>
      <c r="H1" t="s">
        <v>1415</v>
      </c>
      <c r="I1" t="s">
        <v>1416</v>
      </c>
    </row>
    <row r="2" spans="1:10">
      <c r="A2" t="s">
        <v>296</v>
      </c>
      <c r="B2" t="s">
        <v>286</v>
      </c>
      <c r="C2">
        <v>862550</v>
      </c>
      <c r="D2">
        <v>862551</v>
      </c>
      <c r="E2" t="s">
        <v>1056</v>
      </c>
      <c r="F2" t="s">
        <v>1056</v>
      </c>
      <c r="G2" t="s">
        <v>1417</v>
      </c>
      <c r="H2" t="s">
        <v>1418</v>
      </c>
      <c r="I2">
        <v>5.2</v>
      </c>
      <c r="J2" t="s">
        <v>1419</v>
      </c>
    </row>
    <row r="3" spans="1:10">
      <c r="A3" t="s">
        <v>287</v>
      </c>
      <c r="B3" t="s">
        <v>286</v>
      </c>
      <c r="C3">
        <v>862547</v>
      </c>
      <c r="D3">
        <v>862549</v>
      </c>
      <c r="E3" t="s">
        <v>1056</v>
      </c>
      <c r="F3" t="s">
        <v>1056</v>
      </c>
      <c r="G3" t="s">
        <v>1083</v>
      </c>
      <c r="H3" t="s">
        <v>1418</v>
      </c>
      <c r="I3">
        <v>10</v>
      </c>
      <c r="J3" t="s">
        <v>1420</v>
      </c>
    </row>
    <row r="4" spans="1:10">
      <c r="A4" t="s">
        <v>658</v>
      </c>
      <c r="B4" t="s">
        <v>683</v>
      </c>
      <c r="C4">
        <v>841147</v>
      </c>
      <c r="D4">
        <v>841169</v>
      </c>
      <c r="E4" t="s">
        <v>1056</v>
      </c>
      <c r="F4" t="s">
        <v>1056</v>
      </c>
      <c r="G4" t="s">
        <v>1080</v>
      </c>
      <c r="H4" t="s">
        <v>1421</v>
      </c>
      <c r="I4">
        <v>7.9</v>
      </c>
      <c r="J4" s="109" t="s">
        <v>1422</v>
      </c>
    </row>
    <row r="5" spans="1:10">
      <c r="A5" t="s">
        <v>158</v>
      </c>
      <c r="B5" t="s">
        <v>683</v>
      </c>
      <c r="C5">
        <v>841151</v>
      </c>
      <c r="D5">
        <v>841173</v>
      </c>
      <c r="E5" t="s">
        <v>1056</v>
      </c>
      <c r="F5" t="s">
        <v>1056</v>
      </c>
      <c r="G5" t="s">
        <v>1156</v>
      </c>
      <c r="H5" t="s">
        <v>1421</v>
      </c>
      <c r="I5">
        <v>8.5</v>
      </c>
      <c r="J5" t="s">
        <v>1423</v>
      </c>
    </row>
    <row r="6" spans="1:10">
      <c r="A6" t="s">
        <v>524</v>
      </c>
      <c r="B6" t="s">
        <v>523</v>
      </c>
      <c r="C6">
        <v>893189</v>
      </c>
      <c r="D6">
        <v>893181</v>
      </c>
      <c r="E6" t="s">
        <v>1056</v>
      </c>
      <c r="F6" t="s">
        <v>1056</v>
      </c>
      <c r="G6" t="s">
        <v>1048</v>
      </c>
      <c r="H6" t="s">
        <v>1421</v>
      </c>
      <c r="I6">
        <v>6.9</v>
      </c>
      <c r="J6" t="s">
        <v>1424</v>
      </c>
    </row>
    <row r="7" spans="1:10">
      <c r="A7" t="s">
        <v>339</v>
      </c>
      <c r="B7" t="s">
        <v>523</v>
      </c>
      <c r="C7">
        <v>893184</v>
      </c>
      <c r="D7">
        <v>893192</v>
      </c>
      <c r="E7" t="s">
        <v>1056</v>
      </c>
      <c r="F7" t="s">
        <v>1056</v>
      </c>
      <c r="G7" t="s">
        <v>1061</v>
      </c>
      <c r="H7" t="s">
        <v>1421</v>
      </c>
      <c r="I7">
        <v>7.8</v>
      </c>
      <c r="J7" s="109" t="s">
        <v>1425</v>
      </c>
    </row>
    <row r="8" spans="1:10">
      <c r="A8" t="s">
        <v>114</v>
      </c>
      <c r="B8" t="s">
        <v>113</v>
      </c>
      <c r="C8">
        <v>841167</v>
      </c>
      <c r="D8">
        <v>841145</v>
      </c>
      <c r="E8" t="s">
        <v>1056</v>
      </c>
      <c r="F8" t="s">
        <v>1056</v>
      </c>
      <c r="G8" t="s">
        <v>1048</v>
      </c>
      <c r="H8" t="s">
        <v>1418</v>
      </c>
      <c r="I8">
        <v>2.7</v>
      </c>
      <c r="J8" t="s">
        <v>1426</v>
      </c>
    </row>
    <row r="9" spans="1:10" hidden="1">
      <c r="A9" t="s">
        <v>922</v>
      </c>
      <c r="B9" t="s">
        <v>113</v>
      </c>
      <c r="C9">
        <v>893182</v>
      </c>
      <c r="D9" t="s">
        <v>56</v>
      </c>
      <c r="E9" t="s">
        <v>1056</v>
      </c>
      <c r="F9" t="s">
        <v>1043</v>
      </c>
      <c r="G9" t="s">
        <v>1048</v>
      </c>
      <c r="H9" t="s">
        <v>1418</v>
      </c>
      <c r="I9">
        <v>2.7</v>
      </c>
    </row>
    <row r="10" spans="1:10">
      <c r="A10" t="s">
        <v>418</v>
      </c>
      <c r="B10" t="s">
        <v>398</v>
      </c>
      <c r="C10">
        <v>901060</v>
      </c>
      <c r="D10">
        <v>901061</v>
      </c>
      <c r="E10" t="s">
        <v>1056</v>
      </c>
      <c r="F10" t="s">
        <v>1056</v>
      </c>
      <c r="G10" t="s">
        <v>1111</v>
      </c>
      <c r="H10" t="s">
        <v>1418</v>
      </c>
      <c r="I10">
        <v>4.0999999999999996</v>
      </c>
      <c r="J10" t="s">
        <v>1427</v>
      </c>
    </row>
    <row r="11" spans="1:10">
      <c r="A11" t="s">
        <v>346</v>
      </c>
      <c r="B11" t="s">
        <v>398</v>
      </c>
      <c r="C11">
        <v>841168</v>
      </c>
      <c r="D11">
        <v>841146</v>
      </c>
      <c r="E11" t="s">
        <v>1056</v>
      </c>
      <c r="F11" t="s">
        <v>1056</v>
      </c>
      <c r="G11" t="s">
        <v>1106</v>
      </c>
      <c r="H11" t="s">
        <v>1418</v>
      </c>
      <c r="I11">
        <v>5</v>
      </c>
      <c r="J11" t="s">
        <v>1428</v>
      </c>
    </row>
    <row r="12" spans="1:10" hidden="1">
      <c r="A12" t="s">
        <v>405</v>
      </c>
      <c r="B12" t="s">
        <v>398</v>
      </c>
      <c r="C12">
        <v>479109</v>
      </c>
      <c r="D12" t="s">
        <v>56</v>
      </c>
      <c r="E12" t="s">
        <v>1056</v>
      </c>
      <c r="F12" t="s">
        <v>1043</v>
      </c>
      <c r="G12" t="s">
        <v>1109</v>
      </c>
      <c r="H12" t="s">
        <v>1418</v>
      </c>
      <c r="I12">
        <v>5.8</v>
      </c>
    </row>
    <row r="13" spans="1:10">
      <c r="A13" t="s">
        <v>412</v>
      </c>
      <c r="B13" t="s">
        <v>398</v>
      </c>
      <c r="C13">
        <v>893185</v>
      </c>
      <c r="D13">
        <v>893193</v>
      </c>
      <c r="E13" t="s">
        <v>1056</v>
      </c>
      <c r="F13" t="s">
        <v>1056</v>
      </c>
      <c r="G13" t="s">
        <v>1110</v>
      </c>
      <c r="H13" t="s">
        <v>1418</v>
      </c>
      <c r="I13">
        <v>6</v>
      </c>
      <c r="J13" s="109" t="s">
        <v>1429</v>
      </c>
    </row>
    <row r="14" spans="1:10">
      <c r="A14" t="s">
        <v>58</v>
      </c>
      <c r="B14" t="s">
        <v>57</v>
      </c>
      <c r="C14">
        <v>893195</v>
      </c>
      <c r="D14">
        <v>893187</v>
      </c>
      <c r="E14" t="s">
        <v>1056</v>
      </c>
      <c r="F14" t="s">
        <v>1056</v>
      </c>
      <c r="G14" t="s">
        <v>1068</v>
      </c>
      <c r="H14" t="s">
        <v>1421</v>
      </c>
      <c r="I14">
        <v>0.7</v>
      </c>
      <c r="J14" s="76" t="s">
        <v>1430</v>
      </c>
    </row>
    <row r="15" spans="1:10">
      <c r="A15" t="s">
        <v>64</v>
      </c>
      <c r="B15" t="s">
        <v>57</v>
      </c>
      <c r="C15">
        <v>893196</v>
      </c>
      <c r="D15">
        <v>893188</v>
      </c>
      <c r="E15" t="s">
        <v>1056</v>
      </c>
      <c r="F15" t="s">
        <v>1056</v>
      </c>
      <c r="G15" t="s">
        <v>1068</v>
      </c>
      <c r="H15" t="s">
        <v>1421</v>
      </c>
      <c r="I15">
        <v>0.7</v>
      </c>
      <c r="J15" t="s">
        <v>1431</v>
      </c>
    </row>
    <row r="16" spans="1:10" s="127" customFormat="1">
      <c r="A16" s="127" t="s">
        <v>75</v>
      </c>
      <c r="B16" s="127" t="s">
        <v>73</v>
      </c>
      <c r="C16" s="127">
        <v>900656</v>
      </c>
      <c r="D16" s="127">
        <v>900650</v>
      </c>
      <c r="E16" s="127" t="s">
        <v>1056</v>
      </c>
      <c r="F16" s="127" t="s">
        <v>1056</v>
      </c>
      <c r="G16" s="127" t="s">
        <v>1432</v>
      </c>
      <c r="H16" s="127" t="s">
        <v>1421</v>
      </c>
      <c r="I16" s="127">
        <v>39</v>
      </c>
      <c r="J16" s="109" t="s">
        <v>1433</v>
      </c>
    </row>
    <row r="17" spans="1:10">
      <c r="A17" t="s">
        <v>74</v>
      </c>
      <c r="B17" t="s">
        <v>73</v>
      </c>
      <c r="C17">
        <v>901070</v>
      </c>
      <c r="D17">
        <v>901071</v>
      </c>
      <c r="E17" t="s">
        <v>1056</v>
      </c>
      <c r="F17" t="s">
        <v>1056</v>
      </c>
      <c r="G17" t="s">
        <v>1434</v>
      </c>
      <c r="H17" t="s">
        <v>1421</v>
      </c>
      <c r="I17">
        <v>38</v>
      </c>
      <c r="J17" t="s">
        <v>1435</v>
      </c>
    </row>
    <row r="18" spans="1:10">
      <c r="A18" t="s">
        <v>76</v>
      </c>
      <c r="B18" t="s">
        <v>70</v>
      </c>
      <c r="C18">
        <v>900661</v>
      </c>
      <c r="D18">
        <v>900655</v>
      </c>
      <c r="E18" t="s">
        <v>1056</v>
      </c>
      <c r="F18" t="s">
        <v>1056</v>
      </c>
      <c r="G18" t="s">
        <v>1436</v>
      </c>
      <c r="H18" t="s">
        <v>1421</v>
      </c>
      <c r="I18">
        <v>39</v>
      </c>
      <c r="J18" t="s">
        <v>1437</v>
      </c>
    </row>
    <row r="19" spans="1:10" hidden="1">
      <c r="A19" t="s">
        <v>71</v>
      </c>
      <c r="B19" t="s">
        <v>70</v>
      </c>
      <c r="C19">
        <v>544767</v>
      </c>
      <c r="D19" t="s">
        <v>56</v>
      </c>
      <c r="E19" t="s">
        <v>1056</v>
      </c>
      <c r="F19" t="s">
        <v>1043</v>
      </c>
      <c r="G19" t="s">
        <v>1436</v>
      </c>
      <c r="H19" t="s">
        <v>1421</v>
      </c>
      <c r="I19">
        <v>39</v>
      </c>
    </row>
    <row r="20" spans="1:10" hidden="1">
      <c r="A20" s="5" t="s">
        <v>1438</v>
      </c>
      <c r="B20" t="s">
        <v>1439</v>
      </c>
      <c r="C20" t="s">
        <v>56</v>
      </c>
      <c r="D20" t="s">
        <v>56</v>
      </c>
      <c r="E20" t="s">
        <v>1056</v>
      </c>
      <c r="F20" t="s">
        <v>1043</v>
      </c>
      <c r="G20" t="s">
        <v>1440</v>
      </c>
      <c r="H20" t="s">
        <v>1421</v>
      </c>
      <c r="I20">
        <v>13</v>
      </c>
    </row>
    <row r="21" spans="1:10" hidden="1">
      <c r="A21" s="5" t="s">
        <v>1441</v>
      </c>
      <c r="B21" t="s">
        <v>1439</v>
      </c>
      <c r="C21" t="s">
        <v>56</v>
      </c>
      <c r="D21" t="s">
        <v>56</v>
      </c>
      <c r="E21" t="s">
        <v>1056</v>
      </c>
      <c r="F21" t="s">
        <v>1043</v>
      </c>
      <c r="G21" t="s">
        <v>1442</v>
      </c>
      <c r="H21" t="s">
        <v>1421</v>
      </c>
      <c r="I21">
        <v>13</v>
      </c>
    </row>
    <row r="22" spans="1:10" hidden="1">
      <c r="A22" s="5" t="s">
        <v>1443</v>
      </c>
      <c r="B22" t="s">
        <v>1444</v>
      </c>
      <c r="C22" t="s">
        <v>56</v>
      </c>
      <c r="D22" t="s">
        <v>56</v>
      </c>
      <c r="E22" t="s">
        <v>1056</v>
      </c>
      <c r="F22" t="s">
        <v>1043</v>
      </c>
      <c r="G22" t="s">
        <v>1445</v>
      </c>
      <c r="H22" t="s">
        <v>1421</v>
      </c>
      <c r="I22">
        <v>0.4</v>
      </c>
    </row>
    <row r="23" spans="1:10" hidden="1">
      <c r="A23" s="5" t="s">
        <v>1446</v>
      </c>
      <c r="B23" t="s">
        <v>1444</v>
      </c>
      <c r="C23" t="s">
        <v>56</v>
      </c>
      <c r="D23" t="s">
        <v>56</v>
      </c>
      <c r="E23" t="s">
        <v>1056</v>
      </c>
      <c r="F23" t="s">
        <v>1043</v>
      </c>
      <c r="G23" t="s">
        <v>1445</v>
      </c>
      <c r="H23" t="s">
        <v>1421</v>
      </c>
      <c r="I23">
        <v>1</v>
      </c>
    </row>
    <row r="24" spans="1:10" hidden="1">
      <c r="A24" s="5" t="s">
        <v>1447</v>
      </c>
      <c r="B24" t="s">
        <v>1448</v>
      </c>
      <c r="C24" t="s">
        <v>56</v>
      </c>
      <c r="D24" t="s">
        <v>56</v>
      </c>
      <c r="E24" t="s">
        <v>1056</v>
      </c>
      <c r="F24" t="s">
        <v>1043</v>
      </c>
      <c r="G24" t="s">
        <v>1449</v>
      </c>
      <c r="H24" t="s">
        <v>1418</v>
      </c>
      <c r="I24">
        <v>9</v>
      </c>
    </row>
    <row r="25" spans="1:10" hidden="1">
      <c r="A25" s="5" t="s">
        <v>1450</v>
      </c>
      <c r="B25" t="s">
        <v>1451</v>
      </c>
      <c r="C25" t="s">
        <v>56</v>
      </c>
      <c r="D25" t="s">
        <v>56</v>
      </c>
      <c r="E25" t="s">
        <v>1056</v>
      </c>
      <c r="F25" t="s">
        <v>1043</v>
      </c>
      <c r="G25" t="s">
        <v>1449</v>
      </c>
      <c r="H25" t="s">
        <v>1418</v>
      </c>
      <c r="I25">
        <v>9</v>
      </c>
    </row>
    <row r="26" spans="1:10">
      <c r="A26" s="5" t="s">
        <v>1452</v>
      </c>
      <c r="C26" t="s">
        <v>56</v>
      </c>
      <c r="D26" t="s">
        <v>56</v>
      </c>
      <c r="E26" t="s">
        <v>1043</v>
      </c>
      <c r="F26" t="s">
        <v>1056</v>
      </c>
      <c r="G26" t="s">
        <v>1453</v>
      </c>
      <c r="H26" t="s">
        <v>1421</v>
      </c>
      <c r="I26">
        <v>24</v>
      </c>
    </row>
    <row r="27" spans="1:10">
      <c r="A27" s="5" t="s">
        <v>1454</v>
      </c>
      <c r="C27" t="s">
        <v>56</v>
      </c>
      <c r="D27" t="s">
        <v>56</v>
      </c>
      <c r="E27" t="s">
        <v>1043</v>
      </c>
      <c r="F27" t="s">
        <v>1056</v>
      </c>
      <c r="G27" t="s">
        <v>1455</v>
      </c>
      <c r="H27" t="s">
        <v>1421</v>
      </c>
      <c r="I27">
        <v>25</v>
      </c>
    </row>
    <row r="28" spans="1:10">
      <c r="A28" s="5" t="s">
        <v>1456</v>
      </c>
      <c r="C28" t="s">
        <v>56</v>
      </c>
      <c r="D28" t="s">
        <v>56</v>
      </c>
      <c r="E28" t="s">
        <v>1043</v>
      </c>
      <c r="F28" t="s">
        <v>1056</v>
      </c>
      <c r="G28" t="s">
        <v>1457</v>
      </c>
      <c r="H28" t="s">
        <v>1421</v>
      </c>
      <c r="I28">
        <v>33</v>
      </c>
    </row>
    <row r="29" spans="1:10">
      <c r="A29" s="5" t="s">
        <v>1458</v>
      </c>
      <c r="C29" t="s">
        <v>56</v>
      </c>
      <c r="D29" t="s">
        <v>56</v>
      </c>
      <c r="E29" t="s">
        <v>1043</v>
      </c>
      <c r="F29" t="s">
        <v>1056</v>
      </c>
      <c r="G29" t="s">
        <v>1459</v>
      </c>
      <c r="H29" t="s">
        <v>1421</v>
      </c>
      <c r="I29">
        <v>36</v>
      </c>
    </row>
    <row r="30" spans="1:10">
      <c r="A30" t="s">
        <v>189</v>
      </c>
      <c r="B30" t="s">
        <v>188</v>
      </c>
      <c r="C30">
        <v>841149</v>
      </c>
      <c r="D30">
        <v>841171</v>
      </c>
      <c r="E30" t="s">
        <v>1056</v>
      </c>
      <c r="F30" t="s">
        <v>1056</v>
      </c>
      <c r="G30" t="s">
        <v>1080</v>
      </c>
      <c r="H30" t="s">
        <v>1421</v>
      </c>
      <c r="I30">
        <v>13</v>
      </c>
      <c r="J30" t="s">
        <v>1460</v>
      </c>
    </row>
    <row r="31" spans="1:10">
      <c r="A31" s="5" t="s">
        <v>1461</v>
      </c>
      <c r="E31" t="s">
        <v>1043</v>
      </c>
      <c r="F31" t="s">
        <v>1056</v>
      </c>
      <c r="G31" t="s">
        <v>1462</v>
      </c>
      <c r="H31" t="s">
        <v>1421</v>
      </c>
      <c r="I31">
        <v>35</v>
      </c>
    </row>
    <row r="32" spans="1:10">
      <c r="A32" s="5" t="s">
        <v>1463</v>
      </c>
      <c r="E32" t="s">
        <v>1043</v>
      </c>
      <c r="F32" t="s">
        <v>1056</v>
      </c>
      <c r="G32" t="s">
        <v>1464</v>
      </c>
      <c r="H32" t="s">
        <v>1418</v>
      </c>
      <c r="I32">
        <v>37</v>
      </c>
    </row>
    <row r="33" spans="1:9">
      <c r="A33" s="5" t="s">
        <v>1465</v>
      </c>
      <c r="E33" t="s">
        <v>1043</v>
      </c>
      <c r="F33" t="s">
        <v>1056</v>
      </c>
      <c r="G33" t="s">
        <v>1466</v>
      </c>
      <c r="H33" t="s">
        <v>1421</v>
      </c>
      <c r="I33">
        <v>39</v>
      </c>
    </row>
    <row r="34" spans="1:9">
      <c r="A34" s="5" t="s">
        <v>1467</v>
      </c>
      <c r="E34" t="s">
        <v>1043</v>
      </c>
      <c r="F34" t="s">
        <v>1056</v>
      </c>
      <c r="G34" t="s">
        <v>1468</v>
      </c>
      <c r="H34" t="s">
        <v>1418</v>
      </c>
      <c r="I34">
        <v>30</v>
      </c>
    </row>
    <row r="37" spans="1:9">
      <c r="A37" s="125" t="s">
        <v>1419</v>
      </c>
      <c r="B37" s="125">
        <v>862551</v>
      </c>
    </row>
    <row r="38" spans="1:9">
      <c r="A38" s="125" t="s">
        <v>1437</v>
      </c>
      <c r="B38" s="125">
        <v>900655</v>
      </c>
    </row>
    <row r="39" spans="1:9">
      <c r="A39" s="125" t="s">
        <v>1435</v>
      </c>
      <c r="B39" s="125">
        <v>901071</v>
      </c>
    </row>
    <row r="40" spans="1:9">
      <c r="A40" s="125" t="s">
        <v>1420</v>
      </c>
      <c r="B40" s="125">
        <v>862549</v>
      </c>
    </row>
    <row r="41" spans="1:9">
      <c r="A41" s="125" t="s">
        <v>1423</v>
      </c>
      <c r="B41" s="125">
        <v>841173</v>
      </c>
    </row>
    <row r="42" spans="1:9">
      <c r="A42" s="125" t="s">
        <v>1460</v>
      </c>
      <c r="B42" s="125">
        <v>841171</v>
      </c>
    </row>
    <row r="43" spans="1:9">
      <c r="A43" s="125" t="s">
        <v>1424</v>
      </c>
      <c r="B43" s="125">
        <v>893181</v>
      </c>
    </row>
    <row r="44" spans="1:9">
      <c r="A44" s="125" t="s">
        <v>1426</v>
      </c>
      <c r="B44" s="125">
        <v>841167</v>
      </c>
    </row>
    <row r="45" spans="1:9">
      <c r="A45" s="125" t="s">
        <v>1430</v>
      </c>
      <c r="B45" s="125">
        <v>893187</v>
      </c>
    </row>
    <row r="46" spans="1:9">
      <c r="A46" s="125" t="s">
        <v>1427</v>
      </c>
      <c r="B46" s="125">
        <v>901061</v>
      </c>
    </row>
    <row r="47" spans="1:9">
      <c r="A47" s="125" t="s">
        <v>1428</v>
      </c>
      <c r="B47" s="125">
        <v>841146</v>
      </c>
    </row>
    <row r="48" spans="1:9">
      <c r="A48" s="125" t="s">
        <v>1431</v>
      </c>
      <c r="B48" s="125">
        <v>893188</v>
      </c>
    </row>
    <row r="49" spans="1:2">
      <c r="A49" s="125" t="s">
        <v>1422</v>
      </c>
      <c r="B49" s="125">
        <v>841169</v>
      </c>
    </row>
    <row r="50" spans="1:2">
      <c r="A50" s="125" t="s">
        <v>1425</v>
      </c>
      <c r="B50" s="125">
        <v>893184</v>
      </c>
    </row>
    <row r="51" spans="1:2">
      <c r="A51" s="125" t="s">
        <v>1429</v>
      </c>
      <c r="B51" s="125">
        <v>893185</v>
      </c>
    </row>
    <row r="52" spans="1:2">
      <c r="A52" s="125" t="s">
        <v>1433</v>
      </c>
      <c r="B52" s="125">
        <v>900650</v>
      </c>
    </row>
  </sheetData>
  <autoFilter ref="A1:J34" xr:uid="{18A2D09F-DD27-4251-AE1B-EA427504BCFB}">
    <filterColumn colId="5">
      <filters>
        <filter val="Yes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R1003"/>
  <sheetViews>
    <sheetView workbookViewId="0">
      <pane ySplit="1" topLeftCell="H10" activePane="bottomLeft" state="frozen"/>
      <selection pane="bottomLeft" activeCell="H10" sqref="H10"/>
    </sheetView>
  </sheetViews>
  <sheetFormatPr defaultColWidth="14.42578125" defaultRowHeight="15.75" customHeight="1"/>
  <cols>
    <col min="3" max="5" width="26.140625" style="70" customWidth="1"/>
    <col min="6" max="6" width="19.28515625" customWidth="1"/>
    <col min="7" max="7" width="17.42578125" customWidth="1"/>
    <col min="8" max="8" width="25" style="70" customWidth="1"/>
    <col min="9" max="9" width="17.140625" customWidth="1"/>
    <col min="10" max="10" width="9.140625" customWidth="1"/>
    <col min="11" max="11" width="28.28515625" customWidth="1"/>
    <col min="12" max="13" width="9.140625" bestFit="1" customWidth="1"/>
    <col min="14" max="14" width="16.85546875" customWidth="1"/>
  </cols>
  <sheetData>
    <row r="1" spans="1:18" ht="36.75" customHeight="1">
      <c r="B1" s="71" t="s">
        <v>41</v>
      </c>
      <c r="C1" s="68" t="s">
        <v>1225</v>
      </c>
      <c r="D1" s="68" t="s">
        <v>1226</v>
      </c>
      <c r="E1" s="68" t="s">
        <v>1039</v>
      </c>
      <c r="F1" s="72" t="s">
        <v>1469</v>
      </c>
      <c r="G1" s="72" t="s">
        <v>1470</v>
      </c>
      <c r="H1" s="70" t="s">
        <v>1471</v>
      </c>
      <c r="I1" s="71" t="s">
        <v>1472</v>
      </c>
      <c r="K1" s="11" t="s">
        <v>1227</v>
      </c>
      <c r="L1" s="19" t="s">
        <v>1225</v>
      </c>
      <c r="M1" s="19" t="s">
        <v>1226</v>
      </c>
      <c r="N1" s="19" t="s">
        <v>1039</v>
      </c>
    </row>
    <row r="2" spans="1:18" ht="12.75" hidden="1">
      <c r="A2" t="s">
        <v>113</v>
      </c>
      <c r="B2" t="s">
        <v>114</v>
      </c>
      <c r="C2" s="68" t="s">
        <v>1473</v>
      </c>
      <c r="D2" s="68" t="s">
        <v>1473</v>
      </c>
      <c r="E2" s="68" t="s">
        <v>1473</v>
      </c>
      <c r="F2" t="s">
        <v>1474</v>
      </c>
      <c r="G2" t="s">
        <v>1474</v>
      </c>
      <c r="H2" s="70" t="s">
        <v>56</v>
      </c>
      <c r="K2" s="76" t="s">
        <v>1475</v>
      </c>
      <c r="L2" s="11">
        <f>COUNTIF(C:C, "in Cavatica")</f>
        <v>70</v>
      </c>
      <c r="M2" s="11">
        <f>COUNTIF(D:D, "in Cavatica")</f>
        <v>73</v>
      </c>
      <c r="N2" s="11">
        <f>COUNTIF(E:E, "in Cavatica")</f>
        <v>77</v>
      </c>
    </row>
    <row r="3" spans="1:18" ht="12.75" hidden="1">
      <c r="A3" t="s">
        <v>125</v>
      </c>
      <c r="B3" t="s">
        <v>126</v>
      </c>
      <c r="C3" s="79" t="s">
        <v>1473</v>
      </c>
      <c r="D3" s="68" t="s">
        <v>1476</v>
      </c>
      <c r="E3" s="68" t="s">
        <v>1476</v>
      </c>
      <c r="F3" t="s">
        <v>56</v>
      </c>
      <c r="G3" t="s">
        <v>56</v>
      </c>
      <c r="H3" s="70" t="s">
        <v>56</v>
      </c>
      <c r="K3" s="84" t="s">
        <v>1476</v>
      </c>
      <c r="L3" s="11">
        <f>COUNTIF(C:C, "Novogene - awaiting data")</f>
        <v>0</v>
      </c>
      <c r="M3" s="11">
        <f>COUNTIF(D:D, "Novogene - awaiting data")</f>
        <v>15</v>
      </c>
      <c r="N3" s="11">
        <f>COUNTIF(E:E, "Novogene - awaiting data")</f>
        <v>13</v>
      </c>
    </row>
    <row r="4" spans="1:18" ht="12.75" hidden="1">
      <c r="A4" t="s">
        <v>135</v>
      </c>
      <c r="B4" t="s">
        <v>136</v>
      </c>
      <c r="C4" s="79" t="s">
        <v>1477</v>
      </c>
      <c r="D4" s="79" t="s">
        <v>1473</v>
      </c>
      <c r="E4" s="68" t="s">
        <v>1476</v>
      </c>
      <c r="F4" t="s">
        <v>56</v>
      </c>
      <c r="G4" t="s">
        <v>56</v>
      </c>
      <c r="H4" s="70" t="s">
        <v>56</v>
      </c>
      <c r="K4" s="84" t="s">
        <v>1478</v>
      </c>
      <c r="L4" s="11">
        <f>COUNTIF(C:C, "Van Andel Research Institute - in porcess")</f>
        <v>6</v>
      </c>
      <c r="M4" s="11">
        <f t="shared" ref="M4:N4" si="0">COUNTIF(D:D, "Van Andel Research Institute - in porcess")</f>
        <v>6</v>
      </c>
      <c r="N4" s="11">
        <f t="shared" si="0"/>
        <v>6</v>
      </c>
    </row>
    <row r="5" spans="1:18" ht="12.75" hidden="1">
      <c r="A5" t="s">
        <v>144</v>
      </c>
      <c r="B5" t="s">
        <v>145</v>
      </c>
      <c r="C5" s="79" t="s">
        <v>1473</v>
      </c>
      <c r="D5" s="79" t="s">
        <v>1473</v>
      </c>
      <c r="E5" s="79" t="s">
        <v>1473</v>
      </c>
      <c r="F5" t="s">
        <v>56</v>
      </c>
      <c r="G5" t="s">
        <v>56</v>
      </c>
      <c r="H5" s="70" t="s">
        <v>56</v>
      </c>
      <c r="K5" s="11" t="s">
        <v>1479</v>
      </c>
      <c r="L5" s="11">
        <f>COUNTIF(C:C, "failed extraction")</f>
        <v>0</v>
      </c>
      <c r="M5" s="11">
        <f t="shared" ref="M5:N5" si="1">COUNTIF(D:D, "failed extraction")</f>
        <v>1</v>
      </c>
      <c r="N5" s="11">
        <f t="shared" si="1"/>
        <v>1</v>
      </c>
    </row>
    <row r="6" spans="1:18" ht="12.75" hidden="1">
      <c r="A6" t="s">
        <v>153</v>
      </c>
      <c r="B6" t="s">
        <v>154</v>
      </c>
      <c r="C6" s="79" t="s">
        <v>1473</v>
      </c>
      <c r="D6" s="68" t="s">
        <v>1480</v>
      </c>
      <c r="E6" s="68" t="s">
        <v>1476</v>
      </c>
      <c r="F6" t="s">
        <v>56</v>
      </c>
      <c r="G6" t="s">
        <v>56</v>
      </c>
      <c r="H6" s="70" t="s">
        <v>56</v>
      </c>
      <c r="K6" t="s">
        <v>1481</v>
      </c>
      <c r="L6" s="11">
        <f>COUNTIF(C:C, "not eligible")</f>
        <v>17</v>
      </c>
      <c r="M6" s="11">
        <f t="shared" ref="M6:N6" si="2">COUNTIF(D:D, "not eligible")</f>
        <v>0</v>
      </c>
      <c r="N6" s="11">
        <f t="shared" si="2"/>
        <v>0</v>
      </c>
    </row>
    <row r="7" spans="1:18" ht="12.75" hidden="1">
      <c r="A7" t="s">
        <v>162</v>
      </c>
      <c r="B7" t="s">
        <v>124</v>
      </c>
      <c r="C7" s="79" t="s">
        <v>1473</v>
      </c>
      <c r="D7" s="68" t="s">
        <v>1476</v>
      </c>
      <c r="E7" s="68" t="s">
        <v>1476</v>
      </c>
      <c r="F7" t="s">
        <v>56</v>
      </c>
      <c r="G7" t="s">
        <v>56</v>
      </c>
      <c r="H7" s="70" t="s">
        <v>56</v>
      </c>
    </row>
    <row r="8" spans="1:18" ht="12.75" hidden="1">
      <c r="A8" t="s">
        <v>170</v>
      </c>
      <c r="B8" t="s">
        <v>171</v>
      </c>
      <c r="C8" s="79" t="s">
        <v>1482</v>
      </c>
      <c r="D8" s="79" t="s">
        <v>1473</v>
      </c>
      <c r="E8" s="68" t="s">
        <v>1476</v>
      </c>
      <c r="F8" t="s">
        <v>56</v>
      </c>
      <c r="G8" t="s">
        <v>56</v>
      </c>
      <c r="H8" s="70" t="s">
        <v>56</v>
      </c>
      <c r="O8" s="11" t="s">
        <v>1234</v>
      </c>
      <c r="P8" s="11" t="s">
        <v>1235</v>
      </c>
      <c r="Q8" s="11" t="s">
        <v>1236</v>
      </c>
      <c r="R8" s="11" t="s">
        <v>1237</v>
      </c>
    </row>
    <row r="9" spans="1:18" ht="12.75" hidden="1">
      <c r="A9" t="s">
        <v>179</v>
      </c>
      <c r="B9" t="s">
        <v>180</v>
      </c>
      <c r="C9" s="79" t="s">
        <v>1473</v>
      </c>
      <c r="D9" s="79" t="s">
        <v>1473</v>
      </c>
      <c r="E9" s="79" t="s">
        <v>1473</v>
      </c>
      <c r="F9" t="s">
        <v>56</v>
      </c>
      <c r="G9" t="s">
        <v>56</v>
      </c>
      <c r="H9" s="70" t="s">
        <v>56</v>
      </c>
      <c r="N9" s="11" t="s">
        <v>1238</v>
      </c>
      <c r="O9" s="11" t="s">
        <v>1239</v>
      </c>
      <c r="P9" s="11" t="s">
        <v>1240</v>
      </c>
      <c r="Q9" s="11" t="s">
        <v>1241</v>
      </c>
      <c r="R9" s="11" t="s">
        <v>1242</v>
      </c>
    </row>
    <row r="10" spans="1:18" ht="12.75">
      <c r="A10" t="s">
        <v>194</v>
      </c>
      <c r="B10" t="s">
        <v>195</v>
      </c>
      <c r="C10" s="68" t="s">
        <v>1473</v>
      </c>
      <c r="D10" s="68" t="s">
        <v>1473</v>
      </c>
      <c r="E10" s="68" t="s">
        <v>1473</v>
      </c>
      <c r="F10" t="s">
        <v>56</v>
      </c>
      <c r="G10" t="s">
        <v>56</v>
      </c>
      <c r="H10" s="70" t="s">
        <v>1483</v>
      </c>
      <c r="N10" s="11" t="s">
        <v>1243</v>
      </c>
      <c r="O10" s="11" t="s">
        <v>1244</v>
      </c>
      <c r="P10" s="11" t="s">
        <v>1240</v>
      </c>
      <c r="Q10" s="11" t="s">
        <v>1245</v>
      </c>
      <c r="R10" s="11" t="s">
        <v>1246</v>
      </c>
    </row>
    <row r="11" spans="1:18" ht="12.75" hidden="1">
      <c r="A11" t="s">
        <v>203</v>
      </c>
      <c r="B11" t="s">
        <v>204</v>
      </c>
      <c r="C11" s="79" t="s">
        <v>1473</v>
      </c>
      <c r="D11" s="79" t="s">
        <v>1473</v>
      </c>
      <c r="E11" s="79" t="s">
        <v>1473</v>
      </c>
      <c r="F11" t="s">
        <v>56</v>
      </c>
      <c r="G11" t="s">
        <v>56</v>
      </c>
      <c r="H11" s="70" t="s">
        <v>56</v>
      </c>
    </row>
    <row r="12" spans="1:18" ht="12.75" hidden="1">
      <c r="A12" t="s">
        <v>212</v>
      </c>
      <c r="B12" t="s">
        <v>213</v>
      </c>
      <c r="C12" s="68" t="s">
        <v>1247</v>
      </c>
      <c r="D12" s="79" t="s">
        <v>1473</v>
      </c>
      <c r="E12" s="68" t="s">
        <v>1473</v>
      </c>
      <c r="F12" t="s">
        <v>56</v>
      </c>
      <c r="G12" t="s">
        <v>56</v>
      </c>
      <c r="H12" s="70" t="s">
        <v>56</v>
      </c>
    </row>
    <row r="13" spans="1:18" ht="12.75" hidden="1">
      <c r="A13" t="s">
        <v>222</v>
      </c>
      <c r="B13" t="s">
        <v>223</v>
      </c>
      <c r="C13" s="68" t="s">
        <v>1247</v>
      </c>
      <c r="D13" s="79" t="s">
        <v>1473</v>
      </c>
      <c r="E13" s="68" t="s">
        <v>1473</v>
      </c>
      <c r="F13" t="s">
        <v>56</v>
      </c>
      <c r="G13" t="s">
        <v>56</v>
      </c>
      <c r="H13" s="70" t="s">
        <v>56</v>
      </c>
    </row>
    <row r="14" spans="1:18" ht="12.75" hidden="1">
      <c r="A14" t="s">
        <v>230</v>
      </c>
      <c r="B14" t="s">
        <v>231</v>
      </c>
      <c r="C14" s="68" t="s">
        <v>1247</v>
      </c>
      <c r="D14" s="68" t="s">
        <v>1476</v>
      </c>
      <c r="E14" s="68" t="s">
        <v>1473</v>
      </c>
      <c r="F14" t="s">
        <v>56</v>
      </c>
      <c r="G14" t="s">
        <v>56</v>
      </c>
      <c r="H14" s="70" t="s">
        <v>56</v>
      </c>
    </row>
    <row r="15" spans="1:18" ht="12.75" hidden="1">
      <c r="A15" t="s">
        <v>237</v>
      </c>
      <c r="B15" t="s">
        <v>238</v>
      </c>
      <c r="C15" s="68" t="s">
        <v>1247</v>
      </c>
      <c r="D15" s="79" t="s">
        <v>1473</v>
      </c>
      <c r="E15" s="68" t="s">
        <v>1473</v>
      </c>
      <c r="F15" t="s">
        <v>56</v>
      </c>
      <c r="G15" t="s">
        <v>56</v>
      </c>
      <c r="H15" s="70" t="s">
        <v>56</v>
      </c>
    </row>
    <row r="16" spans="1:18" ht="12.75" hidden="1">
      <c r="A16" t="s">
        <v>244</v>
      </c>
      <c r="B16" t="s">
        <v>186</v>
      </c>
      <c r="C16" s="79" t="s">
        <v>1473</v>
      </c>
      <c r="D16" s="79" t="s">
        <v>1473</v>
      </c>
      <c r="E16" s="79" t="s">
        <v>1473</v>
      </c>
      <c r="F16" t="s">
        <v>56</v>
      </c>
      <c r="G16" t="s">
        <v>56</v>
      </c>
      <c r="H16" s="70" t="s">
        <v>56</v>
      </c>
    </row>
    <row r="17" spans="1:8" ht="12.75" hidden="1">
      <c r="A17" t="s">
        <v>252</v>
      </c>
      <c r="B17" t="s">
        <v>253</v>
      </c>
      <c r="C17" s="79" t="s">
        <v>1473</v>
      </c>
      <c r="D17" s="68" t="s">
        <v>1476</v>
      </c>
      <c r="E17" s="68" t="s">
        <v>1476</v>
      </c>
      <c r="F17" t="s">
        <v>56</v>
      </c>
      <c r="G17" t="s">
        <v>56</v>
      </c>
      <c r="H17" s="70" t="s">
        <v>56</v>
      </c>
    </row>
    <row r="18" spans="1:8" ht="12.75" hidden="1">
      <c r="A18" t="s">
        <v>260</v>
      </c>
      <c r="B18" t="s">
        <v>261</v>
      </c>
      <c r="C18" s="79" t="s">
        <v>1473</v>
      </c>
      <c r="D18" s="79" t="s">
        <v>1473</v>
      </c>
      <c r="E18" s="79" t="s">
        <v>1473</v>
      </c>
      <c r="F18" t="s">
        <v>56</v>
      </c>
      <c r="G18" t="s">
        <v>56</v>
      </c>
      <c r="H18" s="70" t="s">
        <v>56</v>
      </c>
    </row>
    <row r="19" spans="1:8" ht="12.75" hidden="1">
      <c r="A19" t="s">
        <v>268</v>
      </c>
      <c r="B19" t="s">
        <v>269</v>
      </c>
      <c r="C19" s="79" t="s">
        <v>1473</v>
      </c>
      <c r="D19" s="79" t="s">
        <v>1473</v>
      </c>
      <c r="E19" s="79" t="s">
        <v>1473</v>
      </c>
      <c r="F19" t="s">
        <v>56</v>
      </c>
      <c r="G19" t="s">
        <v>56</v>
      </c>
      <c r="H19" s="70" t="s">
        <v>56</v>
      </c>
    </row>
    <row r="20" spans="1:8" ht="12.75" hidden="1">
      <c r="A20" t="s">
        <v>277</v>
      </c>
      <c r="B20" t="s">
        <v>278</v>
      </c>
      <c r="C20" s="79" t="s">
        <v>1473</v>
      </c>
      <c r="D20" s="79" t="s">
        <v>1473</v>
      </c>
      <c r="E20" s="79" t="s">
        <v>1473</v>
      </c>
      <c r="F20" t="s">
        <v>56</v>
      </c>
      <c r="G20" t="s">
        <v>56</v>
      </c>
      <c r="H20" s="70" t="s">
        <v>56</v>
      </c>
    </row>
    <row r="21" spans="1:8" ht="12.75">
      <c r="A21" t="s">
        <v>286</v>
      </c>
      <c r="B21" t="s">
        <v>287</v>
      </c>
      <c r="C21" s="68" t="s">
        <v>1473</v>
      </c>
      <c r="D21" s="68" t="s">
        <v>1476</v>
      </c>
      <c r="E21" s="68" t="s">
        <v>1473</v>
      </c>
      <c r="F21" t="s">
        <v>1474</v>
      </c>
      <c r="G21" t="s">
        <v>1474</v>
      </c>
      <c r="H21" s="70" t="s">
        <v>1483</v>
      </c>
    </row>
    <row r="22" spans="1:8" ht="12.75">
      <c r="A22" t="s">
        <v>298</v>
      </c>
      <c r="B22" t="s">
        <v>299</v>
      </c>
      <c r="C22" s="68" t="s">
        <v>1247</v>
      </c>
      <c r="D22" s="68" t="s">
        <v>1473</v>
      </c>
      <c r="E22" s="68" t="s">
        <v>1473</v>
      </c>
      <c r="F22" t="s">
        <v>56</v>
      </c>
      <c r="G22" t="s">
        <v>56</v>
      </c>
      <c r="H22" s="70" t="s">
        <v>1483</v>
      </c>
    </row>
    <row r="23" spans="1:8" ht="12.75" hidden="1">
      <c r="A23" t="s">
        <v>306</v>
      </c>
      <c r="B23" t="s">
        <v>307</v>
      </c>
      <c r="C23" s="68" t="s">
        <v>1247</v>
      </c>
      <c r="D23" s="79" t="s">
        <v>1473</v>
      </c>
      <c r="E23" s="68" t="s">
        <v>1473</v>
      </c>
      <c r="F23" t="s">
        <v>56</v>
      </c>
      <c r="G23" t="s">
        <v>56</v>
      </c>
      <c r="H23" s="70" t="s">
        <v>56</v>
      </c>
    </row>
    <row r="24" spans="1:8" ht="12.75">
      <c r="A24" t="s">
        <v>313</v>
      </c>
      <c r="B24" t="s">
        <v>193</v>
      </c>
      <c r="C24" s="68" t="s">
        <v>1473</v>
      </c>
      <c r="D24" s="79" t="s">
        <v>1473</v>
      </c>
      <c r="E24" s="68" t="s">
        <v>1476</v>
      </c>
      <c r="F24" t="s">
        <v>56</v>
      </c>
      <c r="G24" t="s">
        <v>56</v>
      </c>
      <c r="H24" s="70" t="s">
        <v>1483</v>
      </c>
    </row>
    <row r="25" spans="1:8" ht="12.75">
      <c r="A25" t="s">
        <v>323</v>
      </c>
      <c r="B25" t="s">
        <v>177</v>
      </c>
      <c r="C25" s="68" t="s">
        <v>1473</v>
      </c>
      <c r="D25" s="68" t="s">
        <v>1473</v>
      </c>
      <c r="E25" s="68" t="s">
        <v>1473</v>
      </c>
      <c r="F25" t="s">
        <v>56</v>
      </c>
      <c r="G25" t="s">
        <v>56</v>
      </c>
      <c r="H25" s="70" t="s">
        <v>1483</v>
      </c>
    </row>
    <row r="26" spans="1:8" ht="12.75">
      <c r="A26" t="s">
        <v>332</v>
      </c>
      <c r="B26" t="s">
        <v>168</v>
      </c>
      <c r="C26" s="68" t="s">
        <v>1473</v>
      </c>
      <c r="D26" s="68" t="s">
        <v>1473</v>
      </c>
      <c r="E26" s="68" t="s">
        <v>1473</v>
      </c>
      <c r="F26" t="s">
        <v>56</v>
      </c>
      <c r="G26" t="s">
        <v>56</v>
      </c>
      <c r="H26" s="70" t="s">
        <v>1483</v>
      </c>
    </row>
    <row r="27" spans="1:8" ht="12.75" hidden="1">
      <c r="A27" t="s">
        <v>341</v>
      </c>
      <c r="B27" t="s">
        <v>342</v>
      </c>
      <c r="C27" s="79" t="s">
        <v>1473</v>
      </c>
      <c r="D27" s="68" t="s">
        <v>1476</v>
      </c>
      <c r="E27" s="68" t="s">
        <v>1476</v>
      </c>
      <c r="F27" t="s">
        <v>56</v>
      </c>
      <c r="G27" t="s">
        <v>56</v>
      </c>
      <c r="H27" s="70" t="s">
        <v>56</v>
      </c>
    </row>
    <row r="28" spans="1:8" ht="12.75" hidden="1">
      <c r="A28" t="s">
        <v>57</v>
      </c>
      <c r="B28" t="s">
        <v>58</v>
      </c>
      <c r="C28" s="68" t="s">
        <v>1478</v>
      </c>
      <c r="D28" s="68" t="s">
        <v>1478</v>
      </c>
      <c r="E28" s="68" t="s">
        <v>1478</v>
      </c>
      <c r="F28" t="s">
        <v>1474</v>
      </c>
      <c r="G28" t="s">
        <v>1474</v>
      </c>
      <c r="H28" s="70" t="s">
        <v>56</v>
      </c>
    </row>
    <row r="29" spans="1:8" ht="12.75" hidden="1">
      <c r="A29" t="s">
        <v>57</v>
      </c>
      <c r="B29" t="s">
        <v>64</v>
      </c>
      <c r="C29" s="68" t="s">
        <v>1478</v>
      </c>
      <c r="D29" s="68" t="s">
        <v>1478</v>
      </c>
      <c r="E29" s="68" t="s">
        <v>1478</v>
      </c>
      <c r="F29" t="s">
        <v>1474</v>
      </c>
      <c r="G29" t="s">
        <v>1474</v>
      </c>
      <c r="H29" s="70" t="s">
        <v>56</v>
      </c>
    </row>
    <row r="30" spans="1:8" ht="12.75" hidden="1">
      <c r="A30" t="s">
        <v>358</v>
      </c>
      <c r="B30" t="s">
        <v>284</v>
      </c>
      <c r="C30" s="79" t="s">
        <v>1473</v>
      </c>
      <c r="D30" s="79" t="s">
        <v>1473</v>
      </c>
      <c r="E30" s="79" t="s">
        <v>1473</v>
      </c>
      <c r="F30" t="s">
        <v>56</v>
      </c>
      <c r="G30" t="s">
        <v>56</v>
      </c>
      <c r="H30" s="70" t="s">
        <v>56</v>
      </c>
    </row>
    <row r="31" spans="1:8" ht="12.75">
      <c r="A31" t="s">
        <v>364</v>
      </c>
      <c r="B31" t="s">
        <v>258</v>
      </c>
      <c r="C31" s="68" t="s">
        <v>1473</v>
      </c>
      <c r="D31" s="68" t="s">
        <v>1473</v>
      </c>
      <c r="E31" s="68" t="s">
        <v>1473</v>
      </c>
      <c r="F31" t="s">
        <v>56</v>
      </c>
      <c r="G31" t="s">
        <v>56</v>
      </c>
      <c r="H31" s="70" t="s">
        <v>1483</v>
      </c>
    </row>
    <row r="32" spans="1:8" ht="12.75" hidden="1">
      <c r="A32" t="s">
        <v>372</v>
      </c>
      <c r="B32" t="s">
        <v>373</v>
      </c>
      <c r="C32" s="79" t="s">
        <v>1473</v>
      </c>
      <c r="D32" s="79" t="s">
        <v>1473</v>
      </c>
      <c r="E32" s="79" t="s">
        <v>1473</v>
      </c>
      <c r="F32" t="s">
        <v>56</v>
      </c>
      <c r="G32" t="s">
        <v>56</v>
      </c>
      <c r="H32" s="70" t="s">
        <v>56</v>
      </c>
    </row>
    <row r="33" spans="1:11" ht="12.75" hidden="1">
      <c r="A33" t="s">
        <v>382</v>
      </c>
      <c r="B33" t="s">
        <v>383</v>
      </c>
      <c r="C33" s="79" t="s">
        <v>1473</v>
      </c>
      <c r="D33" s="68" t="s">
        <v>1476</v>
      </c>
      <c r="E33" s="68" t="s">
        <v>1476</v>
      </c>
      <c r="F33" t="s">
        <v>56</v>
      </c>
      <c r="G33" t="s">
        <v>56</v>
      </c>
      <c r="H33" s="70" t="s">
        <v>56</v>
      </c>
    </row>
    <row r="34" spans="1:11" ht="12.75" hidden="1">
      <c r="A34" t="s">
        <v>390</v>
      </c>
      <c r="B34" t="s">
        <v>391</v>
      </c>
      <c r="C34" s="79" t="s">
        <v>1473</v>
      </c>
      <c r="D34" s="79" t="s">
        <v>1473</v>
      </c>
      <c r="E34" s="68" t="s">
        <v>1476</v>
      </c>
      <c r="F34" t="s">
        <v>56</v>
      </c>
      <c r="G34" t="s">
        <v>56</v>
      </c>
      <c r="H34" s="70" t="s">
        <v>56</v>
      </c>
    </row>
    <row r="35" spans="1:11" ht="12.75">
      <c r="A35" t="s">
        <v>398</v>
      </c>
      <c r="B35" t="s">
        <v>346</v>
      </c>
      <c r="C35" s="68" t="s">
        <v>1473</v>
      </c>
      <c r="D35" s="68" t="s">
        <v>1473</v>
      </c>
      <c r="E35" s="68" t="s">
        <v>1473</v>
      </c>
      <c r="F35" t="s">
        <v>1474</v>
      </c>
      <c r="G35" t="s">
        <v>1474</v>
      </c>
      <c r="H35" s="70" t="s">
        <v>1483</v>
      </c>
    </row>
    <row r="36" spans="1:11" ht="12.75" hidden="1">
      <c r="A36" t="s">
        <v>398</v>
      </c>
      <c r="B36" t="s">
        <v>405</v>
      </c>
      <c r="C36" s="68" t="s">
        <v>1473</v>
      </c>
      <c r="D36" s="68" t="s">
        <v>1473</v>
      </c>
      <c r="E36" s="68" t="s">
        <v>1473</v>
      </c>
      <c r="F36" t="s">
        <v>1474</v>
      </c>
      <c r="G36" t="s">
        <v>56</v>
      </c>
      <c r="H36" s="70" t="s">
        <v>56</v>
      </c>
    </row>
    <row r="37" spans="1:11" ht="12.75">
      <c r="A37" t="s">
        <v>398</v>
      </c>
      <c r="B37" t="s">
        <v>412</v>
      </c>
      <c r="C37" s="68" t="s">
        <v>1473</v>
      </c>
      <c r="D37" s="68" t="s">
        <v>1473</v>
      </c>
      <c r="E37" s="68" t="s">
        <v>1473</v>
      </c>
      <c r="F37" t="s">
        <v>1474</v>
      </c>
      <c r="G37" t="s">
        <v>1474</v>
      </c>
      <c r="H37" s="70" t="s">
        <v>1483</v>
      </c>
    </row>
    <row r="38" spans="1:11" ht="12.75">
      <c r="A38" t="s">
        <v>398</v>
      </c>
      <c r="B38" t="s">
        <v>418</v>
      </c>
      <c r="C38" s="68" t="s">
        <v>1473</v>
      </c>
      <c r="D38" s="68" t="s">
        <v>1473</v>
      </c>
      <c r="E38" s="68" t="s">
        <v>1473</v>
      </c>
      <c r="F38" t="s">
        <v>1474</v>
      </c>
      <c r="G38" t="s">
        <v>1474</v>
      </c>
      <c r="H38" s="70" t="s">
        <v>1483</v>
      </c>
    </row>
    <row r="39" spans="1:11" ht="12.75" hidden="1">
      <c r="A39" t="s">
        <v>425</v>
      </c>
      <c r="B39" t="s">
        <v>320</v>
      </c>
      <c r="C39" s="68" t="s">
        <v>1473</v>
      </c>
      <c r="D39" s="68" t="s">
        <v>1473</v>
      </c>
      <c r="E39" s="68" t="s">
        <v>1473</v>
      </c>
      <c r="F39" t="s">
        <v>56</v>
      </c>
      <c r="G39" t="s">
        <v>56</v>
      </c>
      <c r="H39" s="70" t="s">
        <v>56</v>
      </c>
    </row>
    <row r="40" spans="1:11" ht="12.75" hidden="1">
      <c r="A40" t="s">
        <v>433</v>
      </c>
      <c r="B40" t="s">
        <v>142</v>
      </c>
      <c r="C40" s="68" t="s">
        <v>1473</v>
      </c>
      <c r="D40" s="68" t="s">
        <v>1473</v>
      </c>
      <c r="E40" s="68" t="s">
        <v>1473</v>
      </c>
      <c r="F40" t="s">
        <v>56</v>
      </c>
      <c r="G40" t="s">
        <v>56</v>
      </c>
      <c r="H40" s="70" t="s">
        <v>56</v>
      </c>
    </row>
    <row r="41" spans="1:11" ht="12.75">
      <c r="A41" t="s">
        <v>440</v>
      </c>
      <c r="B41" t="s">
        <v>441</v>
      </c>
      <c r="C41" s="68" t="s">
        <v>1473</v>
      </c>
      <c r="D41" s="68" t="s">
        <v>1473</v>
      </c>
      <c r="E41" s="68" t="s">
        <v>1473</v>
      </c>
      <c r="F41" t="s">
        <v>56</v>
      </c>
      <c r="G41" t="s">
        <v>56</v>
      </c>
      <c r="H41" s="70" t="s">
        <v>1483</v>
      </c>
    </row>
    <row r="42" spans="1:11" ht="12.75" hidden="1">
      <c r="A42" s="5" t="s">
        <v>448</v>
      </c>
      <c r="B42" s="5" t="s">
        <v>449</v>
      </c>
      <c r="C42" s="79" t="s">
        <v>1473</v>
      </c>
      <c r="D42" s="69" t="s">
        <v>1479</v>
      </c>
      <c r="E42" s="69" t="s">
        <v>1479</v>
      </c>
      <c r="F42" t="s">
        <v>56</v>
      </c>
      <c r="G42" t="s">
        <v>56</v>
      </c>
      <c r="H42" s="70" t="s">
        <v>56</v>
      </c>
      <c r="I42" s="11"/>
      <c r="J42" s="11"/>
      <c r="K42" t="s">
        <v>1484</v>
      </c>
    </row>
    <row r="43" spans="1:11" ht="12.75" hidden="1">
      <c r="A43" t="s">
        <v>455</v>
      </c>
      <c r="B43" t="s">
        <v>86</v>
      </c>
      <c r="C43" s="68" t="s">
        <v>1485</v>
      </c>
      <c r="D43" s="79" t="s">
        <v>1473</v>
      </c>
      <c r="E43" s="79" t="s">
        <v>1473</v>
      </c>
      <c r="F43" t="s">
        <v>56</v>
      </c>
      <c r="G43" t="s">
        <v>56</v>
      </c>
      <c r="H43" s="70" t="s">
        <v>56</v>
      </c>
    </row>
    <row r="44" spans="1:11" ht="12.75" hidden="1">
      <c r="A44" t="s">
        <v>458</v>
      </c>
      <c r="B44" t="s">
        <v>250</v>
      </c>
      <c r="C44" s="68" t="s">
        <v>1473</v>
      </c>
      <c r="D44" s="68" t="s">
        <v>1473</v>
      </c>
      <c r="E44" s="68" t="s">
        <v>1473</v>
      </c>
      <c r="F44" t="s">
        <v>56</v>
      </c>
      <c r="G44" t="s">
        <v>56</v>
      </c>
      <c r="H44" s="70" t="s">
        <v>56</v>
      </c>
    </row>
    <row r="45" spans="1:11" ht="12.75">
      <c r="A45" t="s">
        <v>50</v>
      </c>
      <c r="B45" t="s">
        <v>51</v>
      </c>
      <c r="C45" s="69" t="s">
        <v>1486</v>
      </c>
      <c r="D45" s="68" t="s">
        <v>1473</v>
      </c>
      <c r="E45" s="68" t="s">
        <v>1473</v>
      </c>
      <c r="F45" t="s">
        <v>56</v>
      </c>
      <c r="G45" t="s">
        <v>56</v>
      </c>
      <c r="H45" s="70" t="s">
        <v>1483</v>
      </c>
    </row>
    <row r="46" spans="1:11" ht="12.75">
      <c r="A46" t="s">
        <v>473</v>
      </c>
      <c r="B46" t="s">
        <v>454</v>
      </c>
      <c r="C46" s="68" t="s">
        <v>1473</v>
      </c>
      <c r="D46" s="68" t="s">
        <v>1473</v>
      </c>
      <c r="E46" s="68" t="s">
        <v>1473</v>
      </c>
      <c r="F46" t="s">
        <v>56</v>
      </c>
      <c r="G46" t="s">
        <v>56</v>
      </c>
      <c r="H46" s="70" t="s">
        <v>1483</v>
      </c>
    </row>
    <row r="47" spans="1:11" ht="12.75" hidden="1">
      <c r="A47" t="s">
        <v>481</v>
      </c>
      <c r="B47" t="s">
        <v>347</v>
      </c>
      <c r="C47" s="68" t="s">
        <v>1473</v>
      </c>
      <c r="D47" s="68" t="s">
        <v>1473</v>
      </c>
      <c r="E47" s="68" t="s">
        <v>1473</v>
      </c>
      <c r="F47" t="s">
        <v>56</v>
      </c>
      <c r="G47" t="s">
        <v>56</v>
      </c>
      <c r="H47" s="70" t="s">
        <v>56</v>
      </c>
    </row>
    <row r="48" spans="1:11" ht="12.75" hidden="1">
      <c r="A48" s="85" t="s">
        <v>1487</v>
      </c>
      <c r="B48" t="s">
        <v>275</v>
      </c>
      <c r="C48" s="68" t="s">
        <v>1247</v>
      </c>
      <c r="D48" s="79" t="s">
        <v>1488</v>
      </c>
      <c r="E48" s="68" t="s">
        <v>1473</v>
      </c>
      <c r="F48" t="s">
        <v>56</v>
      </c>
      <c r="G48" t="s">
        <v>56</v>
      </c>
      <c r="H48" s="70" t="s">
        <v>56</v>
      </c>
    </row>
    <row r="49" spans="1:8" ht="12.75">
      <c r="A49" t="s">
        <v>489</v>
      </c>
      <c r="B49" t="s">
        <v>490</v>
      </c>
      <c r="C49" s="68" t="s">
        <v>1473</v>
      </c>
      <c r="D49" s="68" t="s">
        <v>1473</v>
      </c>
      <c r="E49" s="68" t="s">
        <v>1473</v>
      </c>
      <c r="F49" t="s">
        <v>56</v>
      </c>
      <c r="G49" t="s">
        <v>56</v>
      </c>
      <c r="H49" s="70" t="s">
        <v>1483</v>
      </c>
    </row>
    <row r="50" spans="1:8" ht="12.75">
      <c r="A50" t="s">
        <v>497</v>
      </c>
      <c r="B50" t="s">
        <v>498</v>
      </c>
      <c r="C50" s="68" t="s">
        <v>1473</v>
      </c>
      <c r="D50" s="68" t="s">
        <v>1473</v>
      </c>
      <c r="E50" s="68" t="s">
        <v>1473</v>
      </c>
      <c r="F50" t="s">
        <v>56</v>
      </c>
      <c r="G50" t="s">
        <v>56</v>
      </c>
      <c r="H50" s="70" t="s">
        <v>1483</v>
      </c>
    </row>
    <row r="51" spans="1:8" ht="12.75" hidden="1">
      <c r="A51" t="s">
        <v>507</v>
      </c>
      <c r="B51" t="s">
        <v>229</v>
      </c>
      <c r="C51" s="79" t="s">
        <v>1473</v>
      </c>
      <c r="D51" s="79" t="s">
        <v>1473</v>
      </c>
      <c r="E51" s="79" t="s">
        <v>1473</v>
      </c>
      <c r="F51" t="s">
        <v>56</v>
      </c>
      <c r="G51" t="s">
        <v>56</v>
      </c>
      <c r="H51" s="70" t="s">
        <v>56</v>
      </c>
    </row>
    <row r="52" spans="1:8" ht="12.75" hidden="1">
      <c r="A52" t="s">
        <v>514</v>
      </c>
      <c r="B52" t="s">
        <v>515</v>
      </c>
      <c r="C52" s="68" t="s">
        <v>1473</v>
      </c>
      <c r="D52" s="79" t="s">
        <v>1473</v>
      </c>
      <c r="E52" s="68" t="s">
        <v>1473</v>
      </c>
      <c r="F52" t="s">
        <v>56</v>
      </c>
      <c r="G52" t="s">
        <v>56</v>
      </c>
      <c r="H52" s="70" t="s">
        <v>56</v>
      </c>
    </row>
    <row r="53" spans="1:8" ht="12.75" hidden="1">
      <c r="A53" t="s">
        <v>523</v>
      </c>
      <c r="B53" t="s">
        <v>524</v>
      </c>
      <c r="C53" s="68" t="s">
        <v>1473</v>
      </c>
      <c r="D53" s="68" t="s">
        <v>1473</v>
      </c>
      <c r="E53" s="68" t="s">
        <v>1473</v>
      </c>
      <c r="F53" t="s">
        <v>1474</v>
      </c>
      <c r="G53" t="s">
        <v>1474</v>
      </c>
      <c r="H53" s="70" t="s">
        <v>56</v>
      </c>
    </row>
    <row r="54" spans="1:8" ht="12.75" hidden="1">
      <c r="A54" t="s">
        <v>523</v>
      </c>
      <c r="B54" t="s">
        <v>339</v>
      </c>
      <c r="C54" s="68" t="s">
        <v>1473</v>
      </c>
      <c r="D54" s="68" t="s">
        <v>1473</v>
      </c>
      <c r="E54" s="68" t="s">
        <v>1473</v>
      </c>
      <c r="F54" t="s">
        <v>1474</v>
      </c>
      <c r="G54" t="s">
        <v>1474</v>
      </c>
      <c r="H54" s="70" t="s">
        <v>56</v>
      </c>
    </row>
    <row r="55" spans="1:8" ht="12.75" hidden="1">
      <c r="A55" t="s">
        <v>538</v>
      </c>
      <c r="B55" t="s">
        <v>380</v>
      </c>
      <c r="C55" s="68" t="s">
        <v>1247</v>
      </c>
      <c r="D55" s="68" t="s">
        <v>1476</v>
      </c>
      <c r="E55" s="68" t="s">
        <v>1473</v>
      </c>
      <c r="F55" t="s">
        <v>56</v>
      </c>
      <c r="G55" t="s">
        <v>56</v>
      </c>
      <c r="H55" s="70" t="s">
        <v>56</v>
      </c>
    </row>
    <row r="56" spans="1:8" ht="12.75" hidden="1">
      <c r="A56" t="s">
        <v>545</v>
      </c>
      <c r="B56" t="s">
        <v>546</v>
      </c>
      <c r="C56" s="68" t="s">
        <v>1247</v>
      </c>
      <c r="D56" s="79" t="s">
        <v>1473</v>
      </c>
      <c r="E56" s="68" t="s">
        <v>1473</v>
      </c>
      <c r="F56" t="s">
        <v>56</v>
      </c>
      <c r="G56" t="s">
        <v>56</v>
      </c>
      <c r="H56" s="70" t="s">
        <v>56</v>
      </c>
    </row>
    <row r="57" spans="1:8" ht="12.75" hidden="1">
      <c r="A57" t="s">
        <v>554</v>
      </c>
      <c r="B57" t="s">
        <v>423</v>
      </c>
      <c r="C57" s="68" t="s">
        <v>1473</v>
      </c>
      <c r="D57" s="68" t="s">
        <v>1473</v>
      </c>
      <c r="E57" s="68" t="s">
        <v>1473</v>
      </c>
      <c r="F57" t="s">
        <v>56</v>
      </c>
      <c r="G57" t="s">
        <v>56</v>
      </c>
      <c r="H57" s="70" t="s">
        <v>56</v>
      </c>
    </row>
    <row r="58" spans="1:8" ht="12.75">
      <c r="A58" t="s">
        <v>563</v>
      </c>
      <c r="B58" t="s">
        <v>243</v>
      </c>
      <c r="C58" s="68" t="s">
        <v>1473</v>
      </c>
      <c r="D58" s="68" t="s">
        <v>1473</v>
      </c>
      <c r="E58" s="68" t="s">
        <v>1473</v>
      </c>
      <c r="F58" t="s">
        <v>56</v>
      </c>
      <c r="G58" t="s">
        <v>56</v>
      </c>
      <c r="H58" s="70" t="s">
        <v>1483</v>
      </c>
    </row>
    <row r="59" spans="1:8" ht="12.75" hidden="1">
      <c r="A59" t="s">
        <v>570</v>
      </c>
      <c r="B59" t="s">
        <v>571</v>
      </c>
      <c r="C59" s="68" t="s">
        <v>1473</v>
      </c>
      <c r="D59" s="68" t="s">
        <v>1473</v>
      </c>
      <c r="E59" s="68" t="s">
        <v>1473</v>
      </c>
      <c r="F59" t="s">
        <v>56</v>
      </c>
      <c r="G59" t="s">
        <v>56</v>
      </c>
      <c r="H59" s="70" t="s">
        <v>56</v>
      </c>
    </row>
    <row r="60" spans="1:8" ht="12.75">
      <c r="A60" t="s">
        <v>579</v>
      </c>
      <c r="B60" t="s">
        <v>294</v>
      </c>
      <c r="C60" s="68" t="s">
        <v>1473</v>
      </c>
      <c r="D60" s="68" t="s">
        <v>1473</v>
      </c>
      <c r="E60" s="68" t="s">
        <v>1473</v>
      </c>
      <c r="F60" t="s">
        <v>56</v>
      </c>
      <c r="G60" t="s">
        <v>56</v>
      </c>
      <c r="H60" s="70" t="s">
        <v>1483</v>
      </c>
    </row>
    <row r="61" spans="1:8" ht="12.75">
      <c r="A61" t="s">
        <v>585</v>
      </c>
      <c r="B61" t="s">
        <v>331</v>
      </c>
      <c r="C61" s="68" t="s">
        <v>1473</v>
      </c>
      <c r="D61" s="68" t="s">
        <v>1473</v>
      </c>
      <c r="E61" s="68" t="s">
        <v>1473</v>
      </c>
      <c r="F61" t="s">
        <v>56</v>
      </c>
      <c r="G61" t="s">
        <v>56</v>
      </c>
      <c r="H61" s="70" t="s">
        <v>1483</v>
      </c>
    </row>
    <row r="62" spans="1:8" ht="12.75" hidden="1">
      <c r="A62" t="s">
        <v>592</v>
      </c>
      <c r="B62" t="s">
        <v>133</v>
      </c>
      <c r="C62" s="68" t="s">
        <v>1247</v>
      </c>
      <c r="D62" s="68" t="s">
        <v>1476</v>
      </c>
      <c r="E62" s="68" t="s">
        <v>1473</v>
      </c>
      <c r="F62" t="s">
        <v>56</v>
      </c>
      <c r="G62" t="s">
        <v>56</v>
      </c>
      <c r="H62" s="70" t="s">
        <v>56</v>
      </c>
    </row>
    <row r="63" spans="1:8" ht="12.75" hidden="1">
      <c r="A63" t="s">
        <v>600</v>
      </c>
      <c r="B63" t="s">
        <v>151</v>
      </c>
      <c r="C63" s="68" t="s">
        <v>1247</v>
      </c>
      <c r="D63" s="68" t="s">
        <v>1476</v>
      </c>
      <c r="E63" s="68" t="s">
        <v>1476</v>
      </c>
      <c r="F63" t="s">
        <v>56</v>
      </c>
      <c r="G63" t="s">
        <v>56</v>
      </c>
      <c r="H63" s="70" t="s">
        <v>56</v>
      </c>
    </row>
    <row r="64" spans="1:8" ht="12.75" hidden="1">
      <c r="A64" t="s">
        <v>606</v>
      </c>
      <c r="B64" t="s">
        <v>607</v>
      </c>
      <c r="C64" s="68" t="s">
        <v>1247</v>
      </c>
      <c r="D64" s="68" t="s">
        <v>1476</v>
      </c>
      <c r="E64" s="68" t="s">
        <v>1473</v>
      </c>
      <c r="F64" t="s">
        <v>56</v>
      </c>
      <c r="G64" t="s">
        <v>56</v>
      </c>
      <c r="H64" s="70" t="s">
        <v>56</v>
      </c>
    </row>
    <row r="65" spans="1:8" ht="12.75">
      <c r="A65" t="s">
        <v>613</v>
      </c>
      <c r="B65" t="s">
        <v>293</v>
      </c>
      <c r="C65" s="68" t="s">
        <v>1473</v>
      </c>
      <c r="D65" s="68" t="s">
        <v>1473</v>
      </c>
      <c r="E65" s="68" t="s">
        <v>1473</v>
      </c>
      <c r="F65" t="s">
        <v>56</v>
      </c>
      <c r="G65" t="s">
        <v>56</v>
      </c>
      <c r="H65" s="70" t="s">
        <v>1483</v>
      </c>
    </row>
    <row r="66" spans="1:8" ht="12.75" hidden="1">
      <c r="A66" t="s">
        <v>622</v>
      </c>
      <c r="B66" t="s">
        <v>623</v>
      </c>
      <c r="C66" s="68" t="s">
        <v>1473</v>
      </c>
      <c r="D66" s="68" t="s">
        <v>1473</v>
      </c>
      <c r="E66" s="68" t="s">
        <v>1473</v>
      </c>
      <c r="F66" t="s">
        <v>56</v>
      </c>
      <c r="G66" t="s">
        <v>56</v>
      </c>
      <c r="H66" s="70" t="s">
        <v>56</v>
      </c>
    </row>
    <row r="67" spans="1:8" ht="12.75" hidden="1">
      <c r="A67" t="s">
        <v>632</v>
      </c>
      <c r="B67" t="s">
        <v>633</v>
      </c>
      <c r="C67" s="68" t="s">
        <v>1473</v>
      </c>
      <c r="D67" s="68" t="s">
        <v>1473</v>
      </c>
      <c r="E67" s="68" t="s">
        <v>1473</v>
      </c>
      <c r="F67" t="s">
        <v>56</v>
      </c>
      <c r="G67" t="s">
        <v>56</v>
      </c>
      <c r="H67" s="70" t="s">
        <v>56</v>
      </c>
    </row>
    <row r="68" spans="1:8" ht="12.75">
      <c r="A68" t="s">
        <v>640</v>
      </c>
      <c r="B68" t="s">
        <v>363</v>
      </c>
      <c r="C68" s="68" t="s">
        <v>1473</v>
      </c>
      <c r="D68" s="68" t="s">
        <v>1473</v>
      </c>
      <c r="E68" s="68" t="s">
        <v>1473</v>
      </c>
      <c r="F68" t="s">
        <v>56</v>
      </c>
      <c r="G68" t="s">
        <v>56</v>
      </c>
      <c r="H68" s="70" t="s">
        <v>1483</v>
      </c>
    </row>
    <row r="69" spans="1:8" ht="12.75" hidden="1">
      <c r="A69" t="s">
        <v>647</v>
      </c>
      <c r="B69" t="s">
        <v>404</v>
      </c>
      <c r="C69" s="68" t="s">
        <v>1247</v>
      </c>
      <c r="D69" s="68" t="s">
        <v>1476</v>
      </c>
      <c r="E69" s="68" t="s">
        <v>1473</v>
      </c>
      <c r="F69" t="s">
        <v>56</v>
      </c>
      <c r="G69" t="s">
        <v>56</v>
      </c>
      <c r="H69" s="70" t="s">
        <v>56</v>
      </c>
    </row>
    <row r="70" spans="1:8" ht="12.75" hidden="1">
      <c r="A70" t="s">
        <v>653</v>
      </c>
      <c r="B70" t="s">
        <v>479</v>
      </c>
      <c r="C70" s="68" t="s">
        <v>1247</v>
      </c>
      <c r="D70" s="79" t="s">
        <v>1473</v>
      </c>
      <c r="E70" s="68" t="s">
        <v>1473</v>
      </c>
      <c r="F70" t="s">
        <v>56</v>
      </c>
      <c r="G70" t="s">
        <v>56</v>
      </c>
      <c r="H70" s="70" t="s">
        <v>56</v>
      </c>
    </row>
    <row r="71" spans="1:8" ht="12.75">
      <c r="A71" t="s">
        <v>660</v>
      </c>
      <c r="B71" t="s">
        <v>210</v>
      </c>
      <c r="C71" s="68" t="s">
        <v>1473</v>
      </c>
      <c r="D71" s="68" t="s">
        <v>1473</v>
      </c>
      <c r="E71" s="68" t="s">
        <v>1473</v>
      </c>
      <c r="F71" t="s">
        <v>56</v>
      </c>
      <c r="G71" t="s">
        <v>56</v>
      </c>
      <c r="H71" s="70" t="s">
        <v>1483</v>
      </c>
    </row>
    <row r="72" spans="1:8" ht="12.75" hidden="1">
      <c r="A72" t="s">
        <v>668</v>
      </c>
      <c r="B72" t="s">
        <v>611</v>
      </c>
      <c r="C72" s="68" t="s">
        <v>1247</v>
      </c>
      <c r="D72" s="68" t="s">
        <v>1476</v>
      </c>
      <c r="E72" s="68" t="s">
        <v>1473</v>
      </c>
      <c r="F72" t="s">
        <v>56</v>
      </c>
      <c r="G72" t="s">
        <v>56</v>
      </c>
      <c r="H72" s="70" t="s">
        <v>56</v>
      </c>
    </row>
    <row r="73" spans="1:8" ht="12.75">
      <c r="A73" t="s">
        <v>675</v>
      </c>
      <c r="B73" t="s">
        <v>676</v>
      </c>
      <c r="C73" s="68" t="s">
        <v>1473</v>
      </c>
      <c r="D73" s="68" t="s">
        <v>1473</v>
      </c>
      <c r="E73" s="68" t="s">
        <v>1473</v>
      </c>
      <c r="F73" t="s">
        <v>56</v>
      </c>
      <c r="G73" t="s">
        <v>56</v>
      </c>
      <c r="H73" s="70" t="s">
        <v>1483</v>
      </c>
    </row>
    <row r="74" spans="1:8" ht="12.75">
      <c r="A74" t="s">
        <v>683</v>
      </c>
      <c r="B74" t="s">
        <v>658</v>
      </c>
      <c r="C74" s="68" t="s">
        <v>1473</v>
      </c>
      <c r="D74" s="68" t="s">
        <v>1473</v>
      </c>
      <c r="E74" s="68" t="s">
        <v>1473</v>
      </c>
      <c r="F74" t="s">
        <v>1474</v>
      </c>
      <c r="G74" t="s">
        <v>1474</v>
      </c>
      <c r="H74" s="70" t="s">
        <v>1483</v>
      </c>
    </row>
    <row r="75" spans="1:8" ht="12.75" hidden="1">
      <c r="A75" t="s">
        <v>683</v>
      </c>
      <c r="B75" t="s">
        <v>158</v>
      </c>
      <c r="C75" s="68" t="s">
        <v>1473</v>
      </c>
      <c r="D75" s="68" t="s">
        <v>1473</v>
      </c>
      <c r="E75" s="68" t="s">
        <v>1473</v>
      </c>
      <c r="F75" t="s">
        <v>1474</v>
      </c>
      <c r="G75" t="s">
        <v>1474</v>
      </c>
      <c r="H75" s="70" t="s">
        <v>56</v>
      </c>
    </row>
    <row r="76" spans="1:8" ht="12.75" hidden="1">
      <c r="A76" t="s">
        <v>699</v>
      </c>
      <c r="B76" t="s">
        <v>535</v>
      </c>
      <c r="C76" s="68" t="s">
        <v>1473</v>
      </c>
      <c r="D76" s="68" t="s">
        <v>1473</v>
      </c>
      <c r="E76" s="68" t="s">
        <v>1473</v>
      </c>
      <c r="F76" t="s">
        <v>56</v>
      </c>
      <c r="G76" t="s">
        <v>56</v>
      </c>
      <c r="H76" s="70" t="s">
        <v>56</v>
      </c>
    </row>
    <row r="77" spans="1:8" ht="12.75" hidden="1">
      <c r="A77" t="s">
        <v>708</v>
      </c>
      <c r="B77" t="s">
        <v>709</v>
      </c>
      <c r="C77" s="68" t="s">
        <v>1473</v>
      </c>
      <c r="D77" s="68" t="s">
        <v>1473</v>
      </c>
      <c r="E77" s="68" t="s">
        <v>1473</v>
      </c>
      <c r="F77" t="s">
        <v>56</v>
      </c>
      <c r="G77" t="s">
        <v>56</v>
      </c>
      <c r="H77" s="70" t="s">
        <v>56</v>
      </c>
    </row>
    <row r="78" spans="1:8" ht="12.75" hidden="1">
      <c r="A78" t="s">
        <v>716</v>
      </c>
      <c r="B78" t="s">
        <v>560</v>
      </c>
      <c r="C78" s="68" t="s">
        <v>1247</v>
      </c>
      <c r="D78" s="79" t="s">
        <v>1473</v>
      </c>
      <c r="E78" s="68" t="s">
        <v>1473</v>
      </c>
      <c r="F78" t="s">
        <v>56</v>
      </c>
      <c r="G78" t="s">
        <v>56</v>
      </c>
      <c r="H78" s="70" t="s">
        <v>56</v>
      </c>
    </row>
    <row r="79" spans="1:8" ht="12.75">
      <c r="A79" t="s">
        <v>723</v>
      </c>
      <c r="B79" t="s">
        <v>122</v>
      </c>
      <c r="C79" s="68" t="s">
        <v>1473</v>
      </c>
      <c r="D79" s="68" t="s">
        <v>1473</v>
      </c>
      <c r="E79" s="68" t="s">
        <v>1473</v>
      </c>
      <c r="F79" t="s">
        <v>56</v>
      </c>
      <c r="G79" t="s">
        <v>56</v>
      </c>
      <c r="H79" s="70" t="s">
        <v>1483</v>
      </c>
    </row>
    <row r="80" spans="1:8" ht="12.75" hidden="1">
      <c r="A80" t="s">
        <v>732</v>
      </c>
      <c r="B80" t="s">
        <v>370</v>
      </c>
      <c r="C80" s="79" t="s">
        <v>1473</v>
      </c>
      <c r="D80" s="82" t="s">
        <v>1476</v>
      </c>
      <c r="E80" s="82" t="s">
        <v>1476</v>
      </c>
      <c r="F80" t="s">
        <v>56</v>
      </c>
      <c r="G80" t="s">
        <v>56</v>
      </c>
      <c r="H80" s="70" t="s">
        <v>56</v>
      </c>
    </row>
    <row r="81" spans="1:8" ht="12.75" hidden="1">
      <c r="A81" t="s">
        <v>73</v>
      </c>
      <c r="B81" t="s">
        <v>74</v>
      </c>
      <c r="C81" s="68" t="s">
        <v>1478</v>
      </c>
      <c r="D81" s="68" t="s">
        <v>1478</v>
      </c>
      <c r="E81" s="68" t="s">
        <v>1478</v>
      </c>
      <c r="F81" t="s">
        <v>1474</v>
      </c>
      <c r="G81" t="s">
        <v>1474</v>
      </c>
      <c r="H81" s="70" t="s">
        <v>56</v>
      </c>
    </row>
    <row r="82" spans="1:8" ht="12.75" hidden="1">
      <c r="A82" t="s">
        <v>73</v>
      </c>
      <c r="B82" t="s">
        <v>75</v>
      </c>
      <c r="C82" s="68" t="s">
        <v>1478</v>
      </c>
      <c r="D82" s="68" t="s">
        <v>1478</v>
      </c>
      <c r="E82" s="68" t="s">
        <v>1478</v>
      </c>
      <c r="F82" t="s">
        <v>1474</v>
      </c>
      <c r="G82" t="s">
        <v>1474</v>
      </c>
      <c r="H82" s="70" t="s">
        <v>56</v>
      </c>
    </row>
    <row r="83" spans="1:8" ht="12.75" hidden="1">
      <c r="A83" t="s">
        <v>70</v>
      </c>
      <c r="B83" t="s">
        <v>71</v>
      </c>
      <c r="C83" s="68" t="s">
        <v>1478</v>
      </c>
      <c r="D83" s="68" t="s">
        <v>1478</v>
      </c>
      <c r="E83" s="68" t="s">
        <v>1478</v>
      </c>
      <c r="F83" t="s">
        <v>1474</v>
      </c>
      <c r="G83" t="s">
        <v>56</v>
      </c>
      <c r="H83" s="70" t="s">
        <v>56</v>
      </c>
    </row>
    <row r="84" spans="1:8" ht="12.75" hidden="1">
      <c r="A84" t="s">
        <v>70</v>
      </c>
      <c r="B84" t="s">
        <v>76</v>
      </c>
      <c r="C84" s="68" t="s">
        <v>1478</v>
      </c>
      <c r="D84" s="68" t="s">
        <v>1478</v>
      </c>
      <c r="E84" s="68" t="s">
        <v>1478</v>
      </c>
      <c r="F84" t="s">
        <v>1474</v>
      </c>
      <c r="G84" t="s">
        <v>1474</v>
      </c>
      <c r="H84" s="70" t="s">
        <v>56</v>
      </c>
    </row>
    <row r="85" spans="1:8" ht="12.75">
      <c r="A85" t="s">
        <v>757</v>
      </c>
      <c r="B85" t="s">
        <v>357</v>
      </c>
      <c r="C85" s="68" t="s">
        <v>1473</v>
      </c>
      <c r="D85" s="68" t="s">
        <v>1473</v>
      </c>
      <c r="E85" s="68" t="s">
        <v>1473</v>
      </c>
      <c r="F85" t="s">
        <v>56</v>
      </c>
      <c r="G85" t="s">
        <v>56</v>
      </c>
      <c r="H85" s="70" t="s">
        <v>1483</v>
      </c>
    </row>
    <row r="86" spans="1:8" ht="12.75">
      <c r="A86" t="s">
        <v>766</v>
      </c>
      <c r="B86" t="s">
        <v>767</v>
      </c>
      <c r="C86" s="68" t="s">
        <v>1473</v>
      </c>
      <c r="D86" s="68" t="s">
        <v>1473</v>
      </c>
      <c r="E86" s="68" t="s">
        <v>1473</v>
      </c>
      <c r="F86" t="s">
        <v>56</v>
      </c>
      <c r="G86" t="s">
        <v>56</v>
      </c>
      <c r="H86" s="70" t="s">
        <v>1483</v>
      </c>
    </row>
    <row r="87" spans="1:8" ht="12.75" hidden="1">
      <c r="A87" t="s">
        <v>776</v>
      </c>
      <c r="B87" t="s">
        <v>774</v>
      </c>
      <c r="C87" s="68" t="s">
        <v>1473</v>
      </c>
      <c r="D87" s="68" t="s">
        <v>1473</v>
      </c>
      <c r="E87" s="68" t="s">
        <v>1473</v>
      </c>
      <c r="F87" t="s">
        <v>56</v>
      </c>
      <c r="G87" t="s">
        <v>56</v>
      </c>
      <c r="H87" s="70" t="s">
        <v>56</v>
      </c>
    </row>
    <row r="88" spans="1:8" ht="12.75" hidden="1">
      <c r="A88" t="s">
        <v>784</v>
      </c>
      <c r="B88" t="s">
        <v>464</v>
      </c>
      <c r="C88" s="68" t="s">
        <v>1473</v>
      </c>
      <c r="D88" s="68" t="s">
        <v>1473</v>
      </c>
      <c r="E88" s="68" t="s">
        <v>1473</v>
      </c>
      <c r="F88" t="s">
        <v>56</v>
      </c>
      <c r="G88" t="s">
        <v>56</v>
      </c>
      <c r="H88" s="70" t="s">
        <v>56</v>
      </c>
    </row>
    <row r="89" spans="1:8" ht="12.75" hidden="1">
      <c r="A89" t="s">
        <v>792</v>
      </c>
      <c r="B89" t="s">
        <v>161</v>
      </c>
      <c r="C89" s="68" t="s">
        <v>1473</v>
      </c>
      <c r="D89" s="68" t="s">
        <v>1473</v>
      </c>
      <c r="E89" s="68" t="s">
        <v>1473</v>
      </c>
      <c r="F89" t="s">
        <v>56</v>
      </c>
      <c r="G89" t="s">
        <v>56</v>
      </c>
      <c r="H89" s="70" t="s">
        <v>56</v>
      </c>
    </row>
    <row r="90" spans="1:8" ht="12.75">
      <c r="A90" t="s">
        <v>800</v>
      </c>
      <c r="B90" t="s">
        <v>220</v>
      </c>
      <c r="C90" s="68" t="s">
        <v>1473</v>
      </c>
      <c r="D90" s="68" t="s">
        <v>1473</v>
      </c>
      <c r="E90" s="68" t="s">
        <v>1473</v>
      </c>
      <c r="F90" t="s">
        <v>56</v>
      </c>
      <c r="G90" t="s">
        <v>56</v>
      </c>
      <c r="H90" s="70" t="s">
        <v>1483</v>
      </c>
    </row>
    <row r="91" spans="1:8" ht="12.75">
      <c r="A91" t="s">
        <v>806</v>
      </c>
      <c r="B91" t="s">
        <v>731</v>
      </c>
      <c r="C91" s="68" t="s">
        <v>1473</v>
      </c>
      <c r="D91" s="68" t="s">
        <v>1473</v>
      </c>
      <c r="E91" s="68" t="s">
        <v>1473</v>
      </c>
      <c r="F91" t="s">
        <v>56</v>
      </c>
      <c r="G91" t="s">
        <v>56</v>
      </c>
      <c r="H91" s="70" t="s">
        <v>1483</v>
      </c>
    </row>
    <row r="92" spans="1:8" ht="12.75">
      <c r="A92" t="s">
        <v>812</v>
      </c>
      <c r="B92" t="s">
        <v>673</v>
      </c>
      <c r="C92" s="68" t="s">
        <v>1473</v>
      </c>
      <c r="D92" s="68" t="s">
        <v>1473</v>
      </c>
      <c r="E92" s="68" t="s">
        <v>1473</v>
      </c>
      <c r="F92" t="s">
        <v>56</v>
      </c>
      <c r="G92" t="s">
        <v>56</v>
      </c>
      <c r="H92" s="70" t="s">
        <v>1483</v>
      </c>
    </row>
    <row r="93" spans="1:8" ht="12.75" hidden="1">
      <c r="A93" t="s">
        <v>818</v>
      </c>
      <c r="B93" t="s">
        <v>159</v>
      </c>
      <c r="C93" s="68" t="s">
        <v>1473</v>
      </c>
      <c r="D93" s="68" t="s">
        <v>1473</v>
      </c>
      <c r="E93" s="68" t="s">
        <v>1473</v>
      </c>
      <c r="F93" t="s">
        <v>56</v>
      </c>
      <c r="G93" t="s">
        <v>56</v>
      </c>
      <c r="H93" s="70" t="s">
        <v>56</v>
      </c>
    </row>
    <row r="94" spans="1:8" ht="12.75" hidden="1">
      <c r="A94" t="s">
        <v>825</v>
      </c>
      <c r="B94" t="s">
        <v>321</v>
      </c>
      <c r="C94" s="68" t="s">
        <v>1247</v>
      </c>
      <c r="D94" s="79" t="s">
        <v>1473</v>
      </c>
      <c r="E94" s="68" t="s">
        <v>1473</v>
      </c>
      <c r="F94" t="s">
        <v>56</v>
      </c>
      <c r="G94" t="s">
        <v>56</v>
      </c>
      <c r="H94" s="70" t="s">
        <v>56</v>
      </c>
    </row>
    <row r="95" spans="1:8" ht="12.75" hidden="1">
      <c r="A95" t="s">
        <v>831</v>
      </c>
      <c r="B95" t="s">
        <v>811</v>
      </c>
      <c r="C95" s="68" t="s">
        <v>1473</v>
      </c>
      <c r="D95" s="68" t="s">
        <v>1473</v>
      </c>
      <c r="E95" s="68" t="s">
        <v>1473</v>
      </c>
      <c r="F95" t="s">
        <v>56</v>
      </c>
      <c r="G95" t="s">
        <v>56</v>
      </c>
      <c r="H95" s="70" t="s">
        <v>56</v>
      </c>
    </row>
    <row r="96" spans="1:8" ht="12.75" hidden="1">
      <c r="A96" t="s">
        <v>837</v>
      </c>
      <c r="B96" t="s">
        <v>838</v>
      </c>
      <c r="C96" s="68" t="s">
        <v>1473</v>
      </c>
      <c r="D96" s="68" t="s">
        <v>1473</v>
      </c>
      <c r="E96" s="68" t="s">
        <v>1473</v>
      </c>
      <c r="F96" t="s">
        <v>56</v>
      </c>
      <c r="G96" t="s">
        <v>56</v>
      </c>
      <c r="H96" s="70" t="s">
        <v>56</v>
      </c>
    </row>
    <row r="97" spans="1:8" ht="12.75" hidden="1">
      <c r="A97" t="s">
        <v>846</v>
      </c>
      <c r="B97" t="s">
        <v>471</v>
      </c>
      <c r="C97" s="79" t="s">
        <v>1473</v>
      </c>
      <c r="D97" s="68" t="s">
        <v>1476</v>
      </c>
      <c r="E97" s="68" t="s">
        <v>1476</v>
      </c>
      <c r="F97" t="s">
        <v>56</v>
      </c>
      <c r="G97" t="s">
        <v>56</v>
      </c>
      <c r="H97" s="70" t="s">
        <v>56</v>
      </c>
    </row>
    <row r="98" spans="1:8" ht="12.75">
      <c r="A98" t="s">
        <v>853</v>
      </c>
      <c r="B98" t="s">
        <v>798</v>
      </c>
      <c r="C98" s="68" t="s">
        <v>1473</v>
      </c>
      <c r="D98" s="68" t="s">
        <v>1473</v>
      </c>
      <c r="E98" s="68" t="s">
        <v>1473</v>
      </c>
      <c r="F98" t="s">
        <v>56</v>
      </c>
      <c r="G98" t="s">
        <v>56</v>
      </c>
      <c r="H98" s="70" t="s">
        <v>1483</v>
      </c>
    </row>
    <row r="99" spans="1:8" ht="12.75">
      <c r="C99" s="68"/>
      <c r="D99" s="68"/>
      <c r="E99" s="68"/>
    </row>
    <row r="100" spans="1:8" ht="12.75">
      <c r="B100" t="s">
        <v>1489</v>
      </c>
      <c r="C100" s="68"/>
      <c r="D100" s="68"/>
      <c r="E100" s="68"/>
      <c r="F100" t="s">
        <v>1474</v>
      </c>
      <c r="G100" t="s">
        <v>1474</v>
      </c>
    </row>
    <row r="101" spans="1:8" ht="12.75">
      <c r="B101" t="s">
        <v>922</v>
      </c>
      <c r="C101" s="68"/>
      <c r="D101" s="68"/>
      <c r="E101" s="68"/>
      <c r="F101" t="s">
        <v>1474</v>
      </c>
      <c r="G101" t="s">
        <v>56</v>
      </c>
    </row>
    <row r="102" spans="1:8" ht="12.75">
      <c r="C102" s="68"/>
      <c r="D102" s="68"/>
      <c r="E102" s="68"/>
    </row>
    <row r="103" spans="1:8" ht="12.75">
      <c r="C103" s="68"/>
      <c r="D103" s="68"/>
      <c r="E103" s="68"/>
    </row>
    <row r="104" spans="1:8" ht="12.75">
      <c r="C104" s="68"/>
      <c r="D104" s="68"/>
      <c r="E104" s="68"/>
    </row>
    <row r="105" spans="1:8" ht="12.75">
      <c r="A105" s="67"/>
      <c r="B105" t="s">
        <v>1249</v>
      </c>
      <c r="C105" s="68"/>
      <c r="D105" s="68"/>
      <c r="E105" s="68"/>
    </row>
    <row r="106" spans="1:8" ht="12.75">
      <c r="A106" s="83"/>
      <c r="B106" t="s">
        <v>1250</v>
      </c>
      <c r="C106" s="68"/>
      <c r="D106" s="68"/>
      <c r="E106" s="68"/>
    </row>
    <row r="107" spans="1:8" ht="12.75">
      <c r="C107" s="68"/>
      <c r="D107" s="68"/>
      <c r="E107" s="68"/>
    </row>
    <row r="108" spans="1:8" ht="12.75">
      <c r="B108" t="s">
        <v>1490</v>
      </c>
      <c r="C108" s="68" t="s">
        <v>1491</v>
      </c>
      <c r="D108" s="68"/>
      <c r="E108" s="68"/>
    </row>
    <row r="109" spans="1:8" ht="12.75">
      <c r="C109" s="68"/>
      <c r="D109" s="68"/>
      <c r="E109" s="68"/>
    </row>
    <row r="110" spans="1:8" ht="12.75">
      <c r="C110" s="68"/>
      <c r="D110" s="68"/>
      <c r="E110" s="68"/>
    </row>
    <row r="111" spans="1:8" ht="12.75">
      <c r="C111" s="68"/>
      <c r="D111" s="68"/>
      <c r="E111" s="68"/>
    </row>
    <row r="112" spans="1:8" ht="12.75">
      <c r="C112" s="68"/>
      <c r="D112" s="68"/>
      <c r="E112" s="68"/>
    </row>
    <row r="113" spans="3:5" ht="12.75">
      <c r="C113" s="68"/>
      <c r="D113" s="68"/>
      <c r="E113" s="68"/>
    </row>
    <row r="114" spans="3:5" ht="12.75">
      <c r="C114" s="68"/>
      <c r="D114" s="68"/>
      <c r="E114" s="68"/>
    </row>
    <row r="115" spans="3:5" ht="12.75">
      <c r="C115" s="68"/>
      <c r="D115" s="68"/>
      <c r="E115" s="68"/>
    </row>
    <row r="116" spans="3:5" ht="12.75">
      <c r="C116" s="68"/>
      <c r="D116" s="68"/>
      <c r="E116" s="68"/>
    </row>
    <row r="117" spans="3:5" ht="12.75">
      <c r="C117" s="68"/>
      <c r="D117" s="68"/>
      <c r="E117" s="68"/>
    </row>
    <row r="118" spans="3:5" ht="12.75">
      <c r="C118" s="68"/>
      <c r="D118" s="68"/>
      <c r="E118" s="68"/>
    </row>
    <row r="119" spans="3:5" ht="12.75">
      <c r="C119" s="68"/>
      <c r="D119" s="68"/>
      <c r="E119" s="68"/>
    </row>
    <row r="120" spans="3:5" ht="12.75">
      <c r="C120" s="68"/>
      <c r="D120" s="68"/>
      <c r="E120" s="68"/>
    </row>
    <row r="121" spans="3:5" ht="12.75">
      <c r="C121" s="68"/>
      <c r="D121" s="68"/>
      <c r="E121" s="68"/>
    </row>
    <row r="122" spans="3:5" ht="12.75">
      <c r="C122" s="68"/>
      <c r="D122" s="68"/>
      <c r="E122" s="68"/>
    </row>
    <row r="123" spans="3:5" ht="12.75">
      <c r="C123" s="68"/>
      <c r="D123" s="68"/>
      <c r="E123" s="68"/>
    </row>
    <row r="124" spans="3:5" ht="12.75">
      <c r="C124" s="68"/>
      <c r="D124" s="68"/>
      <c r="E124" s="68"/>
    </row>
    <row r="125" spans="3:5" ht="12.75">
      <c r="C125" s="68"/>
      <c r="D125" s="68"/>
      <c r="E125" s="68"/>
    </row>
    <row r="126" spans="3:5" ht="12.75">
      <c r="C126" s="68"/>
      <c r="D126" s="68"/>
      <c r="E126" s="68"/>
    </row>
    <row r="127" spans="3:5" ht="12.75">
      <c r="C127" s="68"/>
      <c r="D127" s="68"/>
      <c r="E127" s="68"/>
    </row>
    <row r="128" spans="3:5" ht="12.75">
      <c r="C128" s="68"/>
      <c r="D128" s="68"/>
      <c r="E128" s="68"/>
    </row>
    <row r="129" spans="3:5" ht="12.75">
      <c r="C129" s="68"/>
      <c r="D129" s="68"/>
      <c r="E129" s="68"/>
    </row>
    <row r="130" spans="3:5" ht="12.75">
      <c r="C130" s="68"/>
      <c r="D130" s="68"/>
      <c r="E130" s="68"/>
    </row>
    <row r="131" spans="3:5" ht="12.75">
      <c r="C131" s="68"/>
      <c r="D131" s="68"/>
      <c r="E131" s="68"/>
    </row>
    <row r="132" spans="3:5" ht="12.75">
      <c r="C132" s="68"/>
      <c r="D132" s="68"/>
      <c r="E132" s="68"/>
    </row>
    <row r="133" spans="3:5" ht="12.75">
      <c r="C133" s="68"/>
      <c r="D133" s="68"/>
      <c r="E133" s="68"/>
    </row>
    <row r="134" spans="3:5" ht="12.75">
      <c r="C134" s="68"/>
      <c r="D134" s="68"/>
      <c r="E134" s="68"/>
    </row>
    <row r="135" spans="3:5" ht="12.75">
      <c r="C135" s="68"/>
      <c r="D135" s="68"/>
      <c r="E135" s="68"/>
    </row>
    <row r="136" spans="3:5" ht="12.75">
      <c r="C136" s="68"/>
      <c r="D136" s="68"/>
      <c r="E136" s="68"/>
    </row>
    <row r="137" spans="3:5" ht="12.75">
      <c r="C137" s="68"/>
      <c r="D137" s="68"/>
      <c r="E137" s="68"/>
    </row>
    <row r="138" spans="3:5" ht="12.75">
      <c r="C138" s="68"/>
      <c r="D138" s="68"/>
      <c r="E138" s="68"/>
    </row>
    <row r="139" spans="3:5" ht="12.75">
      <c r="C139" s="68"/>
      <c r="D139" s="68"/>
      <c r="E139" s="68"/>
    </row>
    <row r="140" spans="3:5" ht="12.75">
      <c r="C140" s="68"/>
      <c r="D140" s="68"/>
      <c r="E140" s="68"/>
    </row>
    <row r="141" spans="3:5" ht="12.75">
      <c r="C141" s="68"/>
      <c r="D141" s="68"/>
      <c r="E141" s="68"/>
    </row>
    <row r="142" spans="3:5" ht="12.75">
      <c r="C142" s="68"/>
      <c r="D142" s="68"/>
      <c r="E142" s="68"/>
    </row>
    <row r="143" spans="3:5" ht="12.75">
      <c r="C143" s="68"/>
      <c r="D143" s="68"/>
      <c r="E143" s="68"/>
    </row>
    <row r="144" spans="3:5" ht="12.75">
      <c r="C144" s="68"/>
      <c r="D144" s="68"/>
      <c r="E144" s="68"/>
    </row>
    <row r="145" spans="3:5" ht="12.75">
      <c r="C145" s="68"/>
      <c r="D145" s="68"/>
      <c r="E145" s="68"/>
    </row>
    <row r="146" spans="3:5" ht="12.75">
      <c r="C146" s="68"/>
      <c r="D146" s="68"/>
      <c r="E146" s="68"/>
    </row>
    <row r="147" spans="3:5" ht="12.75">
      <c r="C147" s="68"/>
      <c r="D147" s="68"/>
      <c r="E147" s="68"/>
    </row>
    <row r="148" spans="3:5" ht="12.75">
      <c r="C148" s="68"/>
      <c r="D148" s="68"/>
      <c r="E148" s="68"/>
    </row>
    <row r="149" spans="3:5" ht="12.75">
      <c r="C149" s="68"/>
      <c r="D149" s="68"/>
      <c r="E149" s="68"/>
    </row>
    <row r="150" spans="3:5" ht="12.75">
      <c r="C150" s="68"/>
      <c r="D150" s="68"/>
      <c r="E150" s="68"/>
    </row>
    <row r="151" spans="3:5" ht="12.75">
      <c r="C151" s="68"/>
      <c r="D151" s="68"/>
      <c r="E151" s="68"/>
    </row>
    <row r="152" spans="3:5" ht="12.75">
      <c r="C152" s="68"/>
      <c r="D152" s="68"/>
      <c r="E152" s="68"/>
    </row>
    <row r="153" spans="3:5" ht="12.75">
      <c r="C153" s="68"/>
      <c r="D153" s="68"/>
      <c r="E153" s="68"/>
    </row>
    <row r="154" spans="3:5" ht="12.75">
      <c r="C154" s="68"/>
      <c r="D154" s="68"/>
      <c r="E154" s="68"/>
    </row>
    <row r="155" spans="3:5" ht="12.75">
      <c r="C155" s="68"/>
      <c r="D155" s="68"/>
      <c r="E155" s="68"/>
    </row>
    <row r="156" spans="3:5" ht="12.75">
      <c r="C156" s="68"/>
      <c r="D156" s="68"/>
      <c r="E156" s="68"/>
    </row>
    <row r="157" spans="3:5" ht="12.75">
      <c r="C157" s="68"/>
      <c r="D157" s="68"/>
      <c r="E157" s="68"/>
    </row>
    <row r="158" spans="3:5" ht="12.75">
      <c r="C158" s="68"/>
      <c r="D158" s="68"/>
      <c r="E158" s="68"/>
    </row>
    <row r="159" spans="3:5" ht="12.75">
      <c r="C159" s="68"/>
      <c r="D159" s="68"/>
      <c r="E159" s="68"/>
    </row>
    <row r="160" spans="3:5" ht="12.75">
      <c r="C160" s="68"/>
      <c r="D160" s="68"/>
      <c r="E160" s="68"/>
    </row>
    <row r="161" spans="3:5" ht="12.75">
      <c r="C161" s="68"/>
      <c r="D161" s="68"/>
      <c r="E161" s="68"/>
    </row>
    <row r="162" spans="3:5" ht="12.75">
      <c r="C162" s="68"/>
      <c r="D162" s="68"/>
      <c r="E162" s="68"/>
    </row>
    <row r="163" spans="3:5" ht="12.75">
      <c r="C163" s="68"/>
      <c r="D163" s="68"/>
      <c r="E163" s="68"/>
    </row>
    <row r="164" spans="3:5" ht="12.75">
      <c r="C164" s="68"/>
      <c r="D164" s="68"/>
      <c r="E164" s="68"/>
    </row>
    <row r="165" spans="3:5" ht="12.75">
      <c r="C165" s="68"/>
      <c r="D165" s="68"/>
      <c r="E165" s="68"/>
    </row>
    <row r="166" spans="3:5" ht="12.75">
      <c r="C166" s="68"/>
      <c r="D166" s="68"/>
      <c r="E166" s="68"/>
    </row>
    <row r="167" spans="3:5" ht="12.75">
      <c r="C167" s="68"/>
      <c r="D167" s="68"/>
      <c r="E167" s="68"/>
    </row>
    <row r="168" spans="3:5" ht="12.75">
      <c r="C168" s="68"/>
      <c r="D168" s="68"/>
      <c r="E168" s="68"/>
    </row>
    <row r="169" spans="3:5" ht="12.75">
      <c r="C169" s="68"/>
      <c r="D169" s="68"/>
      <c r="E169" s="68"/>
    </row>
    <row r="170" spans="3:5" ht="12.75">
      <c r="C170" s="68"/>
      <c r="D170" s="68"/>
      <c r="E170" s="68"/>
    </row>
    <row r="171" spans="3:5" ht="12.75">
      <c r="C171" s="68"/>
      <c r="D171" s="68"/>
      <c r="E171" s="68"/>
    </row>
    <row r="172" spans="3:5" ht="12.75">
      <c r="C172" s="68"/>
      <c r="D172" s="68"/>
      <c r="E172" s="68"/>
    </row>
    <row r="173" spans="3:5" ht="12.75">
      <c r="C173" s="68"/>
      <c r="D173" s="68"/>
      <c r="E173" s="68"/>
    </row>
    <row r="174" spans="3:5" ht="12.75">
      <c r="C174" s="68"/>
      <c r="D174" s="68"/>
      <c r="E174" s="68"/>
    </row>
    <row r="175" spans="3:5" ht="12.75">
      <c r="C175" s="68"/>
      <c r="D175" s="68"/>
      <c r="E175" s="68"/>
    </row>
    <row r="176" spans="3:5" ht="12.75">
      <c r="C176" s="68"/>
      <c r="D176" s="68"/>
      <c r="E176" s="68"/>
    </row>
    <row r="177" spans="3:5" ht="12.75">
      <c r="C177" s="68"/>
      <c r="D177" s="68"/>
      <c r="E177" s="68"/>
    </row>
    <row r="178" spans="3:5" ht="12.75">
      <c r="C178" s="68"/>
      <c r="D178" s="68"/>
      <c r="E178" s="68"/>
    </row>
    <row r="179" spans="3:5" ht="12.75">
      <c r="C179" s="68"/>
      <c r="D179" s="68"/>
      <c r="E179" s="68"/>
    </row>
    <row r="180" spans="3:5" ht="12.75">
      <c r="C180" s="68"/>
      <c r="D180" s="68"/>
      <c r="E180" s="68"/>
    </row>
    <row r="181" spans="3:5" ht="12.75">
      <c r="C181" s="68"/>
      <c r="D181" s="68"/>
      <c r="E181" s="68"/>
    </row>
    <row r="182" spans="3:5" ht="12.75">
      <c r="C182" s="68"/>
      <c r="D182" s="68"/>
      <c r="E182" s="68"/>
    </row>
    <row r="183" spans="3:5" ht="12.75">
      <c r="C183" s="68"/>
      <c r="D183" s="68"/>
      <c r="E183" s="68"/>
    </row>
    <row r="184" spans="3:5" ht="12.75">
      <c r="C184" s="68"/>
      <c r="D184" s="68"/>
      <c r="E184" s="68"/>
    </row>
    <row r="185" spans="3:5" ht="12.75">
      <c r="C185" s="68"/>
      <c r="D185" s="68"/>
      <c r="E185" s="68"/>
    </row>
    <row r="186" spans="3:5" ht="12.75">
      <c r="C186" s="68"/>
      <c r="D186" s="68"/>
      <c r="E186" s="68"/>
    </row>
    <row r="187" spans="3:5" ht="12.75">
      <c r="C187" s="68"/>
      <c r="D187" s="68"/>
      <c r="E187" s="68"/>
    </row>
    <row r="188" spans="3:5" ht="12.75">
      <c r="C188" s="68"/>
      <c r="D188" s="68"/>
      <c r="E188" s="68"/>
    </row>
    <row r="189" spans="3:5" ht="12.75">
      <c r="C189" s="68"/>
      <c r="D189" s="68"/>
      <c r="E189" s="68"/>
    </row>
    <row r="190" spans="3:5" ht="12.75">
      <c r="C190" s="68"/>
      <c r="D190" s="68"/>
      <c r="E190" s="68"/>
    </row>
    <row r="191" spans="3:5" ht="12.75">
      <c r="C191" s="68"/>
      <c r="D191" s="68"/>
      <c r="E191" s="68"/>
    </row>
    <row r="192" spans="3:5" ht="12.75">
      <c r="C192" s="68"/>
      <c r="D192" s="68"/>
      <c r="E192" s="68"/>
    </row>
    <row r="193" spans="3:5" ht="12.75">
      <c r="C193" s="68"/>
      <c r="D193" s="68"/>
      <c r="E193" s="68"/>
    </row>
    <row r="194" spans="3:5" ht="12.75">
      <c r="C194" s="68"/>
      <c r="D194" s="68"/>
      <c r="E194" s="68"/>
    </row>
    <row r="195" spans="3:5" ht="12.75">
      <c r="C195" s="68"/>
      <c r="D195" s="68"/>
      <c r="E195" s="68"/>
    </row>
    <row r="196" spans="3:5" ht="12.75">
      <c r="C196" s="68"/>
      <c r="D196" s="68"/>
      <c r="E196" s="68"/>
    </row>
    <row r="197" spans="3:5" ht="12.75">
      <c r="C197" s="68"/>
      <c r="D197" s="68"/>
      <c r="E197" s="68"/>
    </row>
    <row r="198" spans="3:5" ht="12.75">
      <c r="C198" s="68"/>
      <c r="D198" s="68"/>
      <c r="E198" s="68"/>
    </row>
    <row r="199" spans="3:5" ht="12.75">
      <c r="C199" s="68"/>
      <c r="D199" s="68"/>
      <c r="E199" s="68"/>
    </row>
    <row r="200" spans="3:5" ht="12.75">
      <c r="C200" s="68"/>
      <c r="D200" s="68"/>
      <c r="E200" s="68"/>
    </row>
    <row r="201" spans="3:5" ht="12.75">
      <c r="C201" s="68"/>
      <c r="D201" s="68"/>
      <c r="E201" s="68"/>
    </row>
    <row r="202" spans="3:5" ht="12.75">
      <c r="C202" s="68"/>
      <c r="D202" s="68"/>
      <c r="E202" s="68"/>
    </row>
    <row r="203" spans="3:5" ht="12.75">
      <c r="C203" s="68"/>
      <c r="D203" s="68"/>
      <c r="E203" s="68"/>
    </row>
    <row r="204" spans="3:5" ht="12.75">
      <c r="C204" s="68"/>
      <c r="D204" s="68"/>
      <c r="E204" s="68"/>
    </row>
    <row r="205" spans="3:5" ht="12.75">
      <c r="C205" s="68"/>
      <c r="D205" s="68"/>
      <c r="E205" s="68"/>
    </row>
    <row r="206" spans="3:5" ht="12.75">
      <c r="C206" s="68"/>
      <c r="D206" s="68"/>
      <c r="E206" s="68"/>
    </row>
    <row r="207" spans="3:5" ht="12.75">
      <c r="C207" s="68"/>
      <c r="D207" s="68"/>
      <c r="E207" s="68"/>
    </row>
    <row r="208" spans="3:5" ht="12.75">
      <c r="C208" s="68"/>
      <c r="D208" s="68"/>
      <c r="E208" s="68"/>
    </row>
    <row r="209" spans="3:5" ht="12.75">
      <c r="C209" s="68"/>
      <c r="D209" s="68"/>
      <c r="E209" s="68"/>
    </row>
    <row r="210" spans="3:5" ht="12.75">
      <c r="C210" s="68"/>
      <c r="D210" s="68"/>
      <c r="E210" s="68"/>
    </row>
    <row r="211" spans="3:5" ht="12.75">
      <c r="C211" s="68"/>
      <c r="D211" s="68"/>
      <c r="E211" s="68"/>
    </row>
    <row r="212" spans="3:5" ht="12.75">
      <c r="C212" s="68"/>
      <c r="D212" s="68"/>
      <c r="E212" s="68"/>
    </row>
    <row r="213" spans="3:5" ht="12.75">
      <c r="C213" s="68"/>
      <c r="D213" s="68"/>
      <c r="E213" s="68"/>
    </row>
    <row r="214" spans="3:5" ht="12.75">
      <c r="C214" s="68"/>
      <c r="D214" s="68"/>
      <c r="E214" s="68"/>
    </row>
    <row r="215" spans="3:5" ht="12.75">
      <c r="C215" s="68"/>
      <c r="D215" s="68"/>
      <c r="E215" s="68"/>
    </row>
    <row r="216" spans="3:5" ht="12.75">
      <c r="C216" s="68"/>
      <c r="D216" s="68"/>
      <c r="E216" s="68"/>
    </row>
    <row r="217" spans="3:5" ht="12.75">
      <c r="C217" s="68"/>
      <c r="D217" s="68"/>
      <c r="E217" s="68"/>
    </row>
    <row r="218" spans="3:5" ht="12.75">
      <c r="C218" s="68"/>
      <c r="D218" s="68"/>
      <c r="E218" s="68"/>
    </row>
    <row r="219" spans="3:5" ht="12.75">
      <c r="C219" s="68"/>
      <c r="D219" s="68"/>
      <c r="E219" s="68"/>
    </row>
    <row r="220" spans="3:5" ht="12.75">
      <c r="C220" s="68"/>
      <c r="D220" s="68"/>
      <c r="E220" s="68"/>
    </row>
    <row r="221" spans="3:5" ht="12.75">
      <c r="C221" s="68"/>
      <c r="D221" s="68"/>
      <c r="E221" s="68"/>
    </row>
    <row r="222" spans="3:5" ht="12.75">
      <c r="C222" s="68"/>
      <c r="D222" s="68"/>
      <c r="E222" s="68"/>
    </row>
    <row r="223" spans="3:5" ht="12.75">
      <c r="C223" s="68"/>
      <c r="D223" s="68"/>
      <c r="E223" s="68"/>
    </row>
    <row r="224" spans="3:5" ht="12.75">
      <c r="C224" s="68"/>
      <c r="D224" s="68"/>
      <c r="E224" s="68"/>
    </row>
    <row r="225" spans="3:5" ht="12.75">
      <c r="C225" s="68"/>
      <c r="D225" s="68"/>
      <c r="E225" s="68"/>
    </row>
    <row r="226" spans="3:5" ht="12.75">
      <c r="C226" s="68"/>
      <c r="D226" s="68"/>
      <c r="E226" s="68"/>
    </row>
    <row r="227" spans="3:5" ht="12.75">
      <c r="C227" s="68"/>
      <c r="D227" s="68"/>
      <c r="E227" s="68"/>
    </row>
    <row r="228" spans="3:5" ht="12.75">
      <c r="C228" s="68"/>
      <c r="D228" s="68"/>
      <c r="E228" s="68"/>
    </row>
    <row r="229" spans="3:5" ht="12.75">
      <c r="C229" s="68"/>
      <c r="D229" s="68"/>
      <c r="E229" s="68"/>
    </row>
    <row r="230" spans="3:5" ht="12.75">
      <c r="C230" s="68"/>
      <c r="D230" s="68"/>
      <c r="E230" s="68"/>
    </row>
    <row r="231" spans="3:5" ht="12.75">
      <c r="C231" s="68"/>
      <c r="D231" s="68"/>
      <c r="E231" s="68"/>
    </row>
    <row r="232" spans="3:5" ht="12.75">
      <c r="C232" s="68"/>
      <c r="D232" s="68"/>
      <c r="E232" s="68"/>
    </row>
    <row r="233" spans="3:5" ht="12.75">
      <c r="C233" s="68"/>
      <c r="D233" s="68"/>
      <c r="E233" s="68"/>
    </row>
    <row r="234" spans="3:5" ht="12.75">
      <c r="C234" s="68"/>
      <c r="D234" s="68"/>
      <c r="E234" s="68"/>
    </row>
    <row r="235" spans="3:5" ht="12.75">
      <c r="C235" s="68"/>
      <c r="D235" s="68"/>
      <c r="E235" s="68"/>
    </row>
    <row r="236" spans="3:5" ht="12.75">
      <c r="C236" s="68"/>
      <c r="D236" s="68"/>
      <c r="E236" s="68"/>
    </row>
    <row r="237" spans="3:5" ht="12.75">
      <c r="C237" s="68"/>
      <c r="D237" s="68"/>
      <c r="E237" s="68"/>
    </row>
    <row r="238" spans="3:5" ht="12.75">
      <c r="C238" s="68"/>
      <c r="D238" s="68"/>
      <c r="E238" s="68"/>
    </row>
    <row r="239" spans="3:5" ht="12.75">
      <c r="C239" s="68"/>
      <c r="D239" s="68"/>
      <c r="E239" s="68"/>
    </row>
    <row r="240" spans="3:5" ht="12.75">
      <c r="C240" s="68"/>
      <c r="D240" s="68"/>
      <c r="E240" s="68"/>
    </row>
    <row r="241" spans="3:5" ht="12.75">
      <c r="C241" s="68"/>
      <c r="D241" s="68"/>
      <c r="E241" s="68"/>
    </row>
    <row r="242" spans="3:5" ht="12.75">
      <c r="C242" s="68"/>
      <c r="D242" s="68"/>
      <c r="E242" s="68"/>
    </row>
    <row r="243" spans="3:5" ht="12.75">
      <c r="C243" s="68"/>
      <c r="D243" s="68"/>
      <c r="E243" s="68"/>
    </row>
    <row r="244" spans="3:5" ht="12.75">
      <c r="C244" s="68"/>
      <c r="D244" s="68"/>
      <c r="E244" s="68"/>
    </row>
    <row r="245" spans="3:5" ht="12.75">
      <c r="C245" s="68"/>
      <c r="D245" s="68"/>
      <c r="E245" s="68"/>
    </row>
    <row r="246" spans="3:5" ht="12.75">
      <c r="C246" s="68"/>
      <c r="D246" s="68"/>
      <c r="E246" s="68"/>
    </row>
    <row r="247" spans="3:5" ht="12.75">
      <c r="C247" s="68"/>
      <c r="D247" s="68"/>
      <c r="E247" s="68"/>
    </row>
    <row r="248" spans="3:5" ht="12.75">
      <c r="C248" s="68"/>
      <c r="D248" s="68"/>
      <c r="E248" s="68"/>
    </row>
    <row r="249" spans="3:5" ht="12.75">
      <c r="C249" s="68"/>
      <c r="D249" s="68"/>
      <c r="E249" s="68"/>
    </row>
    <row r="250" spans="3:5" ht="12.75">
      <c r="C250" s="68"/>
      <c r="D250" s="68"/>
      <c r="E250" s="68"/>
    </row>
    <row r="251" spans="3:5" ht="12.75">
      <c r="C251" s="68"/>
      <c r="D251" s="68"/>
      <c r="E251" s="68"/>
    </row>
    <row r="252" spans="3:5" ht="12.75">
      <c r="C252" s="68"/>
      <c r="D252" s="68"/>
      <c r="E252" s="68"/>
    </row>
    <row r="253" spans="3:5" ht="12.75">
      <c r="C253" s="68"/>
      <c r="D253" s="68"/>
      <c r="E253" s="68"/>
    </row>
    <row r="254" spans="3:5" ht="12.75">
      <c r="C254" s="68"/>
      <c r="D254" s="68"/>
      <c r="E254" s="68"/>
    </row>
    <row r="255" spans="3:5" ht="12.75">
      <c r="C255" s="68"/>
      <c r="D255" s="68"/>
      <c r="E255" s="68"/>
    </row>
    <row r="256" spans="3:5" ht="12.75">
      <c r="C256" s="68"/>
      <c r="D256" s="68"/>
      <c r="E256" s="68"/>
    </row>
    <row r="257" spans="3:5" ht="12.75">
      <c r="C257" s="68"/>
      <c r="D257" s="68"/>
      <c r="E257" s="68"/>
    </row>
    <row r="258" spans="3:5" ht="12.75">
      <c r="C258" s="68"/>
      <c r="D258" s="68"/>
      <c r="E258" s="68"/>
    </row>
    <row r="259" spans="3:5" ht="12.75">
      <c r="C259" s="68"/>
      <c r="D259" s="68"/>
      <c r="E259" s="68"/>
    </row>
    <row r="260" spans="3:5" ht="12.75">
      <c r="C260" s="68"/>
      <c r="D260" s="68"/>
      <c r="E260" s="68"/>
    </row>
    <row r="261" spans="3:5" ht="12.75">
      <c r="C261" s="68"/>
      <c r="D261" s="68"/>
      <c r="E261" s="68"/>
    </row>
    <row r="262" spans="3:5" ht="12.75">
      <c r="C262" s="68"/>
      <c r="D262" s="68"/>
      <c r="E262" s="68"/>
    </row>
    <row r="263" spans="3:5" ht="12.75">
      <c r="C263" s="68"/>
      <c r="D263" s="68"/>
      <c r="E263" s="68"/>
    </row>
    <row r="264" spans="3:5" ht="12.75">
      <c r="C264" s="68"/>
      <c r="D264" s="68"/>
      <c r="E264" s="68"/>
    </row>
    <row r="265" spans="3:5" ht="12.75">
      <c r="C265" s="68"/>
      <c r="D265" s="68"/>
      <c r="E265" s="68"/>
    </row>
    <row r="266" spans="3:5" ht="12.75">
      <c r="C266" s="68"/>
      <c r="D266" s="68"/>
      <c r="E266" s="68"/>
    </row>
    <row r="267" spans="3:5" ht="12.75">
      <c r="C267" s="68"/>
      <c r="D267" s="68"/>
      <c r="E267" s="68"/>
    </row>
    <row r="268" spans="3:5" ht="12.75">
      <c r="C268" s="68"/>
      <c r="D268" s="68"/>
      <c r="E268" s="68"/>
    </row>
    <row r="269" spans="3:5" ht="12.75">
      <c r="C269" s="68"/>
      <c r="D269" s="68"/>
      <c r="E269" s="68"/>
    </row>
    <row r="270" spans="3:5" ht="12.75">
      <c r="C270" s="68"/>
      <c r="D270" s="68"/>
      <c r="E270" s="68"/>
    </row>
    <row r="271" spans="3:5" ht="12.75">
      <c r="C271" s="68"/>
      <c r="D271" s="68"/>
      <c r="E271" s="68"/>
    </row>
    <row r="272" spans="3:5" ht="12.75">
      <c r="C272" s="68"/>
      <c r="D272" s="68"/>
      <c r="E272" s="68"/>
    </row>
    <row r="273" spans="3:5" ht="12.75">
      <c r="C273" s="68"/>
      <c r="D273" s="68"/>
      <c r="E273" s="68"/>
    </row>
    <row r="274" spans="3:5" ht="12.75">
      <c r="C274" s="68"/>
      <c r="D274" s="68"/>
      <c r="E274" s="68"/>
    </row>
    <row r="275" spans="3:5" ht="12.75">
      <c r="C275" s="68"/>
      <c r="D275" s="68"/>
      <c r="E275" s="68"/>
    </row>
    <row r="276" spans="3:5" ht="12.75">
      <c r="C276" s="68"/>
      <c r="D276" s="68"/>
      <c r="E276" s="68"/>
    </row>
    <row r="277" spans="3:5" ht="12.75">
      <c r="C277" s="68"/>
      <c r="D277" s="68"/>
      <c r="E277" s="68"/>
    </row>
    <row r="278" spans="3:5" ht="12.75">
      <c r="C278" s="68"/>
      <c r="D278" s="68"/>
      <c r="E278" s="68"/>
    </row>
    <row r="279" spans="3:5" ht="12.75">
      <c r="C279" s="68"/>
      <c r="D279" s="68"/>
      <c r="E279" s="68"/>
    </row>
    <row r="280" spans="3:5" ht="12.75">
      <c r="C280" s="68"/>
      <c r="D280" s="68"/>
      <c r="E280" s="68"/>
    </row>
    <row r="281" spans="3:5" ht="12.75">
      <c r="C281" s="68"/>
      <c r="D281" s="68"/>
      <c r="E281" s="68"/>
    </row>
    <row r="282" spans="3:5" ht="12.75">
      <c r="C282" s="68"/>
      <c r="D282" s="68"/>
      <c r="E282" s="68"/>
    </row>
    <row r="283" spans="3:5" ht="12.75">
      <c r="C283" s="68"/>
      <c r="D283" s="68"/>
      <c r="E283" s="68"/>
    </row>
    <row r="284" spans="3:5" ht="12.75">
      <c r="C284" s="68"/>
      <c r="D284" s="68"/>
      <c r="E284" s="68"/>
    </row>
    <row r="285" spans="3:5" ht="12.75">
      <c r="C285" s="68"/>
      <c r="D285" s="68"/>
      <c r="E285" s="68"/>
    </row>
    <row r="286" spans="3:5" ht="12.75">
      <c r="C286" s="68"/>
      <c r="D286" s="68"/>
      <c r="E286" s="68"/>
    </row>
    <row r="287" spans="3:5" ht="12.75">
      <c r="C287" s="68"/>
      <c r="D287" s="68"/>
      <c r="E287" s="68"/>
    </row>
    <row r="288" spans="3:5" ht="12.75">
      <c r="C288" s="68"/>
      <c r="D288" s="68"/>
      <c r="E288" s="68"/>
    </row>
    <row r="289" spans="3:5" ht="12.75">
      <c r="C289" s="68"/>
      <c r="D289" s="68"/>
      <c r="E289" s="68"/>
    </row>
    <row r="290" spans="3:5" ht="12.75">
      <c r="C290" s="68"/>
      <c r="D290" s="68"/>
      <c r="E290" s="68"/>
    </row>
    <row r="291" spans="3:5" ht="12.75">
      <c r="C291" s="68"/>
      <c r="D291" s="68"/>
      <c r="E291" s="68"/>
    </row>
    <row r="292" spans="3:5" ht="12.75">
      <c r="C292" s="68"/>
      <c r="D292" s="68"/>
      <c r="E292" s="68"/>
    </row>
    <row r="293" spans="3:5" ht="12.75">
      <c r="C293" s="68"/>
      <c r="D293" s="68"/>
      <c r="E293" s="68"/>
    </row>
    <row r="294" spans="3:5" ht="12.75">
      <c r="C294" s="68"/>
      <c r="D294" s="68"/>
      <c r="E294" s="68"/>
    </row>
    <row r="295" spans="3:5" ht="12.75">
      <c r="C295" s="68"/>
      <c r="D295" s="68"/>
      <c r="E295" s="68"/>
    </row>
    <row r="296" spans="3:5" ht="12.75">
      <c r="C296" s="68"/>
      <c r="D296" s="68"/>
      <c r="E296" s="68"/>
    </row>
    <row r="297" spans="3:5" ht="12.75">
      <c r="C297" s="68"/>
      <c r="D297" s="68"/>
      <c r="E297" s="68"/>
    </row>
    <row r="298" spans="3:5" ht="12.75">
      <c r="C298" s="68"/>
      <c r="D298" s="68"/>
      <c r="E298" s="68"/>
    </row>
    <row r="299" spans="3:5" ht="12.75">
      <c r="C299" s="68"/>
      <c r="D299" s="68"/>
      <c r="E299" s="68"/>
    </row>
    <row r="300" spans="3:5" ht="12.75">
      <c r="C300" s="68"/>
      <c r="D300" s="68"/>
      <c r="E300" s="68"/>
    </row>
    <row r="301" spans="3:5" ht="12.75">
      <c r="C301" s="68"/>
      <c r="D301" s="68"/>
      <c r="E301" s="68"/>
    </row>
    <row r="302" spans="3:5" ht="12.75">
      <c r="C302" s="68"/>
      <c r="D302" s="68"/>
      <c r="E302" s="68"/>
    </row>
    <row r="303" spans="3:5" ht="12.75">
      <c r="C303" s="68"/>
      <c r="D303" s="68"/>
      <c r="E303" s="68"/>
    </row>
    <row r="304" spans="3:5" ht="12.75">
      <c r="C304" s="68"/>
      <c r="D304" s="68"/>
      <c r="E304" s="68"/>
    </row>
    <row r="305" spans="3:5" ht="12.75">
      <c r="C305" s="68"/>
      <c r="D305" s="68"/>
      <c r="E305" s="68"/>
    </row>
    <row r="306" spans="3:5" ht="12.75">
      <c r="C306" s="68"/>
      <c r="D306" s="68"/>
      <c r="E306" s="68"/>
    </row>
    <row r="307" spans="3:5" ht="12.75">
      <c r="C307" s="68"/>
      <c r="D307" s="68"/>
      <c r="E307" s="68"/>
    </row>
    <row r="308" spans="3:5" ht="12.75">
      <c r="C308" s="68"/>
      <c r="D308" s="68"/>
      <c r="E308" s="68"/>
    </row>
    <row r="309" spans="3:5" ht="12.75">
      <c r="C309" s="68"/>
      <c r="D309" s="68"/>
      <c r="E309" s="68"/>
    </row>
    <row r="310" spans="3:5" ht="12.75">
      <c r="C310" s="68"/>
      <c r="D310" s="68"/>
      <c r="E310" s="68"/>
    </row>
    <row r="311" spans="3:5" ht="12.75">
      <c r="C311" s="68"/>
      <c r="D311" s="68"/>
      <c r="E311" s="68"/>
    </row>
    <row r="312" spans="3:5" ht="12.75">
      <c r="C312" s="68"/>
      <c r="D312" s="68"/>
      <c r="E312" s="68"/>
    </row>
    <row r="313" spans="3:5" ht="12.75">
      <c r="C313" s="68"/>
      <c r="D313" s="68"/>
      <c r="E313" s="68"/>
    </row>
    <row r="314" spans="3:5" ht="12.75">
      <c r="C314" s="68"/>
      <c r="D314" s="68"/>
      <c r="E314" s="68"/>
    </row>
    <row r="315" spans="3:5" ht="12.75">
      <c r="C315" s="68"/>
      <c r="D315" s="68"/>
      <c r="E315" s="68"/>
    </row>
    <row r="316" spans="3:5" ht="12.75">
      <c r="C316" s="68"/>
      <c r="D316" s="68"/>
      <c r="E316" s="68"/>
    </row>
    <row r="317" spans="3:5" ht="12.75">
      <c r="C317" s="68"/>
      <c r="D317" s="68"/>
      <c r="E317" s="68"/>
    </row>
    <row r="318" spans="3:5" ht="12.75">
      <c r="C318" s="68"/>
      <c r="D318" s="68"/>
      <c r="E318" s="68"/>
    </row>
    <row r="319" spans="3:5" ht="12.75">
      <c r="C319" s="68"/>
      <c r="D319" s="68"/>
      <c r="E319" s="68"/>
    </row>
    <row r="320" spans="3:5" ht="12.75">
      <c r="C320" s="68"/>
      <c r="D320" s="68"/>
      <c r="E320" s="68"/>
    </row>
    <row r="321" spans="3:5" ht="12.75">
      <c r="C321" s="68"/>
      <c r="D321" s="68"/>
      <c r="E321" s="68"/>
    </row>
    <row r="322" spans="3:5" ht="12.75">
      <c r="C322" s="68"/>
      <c r="D322" s="68"/>
      <c r="E322" s="68"/>
    </row>
    <row r="323" spans="3:5" ht="12.75">
      <c r="C323" s="68"/>
      <c r="D323" s="68"/>
      <c r="E323" s="68"/>
    </row>
    <row r="324" spans="3:5" ht="12.75">
      <c r="C324" s="68"/>
      <c r="D324" s="68"/>
      <c r="E324" s="68"/>
    </row>
    <row r="325" spans="3:5" ht="12.75">
      <c r="C325" s="68"/>
      <c r="D325" s="68"/>
      <c r="E325" s="68"/>
    </row>
    <row r="326" spans="3:5" ht="12.75">
      <c r="C326" s="68"/>
      <c r="D326" s="68"/>
      <c r="E326" s="68"/>
    </row>
    <row r="327" spans="3:5" ht="12.75">
      <c r="C327" s="68"/>
      <c r="D327" s="68"/>
      <c r="E327" s="68"/>
    </row>
    <row r="328" spans="3:5" ht="12.75">
      <c r="C328" s="68"/>
      <c r="D328" s="68"/>
      <c r="E328" s="68"/>
    </row>
    <row r="329" spans="3:5" ht="12.75">
      <c r="C329" s="68"/>
      <c r="D329" s="68"/>
      <c r="E329" s="68"/>
    </row>
    <row r="330" spans="3:5" ht="12.75">
      <c r="C330" s="68"/>
      <c r="D330" s="68"/>
      <c r="E330" s="68"/>
    </row>
    <row r="331" spans="3:5" ht="12.75">
      <c r="C331" s="68"/>
      <c r="D331" s="68"/>
      <c r="E331" s="68"/>
    </row>
    <row r="332" spans="3:5" ht="12.75">
      <c r="C332" s="68"/>
      <c r="D332" s="68"/>
      <c r="E332" s="68"/>
    </row>
    <row r="333" spans="3:5" ht="12.75">
      <c r="C333" s="68"/>
      <c r="D333" s="68"/>
      <c r="E333" s="68"/>
    </row>
    <row r="334" spans="3:5" ht="12.75">
      <c r="C334" s="68"/>
      <c r="D334" s="68"/>
      <c r="E334" s="68"/>
    </row>
    <row r="335" spans="3:5" ht="12.75">
      <c r="C335" s="68"/>
      <c r="D335" s="68"/>
      <c r="E335" s="68"/>
    </row>
    <row r="336" spans="3:5" ht="12.75">
      <c r="C336" s="68"/>
      <c r="D336" s="68"/>
      <c r="E336" s="68"/>
    </row>
    <row r="337" spans="3:5" ht="12.75">
      <c r="C337" s="68"/>
      <c r="D337" s="68"/>
      <c r="E337" s="68"/>
    </row>
    <row r="338" spans="3:5" ht="12.75">
      <c r="C338" s="68"/>
      <c r="D338" s="68"/>
      <c r="E338" s="68"/>
    </row>
    <row r="339" spans="3:5" ht="12.75">
      <c r="C339" s="68"/>
      <c r="D339" s="68"/>
      <c r="E339" s="68"/>
    </row>
    <row r="340" spans="3:5" ht="12.75">
      <c r="C340" s="68"/>
      <c r="D340" s="68"/>
      <c r="E340" s="68"/>
    </row>
    <row r="341" spans="3:5" ht="12.75">
      <c r="C341" s="68"/>
      <c r="D341" s="68"/>
      <c r="E341" s="68"/>
    </row>
    <row r="342" spans="3:5" ht="12.75">
      <c r="C342" s="68"/>
      <c r="D342" s="68"/>
      <c r="E342" s="68"/>
    </row>
    <row r="343" spans="3:5" ht="12.75">
      <c r="C343" s="68"/>
      <c r="D343" s="68"/>
      <c r="E343" s="68"/>
    </row>
    <row r="344" spans="3:5" ht="12.75">
      <c r="C344" s="68"/>
      <c r="D344" s="68"/>
      <c r="E344" s="68"/>
    </row>
    <row r="345" spans="3:5" ht="12.75">
      <c r="C345" s="68"/>
      <c r="D345" s="68"/>
      <c r="E345" s="68"/>
    </row>
    <row r="346" spans="3:5" ht="12.75">
      <c r="C346" s="68"/>
      <c r="D346" s="68"/>
      <c r="E346" s="68"/>
    </row>
    <row r="347" spans="3:5" ht="12.75">
      <c r="C347" s="68"/>
      <c r="D347" s="68"/>
      <c r="E347" s="68"/>
    </row>
    <row r="348" spans="3:5" ht="12.75">
      <c r="C348" s="68"/>
      <c r="D348" s="68"/>
      <c r="E348" s="68"/>
    </row>
    <row r="349" spans="3:5" ht="12.75">
      <c r="C349" s="68"/>
      <c r="D349" s="68"/>
      <c r="E349" s="68"/>
    </row>
    <row r="350" spans="3:5" ht="12.75">
      <c r="C350" s="68"/>
      <c r="D350" s="68"/>
      <c r="E350" s="68"/>
    </row>
    <row r="351" spans="3:5" ht="12.75">
      <c r="C351" s="68"/>
      <c r="D351" s="68"/>
      <c r="E351" s="68"/>
    </row>
    <row r="352" spans="3:5" ht="12.75">
      <c r="C352" s="68"/>
      <c r="D352" s="68"/>
      <c r="E352" s="68"/>
    </row>
    <row r="353" spans="3:5" ht="12.75">
      <c r="C353" s="68"/>
      <c r="D353" s="68"/>
      <c r="E353" s="68"/>
    </row>
    <row r="354" spans="3:5" ht="12.75">
      <c r="C354" s="68"/>
      <c r="D354" s="68"/>
      <c r="E354" s="68"/>
    </row>
    <row r="355" spans="3:5" ht="12.75">
      <c r="C355" s="68"/>
      <c r="D355" s="68"/>
      <c r="E355" s="68"/>
    </row>
    <row r="356" spans="3:5" ht="12.75">
      <c r="C356" s="68"/>
      <c r="D356" s="68"/>
      <c r="E356" s="68"/>
    </row>
    <row r="357" spans="3:5" ht="12.75">
      <c r="C357" s="68"/>
      <c r="D357" s="68"/>
      <c r="E357" s="68"/>
    </row>
    <row r="358" spans="3:5" ht="12.75">
      <c r="C358" s="68"/>
      <c r="D358" s="68"/>
      <c r="E358" s="68"/>
    </row>
    <row r="359" spans="3:5" ht="12.75">
      <c r="C359" s="68"/>
      <c r="D359" s="68"/>
      <c r="E359" s="68"/>
    </row>
    <row r="360" spans="3:5" ht="12.75">
      <c r="C360" s="68"/>
      <c r="D360" s="68"/>
      <c r="E360" s="68"/>
    </row>
    <row r="361" spans="3:5" ht="12.75">
      <c r="C361" s="68"/>
      <c r="D361" s="68"/>
      <c r="E361" s="68"/>
    </row>
    <row r="362" spans="3:5" ht="12.75">
      <c r="C362" s="68"/>
      <c r="D362" s="68"/>
      <c r="E362" s="68"/>
    </row>
    <row r="363" spans="3:5" ht="12.75">
      <c r="C363" s="68"/>
      <c r="D363" s="68"/>
      <c r="E363" s="68"/>
    </row>
    <row r="364" spans="3:5" ht="12.75">
      <c r="C364" s="68"/>
      <c r="D364" s="68"/>
      <c r="E364" s="68"/>
    </row>
    <row r="365" spans="3:5" ht="12.75">
      <c r="C365" s="68"/>
      <c r="D365" s="68"/>
      <c r="E365" s="68"/>
    </row>
    <row r="366" spans="3:5" ht="12.75">
      <c r="C366" s="68"/>
      <c r="D366" s="68"/>
      <c r="E366" s="68"/>
    </row>
    <row r="367" spans="3:5" ht="12.75">
      <c r="C367" s="68"/>
      <c r="D367" s="68"/>
      <c r="E367" s="68"/>
    </row>
    <row r="368" spans="3:5" ht="12.75">
      <c r="C368" s="68"/>
      <c r="D368" s="68"/>
      <c r="E368" s="68"/>
    </row>
    <row r="369" spans="3:5" ht="12.75">
      <c r="C369" s="68"/>
      <c r="D369" s="68"/>
      <c r="E369" s="68"/>
    </row>
    <row r="370" spans="3:5" ht="12.75">
      <c r="C370" s="68"/>
      <c r="D370" s="68"/>
      <c r="E370" s="68"/>
    </row>
    <row r="371" spans="3:5" ht="12.75">
      <c r="C371" s="68"/>
      <c r="D371" s="68"/>
      <c r="E371" s="68"/>
    </row>
    <row r="372" spans="3:5" ht="12.75">
      <c r="C372" s="68"/>
      <c r="D372" s="68"/>
      <c r="E372" s="68"/>
    </row>
    <row r="373" spans="3:5" ht="12.75">
      <c r="C373" s="68"/>
      <c r="D373" s="68"/>
      <c r="E373" s="68"/>
    </row>
    <row r="374" spans="3:5" ht="12.75">
      <c r="C374" s="68"/>
      <c r="D374" s="68"/>
      <c r="E374" s="68"/>
    </row>
    <row r="375" spans="3:5" ht="12.75">
      <c r="C375" s="68"/>
      <c r="D375" s="68"/>
      <c r="E375" s="68"/>
    </row>
    <row r="376" spans="3:5" ht="12.75">
      <c r="C376" s="68"/>
      <c r="D376" s="68"/>
      <c r="E376" s="68"/>
    </row>
    <row r="377" spans="3:5" ht="12.75">
      <c r="C377" s="68"/>
      <c r="D377" s="68"/>
      <c r="E377" s="68"/>
    </row>
    <row r="378" spans="3:5" ht="12.75">
      <c r="C378" s="68"/>
      <c r="D378" s="68"/>
      <c r="E378" s="68"/>
    </row>
    <row r="379" spans="3:5" ht="12.75">
      <c r="C379" s="68"/>
      <c r="D379" s="68"/>
      <c r="E379" s="68"/>
    </row>
    <row r="380" spans="3:5" ht="12.75">
      <c r="C380" s="68"/>
      <c r="D380" s="68"/>
      <c r="E380" s="68"/>
    </row>
    <row r="381" spans="3:5" ht="12.75">
      <c r="C381" s="68"/>
      <c r="D381" s="68"/>
      <c r="E381" s="68"/>
    </row>
    <row r="382" spans="3:5" ht="12.75">
      <c r="C382" s="68"/>
      <c r="D382" s="68"/>
      <c r="E382" s="68"/>
    </row>
    <row r="383" spans="3:5" ht="12.75">
      <c r="C383" s="68"/>
      <c r="D383" s="68"/>
      <c r="E383" s="68"/>
    </row>
    <row r="384" spans="3:5" ht="12.75">
      <c r="C384" s="68"/>
      <c r="D384" s="68"/>
      <c r="E384" s="68"/>
    </row>
    <row r="385" spans="3:5" ht="12.75">
      <c r="C385" s="68"/>
      <c r="D385" s="68"/>
      <c r="E385" s="68"/>
    </row>
    <row r="386" spans="3:5" ht="12.75">
      <c r="C386" s="68"/>
      <c r="D386" s="68"/>
      <c r="E386" s="68"/>
    </row>
    <row r="387" spans="3:5" ht="12.75">
      <c r="C387" s="68"/>
      <c r="D387" s="68"/>
      <c r="E387" s="68"/>
    </row>
    <row r="388" spans="3:5" ht="12.75">
      <c r="C388" s="68"/>
      <c r="D388" s="68"/>
      <c r="E388" s="68"/>
    </row>
    <row r="389" spans="3:5" ht="12.75">
      <c r="C389" s="68"/>
      <c r="D389" s="68"/>
      <c r="E389" s="68"/>
    </row>
    <row r="390" spans="3:5" ht="12.75">
      <c r="C390" s="68"/>
      <c r="D390" s="68"/>
      <c r="E390" s="68"/>
    </row>
    <row r="391" spans="3:5" ht="12.75">
      <c r="C391" s="68"/>
      <c r="D391" s="68"/>
      <c r="E391" s="68"/>
    </row>
    <row r="392" spans="3:5" ht="12.75">
      <c r="C392" s="68"/>
      <c r="D392" s="68"/>
      <c r="E392" s="68"/>
    </row>
    <row r="393" spans="3:5" ht="12.75">
      <c r="C393" s="68"/>
      <c r="D393" s="68"/>
      <c r="E393" s="68"/>
    </row>
    <row r="394" spans="3:5" ht="12.75">
      <c r="C394" s="68"/>
      <c r="D394" s="68"/>
      <c r="E394" s="68"/>
    </row>
    <row r="395" spans="3:5" ht="12.75">
      <c r="C395" s="68"/>
      <c r="D395" s="68"/>
      <c r="E395" s="68"/>
    </row>
    <row r="396" spans="3:5" ht="12.75">
      <c r="C396" s="68"/>
      <c r="D396" s="68"/>
      <c r="E396" s="68"/>
    </row>
    <row r="397" spans="3:5" ht="12.75">
      <c r="C397" s="68"/>
      <c r="D397" s="68"/>
      <c r="E397" s="68"/>
    </row>
    <row r="398" spans="3:5" ht="12.75">
      <c r="C398" s="68"/>
      <c r="D398" s="68"/>
      <c r="E398" s="68"/>
    </row>
    <row r="399" spans="3:5" ht="12.75">
      <c r="C399" s="68"/>
      <c r="D399" s="68"/>
      <c r="E399" s="68"/>
    </row>
    <row r="400" spans="3:5" ht="12.75">
      <c r="C400" s="68"/>
      <c r="D400" s="68"/>
      <c r="E400" s="68"/>
    </row>
    <row r="401" spans="3:5" ht="12.75">
      <c r="C401" s="68"/>
      <c r="D401" s="68"/>
      <c r="E401" s="68"/>
    </row>
    <row r="402" spans="3:5" ht="12.75">
      <c r="C402" s="68"/>
      <c r="D402" s="68"/>
      <c r="E402" s="68"/>
    </row>
    <row r="403" spans="3:5" ht="12.75">
      <c r="C403" s="68"/>
      <c r="D403" s="68"/>
      <c r="E403" s="68"/>
    </row>
    <row r="404" spans="3:5" ht="12.75">
      <c r="C404" s="68"/>
      <c r="D404" s="68"/>
      <c r="E404" s="68"/>
    </row>
    <row r="405" spans="3:5" ht="12.75">
      <c r="C405" s="68"/>
      <c r="D405" s="68"/>
      <c r="E405" s="68"/>
    </row>
    <row r="406" spans="3:5" ht="12.75">
      <c r="C406" s="68"/>
      <c r="D406" s="68"/>
      <c r="E406" s="68"/>
    </row>
    <row r="407" spans="3:5" ht="12.75">
      <c r="C407" s="68"/>
      <c r="D407" s="68"/>
      <c r="E407" s="68"/>
    </row>
    <row r="408" spans="3:5" ht="12.75">
      <c r="C408" s="68"/>
      <c r="D408" s="68"/>
      <c r="E408" s="68"/>
    </row>
    <row r="409" spans="3:5" ht="12.75">
      <c r="C409" s="68"/>
      <c r="D409" s="68"/>
      <c r="E409" s="68"/>
    </row>
    <row r="410" spans="3:5" ht="12.75">
      <c r="C410" s="68"/>
      <c r="D410" s="68"/>
      <c r="E410" s="68"/>
    </row>
    <row r="411" spans="3:5" ht="12.75">
      <c r="C411" s="68"/>
      <c r="D411" s="68"/>
      <c r="E411" s="68"/>
    </row>
    <row r="412" spans="3:5" ht="12.75">
      <c r="C412" s="68"/>
      <c r="D412" s="68"/>
      <c r="E412" s="68"/>
    </row>
    <row r="413" spans="3:5" ht="12.75">
      <c r="C413" s="68"/>
      <c r="D413" s="68"/>
      <c r="E413" s="68"/>
    </row>
    <row r="414" spans="3:5" ht="12.75">
      <c r="C414" s="68"/>
      <c r="D414" s="68"/>
      <c r="E414" s="68"/>
    </row>
    <row r="415" spans="3:5" ht="12.75">
      <c r="C415" s="68"/>
      <c r="D415" s="68"/>
      <c r="E415" s="68"/>
    </row>
    <row r="416" spans="3:5" ht="12.75">
      <c r="C416" s="68"/>
      <c r="D416" s="68"/>
      <c r="E416" s="68"/>
    </row>
    <row r="417" spans="3:5" ht="12.75">
      <c r="C417" s="68"/>
      <c r="D417" s="68"/>
      <c r="E417" s="68"/>
    </row>
    <row r="418" spans="3:5" ht="12.75">
      <c r="C418" s="68"/>
      <c r="D418" s="68"/>
      <c r="E418" s="68"/>
    </row>
    <row r="419" spans="3:5" ht="12.75">
      <c r="C419" s="68"/>
      <c r="D419" s="68"/>
      <c r="E419" s="68"/>
    </row>
    <row r="420" spans="3:5" ht="12.75">
      <c r="C420" s="68"/>
      <c r="D420" s="68"/>
      <c r="E420" s="68"/>
    </row>
    <row r="421" spans="3:5" ht="12.75">
      <c r="C421" s="68"/>
      <c r="D421" s="68"/>
      <c r="E421" s="68"/>
    </row>
    <row r="422" spans="3:5" ht="12.75">
      <c r="C422" s="68"/>
      <c r="D422" s="68"/>
      <c r="E422" s="68"/>
    </row>
    <row r="423" spans="3:5" ht="12.75">
      <c r="C423" s="68"/>
      <c r="D423" s="68"/>
      <c r="E423" s="68"/>
    </row>
    <row r="424" spans="3:5" ht="12.75">
      <c r="C424" s="68"/>
      <c r="D424" s="68"/>
      <c r="E424" s="68"/>
    </row>
    <row r="425" spans="3:5" ht="12.75">
      <c r="C425" s="68"/>
      <c r="D425" s="68"/>
      <c r="E425" s="68"/>
    </row>
    <row r="426" spans="3:5" ht="12.75">
      <c r="C426" s="68"/>
      <c r="D426" s="68"/>
      <c r="E426" s="68"/>
    </row>
    <row r="427" spans="3:5" ht="12.75">
      <c r="C427" s="68"/>
      <c r="D427" s="68"/>
      <c r="E427" s="68"/>
    </row>
    <row r="428" spans="3:5" ht="12.75">
      <c r="C428" s="68"/>
      <c r="D428" s="68"/>
      <c r="E428" s="68"/>
    </row>
    <row r="429" spans="3:5" ht="12.75">
      <c r="C429" s="68"/>
      <c r="D429" s="68"/>
      <c r="E429" s="68"/>
    </row>
    <row r="430" spans="3:5" ht="12.75">
      <c r="C430" s="68"/>
      <c r="D430" s="68"/>
      <c r="E430" s="68"/>
    </row>
    <row r="431" spans="3:5" ht="12.75">
      <c r="C431" s="68"/>
      <c r="D431" s="68"/>
      <c r="E431" s="68"/>
    </row>
    <row r="432" spans="3:5" ht="12.75">
      <c r="C432" s="68"/>
      <c r="D432" s="68"/>
      <c r="E432" s="68"/>
    </row>
    <row r="433" spans="3:5" ht="12.75">
      <c r="C433" s="68"/>
      <c r="D433" s="68"/>
      <c r="E433" s="68"/>
    </row>
    <row r="434" spans="3:5" ht="12.75">
      <c r="C434" s="68"/>
      <c r="D434" s="68"/>
      <c r="E434" s="68"/>
    </row>
    <row r="435" spans="3:5" ht="12.75">
      <c r="C435" s="68"/>
      <c r="D435" s="68"/>
      <c r="E435" s="68"/>
    </row>
    <row r="436" spans="3:5" ht="12.75">
      <c r="C436" s="68"/>
      <c r="D436" s="68"/>
      <c r="E436" s="68"/>
    </row>
    <row r="437" spans="3:5" ht="12.75">
      <c r="C437" s="68"/>
      <c r="D437" s="68"/>
      <c r="E437" s="68"/>
    </row>
    <row r="438" spans="3:5" ht="12.75">
      <c r="C438" s="68"/>
      <c r="D438" s="68"/>
      <c r="E438" s="68"/>
    </row>
    <row r="439" spans="3:5" ht="12.75">
      <c r="C439" s="68"/>
      <c r="D439" s="68"/>
      <c r="E439" s="68"/>
    </row>
    <row r="440" spans="3:5" ht="12.75">
      <c r="C440" s="68"/>
      <c r="D440" s="68"/>
      <c r="E440" s="68"/>
    </row>
    <row r="441" spans="3:5" ht="12.75">
      <c r="C441" s="68"/>
      <c r="D441" s="68"/>
      <c r="E441" s="68"/>
    </row>
    <row r="442" spans="3:5" ht="12.75">
      <c r="C442" s="68"/>
      <c r="D442" s="68"/>
      <c r="E442" s="68"/>
    </row>
    <row r="443" spans="3:5" ht="12.75">
      <c r="C443" s="68"/>
      <c r="D443" s="68"/>
      <c r="E443" s="68"/>
    </row>
    <row r="444" spans="3:5" ht="12.75">
      <c r="C444" s="68"/>
      <c r="D444" s="68"/>
      <c r="E444" s="68"/>
    </row>
    <row r="445" spans="3:5" ht="12.75">
      <c r="C445" s="68"/>
      <c r="D445" s="68"/>
      <c r="E445" s="68"/>
    </row>
    <row r="446" spans="3:5" ht="12.75">
      <c r="C446" s="68"/>
      <c r="D446" s="68"/>
      <c r="E446" s="68"/>
    </row>
    <row r="447" spans="3:5" ht="12.75">
      <c r="C447" s="68"/>
      <c r="D447" s="68"/>
      <c r="E447" s="68"/>
    </row>
    <row r="448" spans="3:5" ht="12.75">
      <c r="C448" s="68"/>
      <c r="D448" s="68"/>
      <c r="E448" s="68"/>
    </row>
    <row r="449" spans="3:5" ht="12.75">
      <c r="C449" s="68"/>
      <c r="D449" s="68"/>
      <c r="E449" s="68"/>
    </row>
    <row r="450" spans="3:5" ht="12.75">
      <c r="C450" s="68"/>
      <c r="D450" s="68"/>
      <c r="E450" s="68"/>
    </row>
    <row r="451" spans="3:5" ht="12.75">
      <c r="C451" s="68"/>
      <c r="D451" s="68"/>
      <c r="E451" s="68"/>
    </row>
    <row r="452" spans="3:5" ht="12.75">
      <c r="C452" s="68"/>
      <c r="D452" s="68"/>
      <c r="E452" s="68"/>
    </row>
    <row r="453" spans="3:5" ht="12.75">
      <c r="C453" s="68"/>
      <c r="D453" s="68"/>
      <c r="E453" s="68"/>
    </row>
    <row r="454" spans="3:5" ht="12.75">
      <c r="C454" s="68"/>
      <c r="D454" s="68"/>
      <c r="E454" s="68"/>
    </row>
    <row r="455" spans="3:5" ht="12.75">
      <c r="C455" s="68"/>
      <c r="D455" s="68"/>
      <c r="E455" s="68"/>
    </row>
    <row r="456" spans="3:5" ht="12.75">
      <c r="C456" s="68"/>
      <c r="D456" s="68"/>
      <c r="E456" s="68"/>
    </row>
    <row r="457" spans="3:5" ht="12.75">
      <c r="C457" s="68"/>
      <c r="D457" s="68"/>
      <c r="E457" s="68"/>
    </row>
    <row r="458" spans="3:5" ht="12.75">
      <c r="C458" s="68"/>
      <c r="D458" s="68"/>
      <c r="E458" s="68"/>
    </row>
    <row r="459" spans="3:5" ht="12.75">
      <c r="C459" s="68"/>
      <c r="D459" s="68"/>
      <c r="E459" s="68"/>
    </row>
    <row r="460" spans="3:5" ht="12.75">
      <c r="C460" s="68"/>
      <c r="D460" s="68"/>
      <c r="E460" s="68"/>
    </row>
    <row r="461" spans="3:5" ht="12.75">
      <c r="C461" s="68"/>
      <c r="D461" s="68"/>
      <c r="E461" s="68"/>
    </row>
    <row r="462" spans="3:5" ht="12.75">
      <c r="C462" s="68"/>
      <c r="D462" s="68"/>
      <c r="E462" s="68"/>
    </row>
    <row r="463" spans="3:5" ht="12.75">
      <c r="C463" s="68"/>
      <c r="D463" s="68"/>
      <c r="E463" s="68"/>
    </row>
    <row r="464" spans="3:5" ht="12.75">
      <c r="C464" s="68"/>
      <c r="D464" s="68"/>
      <c r="E464" s="68"/>
    </row>
    <row r="465" spans="3:5" ht="12.75">
      <c r="C465" s="68"/>
      <c r="D465" s="68"/>
      <c r="E465" s="68"/>
    </row>
    <row r="466" spans="3:5" ht="12.75">
      <c r="C466" s="68"/>
      <c r="D466" s="68"/>
      <c r="E466" s="68"/>
    </row>
    <row r="467" spans="3:5" ht="12.75">
      <c r="C467" s="68"/>
      <c r="D467" s="68"/>
      <c r="E467" s="68"/>
    </row>
    <row r="468" spans="3:5" ht="12.75">
      <c r="C468" s="68"/>
      <c r="D468" s="68"/>
      <c r="E468" s="68"/>
    </row>
    <row r="469" spans="3:5" ht="12.75">
      <c r="C469" s="68"/>
      <c r="D469" s="68"/>
      <c r="E469" s="68"/>
    </row>
    <row r="470" spans="3:5" ht="12.75">
      <c r="C470" s="68"/>
      <c r="D470" s="68"/>
      <c r="E470" s="68"/>
    </row>
    <row r="471" spans="3:5" ht="12.75">
      <c r="C471" s="68"/>
      <c r="D471" s="68"/>
      <c r="E471" s="68"/>
    </row>
    <row r="472" spans="3:5" ht="12.75">
      <c r="C472" s="68"/>
      <c r="D472" s="68"/>
      <c r="E472" s="68"/>
    </row>
    <row r="473" spans="3:5" ht="12.75">
      <c r="C473" s="68"/>
      <c r="D473" s="68"/>
      <c r="E473" s="68"/>
    </row>
    <row r="474" spans="3:5" ht="12.75">
      <c r="C474" s="68"/>
      <c r="D474" s="68"/>
      <c r="E474" s="68"/>
    </row>
    <row r="475" spans="3:5" ht="12.75">
      <c r="C475" s="68"/>
      <c r="D475" s="68"/>
      <c r="E475" s="68"/>
    </row>
    <row r="476" spans="3:5" ht="12.75">
      <c r="C476" s="68"/>
      <c r="D476" s="68"/>
      <c r="E476" s="68"/>
    </row>
    <row r="477" spans="3:5" ht="12.75">
      <c r="C477" s="68"/>
      <c r="D477" s="68"/>
      <c r="E477" s="68"/>
    </row>
    <row r="478" spans="3:5" ht="12.75">
      <c r="C478" s="68"/>
      <c r="D478" s="68"/>
      <c r="E478" s="68"/>
    </row>
    <row r="479" spans="3:5" ht="12.75">
      <c r="C479" s="68"/>
      <c r="D479" s="68"/>
      <c r="E479" s="68"/>
    </row>
    <row r="480" spans="3:5" ht="12.75">
      <c r="C480" s="68"/>
      <c r="D480" s="68"/>
      <c r="E480" s="68"/>
    </row>
    <row r="481" spans="3:5" ht="12.75">
      <c r="C481" s="68"/>
      <c r="D481" s="68"/>
      <c r="E481" s="68"/>
    </row>
    <row r="482" spans="3:5" ht="12.75">
      <c r="C482" s="68"/>
      <c r="D482" s="68"/>
      <c r="E482" s="68"/>
    </row>
    <row r="483" spans="3:5" ht="12.75">
      <c r="C483" s="68"/>
      <c r="D483" s="68"/>
      <c r="E483" s="68"/>
    </row>
    <row r="484" spans="3:5" ht="12.75">
      <c r="C484" s="68"/>
      <c r="D484" s="68"/>
      <c r="E484" s="68"/>
    </row>
    <row r="485" spans="3:5" ht="12.75">
      <c r="C485" s="68"/>
      <c r="D485" s="68"/>
      <c r="E485" s="68"/>
    </row>
    <row r="486" spans="3:5" ht="12.75">
      <c r="C486" s="68"/>
      <c r="D486" s="68"/>
      <c r="E486" s="68"/>
    </row>
    <row r="487" spans="3:5" ht="12.75">
      <c r="C487" s="68"/>
      <c r="D487" s="68"/>
      <c r="E487" s="68"/>
    </row>
    <row r="488" spans="3:5" ht="12.75">
      <c r="C488" s="68"/>
      <c r="D488" s="68"/>
      <c r="E488" s="68"/>
    </row>
    <row r="489" spans="3:5" ht="12.75">
      <c r="C489" s="68"/>
      <c r="D489" s="68"/>
      <c r="E489" s="68"/>
    </row>
    <row r="490" spans="3:5" ht="12.75">
      <c r="C490" s="68"/>
      <c r="D490" s="68"/>
      <c r="E490" s="68"/>
    </row>
    <row r="491" spans="3:5" ht="12.75">
      <c r="C491" s="68"/>
      <c r="D491" s="68"/>
      <c r="E491" s="68"/>
    </row>
    <row r="492" spans="3:5" ht="12.75">
      <c r="C492" s="68"/>
      <c r="D492" s="68"/>
      <c r="E492" s="68"/>
    </row>
    <row r="493" spans="3:5" ht="12.75">
      <c r="C493" s="68"/>
      <c r="D493" s="68"/>
      <c r="E493" s="68"/>
    </row>
    <row r="494" spans="3:5" ht="12.75">
      <c r="C494" s="68"/>
      <c r="D494" s="68"/>
      <c r="E494" s="68"/>
    </row>
    <row r="495" spans="3:5" ht="12.75">
      <c r="C495" s="68"/>
      <c r="D495" s="68"/>
      <c r="E495" s="68"/>
    </row>
    <row r="496" spans="3:5" ht="12.75">
      <c r="C496" s="68"/>
      <c r="D496" s="68"/>
      <c r="E496" s="68"/>
    </row>
    <row r="497" spans="3:5" ht="12.75">
      <c r="C497" s="68"/>
      <c r="D497" s="68"/>
      <c r="E497" s="68"/>
    </row>
    <row r="498" spans="3:5" ht="12.75">
      <c r="C498" s="68"/>
      <c r="D498" s="68"/>
      <c r="E498" s="68"/>
    </row>
    <row r="499" spans="3:5" ht="12.75">
      <c r="C499" s="68"/>
      <c r="D499" s="68"/>
      <c r="E499" s="68"/>
    </row>
    <row r="500" spans="3:5" ht="12.75">
      <c r="C500" s="68"/>
      <c r="D500" s="68"/>
      <c r="E500" s="68"/>
    </row>
    <row r="501" spans="3:5" ht="12.75">
      <c r="C501" s="68"/>
      <c r="D501" s="68"/>
      <c r="E501" s="68"/>
    </row>
    <row r="502" spans="3:5" ht="12.75">
      <c r="C502" s="68"/>
      <c r="D502" s="68"/>
      <c r="E502" s="68"/>
    </row>
    <row r="503" spans="3:5" ht="12.75">
      <c r="C503" s="68"/>
      <c r="D503" s="68"/>
      <c r="E503" s="68"/>
    </row>
    <row r="504" spans="3:5" ht="12.75">
      <c r="C504" s="68"/>
      <c r="D504" s="68"/>
      <c r="E504" s="68"/>
    </row>
    <row r="505" spans="3:5" ht="12.75">
      <c r="C505" s="68"/>
      <c r="D505" s="68"/>
      <c r="E505" s="68"/>
    </row>
    <row r="506" spans="3:5" ht="12.75">
      <c r="C506" s="68"/>
      <c r="D506" s="68"/>
      <c r="E506" s="68"/>
    </row>
    <row r="507" spans="3:5" ht="12.75">
      <c r="C507" s="68"/>
      <c r="D507" s="68"/>
      <c r="E507" s="68"/>
    </row>
    <row r="508" spans="3:5" ht="12.75">
      <c r="C508" s="68"/>
      <c r="D508" s="68"/>
      <c r="E508" s="68"/>
    </row>
    <row r="509" spans="3:5" ht="12.75">
      <c r="C509" s="68"/>
      <c r="D509" s="68"/>
      <c r="E509" s="68"/>
    </row>
    <row r="510" spans="3:5" ht="12.75">
      <c r="C510" s="68"/>
      <c r="D510" s="68"/>
      <c r="E510" s="68"/>
    </row>
    <row r="511" spans="3:5" ht="12.75">
      <c r="C511" s="68"/>
      <c r="D511" s="68"/>
      <c r="E511" s="68"/>
    </row>
    <row r="512" spans="3:5" ht="12.75">
      <c r="C512" s="68"/>
      <c r="D512" s="68"/>
      <c r="E512" s="68"/>
    </row>
    <row r="513" spans="3:5" ht="12.75">
      <c r="C513" s="68"/>
      <c r="D513" s="68"/>
      <c r="E513" s="68"/>
    </row>
    <row r="514" spans="3:5" ht="12.75">
      <c r="C514" s="68"/>
      <c r="D514" s="68"/>
      <c r="E514" s="68"/>
    </row>
    <row r="515" spans="3:5" ht="12.75">
      <c r="C515" s="68"/>
      <c r="D515" s="68"/>
      <c r="E515" s="68"/>
    </row>
    <row r="516" spans="3:5" ht="12.75">
      <c r="C516" s="68"/>
      <c r="D516" s="68"/>
      <c r="E516" s="68"/>
    </row>
    <row r="517" spans="3:5" ht="12.75">
      <c r="C517" s="68"/>
      <c r="D517" s="68"/>
      <c r="E517" s="68"/>
    </row>
    <row r="518" spans="3:5" ht="12.75">
      <c r="C518" s="68"/>
      <c r="D518" s="68"/>
      <c r="E518" s="68"/>
    </row>
    <row r="519" spans="3:5" ht="12.75">
      <c r="C519" s="68"/>
      <c r="D519" s="68"/>
      <c r="E519" s="68"/>
    </row>
    <row r="520" spans="3:5" ht="12.75">
      <c r="C520" s="68"/>
      <c r="D520" s="68"/>
      <c r="E520" s="68"/>
    </row>
    <row r="521" spans="3:5" ht="12.75">
      <c r="C521" s="68"/>
      <c r="D521" s="68"/>
      <c r="E521" s="68"/>
    </row>
    <row r="522" spans="3:5" ht="12.75">
      <c r="C522" s="68"/>
      <c r="D522" s="68"/>
      <c r="E522" s="68"/>
    </row>
    <row r="523" spans="3:5" ht="12.75">
      <c r="C523" s="68"/>
      <c r="D523" s="68"/>
      <c r="E523" s="68"/>
    </row>
    <row r="524" spans="3:5" ht="12.75">
      <c r="C524" s="68"/>
      <c r="D524" s="68"/>
      <c r="E524" s="68"/>
    </row>
    <row r="525" spans="3:5" ht="12.75">
      <c r="C525" s="68"/>
      <c r="D525" s="68"/>
      <c r="E525" s="68"/>
    </row>
    <row r="526" spans="3:5" ht="12.75">
      <c r="C526" s="68"/>
      <c r="D526" s="68"/>
      <c r="E526" s="68"/>
    </row>
    <row r="527" spans="3:5" ht="12.75">
      <c r="C527" s="68"/>
      <c r="D527" s="68"/>
      <c r="E527" s="68"/>
    </row>
    <row r="528" spans="3:5" ht="12.75">
      <c r="C528" s="68"/>
      <c r="D528" s="68"/>
      <c r="E528" s="68"/>
    </row>
    <row r="529" spans="3:5" ht="12.75">
      <c r="C529" s="68"/>
      <c r="D529" s="68"/>
      <c r="E529" s="68"/>
    </row>
    <row r="530" spans="3:5" ht="12.75">
      <c r="C530" s="68"/>
      <c r="D530" s="68"/>
      <c r="E530" s="68"/>
    </row>
    <row r="531" spans="3:5" ht="12.75">
      <c r="C531" s="68"/>
      <c r="D531" s="68"/>
      <c r="E531" s="68"/>
    </row>
    <row r="532" spans="3:5" ht="12.75">
      <c r="C532" s="68"/>
      <c r="D532" s="68"/>
      <c r="E532" s="68"/>
    </row>
    <row r="533" spans="3:5" ht="12.75">
      <c r="C533" s="68"/>
      <c r="D533" s="68"/>
      <c r="E533" s="68"/>
    </row>
    <row r="534" spans="3:5" ht="12.75">
      <c r="C534" s="68"/>
      <c r="D534" s="68"/>
      <c r="E534" s="68"/>
    </row>
    <row r="535" spans="3:5" ht="12.75">
      <c r="C535" s="68"/>
      <c r="D535" s="68"/>
      <c r="E535" s="68"/>
    </row>
    <row r="536" spans="3:5" ht="12.75">
      <c r="C536" s="68"/>
      <c r="D536" s="68"/>
      <c r="E536" s="68"/>
    </row>
    <row r="537" spans="3:5" ht="12.75">
      <c r="C537" s="68"/>
      <c r="D537" s="68"/>
      <c r="E537" s="68"/>
    </row>
    <row r="538" spans="3:5" ht="12.75">
      <c r="C538" s="68"/>
      <c r="D538" s="68"/>
      <c r="E538" s="68"/>
    </row>
    <row r="539" spans="3:5" ht="12.75">
      <c r="C539" s="68"/>
      <c r="D539" s="68"/>
      <c r="E539" s="68"/>
    </row>
    <row r="540" spans="3:5" ht="12.75">
      <c r="C540" s="68"/>
      <c r="D540" s="68"/>
      <c r="E540" s="68"/>
    </row>
    <row r="541" spans="3:5" ht="12.75">
      <c r="C541" s="68"/>
      <c r="D541" s="68"/>
      <c r="E541" s="68"/>
    </row>
    <row r="542" spans="3:5" ht="12.75">
      <c r="C542" s="68"/>
      <c r="D542" s="68"/>
      <c r="E542" s="68"/>
    </row>
    <row r="543" spans="3:5" ht="12.75">
      <c r="C543" s="68"/>
      <c r="D543" s="68"/>
      <c r="E543" s="68"/>
    </row>
    <row r="544" spans="3:5" ht="12.75">
      <c r="C544" s="68"/>
      <c r="D544" s="68"/>
      <c r="E544" s="68"/>
    </row>
    <row r="545" spans="3:5" ht="12.75">
      <c r="C545" s="68"/>
      <c r="D545" s="68"/>
      <c r="E545" s="68"/>
    </row>
    <row r="546" spans="3:5" ht="12.75">
      <c r="C546" s="68"/>
      <c r="D546" s="68"/>
      <c r="E546" s="68"/>
    </row>
    <row r="547" spans="3:5" ht="12.75">
      <c r="C547" s="68"/>
      <c r="D547" s="68"/>
      <c r="E547" s="68"/>
    </row>
    <row r="548" spans="3:5" ht="12.75">
      <c r="C548" s="68"/>
      <c r="D548" s="68"/>
      <c r="E548" s="68"/>
    </row>
    <row r="549" spans="3:5" ht="12.75">
      <c r="C549" s="68"/>
      <c r="D549" s="68"/>
      <c r="E549" s="68"/>
    </row>
    <row r="550" spans="3:5" ht="12.75">
      <c r="C550" s="68"/>
      <c r="D550" s="68"/>
      <c r="E550" s="68"/>
    </row>
    <row r="551" spans="3:5" ht="12.75">
      <c r="C551" s="68"/>
      <c r="D551" s="68"/>
      <c r="E551" s="68"/>
    </row>
    <row r="552" spans="3:5" ht="12.75">
      <c r="C552" s="68"/>
      <c r="D552" s="68"/>
      <c r="E552" s="68"/>
    </row>
    <row r="553" spans="3:5" ht="12.75">
      <c r="C553" s="68"/>
      <c r="D553" s="68"/>
      <c r="E553" s="68"/>
    </row>
    <row r="554" spans="3:5" ht="12.75">
      <c r="C554" s="68"/>
      <c r="D554" s="68"/>
      <c r="E554" s="68"/>
    </row>
    <row r="555" spans="3:5" ht="12.75">
      <c r="C555" s="68"/>
      <c r="D555" s="68"/>
      <c r="E555" s="68"/>
    </row>
    <row r="556" spans="3:5" ht="12.75">
      <c r="C556" s="68"/>
      <c r="D556" s="68"/>
      <c r="E556" s="68"/>
    </row>
    <row r="557" spans="3:5" ht="12.75">
      <c r="C557" s="68"/>
      <c r="D557" s="68"/>
      <c r="E557" s="68"/>
    </row>
    <row r="558" spans="3:5" ht="12.75">
      <c r="C558" s="68"/>
      <c r="D558" s="68"/>
      <c r="E558" s="68"/>
    </row>
    <row r="559" spans="3:5" ht="12.75">
      <c r="C559" s="68"/>
      <c r="D559" s="68"/>
      <c r="E559" s="68"/>
    </row>
    <row r="560" spans="3:5" ht="12.75">
      <c r="C560" s="68"/>
      <c r="D560" s="68"/>
      <c r="E560" s="68"/>
    </row>
    <row r="561" spans="3:5" ht="12.75">
      <c r="C561" s="68"/>
      <c r="D561" s="68"/>
      <c r="E561" s="68"/>
    </row>
    <row r="562" spans="3:5" ht="12.75">
      <c r="C562" s="68"/>
      <c r="D562" s="68"/>
      <c r="E562" s="68"/>
    </row>
    <row r="563" spans="3:5" ht="12.75">
      <c r="C563" s="68"/>
      <c r="D563" s="68"/>
      <c r="E563" s="68"/>
    </row>
    <row r="564" spans="3:5" ht="12.75">
      <c r="C564" s="68"/>
      <c r="D564" s="68"/>
      <c r="E564" s="68"/>
    </row>
    <row r="565" spans="3:5" ht="12.75">
      <c r="C565" s="68"/>
      <c r="D565" s="68"/>
      <c r="E565" s="68"/>
    </row>
    <row r="566" spans="3:5" ht="12.75">
      <c r="C566" s="68"/>
      <c r="D566" s="68"/>
      <c r="E566" s="68"/>
    </row>
    <row r="567" spans="3:5" ht="12.75">
      <c r="C567" s="68"/>
      <c r="D567" s="68"/>
      <c r="E567" s="68"/>
    </row>
    <row r="568" spans="3:5" ht="12.75">
      <c r="C568" s="68"/>
      <c r="D568" s="68"/>
      <c r="E568" s="68"/>
    </row>
    <row r="569" spans="3:5" ht="12.75">
      <c r="C569" s="68"/>
      <c r="D569" s="68"/>
      <c r="E569" s="68"/>
    </row>
    <row r="570" spans="3:5" ht="12.75">
      <c r="C570" s="68"/>
      <c r="D570" s="68"/>
      <c r="E570" s="68"/>
    </row>
    <row r="571" spans="3:5" ht="12.75">
      <c r="C571" s="68"/>
      <c r="D571" s="68"/>
      <c r="E571" s="68"/>
    </row>
    <row r="572" spans="3:5" ht="12.75">
      <c r="C572" s="68"/>
      <c r="D572" s="68"/>
      <c r="E572" s="68"/>
    </row>
    <row r="573" spans="3:5" ht="12.75">
      <c r="C573" s="68"/>
      <c r="D573" s="68"/>
      <c r="E573" s="68"/>
    </row>
    <row r="574" spans="3:5" ht="12.75">
      <c r="C574" s="68"/>
      <c r="D574" s="68"/>
      <c r="E574" s="68"/>
    </row>
    <row r="575" spans="3:5" ht="12.75">
      <c r="C575" s="68"/>
      <c r="D575" s="68"/>
      <c r="E575" s="68"/>
    </row>
    <row r="576" spans="3:5" ht="12.75">
      <c r="C576" s="68"/>
      <c r="D576" s="68"/>
      <c r="E576" s="68"/>
    </row>
    <row r="577" spans="3:5" ht="12.75">
      <c r="C577" s="68"/>
      <c r="D577" s="68"/>
      <c r="E577" s="68"/>
    </row>
    <row r="578" spans="3:5" ht="12.75">
      <c r="C578" s="68"/>
      <c r="D578" s="68"/>
      <c r="E578" s="68"/>
    </row>
    <row r="579" spans="3:5" ht="12.75">
      <c r="C579" s="68"/>
      <c r="D579" s="68"/>
      <c r="E579" s="68"/>
    </row>
    <row r="580" spans="3:5" ht="12.75">
      <c r="C580" s="68"/>
      <c r="D580" s="68"/>
      <c r="E580" s="68"/>
    </row>
    <row r="581" spans="3:5" ht="12.75">
      <c r="C581" s="68"/>
      <c r="D581" s="68"/>
      <c r="E581" s="68"/>
    </row>
    <row r="582" spans="3:5" ht="12.75">
      <c r="C582" s="68"/>
      <c r="D582" s="68"/>
      <c r="E582" s="68"/>
    </row>
    <row r="583" spans="3:5" ht="12.75">
      <c r="C583" s="68"/>
      <c r="D583" s="68"/>
      <c r="E583" s="68"/>
    </row>
    <row r="584" spans="3:5" ht="12.75">
      <c r="C584" s="68"/>
      <c r="D584" s="68"/>
      <c r="E584" s="68"/>
    </row>
    <row r="585" spans="3:5" ht="12.75">
      <c r="C585" s="68"/>
      <c r="D585" s="68"/>
      <c r="E585" s="68"/>
    </row>
    <row r="586" spans="3:5" ht="12.75">
      <c r="C586" s="68"/>
      <c r="D586" s="68"/>
      <c r="E586" s="68"/>
    </row>
    <row r="587" spans="3:5" ht="12.75">
      <c r="C587" s="68"/>
      <c r="D587" s="68"/>
      <c r="E587" s="68"/>
    </row>
    <row r="588" spans="3:5" ht="12.75">
      <c r="C588" s="68"/>
      <c r="D588" s="68"/>
      <c r="E588" s="68"/>
    </row>
    <row r="589" spans="3:5" ht="12.75">
      <c r="C589" s="68"/>
      <c r="D589" s="68"/>
      <c r="E589" s="68"/>
    </row>
    <row r="590" spans="3:5" ht="12.75">
      <c r="C590" s="68"/>
      <c r="D590" s="68"/>
      <c r="E590" s="68"/>
    </row>
    <row r="591" spans="3:5" ht="12.75">
      <c r="C591" s="68"/>
      <c r="D591" s="68"/>
      <c r="E591" s="68"/>
    </row>
    <row r="592" spans="3:5" ht="12.75">
      <c r="C592" s="68"/>
      <c r="D592" s="68"/>
      <c r="E592" s="68"/>
    </row>
    <row r="593" spans="3:5" ht="12.75">
      <c r="C593" s="68"/>
      <c r="D593" s="68"/>
      <c r="E593" s="68"/>
    </row>
    <row r="594" spans="3:5" ht="12.75">
      <c r="C594" s="68"/>
      <c r="D594" s="68"/>
      <c r="E594" s="68"/>
    </row>
    <row r="595" spans="3:5" ht="12.75">
      <c r="C595" s="68"/>
      <c r="D595" s="68"/>
      <c r="E595" s="68"/>
    </row>
    <row r="596" spans="3:5" ht="12.75">
      <c r="C596" s="68"/>
      <c r="D596" s="68"/>
      <c r="E596" s="68"/>
    </row>
    <row r="597" spans="3:5" ht="12.75">
      <c r="C597" s="68"/>
      <c r="D597" s="68"/>
      <c r="E597" s="68"/>
    </row>
    <row r="598" spans="3:5" ht="12.75">
      <c r="C598" s="68"/>
      <c r="D598" s="68"/>
      <c r="E598" s="68"/>
    </row>
    <row r="599" spans="3:5" ht="12.75">
      <c r="C599" s="68"/>
      <c r="D599" s="68"/>
      <c r="E599" s="68"/>
    </row>
    <row r="600" spans="3:5" ht="12.75">
      <c r="C600" s="68"/>
      <c r="D600" s="68"/>
      <c r="E600" s="68"/>
    </row>
    <row r="601" spans="3:5" ht="12.75">
      <c r="C601" s="68"/>
      <c r="D601" s="68"/>
      <c r="E601" s="68"/>
    </row>
    <row r="602" spans="3:5" ht="12.75">
      <c r="C602" s="68"/>
      <c r="D602" s="68"/>
      <c r="E602" s="68"/>
    </row>
    <row r="603" spans="3:5" ht="12.75">
      <c r="C603" s="68"/>
      <c r="D603" s="68"/>
      <c r="E603" s="68"/>
    </row>
    <row r="604" spans="3:5" ht="12.75">
      <c r="C604" s="68"/>
      <c r="D604" s="68"/>
      <c r="E604" s="68"/>
    </row>
    <row r="605" spans="3:5" ht="12.75">
      <c r="C605" s="68"/>
      <c r="D605" s="68"/>
      <c r="E605" s="68"/>
    </row>
    <row r="606" spans="3:5" ht="12.75">
      <c r="C606" s="68"/>
      <c r="D606" s="68"/>
      <c r="E606" s="68"/>
    </row>
    <row r="607" spans="3:5" ht="12.75">
      <c r="C607" s="68"/>
      <c r="D607" s="68"/>
      <c r="E607" s="68"/>
    </row>
    <row r="608" spans="3:5" ht="12.75">
      <c r="C608" s="68"/>
      <c r="D608" s="68"/>
      <c r="E608" s="68"/>
    </row>
    <row r="609" spans="3:5" ht="12.75">
      <c r="C609" s="68"/>
      <c r="D609" s="68"/>
      <c r="E609" s="68"/>
    </row>
    <row r="610" spans="3:5" ht="12.75">
      <c r="C610" s="68"/>
      <c r="D610" s="68"/>
      <c r="E610" s="68"/>
    </row>
    <row r="611" spans="3:5" ht="12.75">
      <c r="C611" s="68"/>
      <c r="D611" s="68"/>
      <c r="E611" s="68"/>
    </row>
    <row r="612" spans="3:5" ht="12.75">
      <c r="C612" s="68"/>
      <c r="D612" s="68"/>
      <c r="E612" s="68"/>
    </row>
    <row r="613" spans="3:5" ht="12.75">
      <c r="C613" s="68"/>
      <c r="D613" s="68"/>
      <c r="E613" s="68"/>
    </row>
    <row r="614" spans="3:5" ht="12.75">
      <c r="C614" s="68"/>
      <c r="D614" s="68"/>
      <c r="E614" s="68"/>
    </row>
    <row r="615" spans="3:5" ht="12.75">
      <c r="C615" s="68"/>
      <c r="D615" s="68"/>
      <c r="E615" s="68"/>
    </row>
    <row r="616" spans="3:5" ht="12.75">
      <c r="C616" s="68"/>
      <c r="D616" s="68"/>
      <c r="E616" s="68"/>
    </row>
    <row r="617" spans="3:5" ht="12.75">
      <c r="C617" s="68"/>
      <c r="D617" s="68"/>
      <c r="E617" s="68"/>
    </row>
    <row r="618" spans="3:5" ht="12.75">
      <c r="C618" s="68"/>
      <c r="D618" s="68"/>
      <c r="E618" s="68"/>
    </row>
    <row r="619" spans="3:5" ht="12.75">
      <c r="C619" s="68"/>
      <c r="D619" s="68"/>
      <c r="E619" s="68"/>
    </row>
    <row r="620" spans="3:5" ht="12.75">
      <c r="C620" s="68"/>
      <c r="D620" s="68"/>
      <c r="E620" s="68"/>
    </row>
    <row r="621" spans="3:5" ht="12.75">
      <c r="C621" s="68"/>
      <c r="D621" s="68"/>
      <c r="E621" s="68"/>
    </row>
    <row r="622" spans="3:5" ht="12.75">
      <c r="C622" s="68"/>
      <c r="D622" s="68"/>
      <c r="E622" s="68"/>
    </row>
    <row r="623" spans="3:5" ht="12.75">
      <c r="C623" s="68"/>
      <c r="D623" s="68"/>
      <c r="E623" s="68"/>
    </row>
    <row r="624" spans="3:5" ht="12.75">
      <c r="C624" s="68"/>
      <c r="D624" s="68"/>
      <c r="E624" s="68"/>
    </row>
    <row r="625" spans="3:5" ht="12.75">
      <c r="C625" s="68"/>
      <c r="D625" s="68"/>
      <c r="E625" s="68"/>
    </row>
    <row r="626" spans="3:5" ht="12.75">
      <c r="C626" s="68"/>
      <c r="D626" s="68"/>
      <c r="E626" s="68"/>
    </row>
    <row r="627" spans="3:5" ht="12.75">
      <c r="C627" s="68"/>
      <c r="D627" s="68"/>
      <c r="E627" s="68"/>
    </row>
    <row r="628" spans="3:5" ht="12.75">
      <c r="C628" s="68"/>
      <c r="D628" s="68"/>
      <c r="E628" s="68"/>
    </row>
    <row r="629" spans="3:5" ht="12.75">
      <c r="C629" s="68"/>
      <c r="D629" s="68"/>
      <c r="E629" s="68"/>
    </row>
    <row r="630" spans="3:5" ht="12.75">
      <c r="C630" s="68"/>
      <c r="D630" s="68"/>
      <c r="E630" s="68"/>
    </row>
    <row r="631" spans="3:5" ht="12.75">
      <c r="C631" s="68"/>
      <c r="D631" s="68"/>
      <c r="E631" s="68"/>
    </row>
    <row r="632" spans="3:5" ht="12.75">
      <c r="C632" s="68"/>
      <c r="D632" s="68"/>
      <c r="E632" s="68"/>
    </row>
    <row r="633" spans="3:5" ht="12.75">
      <c r="C633" s="68"/>
      <c r="D633" s="68"/>
      <c r="E633" s="68"/>
    </row>
    <row r="634" spans="3:5" ht="12.75">
      <c r="C634" s="68"/>
      <c r="D634" s="68"/>
      <c r="E634" s="68"/>
    </row>
    <row r="635" spans="3:5" ht="12.75">
      <c r="C635" s="68"/>
      <c r="D635" s="68"/>
      <c r="E635" s="68"/>
    </row>
    <row r="636" spans="3:5" ht="12.75">
      <c r="C636" s="68"/>
      <c r="D636" s="68"/>
      <c r="E636" s="68"/>
    </row>
    <row r="637" spans="3:5" ht="12.75">
      <c r="C637" s="68"/>
      <c r="D637" s="68"/>
      <c r="E637" s="68"/>
    </row>
    <row r="638" spans="3:5" ht="12.75">
      <c r="C638" s="68"/>
      <c r="D638" s="68"/>
      <c r="E638" s="68"/>
    </row>
    <row r="639" spans="3:5" ht="12.75">
      <c r="C639" s="68"/>
      <c r="D639" s="68"/>
      <c r="E639" s="68"/>
    </row>
    <row r="640" spans="3:5" ht="12.75">
      <c r="C640" s="68"/>
      <c r="D640" s="68"/>
      <c r="E640" s="68"/>
    </row>
    <row r="641" spans="3:5" ht="12.75">
      <c r="C641" s="68"/>
      <c r="D641" s="68"/>
      <c r="E641" s="68"/>
    </row>
    <row r="642" spans="3:5" ht="12.75">
      <c r="C642" s="68"/>
      <c r="D642" s="68"/>
      <c r="E642" s="68"/>
    </row>
    <row r="643" spans="3:5" ht="12.75">
      <c r="C643" s="68"/>
      <c r="D643" s="68"/>
      <c r="E643" s="68"/>
    </row>
    <row r="644" spans="3:5" ht="12.75">
      <c r="C644" s="68"/>
      <c r="D644" s="68"/>
      <c r="E644" s="68"/>
    </row>
    <row r="645" spans="3:5" ht="12.75">
      <c r="C645" s="68"/>
      <c r="D645" s="68"/>
      <c r="E645" s="68"/>
    </row>
    <row r="646" spans="3:5" ht="12.75">
      <c r="C646" s="68"/>
      <c r="D646" s="68"/>
      <c r="E646" s="68"/>
    </row>
    <row r="647" spans="3:5" ht="12.75">
      <c r="C647" s="68"/>
      <c r="D647" s="68"/>
      <c r="E647" s="68"/>
    </row>
    <row r="648" spans="3:5" ht="12.75">
      <c r="C648" s="68"/>
      <c r="D648" s="68"/>
      <c r="E648" s="68"/>
    </row>
    <row r="649" spans="3:5" ht="12.75">
      <c r="C649" s="68"/>
      <c r="D649" s="68"/>
      <c r="E649" s="68"/>
    </row>
    <row r="650" spans="3:5" ht="12.75">
      <c r="C650" s="68"/>
      <c r="D650" s="68"/>
      <c r="E650" s="68"/>
    </row>
    <row r="651" spans="3:5" ht="12.75">
      <c r="C651" s="68"/>
      <c r="D651" s="68"/>
      <c r="E651" s="68"/>
    </row>
    <row r="652" spans="3:5" ht="12.75">
      <c r="C652" s="68"/>
      <c r="D652" s="68"/>
      <c r="E652" s="68"/>
    </row>
    <row r="653" spans="3:5" ht="12.75">
      <c r="C653" s="68"/>
      <c r="D653" s="68"/>
      <c r="E653" s="68"/>
    </row>
    <row r="654" spans="3:5" ht="12.75">
      <c r="C654" s="68"/>
      <c r="D654" s="68"/>
      <c r="E654" s="68"/>
    </row>
    <row r="655" spans="3:5" ht="12.75">
      <c r="C655" s="68"/>
      <c r="D655" s="68"/>
      <c r="E655" s="68"/>
    </row>
    <row r="656" spans="3:5" ht="12.75">
      <c r="C656" s="68"/>
      <c r="D656" s="68"/>
      <c r="E656" s="68"/>
    </row>
    <row r="657" spans="3:5" ht="12.75">
      <c r="C657" s="68"/>
      <c r="D657" s="68"/>
      <c r="E657" s="68"/>
    </row>
    <row r="658" spans="3:5" ht="12.75">
      <c r="C658" s="68"/>
      <c r="D658" s="68"/>
      <c r="E658" s="68"/>
    </row>
    <row r="659" spans="3:5" ht="12.75">
      <c r="C659" s="68"/>
      <c r="D659" s="68"/>
      <c r="E659" s="68"/>
    </row>
    <row r="660" spans="3:5" ht="12.75">
      <c r="C660" s="68"/>
      <c r="D660" s="68"/>
      <c r="E660" s="68"/>
    </row>
    <row r="661" spans="3:5" ht="12.75">
      <c r="C661" s="68"/>
      <c r="D661" s="68"/>
      <c r="E661" s="68"/>
    </row>
    <row r="662" spans="3:5" ht="12.75">
      <c r="C662" s="68"/>
      <c r="D662" s="68"/>
      <c r="E662" s="68"/>
    </row>
    <row r="663" spans="3:5" ht="12.75">
      <c r="C663" s="68"/>
      <c r="D663" s="68"/>
      <c r="E663" s="68"/>
    </row>
    <row r="664" spans="3:5" ht="12.75">
      <c r="C664" s="68"/>
      <c r="D664" s="68"/>
      <c r="E664" s="68"/>
    </row>
    <row r="665" spans="3:5" ht="12.75">
      <c r="C665" s="68"/>
      <c r="D665" s="68"/>
      <c r="E665" s="68"/>
    </row>
    <row r="666" spans="3:5" ht="12.75">
      <c r="C666" s="68"/>
      <c r="D666" s="68"/>
      <c r="E666" s="68"/>
    </row>
    <row r="667" spans="3:5" ht="12.75">
      <c r="C667" s="68"/>
      <c r="D667" s="68"/>
      <c r="E667" s="68"/>
    </row>
    <row r="668" spans="3:5" ht="12.75">
      <c r="C668" s="68"/>
      <c r="D668" s="68"/>
      <c r="E668" s="68"/>
    </row>
    <row r="669" spans="3:5" ht="12.75">
      <c r="C669" s="68"/>
      <c r="D669" s="68"/>
      <c r="E669" s="68"/>
    </row>
    <row r="670" spans="3:5" ht="12.75">
      <c r="C670" s="68"/>
      <c r="D670" s="68"/>
      <c r="E670" s="68"/>
    </row>
    <row r="671" spans="3:5" ht="12.75">
      <c r="C671" s="68"/>
      <c r="D671" s="68"/>
      <c r="E671" s="68"/>
    </row>
    <row r="672" spans="3:5" ht="12.75">
      <c r="C672" s="68"/>
      <c r="D672" s="68"/>
      <c r="E672" s="68"/>
    </row>
    <row r="673" spans="3:5" ht="12.75">
      <c r="C673" s="68"/>
      <c r="D673" s="68"/>
      <c r="E673" s="68"/>
    </row>
    <row r="674" spans="3:5" ht="12.75">
      <c r="C674" s="68"/>
      <c r="D674" s="68"/>
      <c r="E674" s="68"/>
    </row>
    <row r="675" spans="3:5" ht="12.75">
      <c r="C675" s="68"/>
      <c r="D675" s="68"/>
      <c r="E675" s="68"/>
    </row>
    <row r="676" spans="3:5" ht="12.75">
      <c r="C676" s="68"/>
      <c r="D676" s="68"/>
      <c r="E676" s="68"/>
    </row>
    <row r="677" spans="3:5" ht="12.75">
      <c r="C677" s="68"/>
      <c r="D677" s="68"/>
      <c r="E677" s="68"/>
    </row>
    <row r="678" spans="3:5" ht="12.75">
      <c r="C678" s="68"/>
      <c r="D678" s="68"/>
      <c r="E678" s="68"/>
    </row>
    <row r="679" spans="3:5" ht="12.75">
      <c r="C679" s="68"/>
      <c r="D679" s="68"/>
      <c r="E679" s="68"/>
    </row>
    <row r="680" spans="3:5" ht="12.75">
      <c r="C680" s="68"/>
      <c r="D680" s="68"/>
      <c r="E680" s="68"/>
    </row>
    <row r="681" spans="3:5" ht="12.75">
      <c r="C681" s="68"/>
      <c r="D681" s="68"/>
      <c r="E681" s="68"/>
    </row>
    <row r="682" spans="3:5" ht="12.75">
      <c r="C682" s="68"/>
      <c r="D682" s="68"/>
      <c r="E682" s="68"/>
    </row>
    <row r="683" spans="3:5" ht="12.75">
      <c r="C683" s="68"/>
      <c r="D683" s="68"/>
      <c r="E683" s="68"/>
    </row>
    <row r="684" spans="3:5" ht="12.75">
      <c r="C684" s="68"/>
      <c r="D684" s="68"/>
      <c r="E684" s="68"/>
    </row>
    <row r="685" spans="3:5" ht="12.75">
      <c r="C685" s="68"/>
      <c r="D685" s="68"/>
      <c r="E685" s="68"/>
    </row>
    <row r="686" spans="3:5" ht="12.75">
      <c r="C686" s="68"/>
      <c r="D686" s="68"/>
      <c r="E686" s="68"/>
    </row>
    <row r="687" spans="3:5" ht="12.75">
      <c r="C687" s="68"/>
      <c r="D687" s="68"/>
      <c r="E687" s="68"/>
    </row>
    <row r="688" spans="3:5" ht="12.75">
      <c r="C688" s="68"/>
      <c r="D688" s="68"/>
      <c r="E688" s="68"/>
    </row>
    <row r="689" spans="3:5" ht="12.75">
      <c r="C689" s="68"/>
      <c r="D689" s="68"/>
      <c r="E689" s="68"/>
    </row>
    <row r="690" spans="3:5" ht="12.75">
      <c r="C690" s="68"/>
      <c r="D690" s="68"/>
      <c r="E690" s="68"/>
    </row>
    <row r="691" spans="3:5" ht="12.75">
      <c r="C691" s="68"/>
      <c r="D691" s="68"/>
      <c r="E691" s="68"/>
    </row>
    <row r="692" spans="3:5" ht="12.75">
      <c r="C692" s="68"/>
      <c r="D692" s="68"/>
      <c r="E692" s="68"/>
    </row>
    <row r="693" spans="3:5" ht="12.75">
      <c r="C693" s="68"/>
      <c r="D693" s="68"/>
      <c r="E693" s="68"/>
    </row>
    <row r="694" spans="3:5" ht="12.75">
      <c r="C694" s="68"/>
      <c r="D694" s="68"/>
      <c r="E694" s="68"/>
    </row>
    <row r="695" spans="3:5" ht="12.75">
      <c r="C695" s="68"/>
      <c r="D695" s="68"/>
      <c r="E695" s="68"/>
    </row>
    <row r="696" spans="3:5" ht="12.75">
      <c r="C696" s="68"/>
      <c r="D696" s="68"/>
      <c r="E696" s="68"/>
    </row>
    <row r="697" spans="3:5" ht="12.75">
      <c r="C697" s="68"/>
      <c r="D697" s="68"/>
      <c r="E697" s="68"/>
    </row>
    <row r="698" spans="3:5" ht="12.75">
      <c r="C698" s="68"/>
      <c r="D698" s="68"/>
      <c r="E698" s="68"/>
    </row>
    <row r="699" spans="3:5" ht="12.75">
      <c r="C699" s="68"/>
      <c r="D699" s="68"/>
      <c r="E699" s="68"/>
    </row>
    <row r="700" spans="3:5" ht="12.75">
      <c r="C700" s="68"/>
      <c r="D700" s="68"/>
      <c r="E700" s="68"/>
    </row>
    <row r="701" spans="3:5" ht="12.75">
      <c r="C701" s="68"/>
      <c r="D701" s="68"/>
      <c r="E701" s="68"/>
    </row>
    <row r="702" spans="3:5" ht="12.75">
      <c r="C702" s="68"/>
      <c r="D702" s="68"/>
      <c r="E702" s="68"/>
    </row>
    <row r="703" spans="3:5" ht="12.75">
      <c r="C703" s="68"/>
      <c r="D703" s="68"/>
      <c r="E703" s="68"/>
    </row>
    <row r="704" spans="3:5" ht="12.75">
      <c r="C704" s="68"/>
      <c r="D704" s="68"/>
      <c r="E704" s="68"/>
    </row>
    <row r="705" spans="3:5" ht="12.75">
      <c r="C705" s="68"/>
      <c r="D705" s="68"/>
      <c r="E705" s="68"/>
    </row>
    <row r="706" spans="3:5" ht="12.75">
      <c r="C706" s="68"/>
      <c r="D706" s="68"/>
      <c r="E706" s="68"/>
    </row>
    <row r="707" spans="3:5" ht="12.75">
      <c r="C707" s="68"/>
      <c r="D707" s="68"/>
      <c r="E707" s="68"/>
    </row>
    <row r="708" spans="3:5" ht="12.75">
      <c r="C708" s="68"/>
      <c r="D708" s="68"/>
      <c r="E708" s="68"/>
    </row>
    <row r="709" spans="3:5" ht="12.75">
      <c r="C709" s="68"/>
      <c r="D709" s="68"/>
      <c r="E709" s="68"/>
    </row>
    <row r="710" spans="3:5" ht="12.75">
      <c r="C710" s="68"/>
      <c r="D710" s="68"/>
      <c r="E710" s="68"/>
    </row>
    <row r="711" spans="3:5" ht="12.75">
      <c r="C711" s="68"/>
      <c r="D711" s="68"/>
      <c r="E711" s="68"/>
    </row>
    <row r="712" spans="3:5" ht="12.75">
      <c r="C712" s="68"/>
      <c r="D712" s="68"/>
      <c r="E712" s="68"/>
    </row>
    <row r="713" spans="3:5" ht="12.75">
      <c r="C713" s="68"/>
      <c r="D713" s="68"/>
      <c r="E713" s="68"/>
    </row>
    <row r="714" spans="3:5" ht="12.75">
      <c r="C714" s="68"/>
      <c r="D714" s="68"/>
      <c r="E714" s="68"/>
    </row>
    <row r="715" spans="3:5" ht="12.75">
      <c r="C715" s="68"/>
      <c r="D715" s="68"/>
      <c r="E715" s="68"/>
    </row>
    <row r="716" spans="3:5" ht="12.75">
      <c r="C716" s="68"/>
      <c r="D716" s="68"/>
      <c r="E716" s="68"/>
    </row>
    <row r="717" spans="3:5" ht="12.75">
      <c r="C717" s="68"/>
      <c r="D717" s="68"/>
      <c r="E717" s="68"/>
    </row>
    <row r="718" spans="3:5" ht="12.75">
      <c r="C718" s="68"/>
      <c r="D718" s="68"/>
      <c r="E718" s="68"/>
    </row>
    <row r="719" spans="3:5" ht="12.75">
      <c r="C719" s="68"/>
      <c r="D719" s="68"/>
      <c r="E719" s="68"/>
    </row>
    <row r="720" spans="3:5" ht="12.75">
      <c r="C720" s="68"/>
      <c r="D720" s="68"/>
      <c r="E720" s="68"/>
    </row>
    <row r="721" spans="3:5" ht="12.75">
      <c r="C721" s="68"/>
      <c r="D721" s="68"/>
      <c r="E721" s="68"/>
    </row>
    <row r="722" spans="3:5" ht="12.75">
      <c r="C722" s="68"/>
      <c r="D722" s="68"/>
      <c r="E722" s="68"/>
    </row>
    <row r="723" spans="3:5" ht="12.75">
      <c r="C723" s="68"/>
      <c r="D723" s="68"/>
      <c r="E723" s="68"/>
    </row>
    <row r="724" spans="3:5" ht="12.75">
      <c r="C724" s="68"/>
      <c r="D724" s="68"/>
      <c r="E724" s="68"/>
    </row>
    <row r="725" spans="3:5" ht="12.75">
      <c r="C725" s="68"/>
      <c r="D725" s="68"/>
      <c r="E725" s="68"/>
    </row>
    <row r="726" spans="3:5" ht="12.75">
      <c r="C726" s="68"/>
      <c r="D726" s="68"/>
      <c r="E726" s="68"/>
    </row>
    <row r="727" spans="3:5" ht="12.75">
      <c r="C727" s="68"/>
      <c r="D727" s="68"/>
      <c r="E727" s="68"/>
    </row>
    <row r="728" spans="3:5" ht="12.75">
      <c r="C728" s="68"/>
      <c r="D728" s="68"/>
      <c r="E728" s="68"/>
    </row>
    <row r="729" spans="3:5" ht="12.75">
      <c r="C729" s="68"/>
      <c r="D729" s="68"/>
      <c r="E729" s="68"/>
    </row>
    <row r="730" spans="3:5" ht="12.75">
      <c r="C730" s="68"/>
      <c r="D730" s="68"/>
      <c r="E730" s="68"/>
    </row>
    <row r="731" spans="3:5" ht="12.75">
      <c r="C731" s="68"/>
      <c r="D731" s="68"/>
      <c r="E731" s="68"/>
    </row>
    <row r="732" spans="3:5" ht="12.75">
      <c r="C732" s="68"/>
      <c r="D732" s="68"/>
      <c r="E732" s="68"/>
    </row>
    <row r="733" spans="3:5" ht="12.75">
      <c r="C733" s="68"/>
      <c r="D733" s="68"/>
      <c r="E733" s="68"/>
    </row>
    <row r="734" spans="3:5" ht="12.75">
      <c r="C734" s="68"/>
      <c r="D734" s="68"/>
      <c r="E734" s="68"/>
    </row>
    <row r="735" spans="3:5" ht="12.75">
      <c r="C735" s="68"/>
      <c r="D735" s="68"/>
      <c r="E735" s="68"/>
    </row>
    <row r="736" spans="3:5" ht="12.75">
      <c r="C736" s="68"/>
      <c r="D736" s="68"/>
      <c r="E736" s="68"/>
    </row>
    <row r="737" spans="3:5" ht="12.75">
      <c r="C737" s="68"/>
      <c r="D737" s="68"/>
      <c r="E737" s="68"/>
    </row>
    <row r="738" spans="3:5" ht="12.75">
      <c r="C738" s="68"/>
      <c r="D738" s="68"/>
      <c r="E738" s="68"/>
    </row>
    <row r="739" spans="3:5" ht="12.75">
      <c r="C739" s="68"/>
      <c r="D739" s="68"/>
      <c r="E739" s="68"/>
    </row>
    <row r="740" spans="3:5" ht="12.75">
      <c r="C740" s="68"/>
      <c r="D740" s="68"/>
      <c r="E740" s="68"/>
    </row>
    <row r="741" spans="3:5" ht="12.75">
      <c r="C741" s="68"/>
      <c r="D741" s="68"/>
      <c r="E741" s="68"/>
    </row>
    <row r="742" spans="3:5" ht="12.75">
      <c r="C742" s="68"/>
      <c r="D742" s="68"/>
      <c r="E742" s="68"/>
    </row>
    <row r="743" spans="3:5" ht="12.75">
      <c r="C743" s="68"/>
      <c r="D743" s="68"/>
      <c r="E743" s="68"/>
    </row>
    <row r="744" spans="3:5" ht="12.75">
      <c r="C744" s="68"/>
      <c r="D744" s="68"/>
      <c r="E744" s="68"/>
    </row>
    <row r="745" spans="3:5" ht="12.75">
      <c r="C745" s="68"/>
      <c r="D745" s="68"/>
      <c r="E745" s="68"/>
    </row>
    <row r="746" spans="3:5" ht="12.75">
      <c r="C746" s="68"/>
      <c r="D746" s="68"/>
      <c r="E746" s="68"/>
    </row>
    <row r="747" spans="3:5" ht="12.75">
      <c r="C747" s="68"/>
      <c r="D747" s="68"/>
      <c r="E747" s="68"/>
    </row>
    <row r="748" spans="3:5" ht="12.75">
      <c r="C748" s="68"/>
      <c r="D748" s="68"/>
      <c r="E748" s="68"/>
    </row>
    <row r="749" spans="3:5" ht="12.75">
      <c r="C749" s="68"/>
      <c r="D749" s="68"/>
      <c r="E749" s="68"/>
    </row>
    <row r="750" spans="3:5" ht="12.75">
      <c r="C750" s="68"/>
      <c r="D750" s="68"/>
      <c r="E750" s="68"/>
    </row>
    <row r="751" spans="3:5" ht="12.75">
      <c r="C751" s="68"/>
      <c r="D751" s="68"/>
      <c r="E751" s="68"/>
    </row>
    <row r="752" spans="3:5" ht="12.75">
      <c r="C752" s="68"/>
      <c r="D752" s="68"/>
      <c r="E752" s="68"/>
    </row>
    <row r="753" spans="3:5" ht="12.75">
      <c r="C753" s="68"/>
      <c r="D753" s="68"/>
      <c r="E753" s="68"/>
    </row>
    <row r="754" spans="3:5" ht="12.75">
      <c r="C754" s="68"/>
      <c r="D754" s="68"/>
      <c r="E754" s="68"/>
    </row>
    <row r="755" spans="3:5" ht="12.75">
      <c r="C755" s="68"/>
      <c r="D755" s="68"/>
      <c r="E755" s="68"/>
    </row>
    <row r="756" spans="3:5" ht="12.75">
      <c r="C756" s="68"/>
      <c r="D756" s="68"/>
      <c r="E756" s="68"/>
    </row>
    <row r="757" spans="3:5" ht="12.75">
      <c r="C757" s="68"/>
      <c r="D757" s="68"/>
      <c r="E757" s="68"/>
    </row>
    <row r="758" spans="3:5" ht="12.75">
      <c r="C758" s="68"/>
      <c r="D758" s="68"/>
      <c r="E758" s="68"/>
    </row>
    <row r="759" spans="3:5" ht="12.75">
      <c r="C759" s="68"/>
      <c r="D759" s="68"/>
      <c r="E759" s="68"/>
    </row>
    <row r="760" spans="3:5" ht="12.75">
      <c r="C760" s="68"/>
      <c r="D760" s="68"/>
      <c r="E760" s="68"/>
    </row>
    <row r="761" spans="3:5" ht="12.75">
      <c r="C761" s="68"/>
      <c r="D761" s="68"/>
      <c r="E761" s="68"/>
    </row>
    <row r="762" spans="3:5" ht="12.75">
      <c r="C762" s="68"/>
      <c r="D762" s="68"/>
      <c r="E762" s="68"/>
    </row>
    <row r="763" spans="3:5" ht="12.75">
      <c r="C763" s="68"/>
      <c r="D763" s="68"/>
      <c r="E763" s="68"/>
    </row>
    <row r="764" spans="3:5" ht="12.75">
      <c r="C764" s="68"/>
      <c r="D764" s="68"/>
      <c r="E764" s="68"/>
    </row>
    <row r="765" spans="3:5" ht="12.75">
      <c r="C765" s="68"/>
      <c r="D765" s="68"/>
      <c r="E765" s="68"/>
    </row>
    <row r="766" spans="3:5" ht="12.75">
      <c r="C766" s="68"/>
      <c r="D766" s="68"/>
      <c r="E766" s="68"/>
    </row>
    <row r="767" spans="3:5" ht="12.75">
      <c r="C767" s="68"/>
      <c r="D767" s="68"/>
      <c r="E767" s="68"/>
    </row>
    <row r="768" spans="3:5" ht="12.75">
      <c r="C768" s="68"/>
      <c r="D768" s="68"/>
      <c r="E768" s="68"/>
    </row>
    <row r="769" spans="3:5" ht="12.75">
      <c r="C769" s="68"/>
      <c r="D769" s="68"/>
      <c r="E769" s="68"/>
    </row>
    <row r="770" spans="3:5" ht="12.75">
      <c r="C770" s="68"/>
      <c r="D770" s="68"/>
      <c r="E770" s="68"/>
    </row>
    <row r="771" spans="3:5" ht="12.75">
      <c r="C771" s="68"/>
      <c r="D771" s="68"/>
      <c r="E771" s="68"/>
    </row>
    <row r="772" spans="3:5" ht="12.75">
      <c r="C772" s="68"/>
      <c r="D772" s="68"/>
      <c r="E772" s="68"/>
    </row>
    <row r="773" spans="3:5" ht="12.75">
      <c r="C773" s="68"/>
      <c r="D773" s="68"/>
      <c r="E773" s="68"/>
    </row>
    <row r="774" spans="3:5" ht="12.75">
      <c r="C774" s="68"/>
      <c r="D774" s="68"/>
      <c r="E774" s="68"/>
    </row>
    <row r="775" spans="3:5" ht="12.75">
      <c r="C775" s="68"/>
      <c r="D775" s="68"/>
      <c r="E775" s="68"/>
    </row>
    <row r="776" spans="3:5" ht="12.75">
      <c r="C776" s="68"/>
      <c r="D776" s="68"/>
      <c r="E776" s="68"/>
    </row>
    <row r="777" spans="3:5" ht="12.75">
      <c r="C777" s="68"/>
      <c r="D777" s="68"/>
      <c r="E777" s="68"/>
    </row>
    <row r="778" spans="3:5" ht="12.75">
      <c r="C778" s="68"/>
      <c r="D778" s="68"/>
      <c r="E778" s="68"/>
    </row>
    <row r="779" spans="3:5" ht="12.75">
      <c r="C779" s="68"/>
      <c r="D779" s="68"/>
      <c r="E779" s="68"/>
    </row>
    <row r="780" spans="3:5" ht="12.75">
      <c r="C780" s="68"/>
      <c r="D780" s="68"/>
      <c r="E780" s="68"/>
    </row>
    <row r="781" spans="3:5" ht="12.75">
      <c r="C781" s="68"/>
      <c r="D781" s="68"/>
      <c r="E781" s="68"/>
    </row>
    <row r="782" spans="3:5" ht="12.75">
      <c r="C782" s="68"/>
      <c r="D782" s="68"/>
      <c r="E782" s="68"/>
    </row>
    <row r="783" spans="3:5" ht="12.75">
      <c r="C783" s="68"/>
      <c r="D783" s="68"/>
      <c r="E783" s="68"/>
    </row>
    <row r="784" spans="3:5" ht="12.75">
      <c r="C784" s="68"/>
      <c r="D784" s="68"/>
      <c r="E784" s="68"/>
    </row>
    <row r="785" spans="3:5" ht="12.75">
      <c r="C785" s="68"/>
      <c r="D785" s="68"/>
      <c r="E785" s="68"/>
    </row>
    <row r="786" spans="3:5" ht="12.75">
      <c r="C786" s="68"/>
      <c r="D786" s="68"/>
      <c r="E786" s="68"/>
    </row>
    <row r="787" spans="3:5" ht="12.75">
      <c r="C787" s="68"/>
      <c r="D787" s="68"/>
      <c r="E787" s="68"/>
    </row>
    <row r="788" spans="3:5" ht="12.75">
      <c r="C788" s="68"/>
      <c r="D788" s="68"/>
      <c r="E788" s="68"/>
    </row>
    <row r="789" spans="3:5" ht="12.75">
      <c r="C789" s="68"/>
      <c r="D789" s="68"/>
      <c r="E789" s="68"/>
    </row>
    <row r="790" spans="3:5" ht="12.75">
      <c r="C790" s="68"/>
      <c r="D790" s="68"/>
      <c r="E790" s="68"/>
    </row>
    <row r="791" spans="3:5" ht="12.75">
      <c r="C791" s="68"/>
      <c r="D791" s="68"/>
      <c r="E791" s="68"/>
    </row>
    <row r="792" spans="3:5" ht="12.75">
      <c r="C792" s="68"/>
      <c r="D792" s="68"/>
      <c r="E792" s="68"/>
    </row>
    <row r="793" spans="3:5" ht="12.75">
      <c r="C793" s="68"/>
      <c r="D793" s="68"/>
      <c r="E793" s="68"/>
    </row>
    <row r="794" spans="3:5" ht="12.75">
      <c r="C794" s="68"/>
      <c r="D794" s="68"/>
      <c r="E794" s="68"/>
    </row>
    <row r="795" spans="3:5" ht="12.75">
      <c r="C795" s="68"/>
      <c r="D795" s="68"/>
      <c r="E795" s="68"/>
    </row>
    <row r="796" spans="3:5" ht="12.75">
      <c r="C796" s="68"/>
      <c r="D796" s="68"/>
      <c r="E796" s="68"/>
    </row>
    <row r="797" spans="3:5" ht="12.75">
      <c r="C797" s="68"/>
      <c r="D797" s="68"/>
      <c r="E797" s="68"/>
    </row>
    <row r="798" spans="3:5" ht="12.75">
      <c r="C798" s="68"/>
      <c r="D798" s="68"/>
      <c r="E798" s="68"/>
    </row>
    <row r="799" spans="3:5" ht="12.75">
      <c r="C799" s="68"/>
      <c r="D799" s="68"/>
      <c r="E799" s="68"/>
    </row>
    <row r="800" spans="3:5" ht="12.75">
      <c r="C800" s="68"/>
      <c r="D800" s="68"/>
      <c r="E800" s="68"/>
    </row>
    <row r="801" spans="3:5" ht="12.75">
      <c r="C801" s="68"/>
      <c r="D801" s="68"/>
      <c r="E801" s="68"/>
    </row>
    <row r="802" spans="3:5" ht="12.75">
      <c r="C802" s="68"/>
      <c r="D802" s="68"/>
      <c r="E802" s="68"/>
    </row>
    <row r="803" spans="3:5" ht="12.75">
      <c r="C803" s="68"/>
      <c r="D803" s="68"/>
      <c r="E803" s="68"/>
    </row>
    <row r="804" spans="3:5" ht="12.75">
      <c r="C804" s="68"/>
      <c r="D804" s="68"/>
      <c r="E804" s="68"/>
    </row>
    <row r="805" spans="3:5" ht="12.75">
      <c r="C805" s="68"/>
      <c r="D805" s="68"/>
      <c r="E805" s="68"/>
    </row>
    <row r="806" spans="3:5" ht="12.75">
      <c r="C806" s="68"/>
      <c r="D806" s="68"/>
      <c r="E806" s="68"/>
    </row>
    <row r="807" spans="3:5" ht="12.75">
      <c r="C807" s="68"/>
      <c r="D807" s="68"/>
      <c r="E807" s="68"/>
    </row>
    <row r="808" spans="3:5" ht="12.75">
      <c r="C808" s="68"/>
      <c r="D808" s="68"/>
      <c r="E808" s="68"/>
    </row>
    <row r="809" spans="3:5" ht="12.75">
      <c r="C809" s="68"/>
      <c r="D809" s="68"/>
      <c r="E809" s="68"/>
    </row>
    <row r="810" spans="3:5" ht="12.75">
      <c r="C810" s="68"/>
      <c r="D810" s="68"/>
      <c r="E810" s="68"/>
    </row>
    <row r="811" spans="3:5" ht="12.75">
      <c r="C811" s="68"/>
      <c r="D811" s="68"/>
      <c r="E811" s="68"/>
    </row>
    <row r="812" spans="3:5" ht="12.75">
      <c r="C812" s="68"/>
      <c r="D812" s="68"/>
      <c r="E812" s="68"/>
    </row>
    <row r="813" spans="3:5" ht="12.75">
      <c r="C813" s="68"/>
      <c r="D813" s="68"/>
      <c r="E813" s="68"/>
    </row>
    <row r="814" spans="3:5" ht="12.75">
      <c r="C814" s="68"/>
      <c r="D814" s="68"/>
      <c r="E814" s="68"/>
    </row>
    <row r="815" spans="3:5" ht="12.75">
      <c r="C815" s="68"/>
      <c r="D815" s="68"/>
      <c r="E815" s="68"/>
    </row>
    <row r="816" spans="3:5" ht="12.75">
      <c r="C816" s="68"/>
      <c r="D816" s="68"/>
      <c r="E816" s="68"/>
    </row>
    <row r="817" spans="3:5" ht="12.75">
      <c r="C817" s="68"/>
      <c r="D817" s="68"/>
      <c r="E817" s="68"/>
    </row>
    <row r="818" spans="3:5" ht="12.75">
      <c r="C818" s="68"/>
      <c r="D818" s="68"/>
      <c r="E818" s="68"/>
    </row>
    <row r="819" spans="3:5" ht="12.75">
      <c r="C819" s="68"/>
      <c r="D819" s="68"/>
      <c r="E819" s="68"/>
    </row>
    <row r="820" spans="3:5" ht="12.75">
      <c r="C820" s="68"/>
      <c r="D820" s="68"/>
      <c r="E820" s="68"/>
    </row>
    <row r="821" spans="3:5" ht="12.75">
      <c r="C821" s="68"/>
      <c r="D821" s="68"/>
      <c r="E821" s="68"/>
    </row>
    <row r="822" spans="3:5" ht="12.75">
      <c r="C822" s="68"/>
      <c r="D822" s="68"/>
      <c r="E822" s="68"/>
    </row>
    <row r="823" spans="3:5" ht="12.75">
      <c r="C823" s="68"/>
      <c r="D823" s="68"/>
      <c r="E823" s="68"/>
    </row>
    <row r="824" spans="3:5" ht="12.75">
      <c r="C824" s="68"/>
      <c r="D824" s="68"/>
      <c r="E824" s="68"/>
    </row>
    <row r="825" spans="3:5" ht="12.75">
      <c r="C825" s="68"/>
      <c r="D825" s="68"/>
      <c r="E825" s="68"/>
    </row>
    <row r="826" spans="3:5" ht="12.75">
      <c r="C826" s="68"/>
      <c r="D826" s="68"/>
      <c r="E826" s="68"/>
    </row>
    <row r="827" spans="3:5" ht="12.75">
      <c r="C827" s="68"/>
      <c r="D827" s="68"/>
      <c r="E827" s="68"/>
    </row>
    <row r="828" spans="3:5" ht="12.75">
      <c r="C828" s="68"/>
      <c r="D828" s="68"/>
      <c r="E828" s="68"/>
    </row>
    <row r="829" spans="3:5" ht="12.75">
      <c r="C829" s="68"/>
      <c r="D829" s="68"/>
      <c r="E829" s="68"/>
    </row>
    <row r="830" spans="3:5" ht="12.75">
      <c r="C830" s="68"/>
      <c r="D830" s="68"/>
      <c r="E830" s="68"/>
    </row>
    <row r="831" spans="3:5" ht="12.75">
      <c r="C831" s="68"/>
      <c r="D831" s="68"/>
      <c r="E831" s="68"/>
    </row>
    <row r="832" spans="3:5" ht="12.75">
      <c r="C832" s="68"/>
      <c r="D832" s="68"/>
      <c r="E832" s="68"/>
    </row>
    <row r="833" spans="3:5" ht="12.75">
      <c r="C833" s="68"/>
      <c r="D833" s="68"/>
      <c r="E833" s="68"/>
    </row>
    <row r="834" spans="3:5" ht="12.75">
      <c r="C834" s="68"/>
      <c r="D834" s="68"/>
      <c r="E834" s="68"/>
    </row>
    <row r="835" spans="3:5" ht="12.75">
      <c r="C835" s="68"/>
      <c r="D835" s="68"/>
      <c r="E835" s="68"/>
    </row>
    <row r="836" spans="3:5" ht="12.75">
      <c r="C836" s="68"/>
      <c r="D836" s="68"/>
      <c r="E836" s="68"/>
    </row>
    <row r="837" spans="3:5" ht="12.75">
      <c r="C837" s="68"/>
      <c r="D837" s="68"/>
      <c r="E837" s="68"/>
    </row>
    <row r="838" spans="3:5" ht="12.75">
      <c r="C838" s="68"/>
      <c r="D838" s="68"/>
      <c r="E838" s="68"/>
    </row>
    <row r="839" spans="3:5" ht="12.75">
      <c r="C839" s="68"/>
      <c r="D839" s="68"/>
      <c r="E839" s="68"/>
    </row>
    <row r="840" spans="3:5" ht="12.75">
      <c r="C840" s="68"/>
      <c r="D840" s="68"/>
      <c r="E840" s="68"/>
    </row>
    <row r="841" spans="3:5" ht="12.75">
      <c r="C841" s="68"/>
      <c r="D841" s="68"/>
      <c r="E841" s="68"/>
    </row>
    <row r="842" spans="3:5" ht="12.75">
      <c r="C842" s="68"/>
      <c r="D842" s="68"/>
      <c r="E842" s="68"/>
    </row>
    <row r="843" spans="3:5" ht="12.75">
      <c r="C843" s="68"/>
      <c r="D843" s="68"/>
      <c r="E843" s="68"/>
    </row>
    <row r="844" spans="3:5" ht="12.75">
      <c r="C844" s="68"/>
      <c r="D844" s="68"/>
      <c r="E844" s="68"/>
    </row>
    <row r="845" spans="3:5" ht="12.75">
      <c r="C845" s="68"/>
      <c r="D845" s="68"/>
      <c r="E845" s="68"/>
    </row>
    <row r="846" spans="3:5" ht="12.75">
      <c r="C846" s="68"/>
      <c r="D846" s="68"/>
      <c r="E846" s="68"/>
    </row>
    <row r="847" spans="3:5" ht="12.75">
      <c r="C847" s="68"/>
      <c r="D847" s="68"/>
      <c r="E847" s="68"/>
    </row>
    <row r="848" spans="3:5" ht="12.75">
      <c r="C848" s="68"/>
      <c r="D848" s="68"/>
      <c r="E848" s="68"/>
    </row>
    <row r="849" spans="3:5" ht="12.75">
      <c r="C849" s="68"/>
      <c r="D849" s="68"/>
      <c r="E849" s="68"/>
    </row>
    <row r="850" spans="3:5" ht="12.75">
      <c r="C850" s="68"/>
      <c r="D850" s="68"/>
      <c r="E850" s="68"/>
    </row>
    <row r="851" spans="3:5" ht="12.75">
      <c r="C851" s="68"/>
      <c r="D851" s="68"/>
      <c r="E851" s="68"/>
    </row>
    <row r="852" spans="3:5" ht="12.75">
      <c r="C852" s="68"/>
      <c r="D852" s="68"/>
      <c r="E852" s="68"/>
    </row>
    <row r="853" spans="3:5" ht="12.75">
      <c r="C853" s="68"/>
      <c r="D853" s="68"/>
      <c r="E853" s="68"/>
    </row>
    <row r="854" spans="3:5" ht="12.75">
      <c r="C854" s="68"/>
      <c r="D854" s="68"/>
      <c r="E854" s="68"/>
    </row>
    <row r="855" spans="3:5" ht="12.75">
      <c r="C855" s="68"/>
      <c r="D855" s="68"/>
      <c r="E855" s="68"/>
    </row>
    <row r="856" spans="3:5" ht="12.75">
      <c r="C856" s="68"/>
      <c r="D856" s="68"/>
      <c r="E856" s="68"/>
    </row>
    <row r="857" spans="3:5" ht="12.75">
      <c r="C857" s="68"/>
      <c r="D857" s="68"/>
      <c r="E857" s="68"/>
    </row>
    <row r="858" spans="3:5" ht="12.75">
      <c r="C858" s="68"/>
      <c r="D858" s="68"/>
      <c r="E858" s="68"/>
    </row>
    <row r="859" spans="3:5" ht="12.75">
      <c r="C859" s="68"/>
      <c r="D859" s="68"/>
      <c r="E859" s="68"/>
    </row>
    <row r="860" spans="3:5" ht="12.75">
      <c r="C860" s="68"/>
      <c r="D860" s="68"/>
      <c r="E860" s="68"/>
    </row>
    <row r="861" spans="3:5" ht="12.75">
      <c r="C861" s="68"/>
      <c r="D861" s="68"/>
      <c r="E861" s="68"/>
    </row>
    <row r="862" spans="3:5" ht="12.75">
      <c r="C862" s="68"/>
      <c r="D862" s="68"/>
      <c r="E862" s="68"/>
    </row>
    <row r="863" spans="3:5" ht="12.75">
      <c r="C863" s="68"/>
      <c r="D863" s="68"/>
      <c r="E863" s="68"/>
    </row>
    <row r="864" spans="3:5" ht="12.75">
      <c r="C864" s="68"/>
      <c r="D864" s="68"/>
      <c r="E864" s="68"/>
    </row>
    <row r="865" spans="3:5" ht="12.75">
      <c r="C865" s="68"/>
      <c r="D865" s="68"/>
      <c r="E865" s="68"/>
    </row>
    <row r="866" spans="3:5" ht="12.75">
      <c r="C866" s="68"/>
      <c r="D866" s="68"/>
      <c r="E866" s="68"/>
    </row>
    <row r="867" spans="3:5" ht="12.75">
      <c r="C867" s="68"/>
      <c r="D867" s="68"/>
      <c r="E867" s="68"/>
    </row>
    <row r="868" spans="3:5" ht="12.75">
      <c r="C868" s="68"/>
      <c r="D868" s="68"/>
      <c r="E868" s="68"/>
    </row>
    <row r="869" spans="3:5" ht="12.75">
      <c r="C869" s="68"/>
      <c r="D869" s="68"/>
      <c r="E869" s="68"/>
    </row>
    <row r="870" spans="3:5" ht="12.75">
      <c r="C870" s="68"/>
      <c r="D870" s="68"/>
      <c r="E870" s="68"/>
    </row>
    <row r="871" spans="3:5" ht="12.75">
      <c r="C871" s="68"/>
      <c r="D871" s="68"/>
      <c r="E871" s="68"/>
    </row>
    <row r="872" spans="3:5" ht="12.75">
      <c r="C872" s="68"/>
      <c r="D872" s="68"/>
      <c r="E872" s="68"/>
    </row>
    <row r="873" spans="3:5" ht="12.75">
      <c r="C873" s="68"/>
      <c r="D873" s="68"/>
      <c r="E873" s="68"/>
    </row>
    <row r="874" spans="3:5" ht="12.75">
      <c r="C874" s="68"/>
      <c r="D874" s="68"/>
      <c r="E874" s="68"/>
    </row>
    <row r="875" spans="3:5" ht="12.75">
      <c r="C875" s="68"/>
      <c r="D875" s="68"/>
      <c r="E875" s="68"/>
    </row>
    <row r="876" spans="3:5" ht="12.75">
      <c r="C876" s="68"/>
      <c r="D876" s="68"/>
      <c r="E876" s="68"/>
    </row>
    <row r="877" spans="3:5" ht="12.75">
      <c r="C877" s="68"/>
      <c r="D877" s="68"/>
      <c r="E877" s="68"/>
    </row>
    <row r="878" spans="3:5" ht="12.75">
      <c r="C878" s="68"/>
      <c r="D878" s="68"/>
      <c r="E878" s="68"/>
    </row>
    <row r="879" spans="3:5" ht="12.75">
      <c r="C879" s="68"/>
      <c r="D879" s="68"/>
      <c r="E879" s="68"/>
    </row>
    <row r="880" spans="3:5" ht="12.75">
      <c r="C880" s="68"/>
      <c r="D880" s="68"/>
      <c r="E880" s="68"/>
    </row>
    <row r="881" spans="3:5" ht="12.75">
      <c r="C881" s="68"/>
      <c r="D881" s="68"/>
      <c r="E881" s="68"/>
    </row>
    <row r="882" spans="3:5" ht="12.75">
      <c r="C882" s="68"/>
      <c r="D882" s="68"/>
      <c r="E882" s="68"/>
    </row>
    <row r="883" spans="3:5" ht="12.75">
      <c r="C883" s="68"/>
      <c r="D883" s="68"/>
      <c r="E883" s="68"/>
    </row>
    <row r="884" spans="3:5" ht="12.75">
      <c r="C884" s="68"/>
      <c r="D884" s="68"/>
      <c r="E884" s="68"/>
    </row>
    <row r="885" spans="3:5" ht="12.75">
      <c r="C885" s="68"/>
      <c r="D885" s="68"/>
      <c r="E885" s="68"/>
    </row>
    <row r="886" spans="3:5" ht="12.75">
      <c r="C886" s="68"/>
      <c r="D886" s="68"/>
      <c r="E886" s="68"/>
    </row>
    <row r="887" spans="3:5" ht="12.75">
      <c r="C887" s="68"/>
      <c r="D887" s="68"/>
      <c r="E887" s="68"/>
    </row>
    <row r="888" spans="3:5" ht="12.75">
      <c r="C888" s="68"/>
      <c r="D888" s="68"/>
      <c r="E888" s="68"/>
    </row>
    <row r="889" spans="3:5" ht="12.75">
      <c r="C889" s="68"/>
      <c r="D889" s="68"/>
      <c r="E889" s="68"/>
    </row>
    <row r="890" spans="3:5" ht="12.75">
      <c r="C890" s="68"/>
      <c r="D890" s="68"/>
      <c r="E890" s="68"/>
    </row>
    <row r="891" spans="3:5" ht="12.75">
      <c r="C891" s="68"/>
      <c r="D891" s="68"/>
      <c r="E891" s="68"/>
    </row>
    <row r="892" spans="3:5" ht="12.75">
      <c r="C892" s="68"/>
      <c r="D892" s="68"/>
      <c r="E892" s="68"/>
    </row>
    <row r="893" spans="3:5" ht="12.75">
      <c r="C893" s="68"/>
      <c r="D893" s="68"/>
      <c r="E893" s="68"/>
    </row>
    <row r="894" spans="3:5" ht="12.75">
      <c r="C894" s="68"/>
      <c r="D894" s="68"/>
      <c r="E894" s="68"/>
    </row>
    <row r="895" spans="3:5" ht="12.75">
      <c r="C895" s="68"/>
      <c r="D895" s="68"/>
      <c r="E895" s="68"/>
    </row>
    <row r="896" spans="3:5" ht="12.75">
      <c r="C896" s="68"/>
      <c r="D896" s="68"/>
      <c r="E896" s="68"/>
    </row>
    <row r="897" spans="3:5" ht="12.75">
      <c r="C897" s="68"/>
      <c r="D897" s="68"/>
      <c r="E897" s="68"/>
    </row>
    <row r="898" spans="3:5" ht="12.75">
      <c r="C898" s="68"/>
      <c r="D898" s="68"/>
      <c r="E898" s="68"/>
    </row>
    <row r="899" spans="3:5" ht="12.75">
      <c r="C899" s="68"/>
      <c r="D899" s="68"/>
      <c r="E899" s="68"/>
    </row>
    <row r="900" spans="3:5" ht="12.75">
      <c r="C900" s="68"/>
      <c r="D900" s="68"/>
      <c r="E900" s="68"/>
    </row>
    <row r="901" spans="3:5" ht="12.75">
      <c r="C901" s="68"/>
      <c r="D901" s="68"/>
      <c r="E901" s="68"/>
    </row>
    <row r="902" spans="3:5" ht="12.75">
      <c r="C902" s="68"/>
      <c r="D902" s="68"/>
      <c r="E902" s="68"/>
    </row>
    <row r="903" spans="3:5" ht="12.75">
      <c r="C903" s="68"/>
      <c r="D903" s="68"/>
      <c r="E903" s="68"/>
    </row>
    <row r="904" spans="3:5" ht="12.75">
      <c r="C904" s="68"/>
      <c r="D904" s="68"/>
      <c r="E904" s="68"/>
    </row>
    <row r="905" spans="3:5" ht="12.75">
      <c r="C905" s="68"/>
      <c r="D905" s="68"/>
      <c r="E905" s="68"/>
    </row>
    <row r="906" spans="3:5" ht="12.75">
      <c r="C906" s="68"/>
      <c r="D906" s="68"/>
      <c r="E906" s="68"/>
    </row>
    <row r="907" spans="3:5" ht="12.75">
      <c r="C907" s="68"/>
      <c r="D907" s="68"/>
      <c r="E907" s="68"/>
    </row>
    <row r="908" spans="3:5" ht="12.75">
      <c r="C908" s="68"/>
      <c r="D908" s="68"/>
      <c r="E908" s="68"/>
    </row>
    <row r="909" spans="3:5" ht="12.75">
      <c r="C909" s="68"/>
      <c r="D909" s="68"/>
      <c r="E909" s="68"/>
    </row>
    <row r="910" spans="3:5" ht="12.75">
      <c r="C910" s="68"/>
      <c r="D910" s="68"/>
      <c r="E910" s="68"/>
    </row>
    <row r="911" spans="3:5" ht="12.75">
      <c r="C911" s="68"/>
      <c r="D911" s="68"/>
      <c r="E911" s="68"/>
    </row>
    <row r="912" spans="3:5" ht="12.75">
      <c r="C912" s="68"/>
      <c r="D912" s="68"/>
      <c r="E912" s="68"/>
    </row>
    <row r="913" spans="3:5" ht="12.75">
      <c r="C913" s="68"/>
      <c r="D913" s="68"/>
      <c r="E913" s="68"/>
    </row>
    <row r="914" spans="3:5" ht="12.75">
      <c r="C914" s="68"/>
      <c r="D914" s="68"/>
      <c r="E914" s="68"/>
    </row>
    <row r="915" spans="3:5" ht="12.75">
      <c r="C915" s="68"/>
      <c r="D915" s="68"/>
      <c r="E915" s="68"/>
    </row>
    <row r="916" spans="3:5" ht="12.75">
      <c r="C916" s="68"/>
      <c r="D916" s="68"/>
      <c r="E916" s="68"/>
    </row>
    <row r="917" spans="3:5" ht="12.75">
      <c r="C917" s="68"/>
      <c r="D917" s="68"/>
      <c r="E917" s="68"/>
    </row>
    <row r="918" spans="3:5" ht="12.75">
      <c r="C918" s="68"/>
      <c r="D918" s="68"/>
      <c r="E918" s="68"/>
    </row>
    <row r="919" spans="3:5" ht="12.75">
      <c r="C919" s="68"/>
      <c r="D919" s="68"/>
      <c r="E919" s="68"/>
    </row>
    <row r="920" spans="3:5" ht="12.75">
      <c r="C920" s="68"/>
      <c r="D920" s="68"/>
      <c r="E920" s="68"/>
    </row>
    <row r="921" spans="3:5" ht="12.75">
      <c r="C921" s="68"/>
      <c r="D921" s="68"/>
      <c r="E921" s="68"/>
    </row>
    <row r="922" spans="3:5" ht="12.75">
      <c r="C922" s="68"/>
      <c r="D922" s="68"/>
      <c r="E922" s="68"/>
    </row>
    <row r="923" spans="3:5" ht="12.75">
      <c r="C923" s="68"/>
      <c r="D923" s="68"/>
      <c r="E923" s="68"/>
    </row>
    <row r="924" spans="3:5" ht="12.75">
      <c r="C924" s="68"/>
      <c r="D924" s="68"/>
      <c r="E924" s="68"/>
    </row>
    <row r="925" spans="3:5" ht="12.75">
      <c r="C925" s="68"/>
      <c r="D925" s="68"/>
      <c r="E925" s="68"/>
    </row>
    <row r="926" spans="3:5" ht="12.75">
      <c r="C926" s="68"/>
      <c r="D926" s="68"/>
      <c r="E926" s="68"/>
    </row>
    <row r="927" spans="3:5" ht="12.75">
      <c r="C927" s="68"/>
      <c r="D927" s="68"/>
      <c r="E927" s="68"/>
    </row>
    <row r="928" spans="3:5" ht="12.75">
      <c r="C928" s="68"/>
      <c r="D928" s="68"/>
      <c r="E928" s="68"/>
    </row>
    <row r="929" spans="3:5" ht="12.75">
      <c r="C929" s="68"/>
      <c r="D929" s="68"/>
      <c r="E929" s="68"/>
    </row>
    <row r="930" spans="3:5" ht="12.75">
      <c r="C930" s="68"/>
      <c r="D930" s="68"/>
      <c r="E930" s="68"/>
    </row>
    <row r="931" spans="3:5" ht="12.75">
      <c r="C931" s="68"/>
      <c r="D931" s="68"/>
      <c r="E931" s="68"/>
    </row>
    <row r="932" spans="3:5" ht="12.75">
      <c r="C932" s="68"/>
      <c r="D932" s="68"/>
      <c r="E932" s="68"/>
    </row>
    <row r="933" spans="3:5" ht="12.75">
      <c r="C933" s="68"/>
      <c r="D933" s="68"/>
      <c r="E933" s="68"/>
    </row>
    <row r="934" spans="3:5" ht="12.75">
      <c r="C934" s="68"/>
      <c r="D934" s="68"/>
      <c r="E934" s="68"/>
    </row>
    <row r="935" spans="3:5" ht="12.75">
      <c r="C935" s="68"/>
      <c r="D935" s="68"/>
      <c r="E935" s="68"/>
    </row>
    <row r="936" spans="3:5" ht="12.75">
      <c r="C936" s="68"/>
      <c r="D936" s="68"/>
      <c r="E936" s="68"/>
    </row>
    <row r="937" spans="3:5" ht="12.75">
      <c r="C937" s="68"/>
      <c r="D937" s="68"/>
      <c r="E937" s="68"/>
    </row>
    <row r="938" spans="3:5" ht="12.75">
      <c r="C938" s="68"/>
      <c r="D938" s="68"/>
      <c r="E938" s="68"/>
    </row>
    <row r="939" spans="3:5" ht="12.75">
      <c r="C939" s="68"/>
      <c r="D939" s="68"/>
      <c r="E939" s="68"/>
    </row>
    <row r="940" spans="3:5" ht="12.75">
      <c r="C940" s="68"/>
      <c r="D940" s="68"/>
      <c r="E940" s="68"/>
    </row>
    <row r="941" spans="3:5" ht="12.75">
      <c r="C941" s="68"/>
      <c r="D941" s="68"/>
      <c r="E941" s="68"/>
    </row>
    <row r="942" spans="3:5" ht="12.75">
      <c r="C942" s="68"/>
      <c r="D942" s="68"/>
      <c r="E942" s="68"/>
    </row>
    <row r="943" spans="3:5" ht="12.75">
      <c r="C943" s="68"/>
      <c r="D943" s="68"/>
      <c r="E943" s="68"/>
    </row>
    <row r="944" spans="3:5" ht="12.75">
      <c r="C944" s="68"/>
      <c r="D944" s="68"/>
      <c r="E944" s="68"/>
    </row>
    <row r="945" spans="3:5" ht="12.75">
      <c r="C945" s="68"/>
      <c r="D945" s="68"/>
      <c r="E945" s="68"/>
    </row>
    <row r="946" spans="3:5" ht="12.75">
      <c r="C946" s="68"/>
      <c r="D946" s="68"/>
      <c r="E946" s="68"/>
    </row>
    <row r="947" spans="3:5" ht="12.75">
      <c r="C947" s="68"/>
      <c r="D947" s="68"/>
      <c r="E947" s="68"/>
    </row>
    <row r="948" spans="3:5" ht="12.75">
      <c r="C948" s="68"/>
      <c r="D948" s="68"/>
      <c r="E948" s="68"/>
    </row>
    <row r="949" spans="3:5" ht="12.75">
      <c r="C949" s="68"/>
      <c r="D949" s="68"/>
      <c r="E949" s="68"/>
    </row>
    <row r="950" spans="3:5" ht="12.75">
      <c r="C950" s="68"/>
      <c r="D950" s="68"/>
      <c r="E950" s="68"/>
    </row>
    <row r="951" spans="3:5" ht="12.75">
      <c r="C951" s="68"/>
      <c r="D951" s="68"/>
      <c r="E951" s="68"/>
    </row>
    <row r="952" spans="3:5" ht="12.75">
      <c r="C952" s="68"/>
      <c r="D952" s="68"/>
      <c r="E952" s="68"/>
    </row>
    <row r="953" spans="3:5" ht="12.75">
      <c r="C953" s="68"/>
      <c r="D953" s="68"/>
      <c r="E953" s="68"/>
    </row>
    <row r="954" spans="3:5" ht="12.75">
      <c r="C954" s="68"/>
      <c r="D954" s="68"/>
      <c r="E954" s="68"/>
    </row>
    <row r="955" spans="3:5" ht="12.75">
      <c r="C955" s="68"/>
      <c r="D955" s="68"/>
      <c r="E955" s="68"/>
    </row>
    <row r="956" spans="3:5" ht="12.75">
      <c r="C956" s="68"/>
      <c r="D956" s="68"/>
      <c r="E956" s="68"/>
    </row>
    <row r="957" spans="3:5" ht="12.75">
      <c r="C957" s="68"/>
      <c r="D957" s="68"/>
      <c r="E957" s="68"/>
    </row>
    <row r="958" spans="3:5" ht="12.75">
      <c r="C958" s="68"/>
      <c r="D958" s="68"/>
      <c r="E958" s="68"/>
    </row>
    <row r="959" spans="3:5" ht="12.75">
      <c r="C959" s="68"/>
      <c r="D959" s="68"/>
      <c r="E959" s="68"/>
    </row>
    <row r="960" spans="3:5" ht="12.75">
      <c r="C960" s="68"/>
      <c r="D960" s="68"/>
      <c r="E960" s="68"/>
    </row>
    <row r="961" spans="3:5" ht="12.75">
      <c r="C961" s="68"/>
      <c r="D961" s="68"/>
      <c r="E961" s="68"/>
    </row>
    <row r="962" spans="3:5" ht="12.75">
      <c r="C962" s="68"/>
      <c r="D962" s="68"/>
      <c r="E962" s="68"/>
    </row>
    <row r="963" spans="3:5" ht="12.75">
      <c r="C963" s="68"/>
      <c r="D963" s="68"/>
      <c r="E963" s="68"/>
    </row>
    <row r="964" spans="3:5" ht="12.75">
      <c r="C964" s="68"/>
      <c r="D964" s="68"/>
      <c r="E964" s="68"/>
    </row>
    <row r="965" spans="3:5" ht="12.75">
      <c r="C965" s="68"/>
      <c r="D965" s="68"/>
      <c r="E965" s="68"/>
    </row>
    <row r="966" spans="3:5" ht="12.75">
      <c r="C966" s="68"/>
      <c r="D966" s="68"/>
      <c r="E966" s="68"/>
    </row>
    <row r="967" spans="3:5" ht="12.75">
      <c r="C967" s="68"/>
      <c r="D967" s="68"/>
      <c r="E967" s="68"/>
    </row>
    <row r="968" spans="3:5" ht="12.75">
      <c r="C968" s="68"/>
      <c r="D968" s="68"/>
      <c r="E968" s="68"/>
    </row>
    <row r="969" spans="3:5" ht="12.75">
      <c r="C969" s="68"/>
      <c r="D969" s="68"/>
      <c r="E969" s="68"/>
    </row>
    <row r="970" spans="3:5" ht="12.75">
      <c r="C970" s="68"/>
      <c r="D970" s="68"/>
      <c r="E970" s="68"/>
    </row>
    <row r="971" spans="3:5" ht="12.75">
      <c r="C971" s="68"/>
      <c r="D971" s="68"/>
      <c r="E971" s="68"/>
    </row>
    <row r="972" spans="3:5" ht="12.75">
      <c r="C972" s="68"/>
      <c r="D972" s="68"/>
      <c r="E972" s="68"/>
    </row>
    <row r="973" spans="3:5" ht="12.75">
      <c r="C973" s="68"/>
      <c r="D973" s="68"/>
      <c r="E973" s="68"/>
    </row>
    <row r="974" spans="3:5" ht="12.75">
      <c r="C974" s="68"/>
      <c r="D974" s="68"/>
      <c r="E974" s="68"/>
    </row>
    <row r="975" spans="3:5" ht="12.75">
      <c r="C975" s="68"/>
      <c r="D975" s="68"/>
      <c r="E975" s="68"/>
    </row>
    <row r="976" spans="3:5" ht="12.75">
      <c r="C976" s="68"/>
      <c r="D976" s="68"/>
      <c r="E976" s="68"/>
    </row>
    <row r="977" spans="3:5" ht="12.75">
      <c r="C977" s="68"/>
      <c r="D977" s="68"/>
      <c r="E977" s="68"/>
    </row>
    <row r="978" spans="3:5" ht="12.75">
      <c r="C978" s="68"/>
      <c r="D978" s="68"/>
      <c r="E978" s="68"/>
    </row>
    <row r="979" spans="3:5" ht="12.75">
      <c r="C979" s="68"/>
      <c r="D979" s="68"/>
      <c r="E979" s="68"/>
    </row>
    <row r="980" spans="3:5" ht="12.75">
      <c r="C980" s="68"/>
      <c r="D980" s="68"/>
      <c r="E980" s="68"/>
    </row>
    <row r="981" spans="3:5" ht="12.75">
      <c r="C981" s="68"/>
      <c r="D981" s="68"/>
      <c r="E981" s="68"/>
    </row>
    <row r="982" spans="3:5" ht="12.75">
      <c r="C982" s="68"/>
      <c r="D982" s="68"/>
      <c r="E982" s="68"/>
    </row>
    <row r="983" spans="3:5" ht="12.75">
      <c r="C983" s="68"/>
      <c r="D983" s="68"/>
      <c r="E983" s="68"/>
    </row>
    <row r="984" spans="3:5" ht="12.75">
      <c r="C984" s="68"/>
      <c r="D984" s="68"/>
      <c r="E984" s="68"/>
    </row>
    <row r="985" spans="3:5" ht="12.75">
      <c r="C985" s="68"/>
      <c r="D985" s="68"/>
      <c r="E985" s="68"/>
    </row>
    <row r="986" spans="3:5" ht="12.75">
      <c r="C986" s="68"/>
      <c r="D986" s="68"/>
      <c r="E986" s="68"/>
    </row>
    <row r="987" spans="3:5" ht="12.75">
      <c r="C987" s="68"/>
      <c r="D987" s="68"/>
      <c r="E987" s="68"/>
    </row>
    <row r="988" spans="3:5" ht="12.75">
      <c r="C988" s="68"/>
      <c r="D988" s="68"/>
      <c r="E988" s="68"/>
    </row>
    <row r="989" spans="3:5" ht="12.75">
      <c r="C989" s="68"/>
      <c r="D989" s="68"/>
      <c r="E989" s="68"/>
    </row>
    <row r="990" spans="3:5" ht="12.75">
      <c r="C990" s="68"/>
      <c r="D990" s="68"/>
      <c r="E990" s="68"/>
    </row>
    <row r="991" spans="3:5" ht="12.75">
      <c r="C991" s="68"/>
      <c r="D991" s="68"/>
      <c r="E991" s="68"/>
    </row>
    <row r="992" spans="3:5" ht="12.75">
      <c r="C992" s="68"/>
      <c r="D992" s="68"/>
      <c r="E992" s="68"/>
    </row>
    <row r="993" spans="3:5" ht="12.75">
      <c r="C993" s="68"/>
      <c r="D993" s="68"/>
      <c r="E993" s="68"/>
    </row>
    <row r="994" spans="3:5" ht="12.75">
      <c r="C994" s="68"/>
      <c r="D994" s="68"/>
      <c r="E994" s="68"/>
    </row>
    <row r="995" spans="3:5" ht="12.75">
      <c r="C995" s="68"/>
      <c r="D995" s="68"/>
      <c r="E995" s="68"/>
    </row>
    <row r="996" spans="3:5" ht="12.75">
      <c r="C996" s="68"/>
      <c r="D996" s="68"/>
      <c r="E996" s="68"/>
    </row>
    <row r="997" spans="3:5" ht="12.75">
      <c r="C997" s="68"/>
      <c r="D997" s="68"/>
      <c r="E997" s="68"/>
    </row>
    <row r="998" spans="3:5" ht="12.75">
      <c r="C998" s="68"/>
      <c r="D998" s="68"/>
      <c r="E998" s="68"/>
    </row>
    <row r="999" spans="3:5" ht="12.75">
      <c r="C999" s="68"/>
      <c r="D999" s="68"/>
      <c r="E999" s="68"/>
    </row>
    <row r="1000" spans="3:5" ht="12.75">
      <c r="C1000" s="68"/>
      <c r="D1000" s="68"/>
      <c r="E1000" s="68"/>
    </row>
    <row r="1001" spans="3:5" ht="12.75">
      <c r="C1001" s="68"/>
      <c r="D1001" s="68"/>
      <c r="E1001" s="68"/>
    </row>
    <row r="1002" spans="3:5" ht="12.75">
      <c r="C1002" s="68"/>
      <c r="D1002" s="68"/>
      <c r="E1002" s="68"/>
    </row>
    <row r="1003" spans="3:5" ht="12.75">
      <c r="C1003" s="68"/>
      <c r="D1003" s="68"/>
      <c r="E1003" s="68"/>
    </row>
  </sheetData>
  <autoFilter ref="A1:R98" xr:uid="{00000000-0001-0000-0400-000000000000}">
    <filterColumn colId="7">
      <filters>
        <filter val="Available - OpenPBTA cohort"/>
      </filters>
    </filterColumn>
  </autoFilter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E5E8-7032-4799-A574-0F41145F27F5}">
  <sheetPr filterMode="1">
    <outlinePr summaryBelow="0" summaryRight="0"/>
  </sheetPr>
  <dimension ref="A1:J1003"/>
  <sheetViews>
    <sheetView workbookViewId="0">
      <pane ySplit="1" topLeftCell="A83" activePane="bottomLeft" state="frozen"/>
      <selection pane="bottomLeft" activeCell="A83" sqref="A83"/>
    </sheetView>
  </sheetViews>
  <sheetFormatPr defaultColWidth="14.42578125" defaultRowHeight="15.75" customHeight="1"/>
  <cols>
    <col min="3" max="5" width="26.140625" style="70" customWidth="1"/>
    <col min="6" max="6" width="19.28515625" style="70" customWidth="1"/>
    <col min="7" max="7" width="25" style="70" customWidth="1"/>
    <col min="8" max="8" width="17.140625" style="70" customWidth="1"/>
    <col min="9" max="9" width="9.140625" customWidth="1"/>
  </cols>
  <sheetData>
    <row r="1" spans="1:10" ht="36.75" customHeight="1">
      <c r="B1" s="71" t="s">
        <v>41</v>
      </c>
      <c r="C1" s="96" t="s">
        <v>1225</v>
      </c>
      <c r="D1" s="96" t="s">
        <v>1226</v>
      </c>
      <c r="E1" s="96" t="s">
        <v>1039</v>
      </c>
      <c r="F1" s="97" t="s">
        <v>1492</v>
      </c>
      <c r="G1" s="70" t="s">
        <v>1471</v>
      </c>
      <c r="H1" s="70" t="s">
        <v>35</v>
      </c>
    </row>
    <row r="2" spans="1:10" ht="12.75" hidden="1">
      <c r="A2" t="s">
        <v>113</v>
      </c>
      <c r="B2" t="s">
        <v>114</v>
      </c>
      <c r="C2" s="96" t="s">
        <v>1493</v>
      </c>
      <c r="D2" s="96" t="s">
        <v>1493</v>
      </c>
      <c r="E2" s="96" t="s">
        <v>1493</v>
      </c>
      <c r="F2" s="96" t="s">
        <v>1493</v>
      </c>
      <c r="G2" s="96" t="s">
        <v>1286</v>
      </c>
      <c r="H2" s="70" t="s">
        <v>1299</v>
      </c>
    </row>
    <row r="3" spans="1:10" ht="12.75" hidden="1">
      <c r="A3" t="s">
        <v>125</v>
      </c>
      <c r="B3" t="s">
        <v>126</v>
      </c>
      <c r="C3" s="96" t="s">
        <v>1493</v>
      </c>
      <c r="D3" s="96" t="s">
        <v>1493</v>
      </c>
      <c r="E3" s="96" t="s">
        <v>1493</v>
      </c>
      <c r="F3" s="96" t="s">
        <v>1286</v>
      </c>
      <c r="G3" s="96" t="s">
        <v>1286</v>
      </c>
      <c r="H3" s="70" t="s">
        <v>1299</v>
      </c>
    </row>
    <row r="4" spans="1:10" ht="12.75" hidden="1">
      <c r="A4" t="s">
        <v>135</v>
      </c>
      <c r="B4" t="s">
        <v>136</v>
      </c>
      <c r="C4" s="96" t="s">
        <v>1493</v>
      </c>
      <c r="D4" s="96" t="s">
        <v>1493</v>
      </c>
      <c r="E4" s="96" t="s">
        <v>1493</v>
      </c>
      <c r="F4" s="96" t="s">
        <v>1286</v>
      </c>
      <c r="G4" s="96" t="s">
        <v>1286</v>
      </c>
      <c r="H4" s="70" t="s">
        <v>1299</v>
      </c>
    </row>
    <row r="5" spans="1:10" ht="12.75" hidden="1">
      <c r="A5" t="s">
        <v>144</v>
      </c>
      <c r="B5" t="s">
        <v>145</v>
      </c>
      <c r="C5" s="96" t="s">
        <v>1493</v>
      </c>
      <c r="D5" s="96" t="s">
        <v>1493</v>
      </c>
      <c r="E5" s="96" t="s">
        <v>1493</v>
      </c>
      <c r="F5" s="96" t="s">
        <v>1286</v>
      </c>
      <c r="G5" s="96" t="s">
        <v>1286</v>
      </c>
      <c r="H5" s="70" t="s">
        <v>1299</v>
      </c>
    </row>
    <row r="6" spans="1:10" ht="12.75" hidden="1">
      <c r="A6" t="s">
        <v>153</v>
      </c>
      <c r="B6" t="s">
        <v>154</v>
      </c>
      <c r="C6" s="96" t="s">
        <v>1493</v>
      </c>
      <c r="D6" s="96" t="s">
        <v>1286</v>
      </c>
      <c r="E6" s="96" t="s">
        <v>1493</v>
      </c>
      <c r="F6" s="96" t="s">
        <v>1286</v>
      </c>
      <c r="G6" s="96" t="s">
        <v>1286</v>
      </c>
      <c r="H6" s="70" t="s">
        <v>1299</v>
      </c>
    </row>
    <row r="7" spans="1:10" ht="12.75" hidden="1">
      <c r="A7" t="s">
        <v>162</v>
      </c>
      <c r="B7" t="s">
        <v>124</v>
      </c>
      <c r="C7" s="96" t="s">
        <v>1493</v>
      </c>
      <c r="D7" s="96" t="s">
        <v>1493</v>
      </c>
      <c r="E7" s="96" t="s">
        <v>1493</v>
      </c>
      <c r="F7" s="96" t="s">
        <v>1286</v>
      </c>
      <c r="G7" s="96" t="s">
        <v>1286</v>
      </c>
      <c r="H7" s="70" t="s">
        <v>1299</v>
      </c>
    </row>
    <row r="8" spans="1:10" ht="12.75" hidden="1">
      <c r="A8" t="s">
        <v>170</v>
      </c>
      <c r="B8" t="s">
        <v>171</v>
      </c>
      <c r="C8" s="96" t="s">
        <v>1493</v>
      </c>
      <c r="D8" s="96" t="s">
        <v>1493</v>
      </c>
      <c r="E8" s="96" t="s">
        <v>1493</v>
      </c>
      <c r="F8" s="96" t="s">
        <v>1286</v>
      </c>
      <c r="G8" s="96" t="s">
        <v>1286</v>
      </c>
      <c r="H8" s="70" t="s">
        <v>1299</v>
      </c>
      <c r="J8" s="11"/>
    </row>
    <row r="9" spans="1:10" ht="12.75" hidden="1">
      <c r="A9" t="s">
        <v>179</v>
      </c>
      <c r="B9" t="s">
        <v>180</v>
      </c>
      <c r="C9" s="96" t="s">
        <v>1493</v>
      </c>
      <c r="D9" s="96" t="s">
        <v>1493</v>
      </c>
      <c r="E9" s="96" t="s">
        <v>1493</v>
      </c>
      <c r="F9" s="96" t="s">
        <v>1286</v>
      </c>
      <c r="G9" s="96" t="s">
        <v>1286</v>
      </c>
      <c r="H9" s="70" t="s">
        <v>1299</v>
      </c>
      <c r="J9" s="11"/>
    </row>
    <row r="10" spans="1:10" ht="12.75" hidden="1">
      <c r="A10" t="s">
        <v>194</v>
      </c>
      <c r="B10" t="s">
        <v>195</v>
      </c>
      <c r="C10" s="96" t="s">
        <v>1493</v>
      </c>
      <c r="D10" s="96" t="s">
        <v>1493</v>
      </c>
      <c r="E10" s="96" t="s">
        <v>1493</v>
      </c>
      <c r="F10" s="96" t="s">
        <v>1286</v>
      </c>
      <c r="G10" s="96" t="s">
        <v>1493</v>
      </c>
      <c r="H10" s="70" t="s">
        <v>1299</v>
      </c>
      <c r="J10" s="11"/>
    </row>
    <row r="11" spans="1:10" ht="12.75" hidden="1">
      <c r="A11" t="s">
        <v>203</v>
      </c>
      <c r="B11" t="s">
        <v>204</v>
      </c>
      <c r="C11" s="96" t="s">
        <v>1493</v>
      </c>
      <c r="D11" s="96" t="s">
        <v>1493</v>
      </c>
      <c r="E11" s="96" t="s">
        <v>1493</v>
      </c>
      <c r="F11" s="96" t="s">
        <v>1286</v>
      </c>
      <c r="G11" s="96" t="s">
        <v>1286</v>
      </c>
      <c r="H11" s="70" t="s">
        <v>1299</v>
      </c>
    </row>
    <row r="12" spans="1:10" ht="12.75" hidden="1">
      <c r="A12" t="s">
        <v>212</v>
      </c>
      <c r="B12" t="s">
        <v>213</v>
      </c>
      <c r="C12" s="96" t="s">
        <v>1286</v>
      </c>
      <c r="D12" s="96" t="s">
        <v>1493</v>
      </c>
      <c r="E12" s="96" t="s">
        <v>1493</v>
      </c>
      <c r="F12" s="96" t="s">
        <v>1286</v>
      </c>
      <c r="G12" s="96" t="s">
        <v>1286</v>
      </c>
      <c r="H12" s="70" t="s">
        <v>1299</v>
      </c>
    </row>
    <row r="13" spans="1:10" ht="12.75" hidden="1">
      <c r="A13" t="s">
        <v>222</v>
      </c>
      <c r="B13" t="s">
        <v>223</v>
      </c>
      <c r="C13" s="96" t="s">
        <v>1286</v>
      </c>
      <c r="D13" s="96" t="s">
        <v>1493</v>
      </c>
      <c r="E13" s="96" t="s">
        <v>1493</v>
      </c>
      <c r="F13" s="96" t="s">
        <v>1286</v>
      </c>
      <c r="G13" s="96" t="s">
        <v>1286</v>
      </c>
      <c r="H13" s="70" t="s">
        <v>1299</v>
      </c>
    </row>
    <row r="14" spans="1:10" ht="12.75" hidden="1">
      <c r="A14" t="s">
        <v>230</v>
      </c>
      <c r="B14" t="s">
        <v>231</v>
      </c>
      <c r="C14" s="96" t="s">
        <v>1286</v>
      </c>
      <c r="D14" s="96" t="s">
        <v>1493</v>
      </c>
      <c r="E14" s="96" t="s">
        <v>1493</v>
      </c>
      <c r="F14" s="96" t="s">
        <v>1286</v>
      </c>
      <c r="G14" s="96" t="s">
        <v>1286</v>
      </c>
      <c r="H14" s="70" t="s">
        <v>1299</v>
      </c>
    </row>
    <row r="15" spans="1:10" ht="12.75" hidden="1">
      <c r="A15" t="s">
        <v>237</v>
      </c>
      <c r="B15" t="s">
        <v>238</v>
      </c>
      <c r="C15" s="96" t="s">
        <v>1286</v>
      </c>
      <c r="D15" s="96" t="s">
        <v>1493</v>
      </c>
      <c r="E15" s="96" t="s">
        <v>1493</v>
      </c>
      <c r="F15" s="96" t="s">
        <v>1286</v>
      </c>
      <c r="G15" s="96" t="s">
        <v>1286</v>
      </c>
      <c r="H15" s="70" t="s">
        <v>1299</v>
      </c>
    </row>
    <row r="16" spans="1:10" ht="12.75" hidden="1">
      <c r="A16" t="s">
        <v>244</v>
      </c>
      <c r="B16" t="s">
        <v>186</v>
      </c>
      <c r="C16" s="96" t="s">
        <v>1493</v>
      </c>
      <c r="D16" s="96" t="s">
        <v>1493</v>
      </c>
      <c r="E16" s="96" t="s">
        <v>1493</v>
      </c>
      <c r="F16" s="96" t="s">
        <v>1286</v>
      </c>
      <c r="G16" s="96" t="s">
        <v>1286</v>
      </c>
      <c r="H16" s="70" t="s">
        <v>1299</v>
      </c>
    </row>
    <row r="17" spans="1:8" ht="12.75" hidden="1">
      <c r="A17" t="s">
        <v>252</v>
      </c>
      <c r="B17" t="s">
        <v>253</v>
      </c>
      <c r="C17" s="96" t="s">
        <v>1493</v>
      </c>
      <c r="D17" s="96" t="s">
        <v>1493</v>
      </c>
      <c r="E17" s="96" t="s">
        <v>1493</v>
      </c>
      <c r="F17" s="96" t="s">
        <v>1286</v>
      </c>
      <c r="G17" s="96" t="s">
        <v>1286</v>
      </c>
      <c r="H17" s="70" t="s">
        <v>1299</v>
      </c>
    </row>
    <row r="18" spans="1:8" ht="12.75" hidden="1">
      <c r="A18" t="s">
        <v>260</v>
      </c>
      <c r="B18" t="s">
        <v>261</v>
      </c>
      <c r="C18" s="96" t="s">
        <v>1493</v>
      </c>
      <c r="D18" s="96" t="s">
        <v>1493</v>
      </c>
      <c r="E18" s="96" t="s">
        <v>1493</v>
      </c>
      <c r="F18" s="96" t="s">
        <v>1286</v>
      </c>
      <c r="G18" s="96" t="s">
        <v>1286</v>
      </c>
      <c r="H18" s="70" t="s">
        <v>1299</v>
      </c>
    </row>
    <row r="19" spans="1:8" ht="12.75" hidden="1">
      <c r="A19" t="s">
        <v>268</v>
      </c>
      <c r="B19" t="s">
        <v>269</v>
      </c>
      <c r="C19" s="96" t="s">
        <v>1493</v>
      </c>
      <c r="D19" s="96" t="s">
        <v>1493</v>
      </c>
      <c r="E19" s="96" t="s">
        <v>1493</v>
      </c>
      <c r="F19" s="96" t="s">
        <v>1286</v>
      </c>
      <c r="G19" s="96" t="s">
        <v>1286</v>
      </c>
      <c r="H19" s="70" t="s">
        <v>1299</v>
      </c>
    </row>
    <row r="20" spans="1:8" ht="12.75" hidden="1">
      <c r="A20" t="s">
        <v>277</v>
      </c>
      <c r="B20" t="s">
        <v>278</v>
      </c>
      <c r="C20" s="96" t="s">
        <v>1493</v>
      </c>
      <c r="D20" s="96" t="s">
        <v>1493</v>
      </c>
      <c r="E20" s="96" t="s">
        <v>1493</v>
      </c>
      <c r="F20" s="96" t="s">
        <v>1286</v>
      </c>
      <c r="G20" s="96" t="s">
        <v>1286</v>
      </c>
      <c r="H20" s="70" t="s">
        <v>1299</v>
      </c>
    </row>
    <row r="21" spans="1:8" ht="12.75">
      <c r="A21" t="s">
        <v>286</v>
      </c>
      <c r="B21" t="s">
        <v>287</v>
      </c>
      <c r="C21" s="96" t="s">
        <v>1493</v>
      </c>
      <c r="D21" s="96" t="s">
        <v>1493</v>
      </c>
      <c r="E21" s="96" t="s">
        <v>1493</v>
      </c>
      <c r="F21" s="96" t="s">
        <v>1493</v>
      </c>
      <c r="G21" s="96" t="s">
        <v>1493</v>
      </c>
      <c r="H21" s="70" t="s">
        <v>1286</v>
      </c>
    </row>
    <row r="22" spans="1:8" ht="12.75" hidden="1">
      <c r="A22" t="s">
        <v>298</v>
      </c>
      <c r="B22" t="s">
        <v>299</v>
      </c>
      <c r="C22" s="96" t="s">
        <v>1286</v>
      </c>
      <c r="D22" s="96" t="s">
        <v>1493</v>
      </c>
      <c r="E22" s="96" t="s">
        <v>1493</v>
      </c>
      <c r="F22" s="96" t="s">
        <v>1286</v>
      </c>
      <c r="G22" s="96" t="s">
        <v>1493</v>
      </c>
      <c r="H22" s="70" t="s">
        <v>1299</v>
      </c>
    </row>
    <row r="23" spans="1:8" ht="12.75" hidden="1">
      <c r="A23" t="s">
        <v>306</v>
      </c>
      <c r="B23" t="s">
        <v>307</v>
      </c>
      <c r="C23" s="96" t="s">
        <v>1286</v>
      </c>
      <c r="D23" s="96" t="s">
        <v>1493</v>
      </c>
      <c r="E23" s="96" t="s">
        <v>1493</v>
      </c>
      <c r="F23" s="96" t="s">
        <v>1286</v>
      </c>
      <c r="G23" s="96" t="s">
        <v>1286</v>
      </c>
      <c r="H23" s="70" t="s">
        <v>1299</v>
      </c>
    </row>
    <row r="24" spans="1:8" ht="12.75" hidden="1">
      <c r="A24" t="s">
        <v>313</v>
      </c>
      <c r="B24" t="s">
        <v>193</v>
      </c>
      <c r="C24" s="96" t="s">
        <v>1493</v>
      </c>
      <c r="D24" s="96" t="s">
        <v>1493</v>
      </c>
      <c r="E24" s="96" t="s">
        <v>1493</v>
      </c>
      <c r="F24" s="96" t="s">
        <v>1286</v>
      </c>
      <c r="G24" s="96" t="s">
        <v>1493</v>
      </c>
      <c r="H24" s="70" t="s">
        <v>1299</v>
      </c>
    </row>
    <row r="25" spans="1:8" ht="12.75" hidden="1">
      <c r="A25" t="s">
        <v>323</v>
      </c>
      <c r="B25" t="s">
        <v>177</v>
      </c>
      <c r="C25" s="96" t="s">
        <v>1493</v>
      </c>
      <c r="D25" s="96" t="s">
        <v>1493</v>
      </c>
      <c r="E25" s="96" t="s">
        <v>1493</v>
      </c>
      <c r="F25" s="96" t="s">
        <v>1286</v>
      </c>
      <c r="G25" s="96" t="s">
        <v>1493</v>
      </c>
      <c r="H25" s="70" t="s">
        <v>1299</v>
      </c>
    </row>
    <row r="26" spans="1:8" ht="12.75" hidden="1">
      <c r="A26" t="s">
        <v>332</v>
      </c>
      <c r="B26" t="s">
        <v>168</v>
      </c>
      <c r="C26" s="96" t="s">
        <v>1493</v>
      </c>
      <c r="D26" s="96" t="s">
        <v>1493</v>
      </c>
      <c r="E26" s="96" t="s">
        <v>1493</v>
      </c>
      <c r="F26" s="96" t="s">
        <v>1286</v>
      </c>
      <c r="G26" s="96" t="s">
        <v>1493</v>
      </c>
      <c r="H26" s="70" t="s">
        <v>1299</v>
      </c>
    </row>
    <row r="27" spans="1:8" ht="12.75" hidden="1">
      <c r="A27" t="s">
        <v>341</v>
      </c>
      <c r="B27" t="s">
        <v>342</v>
      </c>
      <c r="C27" s="96" t="s">
        <v>1493</v>
      </c>
      <c r="D27" s="96" t="s">
        <v>1493</v>
      </c>
      <c r="E27" s="96" t="s">
        <v>1493</v>
      </c>
      <c r="F27" s="96" t="s">
        <v>1286</v>
      </c>
      <c r="G27" s="96" t="s">
        <v>1286</v>
      </c>
      <c r="H27" s="70" t="s">
        <v>1299</v>
      </c>
    </row>
    <row r="28" spans="1:8" ht="12.75" hidden="1">
      <c r="A28" t="s">
        <v>57</v>
      </c>
      <c r="B28" t="s">
        <v>58</v>
      </c>
      <c r="C28" s="96" t="s">
        <v>1493</v>
      </c>
      <c r="D28" s="96" t="s">
        <v>1493</v>
      </c>
      <c r="E28" s="96" t="s">
        <v>1493</v>
      </c>
      <c r="F28" s="96" t="s">
        <v>1493</v>
      </c>
      <c r="G28" s="96" t="s">
        <v>1286</v>
      </c>
      <c r="H28" s="70" t="s">
        <v>1299</v>
      </c>
    </row>
    <row r="29" spans="1:8" ht="12.75" hidden="1">
      <c r="A29" t="s">
        <v>57</v>
      </c>
      <c r="B29" t="s">
        <v>64</v>
      </c>
      <c r="C29" s="96" t="s">
        <v>1493</v>
      </c>
      <c r="D29" s="96" t="s">
        <v>1493</v>
      </c>
      <c r="E29" s="96" t="s">
        <v>1493</v>
      </c>
      <c r="F29" s="96" t="s">
        <v>1493</v>
      </c>
      <c r="G29" s="96" t="s">
        <v>1286</v>
      </c>
      <c r="H29" s="70" t="s">
        <v>1299</v>
      </c>
    </row>
    <row r="30" spans="1:8" ht="12.75" hidden="1">
      <c r="A30" t="s">
        <v>358</v>
      </c>
      <c r="B30" t="s">
        <v>284</v>
      </c>
      <c r="C30" s="96" t="s">
        <v>1493</v>
      </c>
      <c r="D30" s="96" t="s">
        <v>1493</v>
      </c>
      <c r="E30" s="96" t="s">
        <v>1493</v>
      </c>
      <c r="F30" s="96" t="s">
        <v>1286</v>
      </c>
      <c r="G30" s="96" t="s">
        <v>1286</v>
      </c>
      <c r="H30" s="70" t="s">
        <v>1299</v>
      </c>
    </row>
    <row r="31" spans="1:8" ht="12.75" hidden="1">
      <c r="A31" t="s">
        <v>364</v>
      </c>
      <c r="B31" t="s">
        <v>258</v>
      </c>
      <c r="C31" s="96" t="s">
        <v>1493</v>
      </c>
      <c r="D31" s="96" t="s">
        <v>1493</v>
      </c>
      <c r="E31" s="96" t="s">
        <v>1493</v>
      </c>
      <c r="F31" s="96" t="s">
        <v>1286</v>
      </c>
      <c r="G31" s="96" t="s">
        <v>1493</v>
      </c>
      <c r="H31" s="70" t="s">
        <v>1299</v>
      </c>
    </row>
    <row r="32" spans="1:8" ht="12.75" hidden="1">
      <c r="A32" t="s">
        <v>372</v>
      </c>
      <c r="B32" t="s">
        <v>373</v>
      </c>
      <c r="C32" s="96" t="s">
        <v>1493</v>
      </c>
      <c r="D32" s="96" t="s">
        <v>1493</v>
      </c>
      <c r="E32" s="96" t="s">
        <v>1493</v>
      </c>
      <c r="F32" s="96" t="s">
        <v>1286</v>
      </c>
      <c r="G32" s="96" t="s">
        <v>1286</v>
      </c>
      <c r="H32" s="70" t="s">
        <v>1299</v>
      </c>
    </row>
    <row r="33" spans="1:9" ht="12.75" hidden="1">
      <c r="A33" t="s">
        <v>382</v>
      </c>
      <c r="B33" t="s">
        <v>383</v>
      </c>
      <c r="C33" s="96" t="s">
        <v>1493</v>
      </c>
      <c r="D33" s="96" t="s">
        <v>1493</v>
      </c>
      <c r="E33" s="96" t="s">
        <v>1493</v>
      </c>
      <c r="F33" s="96" t="s">
        <v>1286</v>
      </c>
      <c r="G33" s="96" t="s">
        <v>1286</v>
      </c>
      <c r="H33" s="70" t="s">
        <v>1299</v>
      </c>
    </row>
    <row r="34" spans="1:9" ht="12.75">
      <c r="A34" t="s">
        <v>390</v>
      </c>
      <c r="B34" t="s">
        <v>391</v>
      </c>
      <c r="C34" s="96" t="s">
        <v>1493</v>
      </c>
      <c r="D34" s="96" t="s">
        <v>1493</v>
      </c>
      <c r="E34" s="96" t="s">
        <v>1493</v>
      </c>
      <c r="F34" s="96" t="s">
        <v>1286</v>
      </c>
      <c r="G34" s="96" t="s">
        <v>1286</v>
      </c>
      <c r="H34" s="70" t="s">
        <v>1286</v>
      </c>
    </row>
    <row r="35" spans="1:9" ht="12.75" hidden="1">
      <c r="A35" t="s">
        <v>398</v>
      </c>
      <c r="B35" t="s">
        <v>346</v>
      </c>
      <c r="C35" s="96" t="s">
        <v>1493</v>
      </c>
      <c r="D35" s="96" t="s">
        <v>1493</v>
      </c>
      <c r="E35" s="96" t="s">
        <v>1493</v>
      </c>
      <c r="F35" s="96" t="s">
        <v>1493</v>
      </c>
      <c r="G35" s="96" t="s">
        <v>1493</v>
      </c>
      <c r="H35" s="70" t="s">
        <v>1299</v>
      </c>
    </row>
    <row r="36" spans="1:9" ht="12.75" hidden="1">
      <c r="A36" t="s">
        <v>398</v>
      </c>
      <c r="B36" t="s">
        <v>405</v>
      </c>
      <c r="C36" s="96" t="s">
        <v>1493</v>
      </c>
      <c r="D36" s="96" t="s">
        <v>1493</v>
      </c>
      <c r="E36" s="96" t="s">
        <v>1493</v>
      </c>
      <c r="F36" s="96" t="s">
        <v>1493</v>
      </c>
      <c r="G36" s="96" t="s">
        <v>1286</v>
      </c>
      <c r="H36" s="70" t="s">
        <v>1299</v>
      </c>
    </row>
    <row r="37" spans="1:9" ht="12.75">
      <c r="A37" t="s">
        <v>398</v>
      </c>
      <c r="B37" t="s">
        <v>412</v>
      </c>
      <c r="C37" s="96" t="s">
        <v>1493</v>
      </c>
      <c r="D37" s="96" t="s">
        <v>1493</v>
      </c>
      <c r="E37" s="96" t="s">
        <v>1493</v>
      </c>
      <c r="F37" s="96" t="s">
        <v>1493</v>
      </c>
      <c r="G37" s="96" t="s">
        <v>1493</v>
      </c>
      <c r="H37" s="70" t="s">
        <v>1286</v>
      </c>
    </row>
    <row r="38" spans="1:9" ht="12.75">
      <c r="A38" t="s">
        <v>398</v>
      </c>
      <c r="B38" t="s">
        <v>418</v>
      </c>
      <c r="C38" s="96" t="s">
        <v>1493</v>
      </c>
      <c r="D38" s="96" t="s">
        <v>1493</v>
      </c>
      <c r="E38" s="96" t="s">
        <v>1493</v>
      </c>
      <c r="F38" s="96" t="s">
        <v>1493</v>
      </c>
      <c r="G38" s="96" t="s">
        <v>1493</v>
      </c>
      <c r="H38" s="70" t="s">
        <v>1286</v>
      </c>
    </row>
    <row r="39" spans="1:9" ht="12.75" hidden="1">
      <c r="A39" t="s">
        <v>425</v>
      </c>
      <c r="B39" t="s">
        <v>320</v>
      </c>
      <c r="C39" s="96" t="s">
        <v>1493</v>
      </c>
      <c r="D39" s="96" t="s">
        <v>1493</v>
      </c>
      <c r="E39" s="96" t="s">
        <v>1493</v>
      </c>
      <c r="F39" s="96" t="s">
        <v>1286</v>
      </c>
      <c r="G39" s="96" t="s">
        <v>1286</v>
      </c>
      <c r="H39" s="70" t="s">
        <v>1299</v>
      </c>
    </row>
    <row r="40" spans="1:9" ht="12.75" hidden="1">
      <c r="A40" t="s">
        <v>433</v>
      </c>
      <c r="B40" t="s">
        <v>142</v>
      </c>
      <c r="C40" s="96" t="s">
        <v>1493</v>
      </c>
      <c r="D40" s="96" t="s">
        <v>1493</v>
      </c>
      <c r="E40" s="96" t="s">
        <v>1493</v>
      </c>
      <c r="F40" s="96" t="s">
        <v>1286</v>
      </c>
      <c r="G40" s="96" t="s">
        <v>1286</v>
      </c>
      <c r="H40" s="70" t="s">
        <v>1299</v>
      </c>
    </row>
    <row r="41" spans="1:9" ht="12.75" hidden="1">
      <c r="A41" t="s">
        <v>440</v>
      </c>
      <c r="B41" t="s">
        <v>441</v>
      </c>
      <c r="C41" s="96" t="s">
        <v>1493</v>
      </c>
      <c r="D41" s="96" t="s">
        <v>1493</v>
      </c>
      <c r="E41" s="96" t="s">
        <v>1493</v>
      </c>
      <c r="F41" s="96" t="s">
        <v>1286</v>
      </c>
      <c r="G41" s="96" t="s">
        <v>1493</v>
      </c>
      <c r="H41" s="70" t="s">
        <v>1299</v>
      </c>
    </row>
    <row r="42" spans="1:9" ht="12.75">
      <c r="A42" s="5" t="s">
        <v>448</v>
      </c>
      <c r="B42" s="5" t="s">
        <v>449</v>
      </c>
      <c r="C42" s="96" t="s">
        <v>1493</v>
      </c>
      <c r="D42" s="96" t="s">
        <v>1286</v>
      </c>
      <c r="E42" s="96" t="s">
        <v>1286</v>
      </c>
      <c r="F42" s="96" t="s">
        <v>1286</v>
      </c>
      <c r="G42" s="96" t="s">
        <v>1286</v>
      </c>
      <c r="H42" s="70" t="s">
        <v>1286</v>
      </c>
      <c r="I42" s="11"/>
    </row>
    <row r="43" spans="1:9" ht="12.75">
      <c r="A43" t="s">
        <v>455</v>
      </c>
      <c r="B43" t="s">
        <v>86</v>
      </c>
      <c r="C43" s="96" t="s">
        <v>1493</v>
      </c>
      <c r="D43" s="96" t="s">
        <v>1493</v>
      </c>
      <c r="E43" s="96" t="s">
        <v>1493</v>
      </c>
      <c r="F43" s="96" t="s">
        <v>1286</v>
      </c>
      <c r="G43" s="96" t="s">
        <v>1286</v>
      </c>
      <c r="H43" s="70" t="s">
        <v>1286</v>
      </c>
    </row>
    <row r="44" spans="1:9" ht="12.75" hidden="1">
      <c r="A44" t="s">
        <v>458</v>
      </c>
      <c r="B44" t="s">
        <v>250</v>
      </c>
      <c r="C44" s="96" t="s">
        <v>1493</v>
      </c>
      <c r="D44" s="96" t="s">
        <v>1493</v>
      </c>
      <c r="E44" s="96" t="s">
        <v>1493</v>
      </c>
      <c r="F44" s="96" t="s">
        <v>1286</v>
      </c>
      <c r="G44" s="96" t="s">
        <v>1286</v>
      </c>
      <c r="H44" s="70" t="s">
        <v>1299</v>
      </c>
    </row>
    <row r="45" spans="1:9" ht="12.75" hidden="1">
      <c r="A45" t="s">
        <v>50</v>
      </c>
      <c r="B45" t="s">
        <v>51</v>
      </c>
      <c r="C45" s="96" t="s">
        <v>1493</v>
      </c>
      <c r="D45" s="96" t="s">
        <v>1493</v>
      </c>
      <c r="E45" s="96" t="s">
        <v>1493</v>
      </c>
      <c r="F45" s="96" t="s">
        <v>1286</v>
      </c>
      <c r="G45" s="96" t="s">
        <v>1493</v>
      </c>
      <c r="H45" s="70" t="s">
        <v>1299</v>
      </c>
    </row>
    <row r="46" spans="1:9" ht="12.75" hidden="1">
      <c r="A46" t="s">
        <v>473</v>
      </c>
      <c r="B46" t="s">
        <v>454</v>
      </c>
      <c r="C46" s="96" t="s">
        <v>1493</v>
      </c>
      <c r="D46" s="96" t="s">
        <v>1493</v>
      </c>
      <c r="E46" s="96" t="s">
        <v>1493</v>
      </c>
      <c r="F46" s="96" t="s">
        <v>1286</v>
      </c>
      <c r="G46" s="96" t="s">
        <v>1493</v>
      </c>
      <c r="H46" s="70" t="s">
        <v>1299</v>
      </c>
    </row>
    <row r="47" spans="1:9" ht="12.75" hidden="1">
      <c r="A47" t="s">
        <v>481</v>
      </c>
      <c r="B47" t="s">
        <v>347</v>
      </c>
      <c r="C47" s="96" t="s">
        <v>1493</v>
      </c>
      <c r="D47" s="96" t="s">
        <v>1493</v>
      </c>
      <c r="E47" s="96" t="s">
        <v>1493</v>
      </c>
      <c r="F47" s="96" t="s">
        <v>1286</v>
      </c>
      <c r="G47" s="96" t="s">
        <v>1286</v>
      </c>
      <c r="H47" s="70" t="s">
        <v>1299</v>
      </c>
    </row>
    <row r="48" spans="1:9" ht="12.75" hidden="1">
      <c r="A48" s="85" t="s">
        <v>1487</v>
      </c>
      <c r="B48" t="s">
        <v>275</v>
      </c>
      <c r="C48" s="96" t="s">
        <v>1286</v>
      </c>
      <c r="D48" s="96" t="s">
        <v>1493</v>
      </c>
      <c r="E48" s="96" t="s">
        <v>1493</v>
      </c>
      <c r="F48" s="96" t="s">
        <v>1286</v>
      </c>
      <c r="G48" s="96" t="s">
        <v>1286</v>
      </c>
      <c r="H48" s="70" t="s">
        <v>1299</v>
      </c>
    </row>
    <row r="49" spans="1:8" ht="12.75" hidden="1">
      <c r="A49" t="s">
        <v>489</v>
      </c>
      <c r="B49" t="s">
        <v>490</v>
      </c>
      <c r="C49" s="96" t="s">
        <v>1493</v>
      </c>
      <c r="D49" s="96" t="s">
        <v>1493</v>
      </c>
      <c r="E49" s="96" t="s">
        <v>1493</v>
      </c>
      <c r="F49" s="96" t="s">
        <v>1286</v>
      </c>
      <c r="G49" s="96" t="s">
        <v>1493</v>
      </c>
      <c r="H49" s="70" t="s">
        <v>1299</v>
      </c>
    </row>
    <row r="50" spans="1:8" ht="12.75" hidden="1">
      <c r="A50" t="s">
        <v>497</v>
      </c>
      <c r="B50" t="s">
        <v>498</v>
      </c>
      <c r="C50" s="96" t="s">
        <v>1493</v>
      </c>
      <c r="D50" s="96" t="s">
        <v>1493</v>
      </c>
      <c r="E50" s="96" t="s">
        <v>1493</v>
      </c>
      <c r="F50" s="96" t="s">
        <v>1286</v>
      </c>
      <c r="G50" s="96" t="s">
        <v>1493</v>
      </c>
      <c r="H50" s="70" t="s">
        <v>1299</v>
      </c>
    </row>
    <row r="51" spans="1:8" ht="12.75">
      <c r="A51" t="s">
        <v>507</v>
      </c>
      <c r="B51" t="s">
        <v>229</v>
      </c>
      <c r="C51" s="96" t="s">
        <v>1493</v>
      </c>
      <c r="D51" s="96" t="s">
        <v>1493</v>
      </c>
      <c r="E51" s="96" t="s">
        <v>1493</v>
      </c>
      <c r="F51" s="96" t="s">
        <v>1286</v>
      </c>
      <c r="G51" s="96" t="s">
        <v>1286</v>
      </c>
      <c r="H51" s="70" t="s">
        <v>1286</v>
      </c>
    </row>
    <row r="52" spans="1:8" ht="12.75" hidden="1">
      <c r="A52" t="s">
        <v>514</v>
      </c>
      <c r="B52" t="s">
        <v>515</v>
      </c>
      <c r="C52" s="96" t="s">
        <v>1493</v>
      </c>
      <c r="D52" s="96" t="s">
        <v>1493</v>
      </c>
      <c r="E52" s="96" t="s">
        <v>1493</v>
      </c>
      <c r="F52" s="96" t="s">
        <v>1286</v>
      </c>
      <c r="G52" s="96" t="s">
        <v>1286</v>
      </c>
      <c r="H52" s="70" t="s">
        <v>1299</v>
      </c>
    </row>
    <row r="53" spans="1:8" ht="12.75" hidden="1">
      <c r="A53" t="s">
        <v>523</v>
      </c>
      <c r="B53" t="s">
        <v>524</v>
      </c>
      <c r="C53" s="96" t="s">
        <v>1493</v>
      </c>
      <c r="D53" s="96" t="s">
        <v>1493</v>
      </c>
      <c r="E53" s="96" t="s">
        <v>1493</v>
      </c>
      <c r="F53" s="96" t="s">
        <v>1493</v>
      </c>
      <c r="G53" s="96" t="s">
        <v>1286</v>
      </c>
      <c r="H53" s="70" t="s">
        <v>1299</v>
      </c>
    </row>
    <row r="54" spans="1:8" ht="12.75" hidden="1">
      <c r="A54" t="s">
        <v>523</v>
      </c>
      <c r="B54" t="s">
        <v>339</v>
      </c>
      <c r="C54" s="96" t="s">
        <v>1493</v>
      </c>
      <c r="D54" s="96" t="s">
        <v>1493</v>
      </c>
      <c r="E54" s="96" t="s">
        <v>1493</v>
      </c>
      <c r="F54" s="96" t="s">
        <v>1493</v>
      </c>
      <c r="G54" s="96" t="s">
        <v>1286</v>
      </c>
      <c r="H54" s="70" t="s">
        <v>1299</v>
      </c>
    </row>
    <row r="55" spans="1:8" ht="12.75" hidden="1">
      <c r="A55" t="s">
        <v>538</v>
      </c>
      <c r="B55" t="s">
        <v>380</v>
      </c>
      <c r="C55" s="96" t="s">
        <v>1286</v>
      </c>
      <c r="D55" s="96" t="s">
        <v>1493</v>
      </c>
      <c r="E55" s="96" t="s">
        <v>1493</v>
      </c>
      <c r="F55" s="96" t="s">
        <v>1286</v>
      </c>
      <c r="G55" s="96" t="s">
        <v>1286</v>
      </c>
      <c r="H55" s="70" t="s">
        <v>1299</v>
      </c>
    </row>
    <row r="56" spans="1:8" ht="12.75" hidden="1">
      <c r="A56" t="s">
        <v>545</v>
      </c>
      <c r="B56" t="s">
        <v>546</v>
      </c>
      <c r="C56" s="96" t="s">
        <v>1286</v>
      </c>
      <c r="D56" s="96" t="s">
        <v>1493</v>
      </c>
      <c r="E56" s="96" t="s">
        <v>1493</v>
      </c>
      <c r="F56" s="96" t="s">
        <v>1286</v>
      </c>
      <c r="G56" s="96" t="s">
        <v>1286</v>
      </c>
      <c r="H56" s="70" t="s">
        <v>1299</v>
      </c>
    </row>
    <row r="57" spans="1:8" ht="12.75" hidden="1">
      <c r="A57" t="s">
        <v>554</v>
      </c>
      <c r="B57" t="s">
        <v>423</v>
      </c>
      <c r="C57" s="96" t="s">
        <v>1493</v>
      </c>
      <c r="D57" s="96" t="s">
        <v>1493</v>
      </c>
      <c r="E57" s="96" t="s">
        <v>1493</v>
      </c>
      <c r="F57" s="96" t="s">
        <v>1286</v>
      </c>
      <c r="G57" s="96" t="s">
        <v>1286</v>
      </c>
      <c r="H57" s="70" t="s">
        <v>1299</v>
      </c>
    </row>
    <row r="58" spans="1:8" ht="12.75" hidden="1">
      <c r="A58" t="s">
        <v>563</v>
      </c>
      <c r="B58" t="s">
        <v>243</v>
      </c>
      <c r="C58" s="96" t="s">
        <v>1493</v>
      </c>
      <c r="D58" s="96" t="s">
        <v>1493</v>
      </c>
      <c r="E58" s="96" t="s">
        <v>1493</v>
      </c>
      <c r="F58" s="96" t="s">
        <v>1286</v>
      </c>
      <c r="G58" s="96" t="s">
        <v>1493</v>
      </c>
      <c r="H58" s="70" t="s">
        <v>1299</v>
      </c>
    </row>
    <row r="59" spans="1:8" ht="12.75" hidden="1">
      <c r="A59" t="s">
        <v>570</v>
      </c>
      <c r="B59" t="s">
        <v>571</v>
      </c>
      <c r="C59" s="96" t="s">
        <v>1493</v>
      </c>
      <c r="D59" s="96" t="s">
        <v>1493</v>
      </c>
      <c r="E59" s="96" t="s">
        <v>1493</v>
      </c>
      <c r="F59" s="96" t="s">
        <v>1286</v>
      </c>
      <c r="G59" s="96" t="s">
        <v>1286</v>
      </c>
      <c r="H59" s="70" t="s">
        <v>1299</v>
      </c>
    </row>
    <row r="60" spans="1:8" ht="12.75" hidden="1">
      <c r="A60" t="s">
        <v>579</v>
      </c>
      <c r="B60" t="s">
        <v>294</v>
      </c>
      <c r="C60" s="96" t="s">
        <v>1493</v>
      </c>
      <c r="D60" s="96" t="s">
        <v>1493</v>
      </c>
      <c r="E60" s="96" t="s">
        <v>1493</v>
      </c>
      <c r="F60" s="96" t="s">
        <v>1286</v>
      </c>
      <c r="G60" s="96" t="s">
        <v>1493</v>
      </c>
      <c r="H60" s="70" t="s">
        <v>1299</v>
      </c>
    </row>
    <row r="61" spans="1:8" ht="12.75" hidden="1">
      <c r="A61" t="s">
        <v>585</v>
      </c>
      <c r="B61" t="s">
        <v>331</v>
      </c>
      <c r="C61" s="96" t="s">
        <v>1493</v>
      </c>
      <c r="D61" s="96" t="s">
        <v>1493</v>
      </c>
      <c r="E61" s="96" t="s">
        <v>1493</v>
      </c>
      <c r="F61" s="96" t="s">
        <v>1286</v>
      </c>
      <c r="G61" s="96" t="s">
        <v>1493</v>
      </c>
      <c r="H61" s="70" t="s">
        <v>1299</v>
      </c>
    </row>
    <row r="62" spans="1:8" ht="12.75" hidden="1">
      <c r="A62" t="s">
        <v>592</v>
      </c>
      <c r="B62" t="s">
        <v>133</v>
      </c>
      <c r="C62" s="96" t="s">
        <v>1286</v>
      </c>
      <c r="D62" s="96" t="s">
        <v>1493</v>
      </c>
      <c r="E62" s="96" t="s">
        <v>1493</v>
      </c>
      <c r="F62" s="96" t="s">
        <v>1286</v>
      </c>
      <c r="G62" s="96" t="s">
        <v>1286</v>
      </c>
      <c r="H62" s="70" t="s">
        <v>1299</v>
      </c>
    </row>
    <row r="63" spans="1:8" ht="12.75" hidden="1">
      <c r="A63" t="s">
        <v>600</v>
      </c>
      <c r="B63" t="s">
        <v>151</v>
      </c>
      <c r="C63" s="96" t="s">
        <v>1286</v>
      </c>
      <c r="D63" s="96" t="s">
        <v>1493</v>
      </c>
      <c r="E63" s="96" t="s">
        <v>1493</v>
      </c>
      <c r="F63" s="96" t="s">
        <v>1286</v>
      </c>
      <c r="G63" s="96" t="s">
        <v>1286</v>
      </c>
      <c r="H63" s="70" t="s">
        <v>1299</v>
      </c>
    </row>
    <row r="64" spans="1:8" ht="12.75" hidden="1">
      <c r="A64" t="s">
        <v>606</v>
      </c>
      <c r="B64" t="s">
        <v>607</v>
      </c>
      <c r="C64" s="96" t="s">
        <v>1286</v>
      </c>
      <c r="D64" s="96" t="s">
        <v>1493</v>
      </c>
      <c r="E64" s="96" t="s">
        <v>1493</v>
      </c>
      <c r="F64" s="96" t="s">
        <v>1286</v>
      </c>
      <c r="G64" s="96" t="s">
        <v>1286</v>
      </c>
      <c r="H64" s="70" t="s">
        <v>1299</v>
      </c>
    </row>
    <row r="65" spans="1:8" ht="12.75" hidden="1">
      <c r="A65" t="s">
        <v>613</v>
      </c>
      <c r="B65" t="s">
        <v>293</v>
      </c>
      <c r="C65" s="96" t="s">
        <v>1493</v>
      </c>
      <c r="D65" s="96" t="s">
        <v>1493</v>
      </c>
      <c r="E65" s="96" t="s">
        <v>1493</v>
      </c>
      <c r="F65" s="96" t="s">
        <v>1286</v>
      </c>
      <c r="G65" s="96" t="s">
        <v>1493</v>
      </c>
      <c r="H65" s="70" t="s">
        <v>1299</v>
      </c>
    </row>
    <row r="66" spans="1:8" ht="12.75" hidden="1">
      <c r="A66" t="s">
        <v>622</v>
      </c>
      <c r="B66" t="s">
        <v>623</v>
      </c>
      <c r="C66" s="96" t="s">
        <v>1493</v>
      </c>
      <c r="D66" s="96" t="s">
        <v>1493</v>
      </c>
      <c r="E66" s="96" t="s">
        <v>1493</v>
      </c>
      <c r="F66" s="96" t="s">
        <v>1286</v>
      </c>
      <c r="G66" s="96" t="s">
        <v>1286</v>
      </c>
      <c r="H66" s="70" t="s">
        <v>1299</v>
      </c>
    </row>
    <row r="67" spans="1:8" ht="12.75" hidden="1">
      <c r="A67" t="s">
        <v>632</v>
      </c>
      <c r="B67" t="s">
        <v>633</v>
      </c>
      <c r="C67" s="96" t="s">
        <v>1493</v>
      </c>
      <c r="D67" s="96" t="s">
        <v>1493</v>
      </c>
      <c r="E67" s="96" t="s">
        <v>1493</v>
      </c>
      <c r="F67" s="96" t="s">
        <v>1286</v>
      </c>
      <c r="G67" s="96" t="s">
        <v>1286</v>
      </c>
      <c r="H67" s="70" t="s">
        <v>1299</v>
      </c>
    </row>
    <row r="68" spans="1:8" ht="12.75" hidden="1">
      <c r="A68" t="s">
        <v>640</v>
      </c>
      <c r="B68" t="s">
        <v>363</v>
      </c>
      <c r="C68" s="96" t="s">
        <v>1493</v>
      </c>
      <c r="D68" s="96" t="s">
        <v>1493</v>
      </c>
      <c r="E68" s="96" t="s">
        <v>1493</v>
      </c>
      <c r="F68" s="96" t="s">
        <v>1286</v>
      </c>
      <c r="G68" s="96" t="s">
        <v>1493</v>
      </c>
      <c r="H68" s="70" t="s">
        <v>1299</v>
      </c>
    </row>
    <row r="69" spans="1:8" ht="12.75" hidden="1">
      <c r="A69" t="s">
        <v>647</v>
      </c>
      <c r="B69" t="s">
        <v>404</v>
      </c>
      <c r="C69" s="96" t="s">
        <v>1286</v>
      </c>
      <c r="D69" s="96" t="s">
        <v>1493</v>
      </c>
      <c r="E69" s="96" t="s">
        <v>1493</v>
      </c>
      <c r="F69" s="96" t="s">
        <v>1286</v>
      </c>
      <c r="G69" s="96" t="s">
        <v>1286</v>
      </c>
      <c r="H69" s="70" t="s">
        <v>1299</v>
      </c>
    </row>
    <row r="70" spans="1:8" ht="12.75" hidden="1">
      <c r="A70" t="s">
        <v>653</v>
      </c>
      <c r="B70" t="s">
        <v>479</v>
      </c>
      <c r="C70" s="96" t="s">
        <v>1286</v>
      </c>
      <c r="D70" s="96" t="s">
        <v>1493</v>
      </c>
      <c r="E70" s="96" t="s">
        <v>1493</v>
      </c>
      <c r="F70" s="96" t="s">
        <v>1286</v>
      </c>
      <c r="G70" s="96" t="s">
        <v>1286</v>
      </c>
      <c r="H70" s="70" t="s">
        <v>1299</v>
      </c>
    </row>
    <row r="71" spans="1:8" ht="12.75" hidden="1">
      <c r="A71" t="s">
        <v>660</v>
      </c>
      <c r="B71" t="s">
        <v>210</v>
      </c>
      <c r="C71" s="96" t="s">
        <v>1493</v>
      </c>
      <c r="D71" s="96" t="s">
        <v>1493</v>
      </c>
      <c r="E71" s="96" t="s">
        <v>1493</v>
      </c>
      <c r="F71" s="96" t="s">
        <v>1286</v>
      </c>
      <c r="G71" s="96" t="s">
        <v>1493</v>
      </c>
      <c r="H71" s="70" t="s">
        <v>1299</v>
      </c>
    </row>
    <row r="72" spans="1:8" ht="12.75" hidden="1">
      <c r="A72" t="s">
        <v>668</v>
      </c>
      <c r="B72" t="s">
        <v>611</v>
      </c>
      <c r="C72" s="96" t="s">
        <v>1286</v>
      </c>
      <c r="D72" s="96" t="s">
        <v>1493</v>
      </c>
      <c r="E72" s="96" t="s">
        <v>1493</v>
      </c>
      <c r="F72" s="96" t="s">
        <v>1286</v>
      </c>
      <c r="G72" s="96" t="s">
        <v>1286</v>
      </c>
      <c r="H72" s="70" t="s">
        <v>1299</v>
      </c>
    </row>
    <row r="73" spans="1:8" ht="12.75" hidden="1">
      <c r="A73" t="s">
        <v>675</v>
      </c>
      <c r="B73" t="s">
        <v>676</v>
      </c>
      <c r="C73" s="96" t="s">
        <v>1493</v>
      </c>
      <c r="D73" s="96" t="s">
        <v>1493</v>
      </c>
      <c r="E73" s="96" t="s">
        <v>1493</v>
      </c>
      <c r="F73" s="96" t="s">
        <v>1286</v>
      </c>
      <c r="G73" s="96" t="s">
        <v>1493</v>
      </c>
      <c r="H73" s="70" t="s">
        <v>1299</v>
      </c>
    </row>
    <row r="74" spans="1:8" ht="12.75">
      <c r="A74" t="s">
        <v>683</v>
      </c>
      <c r="B74" t="s">
        <v>658</v>
      </c>
      <c r="C74" s="96" t="s">
        <v>1493</v>
      </c>
      <c r="D74" s="96" t="s">
        <v>1493</v>
      </c>
      <c r="E74" s="96" t="s">
        <v>1493</v>
      </c>
      <c r="F74" s="96" t="s">
        <v>1493</v>
      </c>
      <c r="G74" s="96" t="s">
        <v>1493</v>
      </c>
      <c r="H74" s="70" t="s">
        <v>1286</v>
      </c>
    </row>
    <row r="75" spans="1:8" ht="12.75" hidden="1">
      <c r="A75" t="s">
        <v>683</v>
      </c>
      <c r="B75" t="s">
        <v>158</v>
      </c>
      <c r="C75" s="96" t="s">
        <v>1493</v>
      </c>
      <c r="D75" s="96" t="s">
        <v>1493</v>
      </c>
      <c r="E75" s="96" t="s">
        <v>1493</v>
      </c>
      <c r="F75" s="96" t="s">
        <v>1493</v>
      </c>
      <c r="G75" s="96" t="s">
        <v>1286</v>
      </c>
      <c r="H75" s="70" t="s">
        <v>1299</v>
      </c>
    </row>
    <row r="76" spans="1:8" ht="12.75" hidden="1">
      <c r="A76" t="s">
        <v>699</v>
      </c>
      <c r="B76" t="s">
        <v>535</v>
      </c>
      <c r="C76" s="96" t="s">
        <v>1493</v>
      </c>
      <c r="D76" s="96" t="s">
        <v>1493</v>
      </c>
      <c r="E76" s="96" t="s">
        <v>1493</v>
      </c>
      <c r="F76" s="96" t="s">
        <v>1286</v>
      </c>
      <c r="G76" s="96" t="s">
        <v>1286</v>
      </c>
      <c r="H76" s="70" t="s">
        <v>1299</v>
      </c>
    </row>
    <row r="77" spans="1:8" ht="12.75" hidden="1">
      <c r="A77" t="s">
        <v>708</v>
      </c>
      <c r="B77" t="s">
        <v>709</v>
      </c>
      <c r="C77" s="96" t="s">
        <v>1493</v>
      </c>
      <c r="D77" s="96" t="s">
        <v>1493</v>
      </c>
      <c r="E77" s="96" t="s">
        <v>1493</v>
      </c>
      <c r="F77" s="96" t="s">
        <v>1286</v>
      </c>
      <c r="G77" s="96" t="s">
        <v>1286</v>
      </c>
      <c r="H77" s="70" t="s">
        <v>1299</v>
      </c>
    </row>
    <row r="78" spans="1:8" ht="12.75" hidden="1">
      <c r="A78" t="s">
        <v>716</v>
      </c>
      <c r="B78" t="s">
        <v>560</v>
      </c>
      <c r="C78" s="96" t="s">
        <v>1286</v>
      </c>
      <c r="D78" s="96" t="s">
        <v>1493</v>
      </c>
      <c r="E78" s="96" t="s">
        <v>1493</v>
      </c>
      <c r="F78" s="96" t="s">
        <v>1286</v>
      </c>
      <c r="G78" s="96" t="s">
        <v>1286</v>
      </c>
      <c r="H78" s="70" t="s">
        <v>1299</v>
      </c>
    </row>
    <row r="79" spans="1:8" ht="12.75" hidden="1">
      <c r="A79" t="s">
        <v>723</v>
      </c>
      <c r="B79" t="s">
        <v>122</v>
      </c>
      <c r="C79" s="96" t="s">
        <v>1493</v>
      </c>
      <c r="D79" s="96" t="s">
        <v>1493</v>
      </c>
      <c r="E79" s="96" t="s">
        <v>1493</v>
      </c>
      <c r="F79" s="96" t="s">
        <v>1286</v>
      </c>
      <c r="G79" s="96" t="s">
        <v>1493</v>
      </c>
      <c r="H79" s="70" t="s">
        <v>1299</v>
      </c>
    </row>
    <row r="80" spans="1:8" ht="12.75">
      <c r="A80" t="s">
        <v>732</v>
      </c>
      <c r="B80" t="s">
        <v>370</v>
      </c>
      <c r="C80" s="96" t="s">
        <v>1493</v>
      </c>
      <c r="D80" s="96" t="s">
        <v>1493</v>
      </c>
      <c r="E80" s="96" t="s">
        <v>1493</v>
      </c>
      <c r="F80" s="96" t="s">
        <v>1286</v>
      </c>
      <c r="G80" s="96" t="s">
        <v>1286</v>
      </c>
      <c r="H80" s="70" t="s">
        <v>1286</v>
      </c>
    </row>
    <row r="81" spans="1:8" ht="12.75">
      <c r="A81" t="s">
        <v>73</v>
      </c>
      <c r="B81" t="s">
        <v>74</v>
      </c>
      <c r="C81" s="96" t="s">
        <v>1493</v>
      </c>
      <c r="D81" s="96" t="s">
        <v>1493</v>
      </c>
      <c r="E81" s="96" t="s">
        <v>1493</v>
      </c>
      <c r="F81" s="96" t="s">
        <v>1493</v>
      </c>
      <c r="G81" s="96" t="s">
        <v>1286</v>
      </c>
      <c r="H81" s="70" t="s">
        <v>1286</v>
      </c>
    </row>
    <row r="82" spans="1:8" ht="12.75">
      <c r="A82" t="s">
        <v>73</v>
      </c>
      <c r="B82" t="s">
        <v>75</v>
      </c>
      <c r="C82" s="96" t="s">
        <v>1493</v>
      </c>
      <c r="D82" s="96" t="s">
        <v>1493</v>
      </c>
      <c r="E82" s="96" t="s">
        <v>1493</v>
      </c>
      <c r="F82" s="96" t="s">
        <v>1493</v>
      </c>
      <c r="G82" s="96" t="s">
        <v>1286</v>
      </c>
      <c r="H82" s="70" t="s">
        <v>1286</v>
      </c>
    </row>
    <row r="83" spans="1:8" ht="12.75">
      <c r="A83" t="s">
        <v>70</v>
      </c>
      <c r="B83" t="s">
        <v>71</v>
      </c>
      <c r="C83" s="96" t="s">
        <v>1493</v>
      </c>
      <c r="D83" s="96" t="s">
        <v>1493</v>
      </c>
      <c r="E83" s="96" t="s">
        <v>1493</v>
      </c>
      <c r="F83" s="96" t="s">
        <v>1493</v>
      </c>
      <c r="G83" s="96" t="s">
        <v>1286</v>
      </c>
      <c r="H83" s="70" t="s">
        <v>1286</v>
      </c>
    </row>
    <row r="84" spans="1:8" ht="12.75">
      <c r="A84" t="s">
        <v>70</v>
      </c>
      <c r="B84" t="s">
        <v>76</v>
      </c>
      <c r="C84" s="96" t="s">
        <v>1493</v>
      </c>
      <c r="D84" s="96" t="s">
        <v>1493</v>
      </c>
      <c r="E84" s="96" t="s">
        <v>1493</v>
      </c>
      <c r="F84" s="96" t="s">
        <v>1493</v>
      </c>
      <c r="G84" s="96" t="s">
        <v>1286</v>
      </c>
      <c r="H84" s="70" t="s">
        <v>1286</v>
      </c>
    </row>
    <row r="85" spans="1:8" ht="12.75" hidden="1">
      <c r="A85" t="s">
        <v>757</v>
      </c>
      <c r="B85" t="s">
        <v>357</v>
      </c>
      <c r="C85" s="96" t="s">
        <v>1493</v>
      </c>
      <c r="D85" s="96" t="s">
        <v>1493</v>
      </c>
      <c r="E85" s="96" t="s">
        <v>1493</v>
      </c>
      <c r="F85" s="96" t="s">
        <v>1286</v>
      </c>
      <c r="G85" s="96" t="s">
        <v>1493</v>
      </c>
      <c r="H85" s="70" t="s">
        <v>1299</v>
      </c>
    </row>
    <row r="86" spans="1:8" ht="12.75" hidden="1">
      <c r="A86" t="s">
        <v>766</v>
      </c>
      <c r="B86" t="s">
        <v>767</v>
      </c>
      <c r="C86" s="96" t="s">
        <v>1493</v>
      </c>
      <c r="D86" s="96" t="s">
        <v>1493</v>
      </c>
      <c r="E86" s="96" t="s">
        <v>1493</v>
      </c>
      <c r="F86" s="96" t="s">
        <v>1286</v>
      </c>
      <c r="G86" s="96" t="s">
        <v>1493</v>
      </c>
      <c r="H86" s="70" t="s">
        <v>1299</v>
      </c>
    </row>
    <row r="87" spans="1:8" ht="12.75" hidden="1">
      <c r="A87" t="s">
        <v>776</v>
      </c>
      <c r="B87" t="s">
        <v>774</v>
      </c>
      <c r="C87" s="96" t="s">
        <v>1493</v>
      </c>
      <c r="D87" s="96" t="s">
        <v>1493</v>
      </c>
      <c r="E87" s="96" t="s">
        <v>1493</v>
      </c>
      <c r="F87" s="96" t="s">
        <v>1286</v>
      </c>
      <c r="G87" s="96" t="s">
        <v>1286</v>
      </c>
      <c r="H87" s="70" t="s">
        <v>1299</v>
      </c>
    </row>
    <row r="88" spans="1:8" ht="12.75" hidden="1">
      <c r="A88" t="s">
        <v>784</v>
      </c>
      <c r="B88" t="s">
        <v>464</v>
      </c>
      <c r="C88" s="96" t="s">
        <v>1493</v>
      </c>
      <c r="D88" s="96" t="s">
        <v>1493</v>
      </c>
      <c r="E88" s="96" t="s">
        <v>1493</v>
      </c>
      <c r="F88" s="96" t="s">
        <v>1286</v>
      </c>
      <c r="G88" s="96" t="s">
        <v>1286</v>
      </c>
      <c r="H88" s="70" t="s">
        <v>1299</v>
      </c>
    </row>
    <row r="89" spans="1:8" ht="12.75" hidden="1">
      <c r="A89" t="s">
        <v>792</v>
      </c>
      <c r="B89" t="s">
        <v>161</v>
      </c>
      <c r="C89" s="96" t="s">
        <v>1493</v>
      </c>
      <c r="D89" s="96" t="s">
        <v>1493</v>
      </c>
      <c r="E89" s="96" t="s">
        <v>1493</v>
      </c>
      <c r="F89" s="96" t="s">
        <v>1286</v>
      </c>
      <c r="G89" s="96" t="s">
        <v>1286</v>
      </c>
      <c r="H89" s="70" t="s">
        <v>1299</v>
      </c>
    </row>
    <row r="90" spans="1:8" ht="12.75">
      <c r="A90" t="s">
        <v>800</v>
      </c>
      <c r="B90" t="s">
        <v>220</v>
      </c>
      <c r="C90" s="96" t="s">
        <v>1493</v>
      </c>
      <c r="D90" s="96" t="s">
        <v>1493</v>
      </c>
      <c r="E90" s="96" t="s">
        <v>1493</v>
      </c>
      <c r="F90" s="96" t="s">
        <v>1286</v>
      </c>
      <c r="G90" s="96" t="s">
        <v>1493</v>
      </c>
      <c r="H90" s="70" t="s">
        <v>1286</v>
      </c>
    </row>
    <row r="91" spans="1:8" ht="12.75" hidden="1">
      <c r="A91" t="s">
        <v>806</v>
      </c>
      <c r="B91" t="s">
        <v>731</v>
      </c>
      <c r="C91" s="96" t="s">
        <v>1493</v>
      </c>
      <c r="D91" s="96" t="s">
        <v>1493</v>
      </c>
      <c r="E91" s="96" t="s">
        <v>1493</v>
      </c>
      <c r="F91" s="96" t="s">
        <v>1286</v>
      </c>
      <c r="G91" s="96" t="s">
        <v>1493</v>
      </c>
      <c r="H91" s="70" t="s">
        <v>1299</v>
      </c>
    </row>
    <row r="92" spans="1:8" ht="12.75" hidden="1">
      <c r="A92" t="s">
        <v>812</v>
      </c>
      <c r="B92" t="s">
        <v>673</v>
      </c>
      <c r="C92" s="96" t="s">
        <v>1493</v>
      </c>
      <c r="D92" s="96" t="s">
        <v>1493</v>
      </c>
      <c r="E92" s="96" t="s">
        <v>1493</v>
      </c>
      <c r="F92" s="96" t="s">
        <v>1286</v>
      </c>
      <c r="G92" s="96" t="s">
        <v>1493</v>
      </c>
      <c r="H92" s="70" t="s">
        <v>1299</v>
      </c>
    </row>
    <row r="93" spans="1:8" ht="12.75" hidden="1">
      <c r="A93" t="s">
        <v>818</v>
      </c>
      <c r="B93" t="s">
        <v>159</v>
      </c>
      <c r="C93" s="96" t="s">
        <v>1493</v>
      </c>
      <c r="D93" s="96" t="s">
        <v>1493</v>
      </c>
      <c r="E93" s="96" t="s">
        <v>1493</v>
      </c>
      <c r="F93" s="96" t="s">
        <v>1286</v>
      </c>
      <c r="G93" s="96" t="s">
        <v>1286</v>
      </c>
      <c r="H93" s="70" t="s">
        <v>1299</v>
      </c>
    </row>
    <row r="94" spans="1:8" ht="12.75" hidden="1">
      <c r="A94" t="s">
        <v>825</v>
      </c>
      <c r="B94" t="s">
        <v>321</v>
      </c>
      <c r="C94" s="96" t="s">
        <v>1286</v>
      </c>
      <c r="D94" s="96" t="s">
        <v>1493</v>
      </c>
      <c r="E94" s="96" t="s">
        <v>1493</v>
      </c>
      <c r="F94" s="96" t="s">
        <v>1286</v>
      </c>
      <c r="G94" s="96" t="s">
        <v>1286</v>
      </c>
      <c r="H94" s="70" t="s">
        <v>1299</v>
      </c>
    </row>
    <row r="95" spans="1:8" ht="12.75" hidden="1">
      <c r="A95" t="s">
        <v>831</v>
      </c>
      <c r="B95" t="s">
        <v>811</v>
      </c>
      <c r="C95" s="96" t="s">
        <v>1493</v>
      </c>
      <c r="D95" s="96" t="s">
        <v>1493</v>
      </c>
      <c r="E95" s="96" t="s">
        <v>1493</v>
      </c>
      <c r="F95" s="96" t="s">
        <v>1286</v>
      </c>
      <c r="G95" s="96" t="s">
        <v>1286</v>
      </c>
      <c r="H95" s="70" t="s">
        <v>1299</v>
      </c>
    </row>
    <row r="96" spans="1:8" ht="12.75" hidden="1">
      <c r="A96" t="s">
        <v>837</v>
      </c>
      <c r="B96" t="s">
        <v>838</v>
      </c>
      <c r="C96" s="96" t="s">
        <v>1493</v>
      </c>
      <c r="D96" s="96" t="s">
        <v>1493</v>
      </c>
      <c r="E96" s="96" t="s">
        <v>1493</v>
      </c>
      <c r="F96" s="96" t="s">
        <v>1286</v>
      </c>
      <c r="G96" s="96" t="s">
        <v>1286</v>
      </c>
      <c r="H96" s="70" t="s">
        <v>1299</v>
      </c>
    </row>
    <row r="97" spans="1:8" ht="12.75" hidden="1">
      <c r="A97" t="s">
        <v>846</v>
      </c>
      <c r="B97" t="s">
        <v>471</v>
      </c>
      <c r="C97" s="96" t="s">
        <v>1493</v>
      </c>
      <c r="D97" s="96" t="s">
        <v>1493</v>
      </c>
      <c r="E97" s="96" t="s">
        <v>1493</v>
      </c>
      <c r="F97" s="96" t="s">
        <v>1286</v>
      </c>
      <c r="G97" s="96" t="s">
        <v>1286</v>
      </c>
      <c r="H97" s="70" t="s">
        <v>1299</v>
      </c>
    </row>
    <row r="98" spans="1:8" ht="12.75" hidden="1">
      <c r="A98" t="s">
        <v>853</v>
      </c>
      <c r="B98" t="s">
        <v>798</v>
      </c>
      <c r="C98" s="96" t="s">
        <v>1493</v>
      </c>
      <c r="D98" s="96" t="s">
        <v>1493</v>
      </c>
      <c r="E98" s="96" t="s">
        <v>1493</v>
      </c>
      <c r="F98" s="96" t="s">
        <v>1286</v>
      </c>
      <c r="G98" s="96" t="s">
        <v>1493</v>
      </c>
      <c r="H98" s="70" t="s">
        <v>1299</v>
      </c>
    </row>
    <row r="99" spans="1:8" ht="12.75">
      <c r="C99" s="96"/>
      <c r="D99" s="96"/>
      <c r="E99" s="96"/>
    </row>
    <row r="100" spans="1:8" ht="12.75">
      <c r="C100" s="96"/>
      <c r="D100" s="96"/>
      <c r="E100" s="96"/>
    </row>
    <row r="101" spans="1:8" ht="12.75">
      <c r="C101" s="96"/>
      <c r="D101" s="96"/>
      <c r="E101" s="96"/>
    </row>
    <row r="102" spans="1:8" ht="12.75">
      <c r="C102" s="96"/>
      <c r="D102" s="96"/>
      <c r="E102" s="96"/>
    </row>
    <row r="103" spans="1:8" ht="12.75">
      <c r="C103" s="96"/>
      <c r="D103" s="96"/>
      <c r="E103" s="96"/>
    </row>
    <row r="104" spans="1:8" ht="12.75">
      <c r="C104" s="96"/>
      <c r="D104" s="96"/>
      <c r="E104" s="96"/>
    </row>
    <row r="105" spans="1:8" ht="12.75">
      <c r="C105" s="96"/>
      <c r="D105" s="96"/>
      <c r="E105" s="96"/>
    </row>
    <row r="106" spans="1:8" ht="12.75">
      <c r="C106" s="96"/>
      <c r="D106" s="96"/>
      <c r="E106" s="96"/>
    </row>
    <row r="107" spans="1:8" ht="12.75">
      <c r="C107" s="96"/>
      <c r="D107" s="96"/>
      <c r="E107" s="96"/>
    </row>
    <row r="108" spans="1:8" ht="12.75">
      <c r="C108" s="96"/>
      <c r="D108" s="96"/>
      <c r="E108" s="96"/>
    </row>
    <row r="109" spans="1:8" ht="12.75">
      <c r="C109" s="96"/>
      <c r="D109" s="96"/>
      <c r="E109" s="96"/>
    </row>
    <row r="110" spans="1:8" ht="12.75">
      <c r="C110" s="96"/>
      <c r="D110" s="96"/>
      <c r="E110" s="96"/>
    </row>
    <row r="111" spans="1:8" ht="12.75">
      <c r="C111" s="96"/>
      <c r="D111" s="96"/>
      <c r="E111" s="96"/>
    </row>
    <row r="112" spans="1:8" ht="12.75">
      <c r="C112" s="96"/>
      <c r="D112" s="96"/>
      <c r="E112" s="96"/>
    </row>
    <row r="113" spans="3:5" ht="12.75">
      <c r="C113" s="96"/>
      <c r="D113" s="96"/>
      <c r="E113" s="96"/>
    </row>
    <row r="114" spans="3:5" ht="12.75">
      <c r="C114" s="96"/>
      <c r="D114" s="96"/>
      <c r="E114" s="96"/>
    </row>
    <row r="115" spans="3:5" ht="12.75">
      <c r="C115" s="96"/>
      <c r="D115" s="96"/>
      <c r="E115" s="96"/>
    </row>
    <row r="116" spans="3:5" ht="12.75">
      <c r="C116" s="96"/>
      <c r="D116" s="96"/>
      <c r="E116" s="96"/>
    </row>
    <row r="117" spans="3:5" ht="12.75">
      <c r="C117" s="96"/>
      <c r="D117" s="96"/>
      <c r="E117" s="96"/>
    </row>
    <row r="118" spans="3:5" ht="12.75">
      <c r="C118" s="96"/>
      <c r="D118" s="96"/>
      <c r="E118" s="96"/>
    </row>
    <row r="119" spans="3:5" ht="12.75">
      <c r="C119" s="96"/>
      <c r="D119" s="96"/>
      <c r="E119" s="96"/>
    </row>
    <row r="120" spans="3:5" ht="12.75">
      <c r="C120" s="96"/>
      <c r="D120" s="96"/>
      <c r="E120" s="96"/>
    </row>
    <row r="121" spans="3:5" ht="12.75">
      <c r="C121" s="96"/>
      <c r="D121" s="96"/>
      <c r="E121" s="96"/>
    </row>
    <row r="122" spans="3:5" ht="12.75">
      <c r="C122" s="96"/>
      <c r="D122" s="96"/>
      <c r="E122" s="96"/>
    </row>
    <row r="123" spans="3:5" ht="12.75">
      <c r="C123" s="96"/>
      <c r="D123" s="96"/>
      <c r="E123" s="96"/>
    </row>
    <row r="124" spans="3:5" ht="12.75">
      <c r="C124" s="96"/>
      <c r="D124" s="96"/>
      <c r="E124" s="96"/>
    </row>
    <row r="125" spans="3:5" ht="12.75">
      <c r="C125" s="96"/>
      <c r="D125" s="96"/>
      <c r="E125" s="96"/>
    </row>
    <row r="126" spans="3:5" ht="12.75">
      <c r="C126" s="96"/>
      <c r="D126" s="96"/>
      <c r="E126" s="96"/>
    </row>
    <row r="127" spans="3:5" ht="12.75">
      <c r="C127" s="96"/>
      <c r="D127" s="96"/>
      <c r="E127" s="96"/>
    </row>
    <row r="128" spans="3:5" ht="12.75">
      <c r="C128" s="96"/>
      <c r="D128" s="96"/>
      <c r="E128" s="96"/>
    </row>
    <row r="129" spans="3:5" ht="12.75">
      <c r="C129" s="96"/>
      <c r="D129" s="96"/>
      <c r="E129" s="96"/>
    </row>
    <row r="130" spans="3:5" ht="12.75">
      <c r="C130" s="96"/>
      <c r="D130" s="96"/>
      <c r="E130" s="96"/>
    </row>
    <row r="131" spans="3:5" ht="12.75">
      <c r="C131" s="96"/>
      <c r="D131" s="96"/>
      <c r="E131" s="96"/>
    </row>
    <row r="132" spans="3:5" ht="12.75">
      <c r="C132" s="96"/>
      <c r="D132" s="96"/>
      <c r="E132" s="96"/>
    </row>
    <row r="133" spans="3:5" ht="12.75">
      <c r="C133" s="96"/>
      <c r="D133" s="96"/>
      <c r="E133" s="96"/>
    </row>
    <row r="134" spans="3:5" ht="12.75">
      <c r="C134" s="96"/>
      <c r="D134" s="96"/>
      <c r="E134" s="96"/>
    </row>
    <row r="135" spans="3:5" ht="12.75">
      <c r="C135" s="96"/>
      <c r="D135" s="96"/>
      <c r="E135" s="96"/>
    </row>
    <row r="136" spans="3:5" ht="12.75">
      <c r="C136" s="96"/>
      <c r="D136" s="96"/>
      <c r="E136" s="96"/>
    </row>
    <row r="137" spans="3:5" ht="12.75">
      <c r="C137" s="96"/>
      <c r="D137" s="96"/>
      <c r="E137" s="96"/>
    </row>
    <row r="138" spans="3:5" ht="12.75">
      <c r="C138" s="96"/>
      <c r="D138" s="96"/>
      <c r="E138" s="96"/>
    </row>
    <row r="139" spans="3:5" ht="12.75">
      <c r="C139" s="96"/>
      <c r="D139" s="96"/>
      <c r="E139" s="96"/>
    </row>
    <row r="140" spans="3:5" ht="12.75">
      <c r="C140" s="96"/>
      <c r="D140" s="96"/>
      <c r="E140" s="96"/>
    </row>
    <row r="141" spans="3:5" ht="12.75">
      <c r="C141" s="96"/>
      <c r="D141" s="96"/>
      <c r="E141" s="96"/>
    </row>
    <row r="142" spans="3:5" ht="12.75">
      <c r="C142" s="96"/>
      <c r="D142" s="96"/>
      <c r="E142" s="96"/>
    </row>
    <row r="143" spans="3:5" ht="12.75">
      <c r="C143" s="96"/>
      <c r="D143" s="96"/>
      <c r="E143" s="96"/>
    </row>
    <row r="144" spans="3:5" ht="12.75">
      <c r="C144" s="96"/>
      <c r="D144" s="96"/>
      <c r="E144" s="96"/>
    </row>
    <row r="145" spans="3:5" ht="12.75">
      <c r="C145" s="96"/>
      <c r="D145" s="96"/>
      <c r="E145" s="96"/>
    </row>
    <row r="146" spans="3:5" ht="12.75">
      <c r="C146" s="96"/>
      <c r="D146" s="96"/>
      <c r="E146" s="96"/>
    </row>
    <row r="147" spans="3:5" ht="12.75">
      <c r="C147" s="96"/>
      <c r="D147" s="96"/>
      <c r="E147" s="96"/>
    </row>
    <row r="148" spans="3:5" ht="12.75">
      <c r="C148" s="96"/>
      <c r="D148" s="96"/>
      <c r="E148" s="96"/>
    </row>
    <row r="149" spans="3:5" ht="12.75">
      <c r="C149" s="96"/>
      <c r="D149" s="96"/>
      <c r="E149" s="96"/>
    </row>
    <row r="150" spans="3:5" ht="12.75">
      <c r="C150" s="96"/>
      <c r="D150" s="96"/>
      <c r="E150" s="96"/>
    </row>
    <row r="151" spans="3:5" ht="12.75">
      <c r="C151" s="96"/>
      <c r="D151" s="96"/>
      <c r="E151" s="96"/>
    </row>
    <row r="152" spans="3:5" ht="12.75">
      <c r="C152" s="96"/>
      <c r="D152" s="96"/>
      <c r="E152" s="96"/>
    </row>
    <row r="153" spans="3:5" ht="12.75">
      <c r="C153" s="96"/>
      <c r="D153" s="96"/>
      <c r="E153" s="96"/>
    </row>
    <row r="154" spans="3:5" ht="12.75">
      <c r="C154" s="96"/>
      <c r="D154" s="96"/>
      <c r="E154" s="96"/>
    </row>
    <row r="155" spans="3:5" ht="12.75">
      <c r="C155" s="96"/>
      <c r="D155" s="96"/>
      <c r="E155" s="96"/>
    </row>
    <row r="156" spans="3:5" ht="12.75">
      <c r="C156" s="96"/>
      <c r="D156" s="96"/>
      <c r="E156" s="96"/>
    </row>
    <row r="157" spans="3:5" ht="12.75">
      <c r="C157" s="96"/>
      <c r="D157" s="96"/>
      <c r="E157" s="96"/>
    </row>
    <row r="158" spans="3:5" ht="12.75">
      <c r="C158" s="96"/>
      <c r="D158" s="96"/>
      <c r="E158" s="96"/>
    </row>
    <row r="159" spans="3:5" ht="12.75">
      <c r="C159" s="96"/>
      <c r="D159" s="96"/>
      <c r="E159" s="96"/>
    </row>
    <row r="160" spans="3:5" ht="12.75">
      <c r="C160" s="96"/>
      <c r="D160" s="96"/>
      <c r="E160" s="96"/>
    </row>
    <row r="161" spans="3:5" ht="12.75">
      <c r="C161" s="96"/>
      <c r="D161" s="96"/>
      <c r="E161" s="96"/>
    </row>
    <row r="162" spans="3:5" ht="12.75">
      <c r="C162" s="96"/>
      <c r="D162" s="96"/>
      <c r="E162" s="96"/>
    </row>
    <row r="163" spans="3:5" ht="12.75">
      <c r="C163" s="96"/>
      <c r="D163" s="96"/>
      <c r="E163" s="96"/>
    </row>
    <row r="164" spans="3:5" ht="12.75">
      <c r="C164" s="96"/>
      <c r="D164" s="96"/>
      <c r="E164" s="96"/>
    </row>
    <row r="165" spans="3:5" ht="12.75">
      <c r="C165" s="96"/>
      <c r="D165" s="96"/>
      <c r="E165" s="96"/>
    </row>
    <row r="166" spans="3:5" ht="12.75">
      <c r="C166" s="96"/>
      <c r="D166" s="96"/>
      <c r="E166" s="96"/>
    </row>
    <row r="167" spans="3:5" ht="12.75">
      <c r="C167" s="96"/>
      <c r="D167" s="96"/>
      <c r="E167" s="96"/>
    </row>
    <row r="168" spans="3:5" ht="12.75">
      <c r="C168" s="96"/>
      <c r="D168" s="96"/>
      <c r="E168" s="96"/>
    </row>
    <row r="169" spans="3:5" ht="12.75">
      <c r="C169" s="96"/>
      <c r="D169" s="96"/>
      <c r="E169" s="96"/>
    </row>
    <row r="170" spans="3:5" ht="12.75">
      <c r="C170" s="96"/>
      <c r="D170" s="96"/>
      <c r="E170" s="96"/>
    </row>
    <row r="171" spans="3:5" ht="12.75">
      <c r="C171" s="96"/>
      <c r="D171" s="96"/>
      <c r="E171" s="96"/>
    </row>
    <row r="172" spans="3:5" ht="12.75">
      <c r="C172" s="96"/>
      <c r="D172" s="96"/>
      <c r="E172" s="96"/>
    </row>
    <row r="173" spans="3:5" ht="12.75">
      <c r="C173" s="96"/>
      <c r="D173" s="96"/>
      <c r="E173" s="96"/>
    </row>
    <row r="174" spans="3:5" ht="12.75">
      <c r="C174" s="96"/>
      <c r="D174" s="96"/>
      <c r="E174" s="96"/>
    </row>
    <row r="175" spans="3:5" ht="12.75">
      <c r="C175" s="96"/>
      <c r="D175" s="96"/>
      <c r="E175" s="96"/>
    </row>
    <row r="176" spans="3:5" ht="12.75">
      <c r="C176" s="96"/>
      <c r="D176" s="96"/>
      <c r="E176" s="96"/>
    </row>
    <row r="177" spans="3:5" ht="12.75">
      <c r="C177" s="96"/>
      <c r="D177" s="96"/>
      <c r="E177" s="96"/>
    </row>
    <row r="178" spans="3:5" ht="12.75">
      <c r="C178" s="96"/>
      <c r="D178" s="96"/>
      <c r="E178" s="96"/>
    </row>
    <row r="179" spans="3:5" ht="12.75">
      <c r="C179" s="96"/>
      <c r="D179" s="96"/>
      <c r="E179" s="96"/>
    </row>
    <row r="180" spans="3:5" ht="12.75">
      <c r="C180" s="96"/>
      <c r="D180" s="96"/>
      <c r="E180" s="96"/>
    </row>
    <row r="181" spans="3:5" ht="12.75">
      <c r="C181" s="96"/>
      <c r="D181" s="96"/>
      <c r="E181" s="96"/>
    </row>
    <row r="182" spans="3:5" ht="12.75">
      <c r="C182" s="96"/>
      <c r="D182" s="96"/>
      <c r="E182" s="96"/>
    </row>
    <row r="183" spans="3:5" ht="12.75">
      <c r="C183" s="96"/>
      <c r="D183" s="96"/>
      <c r="E183" s="96"/>
    </row>
    <row r="184" spans="3:5" ht="12.75">
      <c r="C184" s="96"/>
      <c r="D184" s="96"/>
      <c r="E184" s="96"/>
    </row>
    <row r="185" spans="3:5" ht="12.75">
      <c r="C185" s="96"/>
      <c r="D185" s="96"/>
      <c r="E185" s="96"/>
    </row>
    <row r="186" spans="3:5" ht="12.75">
      <c r="C186" s="96"/>
      <c r="D186" s="96"/>
      <c r="E186" s="96"/>
    </row>
    <row r="187" spans="3:5" ht="12.75">
      <c r="C187" s="96"/>
      <c r="D187" s="96"/>
      <c r="E187" s="96"/>
    </row>
    <row r="188" spans="3:5" ht="12.75">
      <c r="C188" s="96"/>
      <c r="D188" s="96"/>
      <c r="E188" s="96"/>
    </row>
    <row r="189" spans="3:5" ht="12.75">
      <c r="C189" s="96"/>
      <c r="D189" s="96"/>
      <c r="E189" s="96"/>
    </row>
    <row r="190" spans="3:5" ht="12.75">
      <c r="C190" s="96"/>
      <c r="D190" s="96"/>
      <c r="E190" s="96"/>
    </row>
    <row r="191" spans="3:5" ht="12.75">
      <c r="C191" s="96"/>
      <c r="D191" s="96"/>
      <c r="E191" s="96"/>
    </row>
    <row r="192" spans="3:5" ht="12.75">
      <c r="C192" s="96"/>
      <c r="D192" s="96"/>
      <c r="E192" s="96"/>
    </row>
    <row r="193" spans="3:5" ht="12.75">
      <c r="C193" s="96"/>
      <c r="D193" s="96"/>
      <c r="E193" s="96"/>
    </row>
    <row r="194" spans="3:5" ht="12.75">
      <c r="C194" s="96"/>
      <c r="D194" s="96"/>
      <c r="E194" s="96"/>
    </row>
    <row r="195" spans="3:5" ht="12.75">
      <c r="C195" s="96"/>
      <c r="D195" s="96"/>
      <c r="E195" s="96"/>
    </row>
    <row r="196" spans="3:5" ht="12.75">
      <c r="C196" s="96"/>
      <c r="D196" s="96"/>
      <c r="E196" s="96"/>
    </row>
    <row r="197" spans="3:5" ht="12.75">
      <c r="C197" s="96"/>
      <c r="D197" s="96"/>
      <c r="E197" s="96"/>
    </row>
    <row r="198" spans="3:5" ht="12.75">
      <c r="C198" s="96"/>
      <c r="D198" s="96"/>
      <c r="E198" s="96"/>
    </row>
    <row r="199" spans="3:5" ht="12.75">
      <c r="C199" s="96"/>
      <c r="D199" s="96"/>
      <c r="E199" s="96"/>
    </row>
    <row r="200" spans="3:5" ht="12.75">
      <c r="C200" s="96"/>
      <c r="D200" s="96"/>
      <c r="E200" s="96"/>
    </row>
    <row r="201" spans="3:5" ht="12.75">
      <c r="C201" s="96"/>
      <c r="D201" s="96"/>
      <c r="E201" s="96"/>
    </row>
    <row r="202" spans="3:5" ht="12.75">
      <c r="C202" s="96"/>
      <c r="D202" s="96"/>
      <c r="E202" s="96"/>
    </row>
    <row r="203" spans="3:5" ht="12.75">
      <c r="C203" s="96"/>
      <c r="D203" s="96"/>
      <c r="E203" s="96"/>
    </row>
    <row r="204" spans="3:5" ht="12.75">
      <c r="C204" s="96"/>
      <c r="D204" s="96"/>
      <c r="E204" s="96"/>
    </row>
    <row r="205" spans="3:5" ht="12.75">
      <c r="C205" s="96"/>
      <c r="D205" s="96"/>
      <c r="E205" s="96"/>
    </row>
    <row r="206" spans="3:5" ht="12.75">
      <c r="C206" s="96"/>
      <c r="D206" s="96"/>
      <c r="E206" s="96"/>
    </row>
    <row r="207" spans="3:5" ht="12.75">
      <c r="C207" s="96"/>
      <c r="D207" s="96"/>
      <c r="E207" s="96"/>
    </row>
    <row r="208" spans="3:5" ht="12.75">
      <c r="C208" s="96"/>
      <c r="D208" s="96"/>
      <c r="E208" s="96"/>
    </row>
    <row r="209" spans="3:5" ht="12.75">
      <c r="C209" s="96"/>
      <c r="D209" s="96"/>
      <c r="E209" s="96"/>
    </row>
    <row r="210" spans="3:5" ht="12.75">
      <c r="C210" s="96"/>
      <c r="D210" s="96"/>
      <c r="E210" s="96"/>
    </row>
    <row r="211" spans="3:5" ht="12.75">
      <c r="C211" s="96"/>
      <c r="D211" s="96"/>
      <c r="E211" s="96"/>
    </row>
    <row r="212" spans="3:5" ht="12.75">
      <c r="C212" s="96"/>
      <c r="D212" s="96"/>
      <c r="E212" s="96"/>
    </row>
    <row r="213" spans="3:5" ht="12.75">
      <c r="C213" s="96"/>
      <c r="D213" s="96"/>
      <c r="E213" s="96"/>
    </row>
    <row r="214" spans="3:5" ht="12.75">
      <c r="C214" s="96"/>
      <c r="D214" s="96"/>
      <c r="E214" s="96"/>
    </row>
    <row r="215" spans="3:5" ht="12.75">
      <c r="C215" s="96"/>
      <c r="D215" s="96"/>
      <c r="E215" s="96"/>
    </row>
    <row r="216" spans="3:5" ht="12.75">
      <c r="C216" s="96"/>
      <c r="D216" s="96"/>
      <c r="E216" s="96"/>
    </row>
    <row r="217" spans="3:5" ht="12.75">
      <c r="C217" s="96"/>
      <c r="D217" s="96"/>
      <c r="E217" s="96"/>
    </row>
    <row r="218" spans="3:5" ht="12.75">
      <c r="C218" s="96"/>
      <c r="D218" s="96"/>
      <c r="E218" s="96"/>
    </row>
    <row r="219" spans="3:5" ht="12.75">
      <c r="C219" s="96"/>
      <c r="D219" s="96"/>
      <c r="E219" s="96"/>
    </row>
    <row r="220" spans="3:5" ht="12.75">
      <c r="C220" s="96"/>
      <c r="D220" s="96"/>
      <c r="E220" s="96"/>
    </row>
    <row r="221" spans="3:5" ht="12.75">
      <c r="C221" s="96"/>
      <c r="D221" s="96"/>
      <c r="E221" s="96"/>
    </row>
    <row r="222" spans="3:5" ht="12.75">
      <c r="C222" s="96"/>
      <c r="D222" s="96"/>
      <c r="E222" s="96"/>
    </row>
    <row r="223" spans="3:5" ht="12.75">
      <c r="C223" s="96"/>
      <c r="D223" s="96"/>
      <c r="E223" s="96"/>
    </row>
    <row r="224" spans="3:5" ht="12.75">
      <c r="C224" s="96"/>
      <c r="D224" s="96"/>
      <c r="E224" s="96"/>
    </row>
    <row r="225" spans="3:5" ht="12.75">
      <c r="C225" s="96"/>
      <c r="D225" s="96"/>
      <c r="E225" s="96"/>
    </row>
    <row r="226" spans="3:5" ht="12.75">
      <c r="C226" s="96"/>
      <c r="D226" s="96"/>
      <c r="E226" s="96"/>
    </row>
    <row r="227" spans="3:5" ht="12.75">
      <c r="C227" s="96"/>
      <c r="D227" s="96"/>
      <c r="E227" s="96"/>
    </row>
    <row r="228" spans="3:5" ht="12.75">
      <c r="C228" s="96"/>
      <c r="D228" s="96"/>
      <c r="E228" s="96"/>
    </row>
    <row r="229" spans="3:5" ht="12.75">
      <c r="C229" s="96"/>
      <c r="D229" s="96"/>
      <c r="E229" s="96"/>
    </row>
    <row r="230" spans="3:5" ht="12.75">
      <c r="C230" s="96"/>
      <c r="D230" s="96"/>
      <c r="E230" s="96"/>
    </row>
    <row r="231" spans="3:5" ht="12.75">
      <c r="C231" s="96"/>
      <c r="D231" s="96"/>
      <c r="E231" s="96"/>
    </row>
    <row r="232" spans="3:5" ht="12.75">
      <c r="C232" s="96"/>
      <c r="D232" s="96"/>
      <c r="E232" s="96"/>
    </row>
    <row r="233" spans="3:5" ht="12.75">
      <c r="C233" s="96"/>
      <c r="D233" s="96"/>
      <c r="E233" s="96"/>
    </row>
    <row r="234" spans="3:5" ht="12.75">
      <c r="C234" s="96"/>
      <c r="D234" s="96"/>
      <c r="E234" s="96"/>
    </row>
    <row r="235" spans="3:5" ht="12.75">
      <c r="C235" s="96"/>
      <c r="D235" s="96"/>
      <c r="E235" s="96"/>
    </row>
    <row r="236" spans="3:5" ht="12.75">
      <c r="C236" s="96"/>
      <c r="D236" s="96"/>
      <c r="E236" s="96"/>
    </row>
    <row r="237" spans="3:5" ht="12.75">
      <c r="C237" s="96"/>
      <c r="D237" s="96"/>
      <c r="E237" s="96"/>
    </row>
    <row r="238" spans="3:5" ht="12.75">
      <c r="C238" s="96"/>
      <c r="D238" s="96"/>
      <c r="E238" s="96"/>
    </row>
    <row r="239" spans="3:5" ht="12.75">
      <c r="C239" s="96"/>
      <c r="D239" s="96"/>
      <c r="E239" s="96"/>
    </row>
    <row r="240" spans="3:5" ht="12.75">
      <c r="C240" s="96"/>
      <c r="D240" s="96"/>
      <c r="E240" s="96"/>
    </row>
    <row r="241" spans="3:5" ht="12.75">
      <c r="C241" s="96"/>
      <c r="D241" s="96"/>
      <c r="E241" s="96"/>
    </row>
    <row r="242" spans="3:5" ht="12.75">
      <c r="C242" s="96"/>
      <c r="D242" s="96"/>
      <c r="E242" s="96"/>
    </row>
    <row r="243" spans="3:5" ht="12.75">
      <c r="C243" s="96"/>
      <c r="D243" s="96"/>
      <c r="E243" s="96"/>
    </row>
    <row r="244" spans="3:5" ht="12.75">
      <c r="C244" s="96"/>
      <c r="D244" s="96"/>
      <c r="E244" s="96"/>
    </row>
    <row r="245" spans="3:5" ht="12.75">
      <c r="C245" s="96"/>
      <c r="D245" s="96"/>
      <c r="E245" s="96"/>
    </row>
    <row r="246" spans="3:5" ht="12.75">
      <c r="C246" s="96"/>
      <c r="D246" s="96"/>
      <c r="E246" s="96"/>
    </row>
    <row r="247" spans="3:5" ht="12.75">
      <c r="C247" s="96"/>
      <c r="D247" s="96"/>
      <c r="E247" s="96"/>
    </row>
    <row r="248" spans="3:5" ht="12.75">
      <c r="C248" s="96"/>
      <c r="D248" s="96"/>
      <c r="E248" s="96"/>
    </row>
    <row r="249" spans="3:5" ht="12.75">
      <c r="C249" s="96"/>
      <c r="D249" s="96"/>
      <c r="E249" s="96"/>
    </row>
    <row r="250" spans="3:5" ht="12.75">
      <c r="C250" s="96"/>
      <c r="D250" s="96"/>
      <c r="E250" s="96"/>
    </row>
    <row r="251" spans="3:5" ht="12.75">
      <c r="C251" s="96"/>
      <c r="D251" s="96"/>
      <c r="E251" s="96"/>
    </row>
    <row r="252" spans="3:5" ht="12.75">
      <c r="C252" s="96"/>
      <c r="D252" s="96"/>
      <c r="E252" s="96"/>
    </row>
    <row r="253" spans="3:5" ht="12.75">
      <c r="C253" s="96"/>
      <c r="D253" s="96"/>
      <c r="E253" s="96"/>
    </row>
    <row r="254" spans="3:5" ht="12.75">
      <c r="C254" s="96"/>
      <c r="D254" s="96"/>
      <c r="E254" s="96"/>
    </row>
    <row r="255" spans="3:5" ht="12.75">
      <c r="C255" s="96"/>
      <c r="D255" s="96"/>
      <c r="E255" s="96"/>
    </row>
    <row r="256" spans="3:5" ht="12.75">
      <c r="C256" s="96"/>
      <c r="D256" s="96"/>
      <c r="E256" s="96"/>
    </row>
    <row r="257" spans="3:5" ht="12.75">
      <c r="C257" s="96"/>
      <c r="D257" s="96"/>
      <c r="E257" s="96"/>
    </row>
    <row r="258" spans="3:5" ht="12.75">
      <c r="C258" s="96"/>
      <c r="D258" s="96"/>
      <c r="E258" s="96"/>
    </row>
    <row r="259" spans="3:5" ht="12.75">
      <c r="C259" s="96"/>
      <c r="D259" s="96"/>
      <c r="E259" s="96"/>
    </row>
    <row r="260" spans="3:5" ht="12.75">
      <c r="C260" s="96"/>
      <c r="D260" s="96"/>
      <c r="E260" s="96"/>
    </row>
    <row r="261" spans="3:5" ht="12.75">
      <c r="C261" s="96"/>
      <c r="D261" s="96"/>
      <c r="E261" s="96"/>
    </row>
    <row r="262" spans="3:5" ht="12.75">
      <c r="C262" s="96"/>
      <c r="D262" s="96"/>
      <c r="E262" s="96"/>
    </row>
    <row r="263" spans="3:5" ht="12.75">
      <c r="C263" s="96"/>
      <c r="D263" s="96"/>
      <c r="E263" s="96"/>
    </row>
    <row r="264" spans="3:5" ht="12.75">
      <c r="C264" s="96"/>
      <c r="D264" s="96"/>
      <c r="E264" s="96"/>
    </row>
    <row r="265" spans="3:5" ht="12.75">
      <c r="C265" s="96"/>
      <c r="D265" s="96"/>
      <c r="E265" s="96"/>
    </row>
    <row r="266" spans="3:5" ht="12.75">
      <c r="C266" s="96"/>
      <c r="D266" s="96"/>
      <c r="E266" s="96"/>
    </row>
    <row r="267" spans="3:5" ht="12.75">
      <c r="C267" s="96"/>
      <c r="D267" s="96"/>
      <c r="E267" s="96"/>
    </row>
    <row r="268" spans="3:5" ht="12.75">
      <c r="C268" s="96"/>
      <c r="D268" s="96"/>
      <c r="E268" s="96"/>
    </row>
    <row r="269" spans="3:5" ht="12.75">
      <c r="C269" s="96"/>
      <c r="D269" s="96"/>
      <c r="E269" s="96"/>
    </row>
    <row r="270" spans="3:5" ht="12.75">
      <c r="C270" s="96"/>
      <c r="D270" s="96"/>
      <c r="E270" s="96"/>
    </row>
    <row r="271" spans="3:5" ht="12.75">
      <c r="C271" s="96"/>
      <c r="D271" s="96"/>
      <c r="E271" s="96"/>
    </row>
    <row r="272" spans="3:5" ht="12.75">
      <c r="C272" s="96"/>
      <c r="D272" s="96"/>
      <c r="E272" s="96"/>
    </row>
    <row r="273" spans="3:5" ht="12.75">
      <c r="C273" s="96"/>
      <c r="D273" s="96"/>
      <c r="E273" s="96"/>
    </row>
    <row r="274" spans="3:5" ht="12.75">
      <c r="C274" s="96"/>
      <c r="D274" s="96"/>
      <c r="E274" s="96"/>
    </row>
    <row r="275" spans="3:5" ht="12.75">
      <c r="C275" s="96"/>
      <c r="D275" s="96"/>
      <c r="E275" s="96"/>
    </row>
    <row r="276" spans="3:5" ht="12.75">
      <c r="C276" s="96"/>
      <c r="D276" s="96"/>
      <c r="E276" s="96"/>
    </row>
    <row r="277" spans="3:5" ht="12.75">
      <c r="C277" s="96"/>
      <c r="D277" s="96"/>
      <c r="E277" s="96"/>
    </row>
    <row r="278" spans="3:5" ht="12.75">
      <c r="C278" s="96"/>
      <c r="D278" s="96"/>
      <c r="E278" s="96"/>
    </row>
    <row r="279" spans="3:5" ht="12.75">
      <c r="C279" s="96"/>
      <c r="D279" s="96"/>
      <c r="E279" s="96"/>
    </row>
    <row r="280" spans="3:5" ht="12.75">
      <c r="C280" s="96"/>
      <c r="D280" s="96"/>
      <c r="E280" s="96"/>
    </row>
    <row r="281" spans="3:5" ht="12.75">
      <c r="C281" s="96"/>
      <c r="D281" s="96"/>
      <c r="E281" s="96"/>
    </row>
    <row r="282" spans="3:5" ht="12.75">
      <c r="C282" s="96"/>
      <c r="D282" s="96"/>
      <c r="E282" s="96"/>
    </row>
    <row r="283" spans="3:5" ht="12.75">
      <c r="C283" s="96"/>
      <c r="D283" s="96"/>
      <c r="E283" s="96"/>
    </row>
    <row r="284" spans="3:5" ht="12.75">
      <c r="C284" s="96"/>
      <c r="D284" s="96"/>
      <c r="E284" s="96"/>
    </row>
    <row r="285" spans="3:5" ht="12.75">
      <c r="C285" s="96"/>
      <c r="D285" s="96"/>
      <c r="E285" s="96"/>
    </row>
    <row r="286" spans="3:5" ht="12.75">
      <c r="C286" s="96"/>
      <c r="D286" s="96"/>
      <c r="E286" s="96"/>
    </row>
    <row r="287" spans="3:5" ht="12.75">
      <c r="C287" s="96"/>
      <c r="D287" s="96"/>
      <c r="E287" s="96"/>
    </row>
    <row r="288" spans="3:5" ht="12.75">
      <c r="C288" s="96"/>
      <c r="D288" s="96"/>
      <c r="E288" s="96"/>
    </row>
    <row r="289" spans="3:5" ht="12.75">
      <c r="C289" s="96"/>
      <c r="D289" s="96"/>
      <c r="E289" s="96"/>
    </row>
    <row r="290" spans="3:5" ht="12.75">
      <c r="C290" s="96"/>
      <c r="D290" s="96"/>
      <c r="E290" s="96"/>
    </row>
    <row r="291" spans="3:5" ht="12.75">
      <c r="C291" s="96"/>
      <c r="D291" s="96"/>
      <c r="E291" s="96"/>
    </row>
    <row r="292" spans="3:5" ht="12.75">
      <c r="C292" s="96"/>
      <c r="D292" s="96"/>
      <c r="E292" s="96"/>
    </row>
    <row r="293" spans="3:5" ht="12.75">
      <c r="C293" s="96"/>
      <c r="D293" s="96"/>
      <c r="E293" s="96"/>
    </row>
    <row r="294" spans="3:5" ht="12.75">
      <c r="C294" s="96"/>
      <c r="D294" s="96"/>
      <c r="E294" s="96"/>
    </row>
    <row r="295" spans="3:5" ht="12.75">
      <c r="C295" s="96"/>
      <c r="D295" s="96"/>
      <c r="E295" s="96"/>
    </row>
    <row r="296" spans="3:5" ht="12.75">
      <c r="C296" s="96"/>
      <c r="D296" s="96"/>
      <c r="E296" s="96"/>
    </row>
    <row r="297" spans="3:5" ht="12.75">
      <c r="C297" s="96"/>
      <c r="D297" s="96"/>
      <c r="E297" s="96"/>
    </row>
    <row r="298" spans="3:5" ht="12.75">
      <c r="C298" s="96"/>
      <c r="D298" s="96"/>
      <c r="E298" s="96"/>
    </row>
    <row r="299" spans="3:5" ht="12.75">
      <c r="C299" s="96"/>
      <c r="D299" s="96"/>
      <c r="E299" s="96"/>
    </row>
    <row r="300" spans="3:5" ht="12.75">
      <c r="C300" s="96"/>
      <c r="D300" s="96"/>
      <c r="E300" s="96"/>
    </row>
    <row r="301" spans="3:5" ht="12.75">
      <c r="C301" s="96"/>
      <c r="D301" s="96"/>
      <c r="E301" s="96"/>
    </row>
    <row r="302" spans="3:5" ht="12.75">
      <c r="C302" s="96"/>
      <c r="D302" s="96"/>
      <c r="E302" s="96"/>
    </row>
    <row r="303" spans="3:5" ht="12.75">
      <c r="C303" s="96"/>
      <c r="D303" s="96"/>
      <c r="E303" s="96"/>
    </row>
    <row r="304" spans="3:5" ht="12.75">
      <c r="C304" s="96"/>
      <c r="D304" s="96"/>
      <c r="E304" s="96"/>
    </row>
    <row r="305" spans="3:5" ht="12.75">
      <c r="C305" s="96"/>
      <c r="D305" s="96"/>
      <c r="E305" s="96"/>
    </row>
    <row r="306" spans="3:5" ht="12.75">
      <c r="C306" s="96"/>
      <c r="D306" s="96"/>
      <c r="E306" s="96"/>
    </row>
    <row r="307" spans="3:5" ht="12.75">
      <c r="C307" s="96"/>
      <c r="D307" s="96"/>
      <c r="E307" s="96"/>
    </row>
    <row r="308" spans="3:5" ht="12.75">
      <c r="C308" s="96"/>
      <c r="D308" s="96"/>
      <c r="E308" s="96"/>
    </row>
    <row r="309" spans="3:5" ht="12.75">
      <c r="C309" s="96"/>
      <c r="D309" s="96"/>
      <c r="E309" s="96"/>
    </row>
    <row r="310" spans="3:5" ht="12.75">
      <c r="C310" s="96"/>
      <c r="D310" s="96"/>
      <c r="E310" s="96"/>
    </row>
    <row r="311" spans="3:5" ht="12.75">
      <c r="C311" s="96"/>
      <c r="D311" s="96"/>
      <c r="E311" s="96"/>
    </row>
    <row r="312" spans="3:5" ht="12.75">
      <c r="C312" s="96"/>
      <c r="D312" s="96"/>
      <c r="E312" s="96"/>
    </row>
    <row r="313" spans="3:5" ht="12.75">
      <c r="C313" s="96"/>
      <c r="D313" s="96"/>
      <c r="E313" s="96"/>
    </row>
    <row r="314" spans="3:5" ht="12.75">
      <c r="C314" s="96"/>
      <c r="D314" s="96"/>
      <c r="E314" s="96"/>
    </row>
    <row r="315" spans="3:5" ht="12.75">
      <c r="C315" s="96"/>
      <c r="D315" s="96"/>
      <c r="E315" s="96"/>
    </row>
    <row r="316" spans="3:5" ht="12.75">
      <c r="C316" s="96"/>
      <c r="D316" s="96"/>
      <c r="E316" s="96"/>
    </row>
    <row r="317" spans="3:5" ht="12.75">
      <c r="C317" s="96"/>
      <c r="D317" s="96"/>
      <c r="E317" s="96"/>
    </row>
    <row r="318" spans="3:5" ht="12.75">
      <c r="C318" s="96"/>
      <c r="D318" s="96"/>
      <c r="E318" s="96"/>
    </row>
    <row r="319" spans="3:5" ht="12.75">
      <c r="C319" s="96"/>
      <c r="D319" s="96"/>
      <c r="E319" s="96"/>
    </row>
    <row r="320" spans="3:5" ht="12.75">
      <c r="C320" s="96"/>
      <c r="D320" s="96"/>
      <c r="E320" s="96"/>
    </row>
    <row r="321" spans="3:5" ht="12.75">
      <c r="C321" s="96"/>
      <c r="D321" s="96"/>
      <c r="E321" s="96"/>
    </row>
    <row r="322" spans="3:5" ht="12.75">
      <c r="C322" s="96"/>
      <c r="D322" s="96"/>
      <c r="E322" s="96"/>
    </row>
    <row r="323" spans="3:5" ht="12.75">
      <c r="C323" s="96"/>
      <c r="D323" s="96"/>
      <c r="E323" s="96"/>
    </row>
    <row r="324" spans="3:5" ht="12.75">
      <c r="C324" s="96"/>
      <c r="D324" s="96"/>
      <c r="E324" s="96"/>
    </row>
    <row r="325" spans="3:5" ht="12.75">
      <c r="C325" s="96"/>
      <c r="D325" s="96"/>
      <c r="E325" s="96"/>
    </row>
    <row r="326" spans="3:5" ht="12.75">
      <c r="C326" s="96"/>
      <c r="D326" s="96"/>
      <c r="E326" s="96"/>
    </row>
    <row r="327" spans="3:5" ht="12.75">
      <c r="C327" s="96"/>
      <c r="D327" s="96"/>
      <c r="E327" s="96"/>
    </row>
    <row r="328" spans="3:5" ht="12.75">
      <c r="C328" s="96"/>
      <c r="D328" s="96"/>
      <c r="E328" s="96"/>
    </row>
    <row r="329" spans="3:5" ht="12.75">
      <c r="C329" s="96"/>
      <c r="D329" s="96"/>
      <c r="E329" s="96"/>
    </row>
    <row r="330" spans="3:5" ht="12.75">
      <c r="C330" s="96"/>
      <c r="D330" s="96"/>
      <c r="E330" s="96"/>
    </row>
    <row r="331" spans="3:5" ht="12.75">
      <c r="C331" s="96"/>
      <c r="D331" s="96"/>
      <c r="E331" s="96"/>
    </row>
    <row r="332" spans="3:5" ht="12.75">
      <c r="C332" s="96"/>
      <c r="D332" s="96"/>
      <c r="E332" s="96"/>
    </row>
    <row r="333" spans="3:5" ht="12.75">
      <c r="C333" s="96"/>
      <c r="D333" s="96"/>
      <c r="E333" s="96"/>
    </row>
    <row r="334" spans="3:5" ht="12.75">
      <c r="C334" s="96"/>
      <c r="D334" s="96"/>
      <c r="E334" s="96"/>
    </row>
    <row r="335" spans="3:5" ht="12.75">
      <c r="C335" s="96"/>
      <c r="D335" s="96"/>
      <c r="E335" s="96"/>
    </row>
    <row r="336" spans="3:5" ht="12.75">
      <c r="C336" s="96"/>
      <c r="D336" s="96"/>
      <c r="E336" s="96"/>
    </row>
    <row r="337" spans="3:5" ht="12.75">
      <c r="C337" s="96"/>
      <c r="D337" s="96"/>
      <c r="E337" s="96"/>
    </row>
    <row r="338" spans="3:5" ht="12.75">
      <c r="C338" s="96"/>
      <c r="D338" s="96"/>
      <c r="E338" s="96"/>
    </row>
    <row r="339" spans="3:5" ht="12.75">
      <c r="C339" s="96"/>
      <c r="D339" s="96"/>
      <c r="E339" s="96"/>
    </row>
    <row r="340" spans="3:5" ht="12.75">
      <c r="C340" s="96"/>
      <c r="D340" s="96"/>
      <c r="E340" s="96"/>
    </row>
    <row r="341" spans="3:5" ht="12.75">
      <c r="C341" s="96"/>
      <c r="D341" s="96"/>
      <c r="E341" s="96"/>
    </row>
    <row r="342" spans="3:5" ht="12.75">
      <c r="C342" s="96"/>
      <c r="D342" s="96"/>
      <c r="E342" s="96"/>
    </row>
    <row r="343" spans="3:5" ht="12.75">
      <c r="C343" s="96"/>
      <c r="D343" s="96"/>
      <c r="E343" s="96"/>
    </row>
    <row r="344" spans="3:5" ht="12.75">
      <c r="C344" s="96"/>
      <c r="D344" s="96"/>
      <c r="E344" s="96"/>
    </row>
    <row r="345" spans="3:5" ht="12.75">
      <c r="C345" s="96"/>
      <c r="D345" s="96"/>
      <c r="E345" s="96"/>
    </row>
    <row r="346" spans="3:5" ht="12.75">
      <c r="C346" s="96"/>
      <c r="D346" s="96"/>
      <c r="E346" s="96"/>
    </row>
    <row r="347" spans="3:5" ht="12.75">
      <c r="C347" s="96"/>
      <c r="D347" s="96"/>
      <c r="E347" s="96"/>
    </row>
    <row r="348" spans="3:5" ht="12.75">
      <c r="C348" s="96"/>
      <c r="D348" s="96"/>
      <c r="E348" s="96"/>
    </row>
    <row r="349" spans="3:5" ht="12.75">
      <c r="C349" s="96"/>
      <c r="D349" s="96"/>
      <c r="E349" s="96"/>
    </row>
    <row r="350" spans="3:5" ht="12.75">
      <c r="C350" s="96"/>
      <c r="D350" s="96"/>
      <c r="E350" s="96"/>
    </row>
    <row r="351" spans="3:5" ht="12.75">
      <c r="C351" s="96"/>
      <c r="D351" s="96"/>
      <c r="E351" s="96"/>
    </row>
    <row r="352" spans="3:5" ht="12.75">
      <c r="C352" s="96"/>
      <c r="D352" s="96"/>
      <c r="E352" s="96"/>
    </row>
    <row r="353" spans="3:5" ht="12.75">
      <c r="C353" s="96"/>
      <c r="D353" s="96"/>
      <c r="E353" s="96"/>
    </row>
    <row r="354" spans="3:5" ht="12.75">
      <c r="C354" s="96"/>
      <c r="D354" s="96"/>
      <c r="E354" s="96"/>
    </row>
    <row r="355" spans="3:5" ht="12.75">
      <c r="C355" s="96"/>
      <c r="D355" s="96"/>
      <c r="E355" s="96"/>
    </row>
    <row r="356" spans="3:5" ht="12.75">
      <c r="C356" s="96"/>
      <c r="D356" s="96"/>
      <c r="E356" s="96"/>
    </row>
    <row r="357" spans="3:5" ht="12.75">
      <c r="C357" s="96"/>
      <c r="D357" s="96"/>
      <c r="E357" s="96"/>
    </row>
    <row r="358" spans="3:5" ht="12.75">
      <c r="C358" s="96"/>
      <c r="D358" s="96"/>
      <c r="E358" s="96"/>
    </row>
    <row r="359" spans="3:5" ht="12.75">
      <c r="C359" s="96"/>
      <c r="D359" s="96"/>
      <c r="E359" s="96"/>
    </row>
    <row r="360" spans="3:5" ht="12.75">
      <c r="C360" s="96"/>
      <c r="D360" s="96"/>
      <c r="E360" s="96"/>
    </row>
    <row r="361" spans="3:5" ht="12.75">
      <c r="C361" s="96"/>
      <c r="D361" s="96"/>
      <c r="E361" s="96"/>
    </row>
    <row r="362" spans="3:5" ht="12.75">
      <c r="C362" s="96"/>
      <c r="D362" s="96"/>
      <c r="E362" s="96"/>
    </row>
    <row r="363" spans="3:5" ht="12.75">
      <c r="C363" s="96"/>
      <c r="D363" s="96"/>
      <c r="E363" s="96"/>
    </row>
    <row r="364" spans="3:5" ht="12.75">
      <c r="C364" s="96"/>
      <c r="D364" s="96"/>
      <c r="E364" s="96"/>
    </row>
    <row r="365" spans="3:5" ht="12.75">
      <c r="C365" s="96"/>
      <c r="D365" s="96"/>
      <c r="E365" s="96"/>
    </row>
    <row r="366" spans="3:5" ht="12.75">
      <c r="C366" s="96"/>
      <c r="D366" s="96"/>
      <c r="E366" s="96"/>
    </row>
    <row r="367" spans="3:5" ht="12.75">
      <c r="C367" s="96"/>
      <c r="D367" s="96"/>
      <c r="E367" s="96"/>
    </row>
    <row r="368" spans="3:5" ht="12.75">
      <c r="C368" s="96"/>
      <c r="D368" s="96"/>
      <c r="E368" s="96"/>
    </row>
    <row r="369" spans="3:5" ht="12.75">
      <c r="C369" s="96"/>
      <c r="D369" s="96"/>
      <c r="E369" s="96"/>
    </row>
    <row r="370" spans="3:5" ht="12.75">
      <c r="C370" s="96"/>
      <c r="D370" s="96"/>
      <c r="E370" s="96"/>
    </row>
    <row r="371" spans="3:5" ht="12.75">
      <c r="C371" s="96"/>
      <c r="D371" s="96"/>
      <c r="E371" s="96"/>
    </row>
    <row r="372" spans="3:5" ht="12.75">
      <c r="C372" s="96"/>
      <c r="D372" s="96"/>
      <c r="E372" s="96"/>
    </row>
    <row r="373" spans="3:5" ht="12.75">
      <c r="C373" s="96"/>
      <c r="D373" s="96"/>
      <c r="E373" s="96"/>
    </row>
    <row r="374" spans="3:5" ht="12.75">
      <c r="C374" s="96"/>
      <c r="D374" s="96"/>
      <c r="E374" s="96"/>
    </row>
    <row r="375" spans="3:5" ht="12.75">
      <c r="C375" s="96"/>
      <c r="D375" s="96"/>
      <c r="E375" s="96"/>
    </row>
    <row r="376" spans="3:5" ht="12.75">
      <c r="C376" s="96"/>
      <c r="D376" s="96"/>
      <c r="E376" s="96"/>
    </row>
    <row r="377" spans="3:5" ht="12.75">
      <c r="C377" s="96"/>
      <c r="D377" s="96"/>
      <c r="E377" s="96"/>
    </row>
    <row r="378" spans="3:5" ht="12.75">
      <c r="C378" s="96"/>
      <c r="D378" s="96"/>
      <c r="E378" s="96"/>
    </row>
    <row r="379" spans="3:5" ht="12.75">
      <c r="C379" s="96"/>
      <c r="D379" s="96"/>
      <c r="E379" s="96"/>
    </row>
    <row r="380" spans="3:5" ht="12.75">
      <c r="C380" s="96"/>
      <c r="D380" s="96"/>
      <c r="E380" s="96"/>
    </row>
    <row r="381" spans="3:5" ht="12.75">
      <c r="C381" s="96"/>
      <c r="D381" s="96"/>
      <c r="E381" s="96"/>
    </row>
    <row r="382" spans="3:5" ht="12.75">
      <c r="C382" s="96"/>
      <c r="D382" s="96"/>
      <c r="E382" s="96"/>
    </row>
    <row r="383" spans="3:5" ht="12.75">
      <c r="C383" s="96"/>
      <c r="D383" s="96"/>
      <c r="E383" s="96"/>
    </row>
    <row r="384" spans="3:5" ht="12.75">
      <c r="C384" s="96"/>
      <c r="D384" s="96"/>
      <c r="E384" s="96"/>
    </row>
    <row r="385" spans="3:5" ht="12.75">
      <c r="C385" s="96"/>
      <c r="D385" s="96"/>
      <c r="E385" s="96"/>
    </row>
    <row r="386" spans="3:5" ht="12.75">
      <c r="C386" s="96"/>
      <c r="D386" s="96"/>
      <c r="E386" s="96"/>
    </row>
    <row r="387" spans="3:5" ht="12.75">
      <c r="C387" s="96"/>
      <c r="D387" s="96"/>
      <c r="E387" s="96"/>
    </row>
    <row r="388" spans="3:5" ht="12.75">
      <c r="C388" s="96"/>
      <c r="D388" s="96"/>
      <c r="E388" s="96"/>
    </row>
    <row r="389" spans="3:5" ht="12.75">
      <c r="C389" s="96"/>
      <c r="D389" s="96"/>
      <c r="E389" s="96"/>
    </row>
    <row r="390" spans="3:5" ht="12.75">
      <c r="C390" s="96"/>
      <c r="D390" s="96"/>
      <c r="E390" s="96"/>
    </row>
    <row r="391" spans="3:5" ht="12.75">
      <c r="C391" s="96"/>
      <c r="D391" s="96"/>
      <c r="E391" s="96"/>
    </row>
    <row r="392" spans="3:5" ht="12.75">
      <c r="C392" s="96"/>
      <c r="D392" s="96"/>
      <c r="E392" s="96"/>
    </row>
    <row r="393" spans="3:5" ht="12.75">
      <c r="C393" s="96"/>
      <c r="D393" s="96"/>
      <c r="E393" s="96"/>
    </row>
    <row r="394" spans="3:5" ht="12.75">
      <c r="C394" s="96"/>
      <c r="D394" s="96"/>
      <c r="E394" s="96"/>
    </row>
    <row r="395" spans="3:5" ht="12.75">
      <c r="C395" s="96"/>
      <c r="D395" s="96"/>
      <c r="E395" s="96"/>
    </row>
    <row r="396" spans="3:5" ht="12.75">
      <c r="C396" s="96"/>
      <c r="D396" s="96"/>
      <c r="E396" s="96"/>
    </row>
    <row r="397" spans="3:5" ht="12.75">
      <c r="C397" s="96"/>
      <c r="D397" s="96"/>
      <c r="E397" s="96"/>
    </row>
    <row r="398" spans="3:5" ht="12.75">
      <c r="C398" s="96"/>
      <c r="D398" s="96"/>
      <c r="E398" s="96"/>
    </row>
    <row r="399" spans="3:5" ht="12.75">
      <c r="C399" s="96"/>
      <c r="D399" s="96"/>
      <c r="E399" s="96"/>
    </row>
    <row r="400" spans="3:5" ht="12.75">
      <c r="C400" s="96"/>
      <c r="D400" s="96"/>
      <c r="E400" s="96"/>
    </row>
    <row r="401" spans="3:5" ht="12.75">
      <c r="C401" s="96"/>
      <c r="D401" s="96"/>
      <c r="E401" s="96"/>
    </row>
    <row r="402" spans="3:5" ht="12.75">
      <c r="C402" s="96"/>
      <c r="D402" s="96"/>
      <c r="E402" s="96"/>
    </row>
    <row r="403" spans="3:5" ht="12.75">
      <c r="C403" s="96"/>
      <c r="D403" s="96"/>
      <c r="E403" s="96"/>
    </row>
    <row r="404" spans="3:5" ht="12.75">
      <c r="C404" s="96"/>
      <c r="D404" s="96"/>
      <c r="E404" s="96"/>
    </row>
    <row r="405" spans="3:5" ht="12.75">
      <c r="C405" s="96"/>
      <c r="D405" s="96"/>
      <c r="E405" s="96"/>
    </row>
    <row r="406" spans="3:5" ht="12.75">
      <c r="C406" s="96"/>
      <c r="D406" s="96"/>
      <c r="E406" s="96"/>
    </row>
    <row r="407" spans="3:5" ht="12.75">
      <c r="C407" s="96"/>
      <c r="D407" s="96"/>
      <c r="E407" s="96"/>
    </row>
    <row r="408" spans="3:5" ht="12.75">
      <c r="C408" s="96"/>
      <c r="D408" s="96"/>
      <c r="E408" s="96"/>
    </row>
    <row r="409" spans="3:5" ht="12.75">
      <c r="C409" s="96"/>
      <c r="D409" s="96"/>
      <c r="E409" s="96"/>
    </row>
    <row r="410" spans="3:5" ht="12.75">
      <c r="C410" s="96"/>
      <c r="D410" s="96"/>
      <c r="E410" s="96"/>
    </row>
    <row r="411" spans="3:5" ht="12.75">
      <c r="C411" s="96"/>
      <c r="D411" s="96"/>
      <c r="E411" s="96"/>
    </row>
    <row r="412" spans="3:5" ht="12.75">
      <c r="C412" s="96"/>
      <c r="D412" s="96"/>
      <c r="E412" s="96"/>
    </row>
    <row r="413" spans="3:5" ht="12.75">
      <c r="C413" s="96"/>
      <c r="D413" s="96"/>
      <c r="E413" s="96"/>
    </row>
    <row r="414" spans="3:5" ht="12.75">
      <c r="C414" s="96"/>
      <c r="D414" s="96"/>
      <c r="E414" s="96"/>
    </row>
    <row r="415" spans="3:5" ht="12.75">
      <c r="C415" s="96"/>
      <c r="D415" s="96"/>
      <c r="E415" s="96"/>
    </row>
    <row r="416" spans="3:5" ht="12.75">
      <c r="C416" s="96"/>
      <c r="D416" s="96"/>
      <c r="E416" s="96"/>
    </row>
    <row r="417" spans="3:5" ht="12.75">
      <c r="C417" s="96"/>
      <c r="D417" s="96"/>
      <c r="E417" s="96"/>
    </row>
    <row r="418" spans="3:5" ht="12.75">
      <c r="C418" s="96"/>
      <c r="D418" s="96"/>
      <c r="E418" s="96"/>
    </row>
    <row r="419" spans="3:5" ht="12.75">
      <c r="C419" s="96"/>
      <c r="D419" s="96"/>
      <c r="E419" s="96"/>
    </row>
    <row r="420" spans="3:5" ht="12.75">
      <c r="C420" s="96"/>
      <c r="D420" s="96"/>
      <c r="E420" s="96"/>
    </row>
    <row r="421" spans="3:5" ht="12.75">
      <c r="C421" s="96"/>
      <c r="D421" s="96"/>
      <c r="E421" s="96"/>
    </row>
    <row r="422" spans="3:5" ht="12.75">
      <c r="C422" s="96"/>
      <c r="D422" s="96"/>
      <c r="E422" s="96"/>
    </row>
    <row r="423" spans="3:5" ht="12.75">
      <c r="C423" s="96"/>
      <c r="D423" s="96"/>
      <c r="E423" s="96"/>
    </row>
    <row r="424" spans="3:5" ht="12.75">
      <c r="C424" s="96"/>
      <c r="D424" s="96"/>
      <c r="E424" s="96"/>
    </row>
    <row r="425" spans="3:5" ht="12.75">
      <c r="C425" s="96"/>
      <c r="D425" s="96"/>
      <c r="E425" s="96"/>
    </row>
    <row r="426" spans="3:5" ht="12.75">
      <c r="C426" s="96"/>
      <c r="D426" s="96"/>
      <c r="E426" s="96"/>
    </row>
    <row r="427" spans="3:5" ht="12.75">
      <c r="C427" s="96"/>
      <c r="D427" s="96"/>
      <c r="E427" s="96"/>
    </row>
    <row r="428" spans="3:5" ht="12.75">
      <c r="C428" s="96"/>
      <c r="D428" s="96"/>
      <c r="E428" s="96"/>
    </row>
    <row r="429" spans="3:5" ht="12.75">
      <c r="C429" s="96"/>
      <c r="D429" s="96"/>
      <c r="E429" s="96"/>
    </row>
    <row r="430" spans="3:5" ht="12.75">
      <c r="C430" s="96"/>
      <c r="D430" s="96"/>
      <c r="E430" s="96"/>
    </row>
    <row r="431" spans="3:5" ht="12.75">
      <c r="C431" s="96"/>
      <c r="D431" s="96"/>
      <c r="E431" s="96"/>
    </row>
    <row r="432" spans="3:5" ht="12.75">
      <c r="C432" s="96"/>
      <c r="D432" s="96"/>
      <c r="E432" s="96"/>
    </row>
    <row r="433" spans="3:5" ht="12.75">
      <c r="C433" s="96"/>
      <c r="D433" s="96"/>
      <c r="E433" s="96"/>
    </row>
    <row r="434" spans="3:5" ht="12.75">
      <c r="C434" s="96"/>
      <c r="D434" s="96"/>
      <c r="E434" s="96"/>
    </row>
    <row r="435" spans="3:5" ht="12.75">
      <c r="C435" s="96"/>
      <c r="D435" s="96"/>
      <c r="E435" s="96"/>
    </row>
    <row r="436" spans="3:5" ht="12.75">
      <c r="C436" s="96"/>
      <c r="D436" s="96"/>
      <c r="E436" s="96"/>
    </row>
    <row r="437" spans="3:5" ht="12.75">
      <c r="C437" s="96"/>
      <c r="D437" s="96"/>
      <c r="E437" s="96"/>
    </row>
    <row r="438" spans="3:5" ht="12.75">
      <c r="C438" s="96"/>
      <c r="D438" s="96"/>
      <c r="E438" s="96"/>
    </row>
    <row r="439" spans="3:5" ht="12.75">
      <c r="C439" s="96"/>
      <c r="D439" s="96"/>
      <c r="E439" s="96"/>
    </row>
    <row r="440" spans="3:5" ht="12.75">
      <c r="C440" s="96"/>
      <c r="D440" s="96"/>
      <c r="E440" s="96"/>
    </row>
    <row r="441" spans="3:5" ht="12.75">
      <c r="C441" s="96"/>
      <c r="D441" s="96"/>
      <c r="E441" s="96"/>
    </row>
    <row r="442" spans="3:5" ht="12.75">
      <c r="C442" s="96"/>
      <c r="D442" s="96"/>
      <c r="E442" s="96"/>
    </row>
    <row r="443" spans="3:5" ht="12.75">
      <c r="C443" s="96"/>
      <c r="D443" s="96"/>
      <c r="E443" s="96"/>
    </row>
    <row r="444" spans="3:5" ht="12.75">
      <c r="C444" s="96"/>
      <c r="D444" s="96"/>
      <c r="E444" s="96"/>
    </row>
    <row r="445" spans="3:5" ht="12.75">
      <c r="C445" s="96"/>
      <c r="D445" s="96"/>
      <c r="E445" s="96"/>
    </row>
    <row r="446" spans="3:5" ht="12.75">
      <c r="C446" s="96"/>
      <c r="D446" s="96"/>
      <c r="E446" s="96"/>
    </row>
    <row r="447" spans="3:5" ht="12.75">
      <c r="C447" s="96"/>
      <c r="D447" s="96"/>
      <c r="E447" s="96"/>
    </row>
    <row r="448" spans="3:5" ht="12.75">
      <c r="C448" s="96"/>
      <c r="D448" s="96"/>
      <c r="E448" s="96"/>
    </row>
    <row r="449" spans="3:5" ht="12.75">
      <c r="C449" s="96"/>
      <c r="D449" s="96"/>
      <c r="E449" s="96"/>
    </row>
    <row r="450" spans="3:5" ht="12.75">
      <c r="C450" s="96"/>
      <c r="D450" s="96"/>
      <c r="E450" s="96"/>
    </row>
    <row r="451" spans="3:5" ht="12.75">
      <c r="C451" s="96"/>
      <c r="D451" s="96"/>
      <c r="E451" s="96"/>
    </row>
    <row r="452" spans="3:5" ht="12.75">
      <c r="C452" s="96"/>
      <c r="D452" s="96"/>
      <c r="E452" s="96"/>
    </row>
    <row r="453" spans="3:5" ht="12.75">
      <c r="C453" s="96"/>
      <c r="D453" s="96"/>
      <c r="E453" s="96"/>
    </row>
    <row r="454" spans="3:5" ht="12.75">
      <c r="C454" s="96"/>
      <c r="D454" s="96"/>
      <c r="E454" s="96"/>
    </row>
    <row r="455" spans="3:5" ht="12.75">
      <c r="C455" s="96"/>
      <c r="D455" s="96"/>
      <c r="E455" s="96"/>
    </row>
    <row r="456" spans="3:5" ht="12.75">
      <c r="C456" s="96"/>
      <c r="D456" s="96"/>
      <c r="E456" s="96"/>
    </row>
    <row r="457" spans="3:5" ht="12.75">
      <c r="C457" s="96"/>
      <c r="D457" s="96"/>
      <c r="E457" s="96"/>
    </row>
    <row r="458" spans="3:5" ht="12.75">
      <c r="C458" s="96"/>
      <c r="D458" s="96"/>
      <c r="E458" s="96"/>
    </row>
    <row r="459" spans="3:5" ht="12.75">
      <c r="C459" s="96"/>
      <c r="D459" s="96"/>
      <c r="E459" s="96"/>
    </row>
    <row r="460" spans="3:5" ht="12.75">
      <c r="C460" s="96"/>
      <c r="D460" s="96"/>
      <c r="E460" s="96"/>
    </row>
    <row r="461" spans="3:5" ht="12.75">
      <c r="C461" s="96"/>
      <c r="D461" s="96"/>
      <c r="E461" s="96"/>
    </row>
    <row r="462" spans="3:5" ht="12.75">
      <c r="C462" s="96"/>
      <c r="D462" s="96"/>
      <c r="E462" s="96"/>
    </row>
    <row r="463" spans="3:5" ht="12.75">
      <c r="C463" s="96"/>
      <c r="D463" s="96"/>
      <c r="E463" s="96"/>
    </row>
    <row r="464" spans="3:5" ht="12.75">
      <c r="C464" s="96"/>
      <c r="D464" s="96"/>
      <c r="E464" s="96"/>
    </row>
    <row r="465" spans="3:5" ht="12.75">
      <c r="C465" s="96"/>
      <c r="D465" s="96"/>
      <c r="E465" s="96"/>
    </row>
    <row r="466" spans="3:5" ht="12.75">
      <c r="C466" s="96"/>
      <c r="D466" s="96"/>
      <c r="E466" s="96"/>
    </row>
    <row r="467" spans="3:5" ht="12.75">
      <c r="C467" s="96"/>
      <c r="D467" s="96"/>
      <c r="E467" s="96"/>
    </row>
    <row r="468" spans="3:5" ht="12.75">
      <c r="C468" s="96"/>
      <c r="D468" s="96"/>
      <c r="E468" s="96"/>
    </row>
    <row r="469" spans="3:5" ht="12.75">
      <c r="C469" s="96"/>
      <c r="D469" s="96"/>
      <c r="E469" s="96"/>
    </row>
    <row r="470" spans="3:5" ht="12.75">
      <c r="C470" s="96"/>
      <c r="D470" s="96"/>
      <c r="E470" s="96"/>
    </row>
    <row r="471" spans="3:5" ht="12.75">
      <c r="C471" s="96"/>
      <c r="D471" s="96"/>
      <c r="E471" s="96"/>
    </row>
    <row r="472" spans="3:5" ht="12.75">
      <c r="C472" s="96"/>
      <c r="D472" s="96"/>
      <c r="E472" s="96"/>
    </row>
    <row r="473" spans="3:5" ht="12.75">
      <c r="C473" s="96"/>
      <c r="D473" s="96"/>
      <c r="E473" s="96"/>
    </row>
    <row r="474" spans="3:5" ht="12.75">
      <c r="C474" s="96"/>
      <c r="D474" s="96"/>
      <c r="E474" s="96"/>
    </row>
    <row r="475" spans="3:5" ht="12.75">
      <c r="C475" s="96"/>
      <c r="D475" s="96"/>
      <c r="E475" s="96"/>
    </row>
    <row r="476" spans="3:5" ht="12.75">
      <c r="C476" s="96"/>
      <c r="D476" s="96"/>
      <c r="E476" s="96"/>
    </row>
    <row r="477" spans="3:5" ht="12.75">
      <c r="C477" s="96"/>
      <c r="D477" s="96"/>
      <c r="E477" s="96"/>
    </row>
    <row r="478" spans="3:5" ht="12.75">
      <c r="C478" s="96"/>
      <c r="D478" s="96"/>
      <c r="E478" s="96"/>
    </row>
    <row r="479" spans="3:5" ht="12.75">
      <c r="C479" s="96"/>
      <c r="D479" s="96"/>
      <c r="E479" s="96"/>
    </row>
    <row r="480" spans="3:5" ht="12.75">
      <c r="C480" s="96"/>
      <c r="D480" s="96"/>
      <c r="E480" s="96"/>
    </row>
    <row r="481" spans="3:5" ht="12.75">
      <c r="C481" s="96"/>
      <c r="D481" s="96"/>
      <c r="E481" s="96"/>
    </row>
    <row r="482" spans="3:5" ht="12.75">
      <c r="C482" s="96"/>
      <c r="D482" s="96"/>
      <c r="E482" s="96"/>
    </row>
    <row r="483" spans="3:5" ht="12.75">
      <c r="C483" s="96"/>
      <c r="D483" s="96"/>
      <c r="E483" s="96"/>
    </row>
    <row r="484" spans="3:5" ht="12.75">
      <c r="C484" s="96"/>
      <c r="D484" s="96"/>
      <c r="E484" s="96"/>
    </row>
    <row r="485" spans="3:5" ht="12.75">
      <c r="C485" s="96"/>
      <c r="D485" s="96"/>
      <c r="E485" s="96"/>
    </row>
    <row r="486" spans="3:5" ht="12.75">
      <c r="C486" s="96"/>
      <c r="D486" s="96"/>
      <c r="E486" s="96"/>
    </row>
    <row r="487" spans="3:5" ht="12.75">
      <c r="C487" s="96"/>
      <c r="D487" s="96"/>
      <c r="E487" s="96"/>
    </row>
    <row r="488" spans="3:5" ht="12.75">
      <c r="C488" s="96"/>
      <c r="D488" s="96"/>
      <c r="E488" s="96"/>
    </row>
    <row r="489" spans="3:5" ht="12.75">
      <c r="C489" s="96"/>
      <c r="D489" s="96"/>
      <c r="E489" s="96"/>
    </row>
    <row r="490" spans="3:5" ht="12.75">
      <c r="C490" s="96"/>
      <c r="D490" s="96"/>
      <c r="E490" s="96"/>
    </row>
    <row r="491" spans="3:5" ht="12.75">
      <c r="C491" s="96"/>
      <c r="D491" s="96"/>
      <c r="E491" s="96"/>
    </row>
    <row r="492" spans="3:5" ht="12.75">
      <c r="C492" s="96"/>
      <c r="D492" s="96"/>
      <c r="E492" s="96"/>
    </row>
    <row r="493" spans="3:5" ht="12.75">
      <c r="C493" s="96"/>
      <c r="D493" s="96"/>
      <c r="E493" s="96"/>
    </row>
    <row r="494" spans="3:5" ht="12.75">
      <c r="C494" s="96"/>
      <c r="D494" s="96"/>
      <c r="E494" s="96"/>
    </row>
    <row r="495" spans="3:5" ht="12.75">
      <c r="C495" s="96"/>
      <c r="D495" s="96"/>
      <c r="E495" s="96"/>
    </row>
    <row r="496" spans="3:5" ht="12.75">
      <c r="C496" s="96"/>
      <c r="D496" s="96"/>
      <c r="E496" s="96"/>
    </row>
    <row r="497" spans="3:5" ht="12.75">
      <c r="C497" s="96"/>
      <c r="D497" s="96"/>
      <c r="E497" s="96"/>
    </row>
    <row r="498" spans="3:5" ht="12.75">
      <c r="C498" s="96"/>
      <c r="D498" s="96"/>
      <c r="E498" s="96"/>
    </row>
    <row r="499" spans="3:5" ht="12.75">
      <c r="C499" s="96"/>
      <c r="D499" s="96"/>
      <c r="E499" s="96"/>
    </row>
    <row r="500" spans="3:5" ht="12.75">
      <c r="C500" s="96"/>
      <c r="D500" s="96"/>
      <c r="E500" s="96"/>
    </row>
    <row r="501" spans="3:5" ht="12.75">
      <c r="C501" s="96"/>
      <c r="D501" s="96"/>
      <c r="E501" s="96"/>
    </row>
    <row r="502" spans="3:5" ht="12.75">
      <c r="C502" s="96"/>
      <c r="D502" s="96"/>
      <c r="E502" s="96"/>
    </row>
    <row r="503" spans="3:5" ht="12.75">
      <c r="C503" s="96"/>
      <c r="D503" s="96"/>
      <c r="E503" s="96"/>
    </row>
    <row r="504" spans="3:5" ht="12.75">
      <c r="C504" s="96"/>
      <c r="D504" s="96"/>
      <c r="E504" s="96"/>
    </row>
    <row r="505" spans="3:5" ht="12.75">
      <c r="C505" s="96"/>
      <c r="D505" s="96"/>
      <c r="E505" s="96"/>
    </row>
    <row r="506" spans="3:5" ht="12.75">
      <c r="C506" s="96"/>
      <c r="D506" s="96"/>
      <c r="E506" s="96"/>
    </row>
    <row r="507" spans="3:5" ht="12.75">
      <c r="C507" s="96"/>
      <c r="D507" s="96"/>
      <c r="E507" s="96"/>
    </row>
    <row r="508" spans="3:5" ht="12.75">
      <c r="C508" s="96"/>
      <c r="D508" s="96"/>
      <c r="E508" s="96"/>
    </row>
    <row r="509" spans="3:5" ht="12.75">
      <c r="C509" s="96"/>
      <c r="D509" s="96"/>
      <c r="E509" s="96"/>
    </row>
    <row r="510" spans="3:5" ht="12.75">
      <c r="C510" s="96"/>
      <c r="D510" s="96"/>
      <c r="E510" s="96"/>
    </row>
    <row r="511" spans="3:5" ht="12.75">
      <c r="C511" s="96"/>
      <c r="D511" s="96"/>
      <c r="E511" s="96"/>
    </row>
    <row r="512" spans="3:5" ht="12.75">
      <c r="C512" s="96"/>
      <c r="D512" s="96"/>
      <c r="E512" s="96"/>
    </row>
    <row r="513" spans="3:5" ht="12.75">
      <c r="C513" s="96"/>
      <c r="D513" s="96"/>
      <c r="E513" s="96"/>
    </row>
    <row r="514" spans="3:5" ht="12.75">
      <c r="C514" s="96"/>
      <c r="D514" s="96"/>
      <c r="E514" s="96"/>
    </row>
    <row r="515" spans="3:5" ht="12.75">
      <c r="C515" s="96"/>
      <c r="D515" s="96"/>
      <c r="E515" s="96"/>
    </row>
    <row r="516" spans="3:5" ht="12.75">
      <c r="C516" s="96"/>
      <c r="D516" s="96"/>
      <c r="E516" s="96"/>
    </row>
    <row r="517" spans="3:5" ht="12.75">
      <c r="C517" s="96"/>
      <c r="D517" s="96"/>
      <c r="E517" s="96"/>
    </row>
    <row r="518" spans="3:5" ht="12.75">
      <c r="C518" s="96"/>
      <c r="D518" s="96"/>
      <c r="E518" s="96"/>
    </row>
    <row r="519" spans="3:5" ht="12.75">
      <c r="C519" s="96"/>
      <c r="D519" s="96"/>
      <c r="E519" s="96"/>
    </row>
    <row r="520" spans="3:5" ht="12.75">
      <c r="C520" s="96"/>
      <c r="D520" s="96"/>
      <c r="E520" s="96"/>
    </row>
    <row r="521" spans="3:5" ht="12.75">
      <c r="C521" s="96"/>
      <c r="D521" s="96"/>
      <c r="E521" s="96"/>
    </row>
    <row r="522" spans="3:5" ht="12.75">
      <c r="C522" s="96"/>
      <c r="D522" s="96"/>
      <c r="E522" s="96"/>
    </row>
    <row r="523" spans="3:5" ht="12.75">
      <c r="C523" s="96"/>
      <c r="D523" s="96"/>
      <c r="E523" s="96"/>
    </row>
    <row r="524" spans="3:5" ht="12.75">
      <c r="C524" s="96"/>
      <c r="D524" s="96"/>
      <c r="E524" s="96"/>
    </row>
    <row r="525" spans="3:5" ht="12.75">
      <c r="C525" s="96"/>
      <c r="D525" s="96"/>
      <c r="E525" s="96"/>
    </row>
    <row r="526" spans="3:5" ht="12.75">
      <c r="C526" s="96"/>
      <c r="D526" s="96"/>
      <c r="E526" s="96"/>
    </row>
    <row r="527" spans="3:5" ht="12.75">
      <c r="C527" s="96"/>
      <c r="D527" s="96"/>
      <c r="E527" s="96"/>
    </row>
    <row r="528" spans="3:5" ht="12.75">
      <c r="C528" s="96"/>
      <c r="D528" s="96"/>
      <c r="E528" s="96"/>
    </row>
    <row r="529" spans="3:5" ht="12.75">
      <c r="C529" s="96"/>
      <c r="D529" s="96"/>
      <c r="E529" s="96"/>
    </row>
    <row r="530" spans="3:5" ht="12.75">
      <c r="C530" s="96"/>
      <c r="D530" s="96"/>
      <c r="E530" s="96"/>
    </row>
    <row r="531" spans="3:5" ht="12.75">
      <c r="C531" s="96"/>
      <c r="D531" s="96"/>
      <c r="E531" s="96"/>
    </row>
    <row r="532" spans="3:5" ht="12.75">
      <c r="C532" s="96"/>
      <c r="D532" s="96"/>
      <c r="E532" s="96"/>
    </row>
    <row r="533" spans="3:5" ht="12.75">
      <c r="C533" s="96"/>
      <c r="D533" s="96"/>
      <c r="E533" s="96"/>
    </row>
    <row r="534" spans="3:5" ht="12.75">
      <c r="C534" s="96"/>
      <c r="D534" s="96"/>
      <c r="E534" s="96"/>
    </row>
    <row r="535" spans="3:5" ht="12.75">
      <c r="C535" s="96"/>
      <c r="D535" s="96"/>
      <c r="E535" s="96"/>
    </row>
    <row r="536" spans="3:5" ht="12.75">
      <c r="C536" s="96"/>
      <c r="D536" s="96"/>
      <c r="E536" s="96"/>
    </row>
    <row r="537" spans="3:5" ht="12.75">
      <c r="C537" s="96"/>
      <c r="D537" s="96"/>
      <c r="E537" s="96"/>
    </row>
    <row r="538" spans="3:5" ht="12.75">
      <c r="C538" s="96"/>
      <c r="D538" s="96"/>
      <c r="E538" s="96"/>
    </row>
    <row r="539" spans="3:5" ht="12.75">
      <c r="C539" s="96"/>
      <c r="D539" s="96"/>
      <c r="E539" s="96"/>
    </row>
    <row r="540" spans="3:5" ht="12.75">
      <c r="C540" s="96"/>
      <c r="D540" s="96"/>
      <c r="E540" s="96"/>
    </row>
    <row r="541" spans="3:5" ht="12.75">
      <c r="C541" s="96"/>
      <c r="D541" s="96"/>
      <c r="E541" s="96"/>
    </row>
    <row r="542" spans="3:5" ht="12.75">
      <c r="C542" s="96"/>
      <c r="D542" s="96"/>
      <c r="E542" s="96"/>
    </row>
    <row r="543" spans="3:5" ht="12.75">
      <c r="C543" s="96"/>
      <c r="D543" s="96"/>
      <c r="E543" s="96"/>
    </row>
    <row r="544" spans="3:5" ht="12.75">
      <c r="C544" s="96"/>
      <c r="D544" s="96"/>
      <c r="E544" s="96"/>
    </row>
    <row r="545" spans="3:5" ht="12.75">
      <c r="C545" s="96"/>
      <c r="D545" s="96"/>
      <c r="E545" s="96"/>
    </row>
    <row r="546" spans="3:5" ht="12.75">
      <c r="C546" s="96"/>
      <c r="D546" s="96"/>
      <c r="E546" s="96"/>
    </row>
    <row r="547" spans="3:5" ht="12.75">
      <c r="C547" s="96"/>
      <c r="D547" s="96"/>
      <c r="E547" s="96"/>
    </row>
    <row r="548" spans="3:5" ht="12.75">
      <c r="C548" s="96"/>
      <c r="D548" s="96"/>
      <c r="E548" s="96"/>
    </row>
    <row r="549" spans="3:5" ht="12.75">
      <c r="C549" s="96"/>
      <c r="D549" s="96"/>
      <c r="E549" s="96"/>
    </row>
    <row r="550" spans="3:5" ht="12.75">
      <c r="C550" s="96"/>
      <c r="D550" s="96"/>
      <c r="E550" s="96"/>
    </row>
    <row r="551" spans="3:5" ht="12.75">
      <c r="C551" s="96"/>
      <c r="D551" s="96"/>
      <c r="E551" s="96"/>
    </row>
    <row r="552" spans="3:5" ht="12.75">
      <c r="C552" s="96"/>
      <c r="D552" s="96"/>
      <c r="E552" s="96"/>
    </row>
    <row r="553" spans="3:5" ht="12.75">
      <c r="C553" s="96"/>
      <c r="D553" s="96"/>
      <c r="E553" s="96"/>
    </row>
    <row r="554" spans="3:5" ht="12.75">
      <c r="C554" s="96"/>
      <c r="D554" s="96"/>
      <c r="E554" s="96"/>
    </row>
    <row r="555" spans="3:5" ht="12.75">
      <c r="C555" s="96"/>
      <c r="D555" s="96"/>
      <c r="E555" s="96"/>
    </row>
    <row r="556" spans="3:5" ht="12.75">
      <c r="C556" s="96"/>
      <c r="D556" s="96"/>
      <c r="E556" s="96"/>
    </row>
    <row r="557" spans="3:5" ht="12.75">
      <c r="C557" s="96"/>
      <c r="D557" s="96"/>
      <c r="E557" s="96"/>
    </row>
    <row r="558" spans="3:5" ht="12.75">
      <c r="C558" s="96"/>
      <c r="D558" s="96"/>
      <c r="E558" s="96"/>
    </row>
    <row r="559" spans="3:5" ht="12.75">
      <c r="C559" s="96"/>
      <c r="D559" s="96"/>
      <c r="E559" s="96"/>
    </row>
    <row r="560" spans="3:5" ht="12.75">
      <c r="C560" s="96"/>
      <c r="D560" s="96"/>
      <c r="E560" s="96"/>
    </row>
    <row r="561" spans="3:5" ht="12.75">
      <c r="C561" s="96"/>
      <c r="D561" s="96"/>
      <c r="E561" s="96"/>
    </row>
    <row r="562" spans="3:5" ht="12.75">
      <c r="C562" s="96"/>
      <c r="D562" s="96"/>
      <c r="E562" s="96"/>
    </row>
    <row r="563" spans="3:5" ht="12.75">
      <c r="C563" s="96"/>
      <c r="D563" s="96"/>
      <c r="E563" s="96"/>
    </row>
    <row r="564" spans="3:5" ht="12.75">
      <c r="C564" s="96"/>
      <c r="D564" s="96"/>
      <c r="E564" s="96"/>
    </row>
    <row r="565" spans="3:5" ht="12.75">
      <c r="C565" s="96"/>
      <c r="D565" s="96"/>
      <c r="E565" s="96"/>
    </row>
    <row r="566" spans="3:5" ht="12.75">
      <c r="C566" s="96"/>
      <c r="D566" s="96"/>
      <c r="E566" s="96"/>
    </row>
    <row r="567" spans="3:5" ht="12.75">
      <c r="C567" s="96"/>
      <c r="D567" s="96"/>
      <c r="E567" s="96"/>
    </row>
    <row r="568" spans="3:5" ht="12.75">
      <c r="C568" s="96"/>
      <c r="D568" s="96"/>
      <c r="E568" s="96"/>
    </row>
    <row r="569" spans="3:5" ht="12.75">
      <c r="C569" s="96"/>
      <c r="D569" s="96"/>
      <c r="E569" s="96"/>
    </row>
    <row r="570" spans="3:5" ht="12.75">
      <c r="C570" s="96"/>
      <c r="D570" s="96"/>
      <c r="E570" s="96"/>
    </row>
    <row r="571" spans="3:5" ht="12.75">
      <c r="C571" s="96"/>
      <c r="D571" s="96"/>
      <c r="E571" s="96"/>
    </row>
    <row r="572" spans="3:5" ht="12.75">
      <c r="C572" s="96"/>
      <c r="D572" s="96"/>
      <c r="E572" s="96"/>
    </row>
    <row r="573" spans="3:5" ht="12.75">
      <c r="C573" s="96"/>
      <c r="D573" s="96"/>
      <c r="E573" s="96"/>
    </row>
    <row r="574" spans="3:5" ht="12.75">
      <c r="C574" s="96"/>
      <c r="D574" s="96"/>
      <c r="E574" s="96"/>
    </row>
    <row r="575" spans="3:5" ht="12.75">
      <c r="C575" s="96"/>
      <c r="D575" s="96"/>
      <c r="E575" s="96"/>
    </row>
    <row r="576" spans="3:5" ht="12.75">
      <c r="C576" s="96"/>
      <c r="D576" s="96"/>
      <c r="E576" s="96"/>
    </row>
    <row r="577" spans="3:5" ht="12.75">
      <c r="C577" s="96"/>
      <c r="D577" s="96"/>
      <c r="E577" s="96"/>
    </row>
    <row r="578" spans="3:5" ht="12.75">
      <c r="C578" s="96"/>
      <c r="D578" s="96"/>
      <c r="E578" s="96"/>
    </row>
    <row r="579" spans="3:5" ht="12.75">
      <c r="C579" s="96"/>
      <c r="D579" s="96"/>
      <c r="E579" s="96"/>
    </row>
    <row r="580" spans="3:5" ht="12.75">
      <c r="C580" s="96"/>
      <c r="D580" s="96"/>
      <c r="E580" s="96"/>
    </row>
    <row r="581" spans="3:5" ht="12.75">
      <c r="C581" s="96"/>
      <c r="D581" s="96"/>
      <c r="E581" s="96"/>
    </row>
    <row r="582" spans="3:5" ht="12.75">
      <c r="C582" s="96"/>
      <c r="D582" s="96"/>
      <c r="E582" s="96"/>
    </row>
    <row r="583" spans="3:5" ht="12.75">
      <c r="C583" s="96"/>
      <c r="D583" s="96"/>
      <c r="E583" s="96"/>
    </row>
    <row r="584" spans="3:5" ht="12.75">
      <c r="C584" s="96"/>
      <c r="D584" s="96"/>
      <c r="E584" s="96"/>
    </row>
    <row r="585" spans="3:5" ht="12.75">
      <c r="C585" s="96"/>
      <c r="D585" s="96"/>
      <c r="E585" s="96"/>
    </row>
    <row r="586" spans="3:5" ht="12.75">
      <c r="C586" s="96"/>
      <c r="D586" s="96"/>
      <c r="E586" s="96"/>
    </row>
    <row r="587" spans="3:5" ht="12.75">
      <c r="C587" s="96"/>
      <c r="D587" s="96"/>
      <c r="E587" s="96"/>
    </row>
    <row r="588" spans="3:5" ht="12.75">
      <c r="C588" s="96"/>
      <c r="D588" s="96"/>
      <c r="E588" s="96"/>
    </row>
    <row r="589" spans="3:5" ht="12.75">
      <c r="C589" s="96"/>
      <c r="D589" s="96"/>
      <c r="E589" s="96"/>
    </row>
    <row r="590" spans="3:5" ht="12.75">
      <c r="C590" s="96"/>
      <c r="D590" s="96"/>
      <c r="E590" s="96"/>
    </row>
    <row r="591" spans="3:5" ht="12.75">
      <c r="C591" s="96"/>
      <c r="D591" s="96"/>
      <c r="E591" s="96"/>
    </row>
    <row r="592" spans="3:5" ht="12.75">
      <c r="C592" s="96"/>
      <c r="D592" s="96"/>
      <c r="E592" s="96"/>
    </row>
    <row r="593" spans="3:5" ht="12.75">
      <c r="C593" s="96"/>
      <c r="D593" s="96"/>
      <c r="E593" s="96"/>
    </row>
    <row r="594" spans="3:5" ht="12.75">
      <c r="C594" s="96"/>
      <c r="D594" s="96"/>
      <c r="E594" s="96"/>
    </row>
    <row r="595" spans="3:5" ht="12.75">
      <c r="C595" s="96"/>
      <c r="D595" s="96"/>
      <c r="E595" s="96"/>
    </row>
    <row r="596" spans="3:5" ht="12.75">
      <c r="C596" s="96"/>
      <c r="D596" s="96"/>
      <c r="E596" s="96"/>
    </row>
    <row r="597" spans="3:5" ht="12.75">
      <c r="C597" s="96"/>
      <c r="D597" s="96"/>
      <c r="E597" s="96"/>
    </row>
    <row r="598" spans="3:5" ht="12.75">
      <c r="C598" s="96"/>
      <c r="D598" s="96"/>
      <c r="E598" s="96"/>
    </row>
    <row r="599" spans="3:5" ht="12.75">
      <c r="C599" s="96"/>
      <c r="D599" s="96"/>
      <c r="E599" s="96"/>
    </row>
    <row r="600" spans="3:5" ht="12.75">
      <c r="C600" s="96"/>
      <c r="D600" s="96"/>
      <c r="E600" s="96"/>
    </row>
    <row r="601" spans="3:5" ht="12.75">
      <c r="C601" s="96"/>
      <c r="D601" s="96"/>
      <c r="E601" s="96"/>
    </row>
    <row r="602" spans="3:5" ht="12.75">
      <c r="C602" s="96"/>
      <c r="D602" s="96"/>
      <c r="E602" s="96"/>
    </row>
    <row r="603" spans="3:5" ht="12.75">
      <c r="C603" s="96"/>
      <c r="D603" s="96"/>
      <c r="E603" s="96"/>
    </row>
    <row r="604" spans="3:5" ht="12.75">
      <c r="C604" s="96"/>
      <c r="D604" s="96"/>
      <c r="E604" s="96"/>
    </row>
    <row r="605" spans="3:5" ht="12.75">
      <c r="C605" s="96"/>
      <c r="D605" s="96"/>
      <c r="E605" s="96"/>
    </row>
    <row r="606" spans="3:5" ht="12.75">
      <c r="C606" s="96"/>
      <c r="D606" s="96"/>
      <c r="E606" s="96"/>
    </row>
    <row r="607" spans="3:5" ht="12.75">
      <c r="C607" s="96"/>
      <c r="D607" s="96"/>
      <c r="E607" s="96"/>
    </row>
    <row r="608" spans="3:5" ht="12.75">
      <c r="C608" s="96"/>
      <c r="D608" s="96"/>
      <c r="E608" s="96"/>
    </row>
    <row r="609" spans="3:5" ht="12.75">
      <c r="C609" s="96"/>
      <c r="D609" s="96"/>
      <c r="E609" s="96"/>
    </row>
    <row r="610" spans="3:5" ht="12.75">
      <c r="C610" s="96"/>
      <c r="D610" s="96"/>
      <c r="E610" s="96"/>
    </row>
    <row r="611" spans="3:5" ht="12.75">
      <c r="C611" s="96"/>
      <c r="D611" s="96"/>
      <c r="E611" s="96"/>
    </row>
    <row r="612" spans="3:5" ht="12.75">
      <c r="C612" s="96"/>
      <c r="D612" s="96"/>
      <c r="E612" s="96"/>
    </row>
    <row r="613" spans="3:5" ht="12.75">
      <c r="C613" s="96"/>
      <c r="D613" s="96"/>
      <c r="E613" s="96"/>
    </row>
    <row r="614" spans="3:5" ht="12.75">
      <c r="C614" s="96"/>
      <c r="D614" s="96"/>
      <c r="E614" s="96"/>
    </row>
    <row r="615" spans="3:5" ht="12.75">
      <c r="C615" s="96"/>
      <c r="D615" s="96"/>
      <c r="E615" s="96"/>
    </row>
    <row r="616" spans="3:5" ht="12.75">
      <c r="C616" s="96"/>
      <c r="D616" s="96"/>
      <c r="E616" s="96"/>
    </row>
    <row r="617" spans="3:5" ht="12.75">
      <c r="C617" s="96"/>
      <c r="D617" s="96"/>
      <c r="E617" s="96"/>
    </row>
    <row r="618" spans="3:5" ht="12.75">
      <c r="C618" s="96"/>
      <c r="D618" s="96"/>
      <c r="E618" s="96"/>
    </row>
    <row r="619" spans="3:5" ht="12.75">
      <c r="C619" s="96"/>
      <c r="D619" s="96"/>
      <c r="E619" s="96"/>
    </row>
    <row r="620" spans="3:5" ht="12.75">
      <c r="C620" s="96"/>
      <c r="D620" s="96"/>
      <c r="E620" s="96"/>
    </row>
    <row r="621" spans="3:5" ht="12.75">
      <c r="C621" s="96"/>
      <c r="D621" s="96"/>
      <c r="E621" s="96"/>
    </row>
    <row r="622" spans="3:5" ht="12.75">
      <c r="C622" s="96"/>
      <c r="D622" s="96"/>
      <c r="E622" s="96"/>
    </row>
    <row r="623" spans="3:5" ht="12.75">
      <c r="C623" s="96"/>
      <c r="D623" s="96"/>
      <c r="E623" s="96"/>
    </row>
    <row r="624" spans="3:5" ht="12.75">
      <c r="C624" s="96"/>
      <c r="D624" s="96"/>
      <c r="E624" s="96"/>
    </row>
    <row r="625" spans="3:5" ht="12.75">
      <c r="C625" s="96"/>
      <c r="D625" s="96"/>
      <c r="E625" s="96"/>
    </row>
    <row r="626" spans="3:5" ht="12.75">
      <c r="C626" s="96"/>
      <c r="D626" s="96"/>
      <c r="E626" s="96"/>
    </row>
    <row r="627" spans="3:5" ht="12.75">
      <c r="C627" s="96"/>
      <c r="D627" s="96"/>
      <c r="E627" s="96"/>
    </row>
    <row r="628" spans="3:5" ht="12.75">
      <c r="C628" s="96"/>
      <c r="D628" s="96"/>
      <c r="E628" s="96"/>
    </row>
    <row r="629" spans="3:5" ht="12.75">
      <c r="C629" s="96"/>
      <c r="D629" s="96"/>
      <c r="E629" s="96"/>
    </row>
    <row r="630" spans="3:5" ht="12.75">
      <c r="C630" s="96"/>
      <c r="D630" s="96"/>
      <c r="E630" s="96"/>
    </row>
    <row r="631" spans="3:5" ht="12.75">
      <c r="C631" s="96"/>
      <c r="D631" s="96"/>
      <c r="E631" s="96"/>
    </row>
    <row r="632" spans="3:5" ht="12.75">
      <c r="C632" s="96"/>
      <c r="D632" s="96"/>
      <c r="E632" s="96"/>
    </row>
    <row r="633" spans="3:5" ht="12.75">
      <c r="C633" s="96"/>
      <c r="D633" s="96"/>
      <c r="E633" s="96"/>
    </row>
    <row r="634" spans="3:5" ht="12.75">
      <c r="C634" s="96"/>
      <c r="D634" s="96"/>
      <c r="E634" s="96"/>
    </row>
    <row r="635" spans="3:5" ht="12.75">
      <c r="C635" s="96"/>
      <c r="D635" s="96"/>
      <c r="E635" s="96"/>
    </row>
    <row r="636" spans="3:5" ht="12.75">
      <c r="C636" s="96"/>
      <c r="D636" s="96"/>
      <c r="E636" s="96"/>
    </row>
    <row r="637" spans="3:5" ht="12.75">
      <c r="C637" s="96"/>
      <c r="D637" s="96"/>
      <c r="E637" s="96"/>
    </row>
    <row r="638" spans="3:5" ht="12.75">
      <c r="C638" s="96"/>
      <c r="D638" s="96"/>
      <c r="E638" s="96"/>
    </row>
    <row r="639" spans="3:5" ht="12.75">
      <c r="C639" s="96"/>
      <c r="D639" s="96"/>
      <c r="E639" s="96"/>
    </row>
    <row r="640" spans="3:5" ht="12.75">
      <c r="C640" s="96"/>
      <c r="D640" s="96"/>
      <c r="E640" s="96"/>
    </row>
    <row r="641" spans="3:5" ht="12.75">
      <c r="C641" s="96"/>
      <c r="D641" s="96"/>
      <c r="E641" s="96"/>
    </row>
    <row r="642" spans="3:5" ht="12.75">
      <c r="C642" s="96"/>
      <c r="D642" s="96"/>
      <c r="E642" s="96"/>
    </row>
    <row r="643" spans="3:5" ht="12.75">
      <c r="C643" s="96"/>
      <c r="D643" s="96"/>
      <c r="E643" s="96"/>
    </row>
    <row r="644" spans="3:5" ht="12.75">
      <c r="C644" s="96"/>
      <c r="D644" s="96"/>
      <c r="E644" s="96"/>
    </row>
    <row r="645" spans="3:5" ht="12.75">
      <c r="C645" s="96"/>
      <c r="D645" s="96"/>
      <c r="E645" s="96"/>
    </row>
    <row r="646" spans="3:5" ht="12.75">
      <c r="C646" s="96"/>
      <c r="D646" s="96"/>
      <c r="E646" s="96"/>
    </row>
    <row r="647" spans="3:5" ht="12.75">
      <c r="C647" s="96"/>
      <c r="D647" s="96"/>
      <c r="E647" s="96"/>
    </row>
    <row r="648" spans="3:5" ht="12.75">
      <c r="C648" s="96"/>
      <c r="D648" s="96"/>
      <c r="E648" s="96"/>
    </row>
    <row r="649" spans="3:5" ht="12.75">
      <c r="C649" s="96"/>
      <c r="D649" s="96"/>
      <c r="E649" s="96"/>
    </row>
    <row r="650" spans="3:5" ht="12.75">
      <c r="C650" s="96"/>
      <c r="D650" s="96"/>
      <c r="E650" s="96"/>
    </row>
    <row r="651" spans="3:5" ht="12.75">
      <c r="C651" s="96"/>
      <c r="D651" s="96"/>
      <c r="E651" s="96"/>
    </row>
    <row r="652" spans="3:5" ht="12.75">
      <c r="C652" s="96"/>
      <c r="D652" s="96"/>
      <c r="E652" s="96"/>
    </row>
    <row r="653" spans="3:5" ht="12.75">
      <c r="C653" s="96"/>
      <c r="D653" s="96"/>
      <c r="E653" s="96"/>
    </row>
    <row r="654" spans="3:5" ht="12.75">
      <c r="C654" s="96"/>
      <c r="D654" s="96"/>
      <c r="E654" s="96"/>
    </row>
    <row r="655" spans="3:5" ht="12.75">
      <c r="C655" s="96"/>
      <c r="D655" s="96"/>
      <c r="E655" s="96"/>
    </row>
    <row r="656" spans="3:5" ht="12.75">
      <c r="C656" s="96"/>
      <c r="D656" s="96"/>
      <c r="E656" s="96"/>
    </row>
    <row r="657" spans="3:5" ht="12.75">
      <c r="C657" s="96"/>
      <c r="D657" s="96"/>
      <c r="E657" s="96"/>
    </row>
    <row r="658" spans="3:5" ht="12.75">
      <c r="C658" s="96"/>
      <c r="D658" s="96"/>
      <c r="E658" s="96"/>
    </row>
    <row r="659" spans="3:5" ht="12.75">
      <c r="C659" s="96"/>
      <c r="D659" s="96"/>
      <c r="E659" s="96"/>
    </row>
    <row r="660" spans="3:5" ht="12.75">
      <c r="C660" s="96"/>
      <c r="D660" s="96"/>
      <c r="E660" s="96"/>
    </row>
    <row r="661" spans="3:5" ht="12.75">
      <c r="C661" s="96"/>
      <c r="D661" s="96"/>
      <c r="E661" s="96"/>
    </row>
    <row r="662" spans="3:5" ht="12.75">
      <c r="C662" s="96"/>
      <c r="D662" s="96"/>
      <c r="E662" s="96"/>
    </row>
    <row r="663" spans="3:5" ht="12.75">
      <c r="C663" s="96"/>
      <c r="D663" s="96"/>
      <c r="E663" s="96"/>
    </row>
    <row r="664" spans="3:5" ht="12.75">
      <c r="C664" s="96"/>
      <c r="D664" s="96"/>
      <c r="E664" s="96"/>
    </row>
    <row r="665" spans="3:5" ht="12.75">
      <c r="C665" s="96"/>
      <c r="D665" s="96"/>
      <c r="E665" s="96"/>
    </row>
    <row r="666" spans="3:5" ht="12.75">
      <c r="C666" s="96"/>
      <c r="D666" s="96"/>
      <c r="E666" s="96"/>
    </row>
    <row r="667" spans="3:5" ht="12.75">
      <c r="C667" s="96"/>
      <c r="D667" s="96"/>
      <c r="E667" s="96"/>
    </row>
    <row r="668" spans="3:5" ht="12.75">
      <c r="C668" s="96"/>
      <c r="D668" s="96"/>
      <c r="E668" s="96"/>
    </row>
    <row r="669" spans="3:5" ht="12.75">
      <c r="C669" s="96"/>
      <c r="D669" s="96"/>
      <c r="E669" s="96"/>
    </row>
    <row r="670" spans="3:5" ht="12.75">
      <c r="C670" s="96"/>
      <c r="D670" s="96"/>
      <c r="E670" s="96"/>
    </row>
    <row r="671" spans="3:5" ht="12.75">
      <c r="C671" s="96"/>
      <c r="D671" s="96"/>
      <c r="E671" s="96"/>
    </row>
    <row r="672" spans="3:5" ht="12.75">
      <c r="C672" s="96"/>
      <c r="D672" s="96"/>
      <c r="E672" s="96"/>
    </row>
    <row r="673" spans="3:5" ht="12.75">
      <c r="C673" s="96"/>
      <c r="D673" s="96"/>
      <c r="E673" s="96"/>
    </row>
    <row r="674" spans="3:5" ht="12.75">
      <c r="C674" s="96"/>
      <c r="D674" s="96"/>
      <c r="E674" s="96"/>
    </row>
    <row r="675" spans="3:5" ht="12.75">
      <c r="C675" s="96"/>
      <c r="D675" s="96"/>
      <c r="E675" s="96"/>
    </row>
    <row r="676" spans="3:5" ht="12.75">
      <c r="C676" s="96"/>
      <c r="D676" s="96"/>
      <c r="E676" s="96"/>
    </row>
    <row r="677" spans="3:5" ht="12.75">
      <c r="C677" s="96"/>
      <c r="D677" s="96"/>
      <c r="E677" s="96"/>
    </row>
    <row r="678" spans="3:5" ht="12.75">
      <c r="C678" s="96"/>
      <c r="D678" s="96"/>
      <c r="E678" s="96"/>
    </row>
    <row r="679" spans="3:5" ht="12.75">
      <c r="C679" s="96"/>
      <c r="D679" s="96"/>
      <c r="E679" s="96"/>
    </row>
    <row r="680" spans="3:5" ht="12.75">
      <c r="C680" s="96"/>
      <c r="D680" s="96"/>
      <c r="E680" s="96"/>
    </row>
    <row r="681" spans="3:5" ht="12.75">
      <c r="C681" s="96"/>
      <c r="D681" s="96"/>
      <c r="E681" s="96"/>
    </row>
    <row r="682" spans="3:5" ht="12.75">
      <c r="C682" s="96"/>
      <c r="D682" s="96"/>
      <c r="E682" s="96"/>
    </row>
    <row r="683" spans="3:5" ht="12.75">
      <c r="C683" s="96"/>
      <c r="D683" s="96"/>
      <c r="E683" s="96"/>
    </row>
    <row r="684" spans="3:5" ht="12.75">
      <c r="C684" s="96"/>
      <c r="D684" s="96"/>
      <c r="E684" s="96"/>
    </row>
    <row r="685" spans="3:5" ht="12.75">
      <c r="C685" s="96"/>
      <c r="D685" s="96"/>
      <c r="E685" s="96"/>
    </row>
    <row r="686" spans="3:5" ht="12.75">
      <c r="C686" s="96"/>
      <c r="D686" s="96"/>
      <c r="E686" s="96"/>
    </row>
    <row r="687" spans="3:5" ht="12.75">
      <c r="C687" s="96"/>
      <c r="D687" s="96"/>
      <c r="E687" s="96"/>
    </row>
    <row r="688" spans="3:5" ht="12.75">
      <c r="C688" s="96"/>
      <c r="D688" s="96"/>
      <c r="E688" s="96"/>
    </row>
    <row r="689" spans="3:5" ht="12.75">
      <c r="C689" s="96"/>
      <c r="D689" s="96"/>
      <c r="E689" s="96"/>
    </row>
    <row r="690" spans="3:5" ht="12.75">
      <c r="C690" s="96"/>
      <c r="D690" s="96"/>
      <c r="E690" s="96"/>
    </row>
    <row r="691" spans="3:5" ht="12.75">
      <c r="C691" s="96"/>
      <c r="D691" s="96"/>
      <c r="E691" s="96"/>
    </row>
    <row r="692" spans="3:5" ht="12.75">
      <c r="C692" s="96"/>
      <c r="D692" s="96"/>
      <c r="E692" s="96"/>
    </row>
    <row r="693" spans="3:5" ht="12.75">
      <c r="C693" s="96"/>
      <c r="D693" s="96"/>
      <c r="E693" s="96"/>
    </row>
    <row r="694" spans="3:5" ht="12.75">
      <c r="C694" s="96"/>
      <c r="D694" s="96"/>
      <c r="E694" s="96"/>
    </row>
    <row r="695" spans="3:5" ht="12.75">
      <c r="C695" s="96"/>
      <c r="D695" s="96"/>
      <c r="E695" s="96"/>
    </row>
    <row r="696" spans="3:5" ht="12.75">
      <c r="C696" s="96"/>
      <c r="D696" s="96"/>
      <c r="E696" s="96"/>
    </row>
    <row r="697" spans="3:5" ht="12.75">
      <c r="C697" s="96"/>
      <c r="D697" s="96"/>
      <c r="E697" s="96"/>
    </row>
    <row r="698" spans="3:5" ht="12.75">
      <c r="C698" s="96"/>
      <c r="D698" s="96"/>
      <c r="E698" s="96"/>
    </row>
    <row r="699" spans="3:5" ht="12.75">
      <c r="C699" s="96"/>
      <c r="D699" s="96"/>
      <c r="E699" s="96"/>
    </row>
    <row r="700" spans="3:5" ht="12.75">
      <c r="C700" s="96"/>
      <c r="D700" s="96"/>
      <c r="E700" s="96"/>
    </row>
    <row r="701" spans="3:5" ht="12.75">
      <c r="C701" s="96"/>
      <c r="D701" s="96"/>
      <c r="E701" s="96"/>
    </row>
    <row r="702" spans="3:5" ht="12.75">
      <c r="C702" s="96"/>
      <c r="D702" s="96"/>
      <c r="E702" s="96"/>
    </row>
    <row r="703" spans="3:5" ht="12.75">
      <c r="C703" s="96"/>
      <c r="D703" s="96"/>
      <c r="E703" s="96"/>
    </row>
    <row r="704" spans="3:5" ht="12.75">
      <c r="C704" s="96"/>
      <c r="D704" s="96"/>
      <c r="E704" s="96"/>
    </row>
    <row r="705" spans="3:5" ht="12.75">
      <c r="C705" s="96"/>
      <c r="D705" s="96"/>
      <c r="E705" s="96"/>
    </row>
    <row r="706" spans="3:5" ht="12.75">
      <c r="C706" s="96"/>
      <c r="D706" s="96"/>
      <c r="E706" s="96"/>
    </row>
    <row r="707" spans="3:5" ht="12.75">
      <c r="C707" s="96"/>
      <c r="D707" s="96"/>
      <c r="E707" s="96"/>
    </row>
    <row r="708" spans="3:5" ht="12.75">
      <c r="C708" s="96"/>
      <c r="D708" s="96"/>
      <c r="E708" s="96"/>
    </row>
    <row r="709" spans="3:5" ht="12.75">
      <c r="C709" s="96"/>
      <c r="D709" s="96"/>
      <c r="E709" s="96"/>
    </row>
    <row r="710" spans="3:5" ht="12.75">
      <c r="C710" s="96"/>
      <c r="D710" s="96"/>
      <c r="E710" s="96"/>
    </row>
    <row r="711" spans="3:5" ht="12.75">
      <c r="C711" s="96"/>
      <c r="D711" s="96"/>
      <c r="E711" s="96"/>
    </row>
    <row r="712" spans="3:5" ht="12.75">
      <c r="C712" s="96"/>
      <c r="D712" s="96"/>
      <c r="E712" s="96"/>
    </row>
    <row r="713" spans="3:5" ht="12.75">
      <c r="C713" s="96"/>
      <c r="D713" s="96"/>
      <c r="E713" s="96"/>
    </row>
    <row r="714" spans="3:5" ht="12.75">
      <c r="C714" s="96"/>
      <c r="D714" s="96"/>
      <c r="E714" s="96"/>
    </row>
    <row r="715" spans="3:5" ht="12.75">
      <c r="C715" s="96"/>
      <c r="D715" s="96"/>
      <c r="E715" s="96"/>
    </row>
    <row r="716" spans="3:5" ht="12.75">
      <c r="C716" s="96"/>
      <c r="D716" s="96"/>
      <c r="E716" s="96"/>
    </row>
    <row r="717" spans="3:5" ht="12.75">
      <c r="C717" s="96"/>
      <c r="D717" s="96"/>
      <c r="E717" s="96"/>
    </row>
    <row r="718" spans="3:5" ht="12.75">
      <c r="C718" s="96"/>
      <c r="D718" s="96"/>
      <c r="E718" s="96"/>
    </row>
    <row r="719" spans="3:5" ht="12.75">
      <c r="C719" s="96"/>
      <c r="D719" s="96"/>
      <c r="E719" s="96"/>
    </row>
    <row r="720" spans="3:5" ht="12.75">
      <c r="C720" s="96"/>
      <c r="D720" s="96"/>
      <c r="E720" s="96"/>
    </row>
    <row r="721" spans="3:5" ht="12.75">
      <c r="C721" s="96"/>
      <c r="D721" s="96"/>
      <c r="E721" s="96"/>
    </row>
    <row r="722" spans="3:5" ht="12.75">
      <c r="C722" s="96"/>
      <c r="D722" s="96"/>
      <c r="E722" s="96"/>
    </row>
    <row r="723" spans="3:5" ht="12.75">
      <c r="C723" s="96"/>
      <c r="D723" s="96"/>
      <c r="E723" s="96"/>
    </row>
    <row r="724" spans="3:5" ht="12.75">
      <c r="C724" s="96"/>
      <c r="D724" s="96"/>
      <c r="E724" s="96"/>
    </row>
    <row r="725" spans="3:5" ht="12.75">
      <c r="C725" s="96"/>
      <c r="D725" s="96"/>
      <c r="E725" s="96"/>
    </row>
    <row r="726" spans="3:5" ht="12.75">
      <c r="C726" s="96"/>
      <c r="D726" s="96"/>
      <c r="E726" s="96"/>
    </row>
    <row r="727" spans="3:5" ht="12.75">
      <c r="C727" s="96"/>
      <c r="D727" s="96"/>
      <c r="E727" s="96"/>
    </row>
    <row r="728" spans="3:5" ht="12.75">
      <c r="C728" s="96"/>
      <c r="D728" s="96"/>
      <c r="E728" s="96"/>
    </row>
    <row r="729" spans="3:5" ht="12.75">
      <c r="C729" s="96"/>
      <c r="D729" s="96"/>
      <c r="E729" s="96"/>
    </row>
    <row r="730" spans="3:5" ht="12.75">
      <c r="C730" s="96"/>
      <c r="D730" s="96"/>
      <c r="E730" s="96"/>
    </row>
    <row r="731" spans="3:5" ht="12.75">
      <c r="C731" s="96"/>
      <c r="D731" s="96"/>
      <c r="E731" s="96"/>
    </row>
    <row r="732" spans="3:5" ht="12.75">
      <c r="C732" s="96"/>
      <c r="D732" s="96"/>
      <c r="E732" s="96"/>
    </row>
    <row r="733" spans="3:5" ht="12.75">
      <c r="C733" s="96"/>
      <c r="D733" s="96"/>
      <c r="E733" s="96"/>
    </row>
    <row r="734" spans="3:5" ht="12.75">
      <c r="C734" s="96"/>
      <c r="D734" s="96"/>
      <c r="E734" s="96"/>
    </row>
    <row r="735" spans="3:5" ht="12.75">
      <c r="C735" s="96"/>
      <c r="D735" s="96"/>
      <c r="E735" s="96"/>
    </row>
    <row r="736" spans="3:5" ht="12.75">
      <c r="C736" s="96"/>
      <c r="D736" s="96"/>
      <c r="E736" s="96"/>
    </row>
    <row r="737" spans="3:5" ht="12.75">
      <c r="C737" s="96"/>
      <c r="D737" s="96"/>
      <c r="E737" s="96"/>
    </row>
    <row r="738" spans="3:5" ht="12.75">
      <c r="C738" s="96"/>
      <c r="D738" s="96"/>
      <c r="E738" s="96"/>
    </row>
    <row r="739" spans="3:5" ht="12.75">
      <c r="C739" s="96"/>
      <c r="D739" s="96"/>
      <c r="E739" s="96"/>
    </row>
    <row r="740" spans="3:5" ht="12.75">
      <c r="C740" s="96"/>
      <c r="D740" s="96"/>
      <c r="E740" s="96"/>
    </row>
    <row r="741" spans="3:5" ht="12.75">
      <c r="C741" s="96"/>
      <c r="D741" s="96"/>
      <c r="E741" s="96"/>
    </row>
    <row r="742" spans="3:5" ht="12.75">
      <c r="C742" s="96"/>
      <c r="D742" s="96"/>
      <c r="E742" s="96"/>
    </row>
    <row r="743" spans="3:5" ht="12.75">
      <c r="C743" s="96"/>
      <c r="D743" s="96"/>
      <c r="E743" s="96"/>
    </row>
    <row r="744" spans="3:5" ht="12.75">
      <c r="C744" s="96"/>
      <c r="D744" s="96"/>
      <c r="E744" s="96"/>
    </row>
    <row r="745" spans="3:5" ht="12.75">
      <c r="C745" s="96"/>
      <c r="D745" s="96"/>
      <c r="E745" s="96"/>
    </row>
    <row r="746" spans="3:5" ht="12.75">
      <c r="C746" s="96"/>
      <c r="D746" s="96"/>
      <c r="E746" s="96"/>
    </row>
    <row r="747" spans="3:5" ht="12.75">
      <c r="C747" s="96"/>
      <c r="D747" s="96"/>
      <c r="E747" s="96"/>
    </row>
    <row r="748" spans="3:5" ht="12.75">
      <c r="C748" s="96"/>
      <c r="D748" s="96"/>
      <c r="E748" s="96"/>
    </row>
    <row r="749" spans="3:5" ht="12.75">
      <c r="C749" s="96"/>
      <c r="D749" s="96"/>
      <c r="E749" s="96"/>
    </row>
    <row r="750" spans="3:5" ht="12.75">
      <c r="C750" s="96"/>
      <c r="D750" s="96"/>
      <c r="E750" s="96"/>
    </row>
    <row r="751" spans="3:5" ht="12.75">
      <c r="C751" s="96"/>
      <c r="D751" s="96"/>
      <c r="E751" s="96"/>
    </row>
    <row r="752" spans="3:5" ht="12.75">
      <c r="C752" s="96"/>
      <c r="D752" s="96"/>
      <c r="E752" s="96"/>
    </row>
    <row r="753" spans="3:5" ht="12.75">
      <c r="C753" s="96"/>
      <c r="D753" s="96"/>
      <c r="E753" s="96"/>
    </row>
    <row r="754" spans="3:5" ht="12.75">
      <c r="C754" s="96"/>
      <c r="D754" s="96"/>
      <c r="E754" s="96"/>
    </row>
    <row r="755" spans="3:5" ht="12.75">
      <c r="C755" s="96"/>
      <c r="D755" s="96"/>
      <c r="E755" s="96"/>
    </row>
    <row r="756" spans="3:5" ht="12.75">
      <c r="C756" s="96"/>
      <c r="D756" s="96"/>
      <c r="E756" s="96"/>
    </row>
    <row r="757" spans="3:5" ht="12.75">
      <c r="C757" s="96"/>
      <c r="D757" s="96"/>
      <c r="E757" s="96"/>
    </row>
    <row r="758" spans="3:5" ht="12.75">
      <c r="C758" s="96"/>
      <c r="D758" s="96"/>
      <c r="E758" s="96"/>
    </row>
    <row r="759" spans="3:5" ht="12.75">
      <c r="C759" s="96"/>
      <c r="D759" s="96"/>
      <c r="E759" s="96"/>
    </row>
    <row r="760" spans="3:5" ht="12.75">
      <c r="C760" s="96"/>
      <c r="D760" s="96"/>
      <c r="E760" s="96"/>
    </row>
    <row r="761" spans="3:5" ht="12.75">
      <c r="C761" s="96"/>
      <c r="D761" s="96"/>
      <c r="E761" s="96"/>
    </row>
    <row r="762" spans="3:5" ht="12.75">
      <c r="C762" s="96"/>
      <c r="D762" s="96"/>
      <c r="E762" s="96"/>
    </row>
    <row r="763" spans="3:5" ht="12.75">
      <c r="C763" s="96"/>
      <c r="D763" s="96"/>
      <c r="E763" s="96"/>
    </row>
    <row r="764" spans="3:5" ht="12.75">
      <c r="C764" s="96"/>
      <c r="D764" s="96"/>
      <c r="E764" s="96"/>
    </row>
    <row r="765" spans="3:5" ht="12.75">
      <c r="C765" s="96"/>
      <c r="D765" s="96"/>
      <c r="E765" s="96"/>
    </row>
    <row r="766" spans="3:5" ht="12.75">
      <c r="C766" s="96"/>
      <c r="D766" s="96"/>
      <c r="E766" s="96"/>
    </row>
    <row r="767" spans="3:5" ht="12.75">
      <c r="C767" s="96"/>
      <c r="D767" s="96"/>
      <c r="E767" s="96"/>
    </row>
    <row r="768" spans="3:5" ht="12.75">
      <c r="C768" s="96"/>
      <c r="D768" s="96"/>
      <c r="E768" s="96"/>
    </row>
    <row r="769" spans="3:5" ht="12.75">
      <c r="C769" s="96"/>
      <c r="D769" s="96"/>
      <c r="E769" s="96"/>
    </row>
    <row r="770" spans="3:5" ht="12.75">
      <c r="C770" s="96"/>
      <c r="D770" s="96"/>
      <c r="E770" s="96"/>
    </row>
    <row r="771" spans="3:5" ht="12.75">
      <c r="C771" s="96"/>
      <c r="D771" s="96"/>
      <c r="E771" s="96"/>
    </row>
    <row r="772" spans="3:5" ht="12.75">
      <c r="C772" s="96"/>
      <c r="D772" s="96"/>
      <c r="E772" s="96"/>
    </row>
    <row r="773" spans="3:5" ht="12.75">
      <c r="C773" s="96"/>
      <c r="D773" s="96"/>
      <c r="E773" s="96"/>
    </row>
    <row r="774" spans="3:5" ht="12.75">
      <c r="C774" s="96"/>
      <c r="D774" s="96"/>
      <c r="E774" s="96"/>
    </row>
    <row r="775" spans="3:5" ht="12.75">
      <c r="C775" s="96"/>
      <c r="D775" s="96"/>
      <c r="E775" s="96"/>
    </row>
    <row r="776" spans="3:5" ht="12.75">
      <c r="C776" s="96"/>
      <c r="D776" s="96"/>
      <c r="E776" s="96"/>
    </row>
    <row r="777" spans="3:5" ht="12.75">
      <c r="C777" s="96"/>
      <c r="D777" s="96"/>
      <c r="E777" s="96"/>
    </row>
    <row r="778" spans="3:5" ht="12.75">
      <c r="C778" s="96"/>
      <c r="D778" s="96"/>
      <c r="E778" s="96"/>
    </row>
    <row r="779" spans="3:5" ht="12.75">
      <c r="C779" s="96"/>
      <c r="D779" s="96"/>
      <c r="E779" s="96"/>
    </row>
    <row r="780" spans="3:5" ht="12.75">
      <c r="C780" s="96"/>
      <c r="D780" s="96"/>
      <c r="E780" s="96"/>
    </row>
    <row r="781" spans="3:5" ht="12.75">
      <c r="C781" s="96"/>
      <c r="D781" s="96"/>
      <c r="E781" s="96"/>
    </row>
    <row r="782" spans="3:5" ht="12.75">
      <c r="C782" s="96"/>
      <c r="D782" s="96"/>
      <c r="E782" s="96"/>
    </row>
    <row r="783" spans="3:5" ht="12.75">
      <c r="C783" s="96"/>
      <c r="D783" s="96"/>
      <c r="E783" s="96"/>
    </row>
    <row r="784" spans="3:5" ht="12.75">
      <c r="C784" s="96"/>
      <c r="D784" s="96"/>
      <c r="E784" s="96"/>
    </row>
    <row r="785" spans="3:5" ht="12.75">
      <c r="C785" s="96"/>
      <c r="D785" s="96"/>
      <c r="E785" s="96"/>
    </row>
    <row r="786" spans="3:5" ht="12.75">
      <c r="C786" s="96"/>
      <c r="D786" s="96"/>
      <c r="E786" s="96"/>
    </row>
    <row r="787" spans="3:5" ht="12.75">
      <c r="C787" s="96"/>
      <c r="D787" s="96"/>
      <c r="E787" s="96"/>
    </row>
    <row r="788" spans="3:5" ht="12.75">
      <c r="C788" s="96"/>
      <c r="D788" s="96"/>
      <c r="E788" s="96"/>
    </row>
    <row r="789" spans="3:5" ht="12.75">
      <c r="C789" s="96"/>
      <c r="D789" s="96"/>
      <c r="E789" s="96"/>
    </row>
    <row r="790" spans="3:5" ht="12.75">
      <c r="C790" s="96"/>
      <c r="D790" s="96"/>
      <c r="E790" s="96"/>
    </row>
    <row r="791" spans="3:5" ht="12.75">
      <c r="C791" s="96"/>
      <c r="D791" s="96"/>
      <c r="E791" s="96"/>
    </row>
    <row r="792" spans="3:5" ht="12.75">
      <c r="C792" s="96"/>
      <c r="D792" s="96"/>
      <c r="E792" s="96"/>
    </row>
    <row r="793" spans="3:5" ht="12.75">
      <c r="C793" s="96"/>
      <c r="D793" s="96"/>
      <c r="E793" s="96"/>
    </row>
    <row r="794" spans="3:5" ht="12.75">
      <c r="C794" s="96"/>
      <c r="D794" s="96"/>
      <c r="E794" s="96"/>
    </row>
    <row r="795" spans="3:5" ht="12.75">
      <c r="C795" s="96"/>
      <c r="D795" s="96"/>
      <c r="E795" s="96"/>
    </row>
    <row r="796" spans="3:5" ht="12.75">
      <c r="C796" s="96"/>
      <c r="D796" s="96"/>
      <c r="E796" s="96"/>
    </row>
    <row r="797" spans="3:5" ht="12.75">
      <c r="C797" s="96"/>
      <c r="D797" s="96"/>
      <c r="E797" s="96"/>
    </row>
    <row r="798" spans="3:5" ht="12.75">
      <c r="C798" s="96"/>
      <c r="D798" s="96"/>
      <c r="E798" s="96"/>
    </row>
    <row r="799" spans="3:5" ht="12.75">
      <c r="C799" s="96"/>
      <c r="D799" s="96"/>
      <c r="E799" s="96"/>
    </row>
    <row r="800" spans="3:5" ht="12.75">
      <c r="C800" s="96"/>
      <c r="D800" s="96"/>
      <c r="E800" s="96"/>
    </row>
    <row r="801" spans="3:5" ht="12.75">
      <c r="C801" s="96"/>
      <c r="D801" s="96"/>
      <c r="E801" s="96"/>
    </row>
    <row r="802" spans="3:5" ht="12.75">
      <c r="C802" s="96"/>
      <c r="D802" s="96"/>
      <c r="E802" s="96"/>
    </row>
    <row r="803" spans="3:5" ht="12.75">
      <c r="C803" s="96"/>
      <c r="D803" s="96"/>
      <c r="E803" s="96"/>
    </row>
    <row r="804" spans="3:5" ht="12.75">
      <c r="C804" s="96"/>
      <c r="D804" s="96"/>
      <c r="E804" s="96"/>
    </row>
    <row r="805" spans="3:5" ht="12.75">
      <c r="C805" s="96"/>
      <c r="D805" s="96"/>
      <c r="E805" s="96"/>
    </row>
    <row r="806" spans="3:5" ht="12.75">
      <c r="C806" s="96"/>
      <c r="D806" s="96"/>
      <c r="E806" s="96"/>
    </row>
    <row r="807" spans="3:5" ht="12.75">
      <c r="C807" s="96"/>
      <c r="D807" s="96"/>
      <c r="E807" s="96"/>
    </row>
    <row r="808" spans="3:5" ht="12.75">
      <c r="C808" s="96"/>
      <c r="D808" s="96"/>
      <c r="E808" s="96"/>
    </row>
    <row r="809" spans="3:5" ht="12.75">
      <c r="C809" s="96"/>
      <c r="D809" s="96"/>
      <c r="E809" s="96"/>
    </row>
    <row r="810" spans="3:5" ht="12.75">
      <c r="C810" s="96"/>
      <c r="D810" s="96"/>
      <c r="E810" s="96"/>
    </row>
    <row r="811" spans="3:5" ht="12.75">
      <c r="C811" s="96"/>
      <c r="D811" s="96"/>
      <c r="E811" s="96"/>
    </row>
    <row r="812" spans="3:5" ht="12.75">
      <c r="C812" s="96"/>
      <c r="D812" s="96"/>
      <c r="E812" s="96"/>
    </row>
    <row r="813" spans="3:5" ht="12.75">
      <c r="C813" s="96"/>
      <c r="D813" s="96"/>
      <c r="E813" s="96"/>
    </row>
    <row r="814" spans="3:5" ht="12.75">
      <c r="C814" s="96"/>
      <c r="D814" s="96"/>
      <c r="E814" s="96"/>
    </row>
    <row r="815" spans="3:5" ht="12.75">
      <c r="C815" s="96"/>
      <c r="D815" s="96"/>
      <c r="E815" s="96"/>
    </row>
    <row r="816" spans="3:5" ht="12.75">
      <c r="C816" s="96"/>
      <c r="D816" s="96"/>
      <c r="E816" s="96"/>
    </row>
    <row r="817" spans="3:5" ht="12.75">
      <c r="C817" s="96"/>
      <c r="D817" s="96"/>
      <c r="E817" s="96"/>
    </row>
    <row r="818" spans="3:5" ht="12.75">
      <c r="C818" s="96"/>
      <c r="D818" s="96"/>
      <c r="E818" s="96"/>
    </row>
    <row r="819" spans="3:5" ht="12.75">
      <c r="C819" s="96"/>
      <c r="D819" s="96"/>
      <c r="E819" s="96"/>
    </row>
    <row r="820" spans="3:5" ht="12.75">
      <c r="C820" s="96"/>
      <c r="D820" s="96"/>
      <c r="E820" s="96"/>
    </row>
    <row r="821" spans="3:5" ht="12.75">
      <c r="C821" s="96"/>
      <c r="D821" s="96"/>
      <c r="E821" s="96"/>
    </row>
    <row r="822" spans="3:5" ht="12.75">
      <c r="C822" s="96"/>
      <c r="D822" s="96"/>
      <c r="E822" s="96"/>
    </row>
    <row r="823" spans="3:5" ht="12.75">
      <c r="C823" s="96"/>
      <c r="D823" s="96"/>
      <c r="E823" s="96"/>
    </row>
    <row r="824" spans="3:5" ht="12.75">
      <c r="C824" s="96"/>
      <c r="D824" s="96"/>
      <c r="E824" s="96"/>
    </row>
    <row r="825" spans="3:5" ht="12.75">
      <c r="C825" s="96"/>
      <c r="D825" s="96"/>
      <c r="E825" s="96"/>
    </row>
    <row r="826" spans="3:5" ht="12.75">
      <c r="C826" s="96"/>
      <c r="D826" s="96"/>
      <c r="E826" s="96"/>
    </row>
    <row r="827" spans="3:5" ht="12.75">
      <c r="C827" s="96"/>
      <c r="D827" s="96"/>
      <c r="E827" s="96"/>
    </row>
    <row r="828" spans="3:5" ht="12.75">
      <c r="C828" s="96"/>
      <c r="D828" s="96"/>
      <c r="E828" s="96"/>
    </row>
    <row r="829" spans="3:5" ht="12.75">
      <c r="C829" s="96"/>
      <c r="D829" s="96"/>
      <c r="E829" s="96"/>
    </row>
    <row r="830" spans="3:5" ht="12.75">
      <c r="C830" s="96"/>
      <c r="D830" s="96"/>
      <c r="E830" s="96"/>
    </row>
    <row r="831" spans="3:5" ht="12.75">
      <c r="C831" s="96"/>
      <c r="D831" s="96"/>
      <c r="E831" s="96"/>
    </row>
    <row r="832" spans="3:5" ht="12.75">
      <c r="C832" s="96"/>
      <c r="D832" s="96"/>
      <c r="E832" s="96"/>
    </row>
    <row r="833" spans="3:5" ht="12.75">
      <c r="C833" s="96"/>
      <c r="D833" s="96"/>
      <c r="E833" s="96"/>
    </row>
    <row r="834" spans="3:5" ht="12.75">
      <c r="C834" s="96"/>
      <c r="D834" s="96"/>
      <c r="E834" s="96"/>
    </row>
    <row r="835" spans="3:5" ht="12.75">
      <c r="C835" s="96"/>
      <c r="D835" s="96"/>
      <c r="E835" s="96"/>
    </row>
    <row r="836" spans="3:5" ht="12.75">
      <c r="C836" s="96"/>
      <c r="D836" s="96"/>
      <c r="E836" s="96"/>
    </row>
    <row r="837" spans="3:5" ht="12.75">
      <c r="C837" s="96"/>
      <c r="D837" s="96"/>
      <c r="E837" s="96"/>
    </row>
    <row r="838" spans="3:5" ht="12.75">
      <c r="C838" s="96"/>
      <c r="D838" s="96"/>
      <c r="E838" s="96"/>
    </row>
    <row r="839" spans="3:5" ht="12.75">
      <c r="C839" s="96"/>
      <c r="D839" s="96"/>
      <c r="E839" s="96"/>
    </row>
    <row r="840" spans="3:5" ht="12.75">
      <c r="C840" s="96"/>
      <c r="D840" s="96"/>
      <c r="E840" s="96"/>
    </row>
    <row r="841" spans="3:5" ht="12.75">
      <c r="C841" s="96"/>
      <c r="D841" s="96"/>
      <c r="E841" s="96"/>
    </row>
    <row r="842" spans="3:5" ht="12.75">
      <c r="C842" s="96"/>
      <c r="D842" s="96"/>
      <c r="E842" s="96"/>
    </row>
    <row r="843" spans="3:5" ht="12.75">
      <c r="C843" s="96"/>
      <c r="D843" s="96"/>
      <c r="E843" s="96"/>
    </row>
    <row r="844" spans="3:5" ht="12.75">
      <c r="C844" s="96"/>
      <c r="D844" s="96"/>
      <c r="E844" s="96"/>
    </row>
    <row r="845" spans="3:5" ht="12.75">
      <c r="C845" s="96"/>
      <c r="D845" s="96"/>
      <c r="E845" s="96"/>
    </row>
    <row r="846" spans="3:5" ht="12.75">
      <c r="C846" s="96"/>
      <c r="D846" s="96"/>
      <c r="E846" s="96"/>
    </row>
    <row r="847" spans="3:5" ht="12.75">
      <c r="C847" s="96"/>
      <c r="D847" s="96"/>
      <c r="E847" s="96"/>
    </row>
    <row r="848" spans="3:5" ht="12.75">
      <c r="C848" s="96"/>
      <c r="D848" s="96"/>
      <c r="E848" s="96"/>
    </row>
    <row r="849" spans="3:5" ht="12.75">
      <c r="C849" s="96"/>
      <c r="D849" s="96"/>
      <c r="E849" s="96"/>
    </row>
    <row r="850" spans="3:5" ht="12.75">
      <c r="C850" s="96"/>
      <c r="D850" s="96"/>
      <c r="E850" s="96"/>
    </row>
    <row r="851" spans="3:5" ht="12.75">
      <c r="C851" s="96"/>
      <c r="D851" s="96"/>
      <c r="E851" s="96"/>
    </row>
    <row r="852" spans="3:5" ht="12.75">
      <c r="C852" s="96"/>
      <c r="D852" s="96"/>
      <c r="E852" s="96"/>
    </row>
    <row r="853" spans="3:5" ht="12.75">
      <c r="C853" s="96"/>
      <c r="D853" s="96"/>
      <c r="E853" s="96"/>
    </row>
    <row r="854" spans="3:5" ht="12.75">
      <c r="C854" s="96"/>
      <c r="D854" s="96"/>
      <c r="E854" s="96"/>
    </row>
    <row r="855" spans="3:5" ht="12.75">
      <c r="C855" s="96"/>
      <c r="D855" s="96"/>
      <c r="E855" s="96"/>
    </row>
    <row r="856" spans="3:5" ht="12.75">
      <c r="C856" s="96"/>
      <c r="D856" s="96"/>
      <c r="E856" s="96"/>
    </row>
    <row r="857" spans="3:5" ht="12.75">
      <c r="C857" s="96"/>
      <c r="D857" s="96"/>
      <c r="E857" s="96"/>
    </row>
    <row r="858" spans="3:5" ht="12.75">
      <c r="C858" s="96"/>
      <c r="D858" s="96"/>
      <c r="E858" s="96"/>
    </row>
    <row r="859" spans="3:5" ht="12.75">
      <c r="C859" s="96"/>
      <c r="D859" s="96"/>
      <c r="E859" s="96"/>
    </row>
    <row r="860" spans="3:5" ht="12.75">
      <c r="C860" s="96"/>
      <c r="D860" s="96"/>
      <c r="E860" s="96"/>
    </row>
    <row r="861" spans="3:5" ht="12.75">
      <c r="C861" s="96"/>
      <c r="D861" s="96"/>
      <c r="E861" s="96"/>
    </row>
    <row r="862" spans="3:5" ht="12.75">
      <c r="C862" s="96"/>
      <c r="D862" s="96"/>
      <c r="E862" s="96"/>
    </row>
    <row r="863" spans="3:5" ht="12.75">
      <c r="C863" s="96"/>
      <c r="D863" s="96"/>
      <c r="E863" s="96"/>
    </row>
    <row r="864" spans="3:5" ht="12.75">
      <c r="C864" s="96"/>
      <c r="D864" s="96"/>
      <c r="E864" s="96"/>
    </row>
    <row r="865" spans="3:5" ht="12.75">
      <c r="C865" s="96"/>
      <c r="D865" s="96"/>
      <c r="E865" s="96"/>
    </row>
    <row r="866" spans="3:5" ht="12.75">
      <c r="C866" s="96"/>
      <c r="D866" s="96"/>
      <c r="E866" s="96"/>
    </row>
    <row r="867" spans="3:5" ht="12.75">
      <c r="C867" s="96"/>
      <c r="D867" s="96"/>
      <c r="E867" s="96"/>
    </row>
    <row r="868" spans="3:5" ht="12.75">
      <c r="C868" s="96"/>
      <c r="D868" s="96"/>
      <c r="E868" s="96"/>
    </row>
    <row r="869" spans="3:5" ht="12.75">
      <c r="C869" s="96"/>
      <c r="D869" s="96"/>
      <c r="E869" s="96"/>
    </row>
    <row r="870" spans="3:5" ht="12.75">
      <c r="C870" s="96"/>
      <c r="D870" s="96"/>
      <c r="E870" s="96"/>
    </row>
    <row r="871" spans="3:5" ht="12.75">
      <c r="C871" s="96"/>
      <c r="D871" s="96"/>
      <c r="E871" s="96"/>
    </row>
    <row r="872" spans="3:5" ht="12.75">
      <c r="C872" s="96"/>
      <c r="D872" s="96"/>
      <c r="E872" s="96"/>
    </row>
    <row r="873" spans="3:5" ht="12.75">
      <c r="C873" s="96"/>
      <c r="D873" s="96"/>
      <c r="E873" s="96"/>
    </row>
    <row r="874" spans="3:5" ht="12.75">
      <c r="C874" s="96"/>
      <c r="D874" s="96"/>
      <c r="E874" s="96"/>
    </row>
    <row r="875" spans="3:5" ht="12.75">
      <c r="C875" s="96"/>
      <c r="D875" s="96"/>
      <c r="E875" s="96"/>
    </row>
    <row r="876" spans="3:5" ht="12.75">
      <c r="C876" s="96"/>
      <c r="D876" s="96"/>
      <c r="E876" s="96"/>
    </row>
    <row r="877" spans="3:5" ht="12.75">
      <c r="C877" s="96"/>
      <c r="D877" s="96"/>
      <c r="E877" s="96"/>
    </row>
    <row r="878" spans="3:5" ht="12.75">
      <c r="C878" s="96"/>
      <c r="D878" s="96"/>
      <c r="E878" s="96"/>
    </row>
    <row r="879" spans="3:5" ht="12.75">
      <c r="C879" s="96"/>
      <c r="D879" s="96"/>
      <c r="E879" s="96"/>
    </row>
    <row r="880" spans="3:5" ht="12.75">
      <c r="C880" s="96"/>
      <c r="D880" s="96"/>
      <c r="E880" s="96"/>
    </row>
    <row r="881" spans="3:5" ht="12.75">
      <c r="C881" s="96"/>
      <c r="D881" s="96"/>
      <c r="E881" s="96"/>
    </row>
    <row r="882" spans="3:5" ht="12.75">
      <c r="C882" s="96"/>
      <c r="D882" s="96"/>
      <c r="E882" s="96"/>
    </row>
    <row r="883" spans="3:5" ht="12.75">
      <c r="C883" s="96"/>
      <c r="D883" s="96"/>
      <c r="E883" s="96"/>
    </row>
    <row r="884" spans="3:5" ht="12.75">
      <c r="C884" s="96"/>
      <c r="D884" s="96"/>
      <c r="E884" s="96"/>
    </row>
    <row r="885" spans="3:5" ht="12.75">
      <c r="C885" s="96"/>
      <c r="D885" s="96"/>
      <c r="E885" s="96"/>
    </row>
    <row r="886" spans="3:5" ht="12.75">
      <c r="C886" s="96"/>
      <c r="D886" s="96"/>
      <c r="E886" s="96"/>
    </row>
    <row r="887" spans="3:5" ht="12.75">
      <c r="C887" s="96"/>
      <c r="D887" s="96"/>
      <c r="E887" s="96"/>
    </row>
    <row r="888" spans="3:5" ht="12.75">
      <c r="C888" s="96"/>
      <c r="D888" s="96"/>
      <c r="E888" s="96"/>
    </row>
    <row r="889" spans="3:5" ht="12.75">
      <c r="C889" s="96"/>
      <c r="D889" s="96"/>
      <c r="E889" s="96"/>
    </row>
    <row r="890" spans="3:5" ht="12.75">
      <c r="C890" s="96"/>
      <c r="D890" s="96"/>
      <c r="E890" s="96"/>
    </row>
    <row r="891" spans="3:5" ht="12.75">
      <c r="C891" s="96"/>
      <c r="D891" s="96"/>
      <c r="E891" s="96"/>
    </row>
    <row r="892" spans="3:5" ht="12.75">
      <c r="C892" s="96"/>
      <c r="D892" s="96"/>
      <c r="E892" s="96"/>
    </row>
    <row r="893" spans="3:5" ht="12.75">
      <c r="C893" s="96"/>
      <c r="D893" s="96"/>
      <c r="E893" s="96"/>
    </row>
    <row r="894" spans="3:5" ht="12.75">
      <c r="C894" s="96"/>
      <c r="D894" s="96"/>
      <c r="E894" s="96"/>
    </row>
    <row r="895" spans="3:5" ht="12.75">
      <c r="C895" s="96"/>
      <c r="D895" s="96"/>
      <c r="E895" s="96"/>
    </row>
    <row r="896" spans="3:5" ht="12.75">
      <c r="C896" s="96"/>
      <c r="D896" s="96"/>
      <c r="E896" s="96"/>
    </row>
    <row r="897" spans="3:5" ht="12.75">
      <c r="C897" s="96"/>
      <c r="D897" s="96"/>
      <c r="E897" s="96"/>
    </row>
    <row r="898" spans="3:5" ht="12.75">
      <c r="C898" s="96"/>
      <c r="D898" s="96"/>
      <c r="E898" s="96"/>
    </row>
    <row r="899" spans="3:5" ht="12.75">
      <c r="C899" s="96"/>
      <c r="D899" s="96"/>
      <c r="E899" s="96"/>
    </row>
    <row r="900" spans="3:5" ht="12.75">
      <c r="C900" s="96"/>
      <c r="D900" s="96"/>
      <c r="E900" s="96"/>
    </row>
    <row r="901" spans="3:5" ht="12.75">
      <c r="C901" s="96"/>
      <c r="D901" s="96"/>
      <c r="E901" s="96"/>
    </row>
    <row r="902" spans="3:5" ht="12.75">
      <c r="C902" s="96"/>
      <c r="D902" s="96"/>
      <c r="E902" s="96"/>
    </row>
    <row r="903" spans="3:5" ht="12.75">
      <c r="C903" s="96"/>
      <c r="D903" s="96"/>
      <c r="E903" s="96"/>
    </row>
    <row r="904" spans="3:5" ht="12.75">
      <c r="C904" s="96"/>
      <c r="D904" s="96"/>
      <c r="E904" s="96"/>
    </row>
    <row r="905" spans="3:5" ht="12.75">
      <c r="C905" s="96"/>
      <c r="D905" s="96"/>
      <c r="E905" s="96"/>
    </row>
    <row r="906" spans="3:5" ht="12.75">
      <c r="C906" s="96"/>
      <c r="D906" s="96"/>
      <c r="E906" s="96"/>
    </row>
    <row r="907" spans="3:5" ht="12.75">
      <c r="C907" s="96"/>
      <c r="D907" s="96"/>
      <c r="E907" s="96"/>
    </row>
    <row r="908" spans="3:5" ht="12.75">
      <c r="C908" s="96"/>
      <c r="D908" s="96"/>
      <c r="E908" s="96"/>
    </row>
    <row r="909" spans="3:5" ht="12.75">
      <c r="C909" s="96"/>
      <c r="D909" s="96"/>
      <c r="E909" s="96"/>
    </row>
    <row r="910" spans="3:5" ht="12.75">
      <c r="C910" s="96"/>
      <c r="D910" s="96"/>
      <c r="E910" s="96"/>
    </row>
    <row r="911" spans="3:5" ht="12.75">
      <c r="C911" s="96"/>
      <c r="D911" s="96"/>
      <c r="E911" s="96"/>
    </row>
    <row r="912" spans="3:5" ht="12.75">
      <c r="C912" s="96"/>
      <c r="D912" s="96"/>
      <c r="E912" s="96"/>
    </row>
    <row r="913" spans="3:5" ht="12.75">
      <c r="C913" s="96"/>
      <c r="D913" s="96"/>
      <c r="E913" s="96"/>
    </row>
    <row r="914" spans="3:5" ht="12.75">
      <c r="C914" s="96"/>
      <c r="D914" s="96"/>
      <c r="E914" s="96"/>
    </row>
    <row r="915" spans="3:5" ht="12.75">
      <c r="C915" s="96"/>
      <c r="D915" s="96"/>
      <c r="E915" s="96"/>
    </row>
    <row r="916" spans="3:5" ht="12.75">
      <c r="C916" s="96"/>
      <c r="D916" s="96"/>
      <c r="E916" s="96"/>
    </row>
    <row r="917" spans="3:5" ht="12.75">
      <c r="C917" s="96"/>
      <c r="D917" s="96"/>
      <c r="E917" s="96"/>
    </row>
    <row r="918" spans="3:5" ht="12.75">
      <c r="C918" s="96"/>
      <c r="D918" s="96"/>
      <c r="E918" s="96"/>
    </row>
    <row r="919" spans="3:5" ht="12.75">
      <c r="C919" s="96"/>
      <c r="D919" s="96"/>
      <c r="E919" s="96"/>
    </row>
    <row r="920" spans="3:5" ht="12.75">
      <c r="C920" s="96"/>
      <c r="D920" s="96"/>
      <c r="E920" s="96"/>
    </row>
    <row r="921" spans="3:5" ht="12.75">
      <c r="C921" s="96"/>
      <c r="D921" s="96"/>
      <c r="E921" s="96"/>
    </row>
    <row r="922" spans="3:5" ht="12.75">
      <c r="C922" s="96"/>
      <c r="D922" s="96"/>
      <c r="E922" s="96"/>
    </row>
    <row r="923" spans="3:5" ht="12.75">
      <c r="C923" s="96"/>
      <c r="D923" s="96"/>
      <c r="E923" s="96"/>
    </row>
    <row r="924" spans="3:5" ht="12.75">
      <c r="C924" s="96"/>
      <c r="D924" s="96"/>
      <c r="E924" s="96"/>
    </row>
    <row r="925" spans="3:5" ht="12.75">
      <c r="C925" s="96"/>
      <c r="D925" s="96"/>
      <c r="E925" s="96"/>
    </row>
    <row r="926" spans="3:5" ht="12.75">
      <c r="C926" s="96"/>
      <c r="D926" s="96"/>
      <c r="E926" s="96"/>
    </row>
    <row r="927" spans="3:5" ht="12.75">
      <c r="C927" s="96"/>
      <c r="D927" s="96"/>
      <c r="E927" s="96"/>
    </row>
    <row r="928" spans="3:5" ht="12.75">
      <c r="C928" s="96"/>
      <c r="D928" s="96"/>
      <c r="E928" s="96"/>
    </row>
    <row r="929" spans="3:5" ht="12.75">
      <c r="C929" s="96"/>
      <c r="D929" s="96"/>
      <c r="E929" s="96"/>
    </row>
    <row r="930" spans="3:5" ht="12.75">
      <c r="C930" s="96"/>
      <c r="D930" s="96"/>
      <c r="E930" s="96"/>
    </row>
    <row r="931" spans="3:5" ht="12.75">
      <c r="C931" s="96"/>
      <c r="D931" s="96"/>
      <c r="E931" s="96"/>
    </row>
    <row r="932" spans="3:5" ht="12.75">
      <c r="C932" s="96"/>
      <c r="D932" s="96"/>
      <c r="E932" s="96"/>
    </row>
    <row r="933" spans="3:5" ht="12.75">
      <c r="C933" s="96"/>
      <c r="D933" s="96"/>
      <c r="E933" s="96"/>
    </row>
    <row r="934" spans="3:5" ht="12.75">
      <c r="C934" s="96"/>
      <c r="D934" s="96"/>
      <c r="E934" s="96"/>
    </row>
    <row r="935" spans="3:5" ht="12.75">
      <c r="C935" s="96"/>
      <c r="D935" s="96"/>
      <c r="E935" s="96"/>
    </row>
    <row r="936" spans="3:5" ht="12.75">
      <c r="C936" s="96"/>
      <c r="D936" s="96"/>
      <c r="E936" s="96"/>
    </row>
    <row r="937" spans="3:5" ht="12.75">
      <c r="C937" s="96"/>
      <c r="D937" s="96"/>
      <c r="E937" s="96"/>
    </row>
    <row r="938" spans="3:5" ht="12.75">
      <c r="C938" s="96"/>
      <c r="D938" s="96"/>
      <c r="E938" s="96"/>
    </row>
    <row r="939" spans="3:5" ht="12.75">
      <c r="C939" s="96"/>
      <c r="D939" s="96"/>
      <c r="E939" s="96"/>
    </row>
    <row r="940" spans="3:5" ht="12.75">
      <c r="C940" s="96"/>
      <c r="D940" s="96"/>
      <c r="E940" s="96"/>
    </row>
    <row r="941" spans="3:5" ht="12.75">
      <c r="C941" s="96"/>
      <c r="D941" s="96"/>
      <c r="E941" s="96"/>
    </row>
    <row r="942" spans="3:5" ht="12.75">
      <c r="C942" s="96"/>
      <c r="D942" s="96"/>
      <c r="E942" s="96"/>
    </row>
    <row r="943" spans="3:5" ht="12.75">
      <c r="C943" s="96"/>
      <c r="D943" s="96"/>
      <c r="E943" s="96"/>
    </row>
    <row r="944" spans="3:5" ht="12.75">
      <c r="C944" s="96"/>
      <c r="D944" s="96"/>
      <c r="E944" s="96"/>
    </row>
    <row r="945" spans="3:5" ht="12.75">
      <c r="C945" s="96"/>
      <c r="D945" s="96"/>
      <c r="E945" s="96"/>
    </row>
    <row r="946" spans="3:5" ht="12.75">
      <c r="C946" s="96"/>
      <c r="D946" s="96"/>
      <c r="E946" s="96"/>
    </row>
    <row r="947" spans="3:5" ht="12.75">
      <c r="C947" s="96"/>
      <c r="D947" s="96"/>
      <c r="E947" s="96"/>
    </row>
    <row r="948" spans="3:5" ht="12.75">
      <c r="C948" s="96"/>
      <c r="D948" s="96"/>
      <c r="E948" s="96"/>
    </row>
    <row r="949" spans="3:5" ht="12.75">
      <c r="C949" s="96"/>
      <c r="D949" s="96"/>
      <c r="E949" s="96"/>
    </row>
    <row r="950" spans="3:5" ht="12.75">
      <c r="C950" s="96"/>
      <c r="D950" s="96"/>
      <c r="E950" s="96"/>
    </row>
    <row r="951" spans="3:5" ht="12.75">
      <c r="C951" s="96"/>
      <c r="D951" s="96"/>
      <c r="E951" s="96"/>
    </row>
    <row r="952" spans="3:5" ht="12.75">
      <c r="C952" s="96"/>
      <c r="D952" s="96"/>
      <c r="E952" s="96"/>
    </row>
    <row r="953" spans="3:5" ht="12.75">
      <c r="C953" s="96"/>
      <c r="D953" s="96"/>
      <c r="E953" s="96"/>
    </row>
    <row r="954" spans="3:5" ht="12.75">
      <c r="C954" s="96"/>
      <c r="D954" s="96"/>
      <c r="E954" s="96"/>
    </row>
    <row r="955" spans="3:5" ht="12.75">
      <c r="C955" s="96"/>
      <c r="D955" s="96"/>
      <c r="E955" s="96"/>
    </row>
    <row r="956" spans="3:5" ht="12.75">
      <c r="C956" s="96"/>
      <c r="D956" s="96"/>
      <c r="E956" s="96"/>
    </row>
    <row r="957" spans="3:5" ht="12.75">
      <c r="C957" s="96"/>
      <c r="D957" s="96"/>
      <c r="E957" s="96"/>
    </row>
    <row r="958" spans="3:5" ht="12.75">
      <c r="C958" s="96"/>
      <c r="D958" s="96"/>
      <c r="E958" s="96"/>
    </row>
    <row r="959" spans="3:5" ht="12.75">
      <c r="C959" s="96"/>
      <c r="D959" s="96"/>
      <c r="E959" s="96"/>
    </row>
    <row r="960" spans="3:5" ht="12.75">
      <c r="C960" s="96"/>
      <c r="D960" s="96"/>
      <c r="E960" s="96"/>
    </row>
    <row r="961" spans="3:5" ht="12.75">
      <c r="C961" s="96"/>
      <c r="D961" s="96"/>
      <c r="E961" s="96"/>
    </row>
    <row r="962" spans="3:5" ht="12.75">
      <c r="C962" s="96"/>
      <c r="D962" s="96"/>
      <c r="E962" s="96"/>
    </row>
    <row r="963" spans="3:5" ht="12.75">
      <c r="C963" s="96"/>
      <c r="D963" s="96"/>
      <c r="E963" s="96"/>
    </row>
    <row r="964" spans="3:5" ht="12.75">
      <c r="C964" s="96"/>
      <c r="D964" s="96"/>
      <c r="E964" s="96"/>
    </row>
    <row r="965" spans="3:5" ht="12.75">
      <c r="C965" s="96"/>
      <c r="D965" s="96"/>
      <c r="E965" s="96"/>
    </row>
    <row r="966" spans="3:5" ht="12.75">
      <c r="C966" s="96"/>
      <c r="D966" s="96"/>
      <c r="E966" s="96"/>
    </row>
    <row r="967" spans="3:5" ht="12.75">
      <c r="C967" s="96"/>
      <c r="D967" s="96"/>
      <c r="E967" s="96"/>
    </row>
    <row r="968" spans="3:5" ht="12.75">
      <c r="C968" s="96"/>
      <c r="D968" s="96"/>
      <c r="E968" s="96"/>
    </row>
    <row r="969" spans="3:5" ht="12.75">
      <c r="C969" s="96"/>
      <c r="D969" s="96"/>
      <c r="E969" s="96"/>
    </row>
    <row r="970" spans="3:5" ht="12.75">
      <c r="C970" s="96"/>
      <c r="D970" s="96"/>
      <c r="E970" s="96"/>
    </row>
    <row r="971" spans="3:5" ht="12.75">
      <c r="C971" s="96"/>
      <c r="D971" s="96"/>
      <c r="E971" s="96"/>
    </row>
    <row r="972" spans="3:5" ht="12.75">
      <c r="C972" s="96"/>
      <c r="D972" s="96"/>
      <c r="E972" s="96"/>
    </row>
    <row r="973" spans="3:5" ht="12.75">
      <c r="C973" s="96"/>
      <c r="D973" s="96"/>
      <c r="E973" s="96"/>
    </row>
    <row r="974" spans="3:5" ht="12.75">
      <c r="C974" s="96"/>
      <c r="D974" s="96"/>
      <c r="E974" s="96"/>
    </row>
    <row r="975" spans="3:5" ht="12.75">
      <c r="C975" s="96"/>
      <c r="D975" s="96"/>
      <c r="E975" s="96"/>
    </row>
    <row r="976" spans="3:5" ht="12.75">
      <c r="C976" s="96"/>
      <c r="D976" s="96"/>
      <c r="E976" s="96"/>
    </row>
    <row r="977" spans="3:5" ht="12.75">
      <c r="C977" s="96"/>
      <c r="D977" s="96"/>
      <c r="E977" s="96"/>
    </row>
    <row r="978" spans="3:5" ht="12.75">
      <c r="C978" s="96"/>
      <c r="D978" s="96"/>
      <c r="E978" s="96"/>
    </row>
    <row r="979" spans="3:5" ht="12.75">
      <c r="C979" s="96"/>
      <c r="D979" s="96"/>
      <c r="E979" s="96"/>
    </row>
    <row r="980" spans="3:5" ht="12.75">
      <c r="C980" s="96"/>
      <c r="D980" s="96"/>
      <c r="E980" s="96"/>
    </row>
    <row r="981" spans="3:5" ht="12.75">
      <c r="C981" s="96"/>
      <c r="D981" s="96"/>
      <c r="E981" s="96"/>
    </row>
    <row r="982" spans="3:5" ht="12.75">
      <c r="C982" s="96"/>
      <c r="D982" s="96"/>
      <c r="E982" s="96"/>
    </row>
    <row r="983" spans="3:5" ht="12.75">
      <c r="C983" s="96"/>
      <c r="D983" s="96"/>
      <c r="E983" s="96"/>
    </row>
    <row r="984" spans="3:5" ht="12.75">
      <c r="C984" s="96"/>
      <c r="D984" s="96"/>
      <c r="E984" s="96"/>
    </row>
    <row r="985" spans="3:5" ht="12.75">
      <c r="C985" s="96"/>
      <c r="D985" s="96"/>
      <c r="E985" s="96"/>
    </row>
    <row r="986" spans="3:5" ht="12.75">
      <c r="C986" s="96"/>
      <c r="D986" s="96"/>
      <c r="E986" s="96"/>
    </row>
    <row r="987" spans="3:5" ht="12.75">
      <c r="C987" s="96"/>
      <c r="D987" s="96"/>
      <c r="E987" s="96"/>
    </row>
    <row r="988" spans="3:5" ht="12.75">
      <c r="C988" s="96"/>
      <c r="D988" s="96"/>
      <c r="E988" s="96"/>
    </row>
    <row r="989" spans="3:5" ht="12.75">
      <c r="C989" s="96"/>
      <c r="D989" s="96"/>
      <c r="E989" s="96"/>
    </row>
    <row r="990" spans="3:5" ht="12.75">
      <c r="C990" s="96"/>
      <c r="D990" s="96"/>
      <c r="E990" s="96"/>
    </row>
    <row r="991" spans="3:5" ht="12.75">
      <c r="C991" s="96"/>
      <c r="D991" s="96"/>
      <c r="E991" s="96"/>
    </row>
    <row r="992" spans="3:5" ht="12.75">
      <c r="C992" s="96"/>
      <c r="D992" s="96"/>
      <c r="E992" s="96"/>
    </row>
    <row r="993" spans="3:5" ht="12.75">
      <c r="C993" s="96"/>
      <c r="D993" s="96"/>
      <c r="E993" s="96"/>
    </row>
    <row r="994" spans="3:5" ht="12.75">
      <c r="C994" s="96"/>
      <c r="D994" s="96"/>
      <c r="E994" s="96"/>
    </row>
    <row r="995" spans="3:5" ht="12.75">
      <c r="C995" s="96"/>
      <c r="D995" s="96"/>
      <c r="E995" s="96"/>
    </row>
    <row r="996" spans="3:5" ht="12.75">
      <c r="C996" s="96"/>
      <c r="D996" s="96"/>
      <c r="E996" s="96"/>
    </row>
    <row r="997" spans="3:5" ht="12.75">
      <c r="C997" s="96"/>
      <c r="D997" s="96"/>
      <c r="E997" s="96"/>
    </row>
    <row r="998" spans="3:5" ht="12.75">
      <c r="C998" s="96"/>
      <c r="D998" s="96"/>
      <c r="E998" s="96"/>
    </row>
    <row r="999" spans="3:5" ht="12.75">
      <c r="C999" s="96"/>
      <c r="D999" s="96"/>
      <c r="E999" s="96"/>
    </row>
    <row r="1000" spans="3:5" ht="12.75">
      <c r="C1000" s="96"/>
      <c r="D1000" s="96"/>
      <c r="E1000" s="96"/>
    </row>
    <row r="1001" spans="3:5" ht="12.75">
      <c r="C1001" s="96"/>
      <c r="D1001" s="96"/>
      <c r="E1001" s="96"/>
    </row>
    <row r="1002" spans="3:5" ht="12.75">
      <c r="C1002" s="96"/>
      <c r="D1002" s="96"/>
      <c r="E1002" s="96"/>
    </row>
    <row r="1003" spans="3:5" ht="12.75">
      <c r="C1003" s="96"/>
      <c r="D1003" s="96"/>
      <c r="E1003" s="96"/>
    </row>
  </sheetData>
  <autoFilter ref="A1:V292" xr:uid="{00000000-0009-0000-0000-000004000000}">
    <filterColumn colId="7">
      <filters blank="1">
        <filter val="no"/>
      </filters>
    </filterColumn>
  </autoFilter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23AD-C93D-450F-90A4-68E2DB5E548B}">
  <dimension ref="A2:A241"/>
  <sheetViews>
    <sheetView topLeftCell="A36" workbookViewId="0">
      <selection activeCell="G9" sqref="G9"/>
    </sheetView>
  </sheetViews>
  <sheetFormatPr defaultRowHeight="12.75"/>
  <cols>
    <col min="1" max="1" width="14.28515625" customWidth="1"/>
  </cols>
  <sheetData>
    <row r="2" spans="1:1" ht="15.75">
      <c r="A2" s="95" t="s">
        <v>753</v>
      </c>
    </row>
    <row r="3" spans="1:1" ht="15.75">
      <c r="A3" s="95" t="s">
        <v>307</v>
      </c>
    </row>
    <row r="4" spans="1:1" ht="15.75">
      <c r="A4" s="95" t="s">
        <v>142</v>
      </c>
    </row>
    <row r="5" spans="1:1" ht="15.75">
      <c r="A5" s="95" t="s">
        <v>250</v>
      </c>
    </row>
    <row r="6" spans="1:1" ht="15.75">
      <c r="A6" s="95" t="s">
        <v>522</v>
      </c>
    </row>
    <row r="7" spans="1:1" ht="15.75">
      <c r="A7" s="95" t="s">
        <v>441</v>
      </c>
    </row>
    <row r="8" spans="1:1" ht="15.75">
      <c r="A8" s="95" t="s">
        <v>900</v>
      </c>
    </row>
    <row r="9" spans="1:1" ht="15.75">
      <c r="A9" s="95" t="s">
        <v>884</v>
      </c>
    </row>
    <row r="10" spans="1:1" ht="15.75">
      <c r="A10" s="95" t="s">
        <v>143</v>
      </c>
    </row>
    <row r="11" spans="1:1" ht="15.75">
      <c r="A11" s="95" t="s">
        <v>902</v>
      </c>
    </row>
    <row r="12" spans="1:1" ht="15.75">
      <c r="A12" s="95" t="s">
        <v>898</v>
      </c>
    </row>
    <row r="13" spans="1:1" ht="15.75">
      <c r="A13" s="95" t="s">
        <v>905</v>
      </c>
    </row>
    <row r="14" spans="1:1" ht="15.75">
      <c r="A14" s="95" t="s">
        <v>299</v>
      </c>
    </row>
    <row r="15" spans="1:1" ht="15.75">
      <c r="A15" s="95" t="s">
        <v>895</v>
      </c>
    </row>
    <row r="16" spans="1:1" ht="15.75">
      <c r="A16" s="95" t="s">
        <v>885</v>
      </c>
    </row>
    <row r="17" spans="1:1" ht="15.75">
      <c r="A17" s="95" t="s">
        <v>381</v>
      </c>
    </row>
    <row r="18" spans="1:1" ht="15.75">
      <c r="A18" s="95" t="s">
        <v>347</v>
      </c>
    </row>
    <row r="19" spans="1:1" ht="15.75">
      <c r="A19" s="95" t="s">
        <v>470</v>
      </c>
    </row>
    <row r="20" spans="1:1" ht="15.75">
      <c r="A20" s="95" t="s">
        <v>543</v>
      </c>
    </row>
    <row r="21" spans="1:1" ht="15.75">
      <c r="A21" s="95" t="s">
        <v>880</v>
      </c>
    </row>
    <row r="22" spans="1:1" ht="15.75">
      <c r="A22" s="95" t="s">
        <v>681</v>
      </c>
    </row>
    <row r="23" spans="1:1" ht="15.75">
      <c r="A23" s="95" t="s">
        <v>321</v>
      </c>
    </row>
    <row r="24" spans="1:1" ht="15.75">
      <c r="A24" s="95" t="s">
        <v>781</v>
      </c>
    </row>
    <row r="25" spans="1:1" ht="15.75">
      <c r="A25" s="95" t="s">
        <v>805</v>
      </c>
    </row>
    <row r="26" spans="1:1" ht="15.75">
      <c r="A26" s="95" t="s">
        <v>51</v>
      </c>
    </row>
    <row r="27" spans="1:1" ht="15.75">
      <c r="A27" s="95" t="s">
        <v>274</v>
      </c>
    </row>
    <row r="28" spans="1:1" ht="15.75">
      <c r="A28" s="95" t="s">
        <v>512</v>
      </c>
    </row>
    <row r="29" spans="1:1" ht="15.75">
      <c r="A29" s="95" t="s">
        <v>689</v>
      </c>
    </row>
    <row r="30" spans="1:1" ht="15.75">
      <c r="A30" s="95" t="s">
        <v>851</v>
      </c>
    </row>
    <row r="31" spans="1:1" ht="15.75">
      <c r="A31" s="95" t="s">
        <v>498</v>
      </c>
    </row>
    <row r="32" spans="1:1" ht="15.75">
      <c r="A32" s="95" t="s">
        <v>883</v>
      </c>
    </row>
    <row r="33" spans="1:1" ht="15.75">
      <c r="A33" s="95" t="s">
        <v>357</v>
      </c>
    </row>
    <row r="34" spans="1:1" ht="15.75">
      <c r="A34" s="95" t="s">
        <v>410</v>
      </c>
    </row>
    <row r="35" spans="1:1" ht="15.75">
      <c r="A35" s="95" t="s">
        <v>490</v>
      </c>
    </row>
    <row r="36" spans="1:1" ht="15.75">
      <c r="A36" s="95" t="s">
        <v>379</v>
      </c>
    </row>
    <row r="37" spans="1:1" ht="15.75">
      <c r="A37" s="95" t="s">
        <v>353</v>
      </c>
    </row>
    <row r="38" spans="1:1" ht="15.75">
      <c r="A38" s="95" t="s">
        <v>112</v>
      </c>
    </row>
    <row r="39" spans="1:1" ht="15.75">
      <c r="A39" s="95" t="s">
        <v>416</v>
      </c>
    </row>
    <row r="40" spans="1:1" ht="15.75">
      <c r="A40" s="95" t="s">
        <v>432</v>
      </c>
    </row>
    <row r="41" spans="1:1" ht="15.75">
      <c r="A41" s="95" t="s">
        <v>607</v>
      </c>
    </row>
    <row r="42" spans="1:1" ht="15.75">
      <c r="A42" s="95" t="s">
        <v>910</v>
      </c>
    </row>
    <row r="43" spans="1:1" ht="15.75">
      <c r="A43" s="95" t="s">
        <v>424</v>
      </c>
    </row>
    <row r="44" spans="1:1" ht="15.75">
      <c r="A44" s="95" t="s">
        <v>529</v>
      </c>
    </row>
    <row r="45" spans="1:1" ht="15.75">
      <c r="A45" s="95" t="s">
        <v>275</v>
      </c>
    </row>
    <row r="46" spans="1:1" ht="15.75">
      <c r="A46" s="95" t="s">
        <v>706</v>
      </c>
    </row>
    <row r="47" spans="1:1" ht="15.75">
      <c r="A47" s="95" t="s">
        <v>571</v>
      </c>
    </row>
    <row r="48" spans="1:1" ht="15.75">
      <c r="A48" s="95" t="s">
        <v>423</v>
      </c>
    </row>
    <row r="49" spans="1:1" ht="15.75">
      <c r="A49" s="95" t="s">
        <v>293</v>
      </c>
    </row>
    <row r="50" spans="1:1" ht="15.75">
      <c r="A50" s="95" t="s">
        <v>633</v>
      </c>
    </row>
    <row r="51" spans="1:1" ht="15.75">
      <c r="A51" s="95" t="s">
        <v>150</v>
      </c>
    </row>
    <row r="52" spans="1:1" ht="15.75">
      <c r="A52" s="95" t="s">
        <v>422</v>
      </c>
    </row>
    <row r="53" spans="1:1" ht="15.75">
      <c r="A53" s="95" t="s">
        <v>623</v>
      </c>
    </row>
    <row r="54" spans="1:1" ht="15.75">
      <c r="A54" s="95" t="s">
        <v>121</v>
      </c>
    </row>
    <row r="55" spans="1:1" ht="15.75">
      <c r="A55" s="95" t="s">
        <v>524</v>
      </c>
    </row>
    <row r="56" spans="1:1" ht="15.75">
      <c r="A56" s="95" t="s">
        <v>114</v>
      </c>
    </row>
    <row r="57" spans="1:1" ht="15.75">
      <c r="A57" s="95" t="s">
        <v>922</v>
      </c>
    </row>
    <row r="58" spans="1:1" ht="15.75">
      <c r="A58" s="95" t="s">
        <v>363</v>
      </c>
    </row>
    <row r="59" spans="1:1" ht="15.75">
      <c r="A59" s="95" t="s">
        <v>243</v>
      </c>
    </row>
    <row r="60" spans="1:1" ht="15.75">
      <c r="A60" s="95" t="s">
        <v>346</v>
      </c>
    </row>
    <row r="61" spans="1:1" ht="15.75">
      <c r="A61" s="95" t="s">
        <v>773</v>
      </c>
    </row>
    <row r="62" spans="1:1" ht="15.75">
      <c r="A62" s="95" t="s">
        <v>122</v>
      </c>
    </row>
    <row r="63" spans="1:1" ht="15.75">
      <c r="A63" s="95" t="s">
        <v>294</v>
      </c>
    </row>
    <row r="64" spans="1:1" ht="15.75">
      <c r="A64" s="95" t="s">
        <v>843</v>
      </c>
    </row>
    <row r="65" spans="1:1" ht="15.75">
      <c r="A65" s="95" t="s">
        <v>397</v>
      </c>
    </row>
    <row r="66" spans="1:1" ht="15.75">
      <c r="A66" s="95" t="s">
        <v>389</v>
      </c>
    </row>
    <row r="67" spans="1:1" ht="15.75">
      <c r="A67" s="95" t="s">
        <v>463</v>
      </c>
    </row>
    <row r="68" spans="1:1" ht="15.75">
      <c r="A68" s="95" t="s">
        <v>860</v>
      </c>
    </row>
    <row r="69" spans="1:1" ht="15.75">
      <c r="A69" s="95" t="s">
        <v>590</v>
      </c>
    </row>
    <row r="70" spans="1:1" ht="15.75">
      <c r="A70" s="95" t="s">
        <v>446</v>
      </c>
    </row>
    <row r="71" spans="1:1" ht="15.75">
      <c r="A71" s="95" t="s">
        <v>914</v>
      </c>
    </row>
    <row r="72" spans="1:1" ht="15.75">
      <c r="A72" s="95" t="s">
        <v>210</v>
      </c>
    </row>
    <row r="73" spans="1:1" ht="15.75">
      <c r="A73" s="95" t="s">
        <v>457</v>
      </c>
    </row>
    <row r="74" spans="1:1" ht="15.75">
      <c r="A74" s="95" t="s">
        <v>852</v>
      </c>
    </row>
    <row r="75" spans="1:1" ht="15.75">
      <c r="A75" s="95" t="s">
        <v>176</v>
      </c>
    </row>
    <row r="76" spans="1:1" ht="15.75">
      <c r="A76" s="95" t="s">
        <v>304</v>
      </c>
    </row>
    <row r="77" spans="1:1" ht="15.75">
      <c r="A77" s="95" t="s">
        <v>755</v>
      </c>
    </row>
    <row r="78" spans="1:1" ht="15.75">
      <c r="A78" s="95" t="s">
        <v>192</v>
      </c>
    </row>
    <row r="79" spans="1:1" ht="15.75">
      <c r="A79" s="95" t="s">
        <v>404</v>
      </c>
    </row>
    <row r="80" spans="1:1" ht="15.75">
      <c r="A80" s="95" t="s">
        <v>161</v>
      </c>
    </row>
    <row r="81" spans="1:1" ht="15.75">
      <c r="A81" s="95" t="s">
        <v>236</v>
      </c>
    </row>
    <row r="82" spans="1:1" ht="15.75">
      <c r="A82" s="95" t="s">
        <v>380</v>
      </c>
    </row>
    <row r="83" spans="1:1" ht="15.75">
      <c r="A83" s="95" t="s">
        <v>168</v>
      </c>
    </row>
    <row r="84" spans="1:1" ht="15.75">
      <c r="A84" s="95" t="s">
        <v>479</v>
      </c>
    </row>
    <row r="85" spans="1:1" ht="15.75">
      <c r="A85" s="95" t="s">
        <v>546</v>
      </c>
    </row>
    <row r="86" spans="1:1" ht="15.75">
      <c r="A86" s="95" t="s">
        <v>872</v>
      </c>
    </row>
    <row r="87" spans="1:1" ht="15.75">
      <c r="A87" s="95" t="s">
        <v>874</v>
      </c>
    </row>
    <row r="88" spans="1:1" ht="15.75">
      <c r="A88" s="95" t="s">
        <v>611</v>
      </c>
    </row>
    <row r="89" spans="1:1" ht="15.75">
      <c r="A89" s="95" t="s">
        <v>169</v>
      </c>
    </row>
    <row r="90" spans="1:1" ht="15.75">
      <c r="A90" s="95" t="s">
        <v>405</v>
      </c>
    </row>
    <row r="91" spans="1:1" ht="15.75">
      <c r="A91" s="95" t="s">
        <v>876</v>
      </c>
    </row>
    <row r="92" spans="1:1" ht="15.75">
      <c r="A92" s="95" t="s">
        <v>132</v>
      </c>
    </row>
    <row r="93" spans="1:1" ht="15.75">
      <c r="A93" s="95" t="s">
        <v>879</v>
      </c>
    </row>
    <row r="94" spans="1:1" ht="15.75">
      <c r="A94" s="95" t="s">
        <v>877</v>
      </c>
    </row>
    <row r="95" spans="1:1" ht="15.75">
      <c r="A95" s="95" t="s">
        <v>330</v>
      </c>
    </row>
    <row r="96" spans="1:1" ht="15.75">
      <c r="A96" s="95" t="s">
        <v>141</v>
      </c>
    </row>
    <row r="97" spans="1:1" ht="15.75">
      <c r="A97" s="95" t="s">
        <v>878</v>
      </c>
    </row>
    <row r="98" spans="1:1" ht="15.75">
      <c r="A98" s="95" t="s">
        <v>339</v>
      </c>
    </row>
    <row r="99" spans="1:1" ht="15.75">
      <c r="A99" s="95" t="s">
        <v>339</v>
      </c>
    </row>
    <row r="100" spans="1:1" ht="15.75">
      <c r="A100" s="95" t="s">
        <v>881</v>
      </c>
    </row>
    <row r="101" spans="1:1" ht="15.75">
      <c r="A101" s="95" t="s">
        <v>354</v>
      </c>
    </row>
    <row r="102" spans="1:1" ht="15.75">
      <c r="A102" s="95" t="s">
        <v>738</v>
      </c>
    </row>
    <row r="103" spans="1:1" ht="15.75">
      <c r="A103" s="95" t="s">
        <v>560</v>
      </c>
    </row>
    <row r="104" spans="1:1" ht="15.75">
      <c r="A104" s="95" t="s">
        <v>515</v>
      </c>
    </row>
    <row r="105" spans="1:1" ht="15.75">
      <c r="A105" s="95" t="s">
        <v>709</v>
      </c>
    </row>
    <row r="106" spans="1:1" ht="15.75">
      <c r="A106" s="95" t="s">
        <v>133</v>
      </c>
    </row>
    <row r="107" spans="1:1" ht="15.75">
      <c r="A107" s="95" t="s">
        <v>151</v>
      </c>
    </row>
    <row r="108" spans="1:1" ht="15.75">
      <c r="A108" s="95" t="s">
        <v>266</v>
      </c>
    </row>
    <row r="109" spans="1:1" ht="15.75">
      <c r="A109" s="95" t="s">
        <v>551</v>
      </c>
    </row>
    <row r="110" spans="1:1" ht="15.75">
      <c r="A110" s="95" t="s">
        <v>535</v>
      </c>
    </row>
    <row r="111" spans="1:1" ht="15.75">
      <c r="A111" s="95" t="s">
        <v>495</v>
      </c>
    </row>
    <row r="112" spans="1:1" ht="15.75">
      <c r="A112" s="95" t="s">
        <v>283</v>
      </c>
    </row>
    <row r="113" spans="1:1" ht="15.75">
      <c r="A113" s="95" t="s">
        <v>867</v>
      </c>
    </row>
    <row r="114" spans="1:1" ht="15.75">
      <c r="A114" s="95" t="s">
        <v>890</v>
      </c>
    </row>
    <row r="115" spans="1:1" ht="15.75">
      <c r="A115" s="95" t="s">
        <v>158</v>
      </c>
    </row>
    <row r="116" spans="1:1" ht="15.75">
      <c r="A116" s="95" t="s">
        <v>249</v>
      </c>
    </row>
    <row r="117" spans="1:1" ht="15.75">
      <c r="A117" s="95" t="s">
        <v>865</v>
      </c>
    </row>
    <row r="118" spans="1:1" ht="15.75">
      <c r="A118" s="95" t="s">
        <v>417</v>
      </c>
    </row>
    <row r="119" spans="1:1" ht="15.75">
      <c r="A119" s="95" t="s">
        <v>569</v>
      </c>
    </row>
    <row r="120" spans="1:1" ht="15.75">
      <c r="A120" s="95" t="s">
        <v>464</v>
      </c>
    </row>
    <row r="121" spans="1:1" ht="15.75">
      <c r="A121" s="95" t="s">
        <v>797</v>
      </c>
    </row>
    <row r="122" spans="1:1" ht="15.75">
      <c r="A122" s="95" t="s">
        <v>356</v>
      </c>
    </row>
    <row r="123" spans="1:1" ht="15.75">
      <c r="A123" s="95" t="s">
        <v>189</v>
      </c>
    </row>
    <row r="124" spans="1:1" ht="15.75">
      <c r="A124" s="95" t="s">
        <v>167</v>
      </c>
    </row>
    <row r="125" spans="1:1" ht="15.75">
      <c r="A125" s="95" t="s">
        <v>836</v>
      </c>
    </row>
    <row r="126" spans="1:1" ht="15.75">
      <c r="A126" s="95" t="s">
        <v>721</v>
      </c>
    </row>
    <row r="127" spans="1:1" ht="15.75">
      <c r="A127" s="95" t="s">
        <v>331</v>
      </c>
    </row>
    <row r="128" spans="1:1" ht="15.75">
      <c r="A128" s="95" t="s">
        <v>297</v>
      </c>
    </row>
    <row r="129" spans="1:1" ht="15.75">
      <c r="A129" s="95" t="s">
        <v>657</v>
      </c>
    </row>
    <row r="130" spans="1:1" ht="15.75">
      <c r="A130" s="95" t="s">
        <v>453</v>
      </c>
    </row>
    <row r="131" spans="1:1" ht="15.75">
      <c r="A131" s="95" t="s">
        <v>219</v>
      </c>
    </row>
    <row r="132" spans="1:1" ht="15.75">
      <c r="A132" s="95" t="s">
        <v>311</v>
      </c>
    </row>
    <row r="133" spans="1:1" ht="15.75">
      <c r="A133" s="95" t="s">
        <v>534</v>
      </c>
    </row>
    <row r="134" spans="1:1" ht="15.75">
      <c r="A134" s="95" t="s">
        <v>774</v>
      </c>
    </row>
    <row r="135" spans="1:1" ht="15.75">
      <c r="A135" s="95" t="s">
        <v>646</v>
      </c>
    </row>
    <row r="136" spans="1:1" ht="15.75">
      <c r="A136" s="95" t="s">
        <v>409</v>
      </c>
    </row>
    <row r="137" spans="1:1" ht="15.75">
      <c r="A137" s="95" t="s">
        <v>201</v>
      </c>
    </row>
    <row r="138" spans="1:1" ht="15.75">
      <c r="A138" s="95" t="s">
        <v>629</v>
      </c>
    </row>
    <row r="139" spans="1:1" ht="15.75">
      <c r="A139" s="95" t="s">
        <v>838</v>
      </c>
    </row>
    <row r="140" spans="1:1" ht="15.75">
      <c r="A140" s="95" t="s">
        <v>154</v>
      </c>
    </row>
    <row r="141" spans="1:1" ht="15.75">
      <c r="A141" s="95" t="s">
        <v>193</v>
      </c>
    </row>
    <row r="142" spans="1:1" ht="15.75">
      <c r="A142" s="95" t="s">
        <v>859</v>
      </c>
    </row>
    <row r="143" spans="1:1" ht="15.75">
      <c r="A143" s="95" t="s">
        <v>731</v>
      </c>
    </row>
    <row r="144" spans="1:1" ht="15.75">
      <c r="A144" s="95" t="s">
        <v>673</v>
      </c>
    </row>
    <row r="145" spans="1:1" ht="15.75">
      <c r="A145" s="95" t="s">
        <v>159</v>
      </c>
    </row>
    <row r="146" spans="1:1" ht="15.75">
      <c r="A146" s="95" t="s">
        <v>630</v>
      </c>
    </row>
    <row r="147" spans="1:1" ht="15.75">
      <c r="A147" s="95" t="s">
        <v>720</v>
      </c>
    </row>
    <row r="148" spans="1:1" ht="15.75">
      <c r="A148" s="95" t="s">
        <v>209</v>
      </c>
    </row>
    <row r="149" spans="1:1" ht="15.75">
      <c r="A149" s="95" t="s">
        <v>160</v>
      </c>
    </row>
    <row r="150" spans="1:1" ht="15.75">
      <c r="A150" s="95" t="s">
        <v>530</v>
      </c>
    </row>
    <row r="151" spans="1:1" ht="15.75">
      <c r="A151" s="95" t="s">
        <v>454</v>
      </c>
    </row>
    <row r="152" spans="1:1" ht="15.75">
      <c r="A152" s="95" t="s">
        <v>338</v>
      </c>
    </row>
    <row r="153" spans="1:1" ht="15.75">
      <c r="A153" s="95" t="s">
        <v>487</v>
      </c>
    </row>
    <row r="154" spans="1:1" ht="15.75">
      <c r="A154" s="95" t="s">
        <v>811</v>
      </c>
    </row>
    <row r="155" spans="1:1" ht="15.75">
      <c r="A155" s="95" t="s">
        <v>559</v>
      </c>
    </row>
    <row r="156" spans="1:1" ht="15.75">
      <c r="A156" s="95" t="s">
        <v>604</v>
      </c>
    </row>
    <row r="157" spans="1:1" ht="15.75">
      <c r="A157" s="95" t="s">
        <v>730</v>
      </c>
    </row>
    <row r="158" spans="1:1" ht="15.75">
      <c r="A158" s="95" t="s">
        <v>471</v>
      </c>
    </row>
    <row r="159" spans="1:1" ht="15.75">
      <c r="A159" s="95" t="s">
        <v>869</v>
      </c>
    </row>
    <row r="160" spans="1:1" ht="15.75">
      <c r="A160" s="95" t="s">
        <v>767</v>
      </c>
    </row>
    <row r="161" spans="1:1" ht="15.75">
      <c r="A161" s="95" t="s">
        <v>126</v>
      </c>
    </row>
    <row r="162" spans="1:1" ht="15.75">
      <c r="A162" s="95" t="s">
        <v>180</v>
      </c>
    </row>
    <row r="163" spans="1:1" ht="15.75">
      <c r="A163" s="95" t="s">
        <v>180</v>
      </c>
    </row>
    <row r="164" spans="1:1" ht="15.75">
      <c r="A164" s="95" t="s">
        <v>145</v>
      </c>
    </row>
    <row r="165" spans="1:1" ht="15.75">
      <c r="A165" s="95" t="s">
        <v>369</v>
      </c>
    </row>
    <row r="166" spans="1:1" ht="15.75">
      <c r="A166" s="95" t="s">
        <v>584</v>
      </c>
    </row>
    <row r="167" spans="1:1" ht="15.75">
      <c r="A167" s="95" t="s">
        <v>124</v>
      </c>
    </row>
    <row r="168" spans="1:1" ht="15.75">
      <c r="A168" s="95" t="s">
        <v>342</v>
      </c>
    </row>
    <row r="169" spans="1:1" ht="15.75">
      <c r="A169" s="95" t="s">
        <v>752</v>
      </c>
    </row>
    <row r="170" spans="1:1" ht="15.75">
      <c r="A170" s="95" t="s">
        <v>186</v>
      </c>
    </row>
    <row r="171" spans="1:1" ht="15.75">
      <c r="A171" s="95" t="s">
        <v>242</v>
      </c>
    </row>
    <row r="172" spans="1:1" ht="15.75">
      <c r="A172" s="95" t="s">
        <v>383</v>
      </c>
    </row>
    <row r="173" spans="1:1" ht="15.75">
      <c r="A173" s="95" t="s">
        <v>542</v>
      </c>
    </row>
    <row r="174" spans="1:1" ht="15.75">
      <c r="A174" s="95" t="s">
        <v>875</v>
      </c>
    </row>
    <row r="175" spans="1:1" ht="15.75">
      <c r="A175" s="95" t="s">
        <v>798</v>
      </c>
    </row>
    <row r="176" spans="1:1" ht="15.75">
      <c r="A176" s="95" t="s">
        <v>886</v>
      </c>
    </row>
    <row r="177" spans="1:1" ht="15.75">
      <c r="A177" s="95" t="s">
        <v>568</v>
      </c>
    </row>
    <row r="178" spans="1:1" ht="15.75">
      <c r="A178" s="95" t="s">
        <v>204</v>
      </c>
    </row>
    <row r="179" spans="1:1" ht="15.75">
      <c r="A179" s="95" t="s">
        <v>312</v>
      </c>
    </row>
    <row r="180" spans="1:1" ht="15.75">
      <c r="A180" s="95" t="s">
        <v>58</v>
      </c>
    </row>
    <row r="181" spans="1:1" ht="15.75">
      <c r="A181" s="95" t="s">
        <v>64</v>
      </c>
    </row>
    <row r="182" spans="1:1" ht="15.75">
      <c r="A182" s="95" t="s">
        <v>861</v>
      </c>
    </row>
    <row r="183" spans="1:1" ht="15.75">
      <c r="A183" s="95" t="s">
        <v>789</v>
      </c>
    </row>
    <row r="184" spans="1:1" ht="15.75">
      <c r="A184" s="95" t="s">
        <v>912</v>
      </c>
    </row>
    <row r="185" spans="1:1" ht="15.75">
      <c r="A185" s="95" t="s">
        <v>253</v>
      </c>
    </row>
    <row r="186" spans="1:1" ht="15.75">
      <c r="A186" s="95" t="s">
        <v>261</v>
      </c>
    </row>
    <row r="187" spans="1:1" ht="15.75">
      <c r="A187" s="95" t="s">
        <v>737</v>
      </c>
    </row>
    <row r="188" spans="1:1" ht="15.75">
      <c r="A188" s="95" t="s">
        <v>257</v>
      </c>
    </row>
    <row r="189" spans="1:1" ht="15.75">
      <c r="A189" s="95" t="s">
        <v>403</v>
      </c>
    </row>
    <row r="190" spans="1:1" ht="15.75">
      <c r="A190" s="95" t="s">
        <v>278</v>
      </c>
    </row>
    <row r="191" spans="1:1" ht="15.75">
      <c r="A191" s="95" t="s">
        <v>269</v>
      </c>
    </row>
    <row r="192" spans="1:1" ht="15.75">
      <c r="A192" s="95" t="s">
        <v>285</v>
      </c>
    </row>
    <row r="193" spans="1:1" ht="15.75">
      <c r="A193" s="95" t="s">
        <v>284</v>
      </c>
    </row>
    <row r="194" spans="1:1" ht="15.75">
      <c r="A194" s="95" t="s">
        <v>136</v>
      </c>
    </row>
    <row r="195" spans="1:1" ht="15.75">
      <c r="A195" s="95" t="s">
        <v>829</v>
      </c>
    </row>
    <row r="196" spans="1:1" ht="15.75">
      <c r="A196" s="95" t="s">
        <v>213</v>
      </c>
    </row>
    <row r="197" spans="1:1" ht="15.75">
      <c r="A197" s="95" t="s">
        <v>223</v>
      </c>
    </row>
    <row r="198" spans="1:1" ht="15.75">
      <c r="A198" s="95" t="s">
        <v>231</v>
      </c>
    </row>
    <row r="199" spans="1:1" ht="15.75">
      <c r="A199" s="95" t="s">
        <v>238</v>
      </c>
    </row>
    <row r="200" spans="1:1" ht="15.75">
      <c r="A200" s="95" t="s">
        <v>373</v>
      </c>
    </row>
    <row r="201" spans="1:1" ht="15.75">
      <c r="A201" s="95" t="s">
        <v>171</v>
      </c>
    </row>
    <row r="202" spans="1:1" ht="15.75">
      <c r="A202" s="95" t="s">
        <v>505</v>
      </c>
    </row>
    <row r="203" spans="1:1" ht="15.75">
      <c r="A203" s="95" t="s">
        <v>764</v>
      </c>
    </row>
    <row r="204" spans="1:1" ht="15.75">
      <c r="A204" s="95" t="s">
        <v>320</v>
      </c>
    </row>
    <row r="205" spans="1:1" ht="15.75">
      <c r="A205" s="95" t="s">
        <v>740</v>
      </c>
    </row>
    <row r="206" spans="1:1" ht="15.75">
      <c r="A206" s="95" t="s">
        <v>195</v>
      </c>
    </row>
    <row r="207" spans="1:1" ht="15.75">
      <c r="A207" s="95" t="s">
        <v>577</v>
      </c>
    </row>
    <row r="208" spans="1:1" ht="15.75">
      <c r="A208" s="95" t="s">
        <v>152</v>
      </c>
    </row>
    <row r="209" spans="1:1" ht="15.75">
      <c r="A209" s="95" t="s">
        <v>743</v>
      </c>
    </row>
    <row r="210" spans="1:1" ht="15.75">
      <c r="A210" s="95" t="s">
        <v>259</v>
      </c>
    </row>
    <row r="211" spans="1:1" ht="15.75">
      <c r="A211" s="95" t="s">
        <v>862</v>
      </c>
    </row>
    <row r="212" spans="1:1" ht="15.75">
      <c r="A212" s="95" t="s">
        <v>705</v>
      </c>
    </row>
    <row r="213" spans="1:1" ht="15.75">
      <c r="A213" s="95" t="s">
        <v>882</v>
      </c>
    </row>
    <row r="214" spans="1:1" ht="15.75">
      <c r="A214" s="95" t="s">
        <v>696</v>
      </c>
    </row>
    <row r="215" spans="1:1" ht="15.75">
      <c r="A215" s="95" t="s">
        <v>258</v>
      </c>
    </row>
    <row r="216" spans="1:1" ht="15.75">
      <c r="A216" s="95" t="s">
        <v>178</v>
      </c>
    </row>
    <row r="217" spans="1:1" ht="15.75">
      <c r="A217" s="95" t="s">
        <v>714</v>
      </c>
    </row>
    <row r="218" spans="1:1" ht="15.75">
      <c r="A218" s="95" t="s">
        <v>111</v>
      </c>
    </row>
    <row r="219" spans="1:1" ht="15.75">
      <c r="A219" s="95" t="s">
        <v>371</v>
      </c>
    </row>
    <row r="220" spans="1:1" ht="15.75">
      <c r="A220" s="95" t="s">
        <v>672</v>
      </c>
    </row>
    <row r="221" spans="1:1" ht="15.75">
      <c r="A221" s="95" t="s">
        <v>228</v>
      </c>
    </row>
    <row r="222" spans="1:1" ht="15.75">
      <c r="A222" s="95" t="s">
        <v>177</v>
      </c>
    </row>
    <row r="223" spans="1:1" ht="15.75">
      <c r="A223" s="95" t="s">
        <v>221</v>
      </c>
    </row>
    <row r="224" spans="1:1" ht="15.75">
      <c r="A224" s="95" t="s">
        <v>521</v>
      </c>
    </row>
    <row r="225" spans="1:1" ht="15.75">
      <c r="A225" s="95" t="s">
        <v>620</v>
      </c>
    </row>
    <row r="226" spans="1:1" ht="15.75">
      <c r="A226" s="95" t="s">
        <v>871</v>
      </c>
    </row>
    <row r="227" spans="1:1" ht="15.75">
      <c r="A227" s="95" t="s">
        <v>438</v>
      </c>
    </row>
    <row r="228" spans="1:1" ht="15.75">
      <c r="A228" s="95" t="s">
        <v>863</v>
      </c>
    </row>
    <row r="229" spans="1:1" ht="15.75">
      <c r="A229" s="95" t="s">
        <v>916</v>
      </c>
    </row>
    <row r="230" spans="1:1" ht="15.75">
      <c r="A230" s="95" t="s">
        <v>688</v>
      </c>
    </row>
    <row r="231" spans="1:1" ht="15.75">
      <c r="A231" s="95" t="s">
        <v>918</v>
      </c>
    </row>
    <row r="232" spans="1:1" ht="15.75">
      <c r="A232" s="95" t="s">
        <v>676</v>
      </c>
    </row>
    <row r="233" spans="1:1" ht="15.75">
      <c r="A233" s="95" t="s">
        <v>667</v>
      </c>
    </row>
    <row r="234" spans="1:1" ht="15.75">
      <c r="A234" s="95" t="s">
        <v>597</v>
      </c>
    </row>
    <row r="235" spans="1:1" ht="15.75">
      <c r="A235" s="95" t="s">
        <v>388</v>
      </c>
    </row>
    <row r="236" spans="1:1" ht="15.75">
      <c r="A236" s="95" t="s">
        <v>513</v>
      </c>
    </row>
    <row r="237" spans="1:1" ht="15.75">
      <c r="A237" s="95" t="s">
        <v>651</v>
      </c>
    </row>
    <row r="238" spans="1:1" ht="15.75">
      <c r="A238" s="95" t="s">
        <v>645</v>
      </c>
    </row>
    <row r="239" spans="1:1" ht="15.75">
      <c r="A239" s="95" t="s">
        <v>823</v>
      </c>
    </row>
    <row r="240" spans="1:1" ht="15.75">
      <c r="A240" s="95" t="s">
        <v>823</v>
      </c>
    </row>
    <row r="241" spans="1:1" ht="15.75">
      <c r="A241" s="95" t="s">
        <v>185</v>
      </c>
    </row>
  </sheetData>
  <autoFilter ref="A1" xr:uid="{D72F23AD-C93D-450F-90A4-68E2DB5E548B}">
    <sortState xmlns:xlrd2="http://schemas.microsoft.com/office/spreadsheetml/2017/richdata2" ref="A2:A24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19B7-546E-4C1A-B16C-E62EFA9CF61D}">
  <dimension ref="A1:J29"/>
  <sheetViews>
    <sheetView workbookViewId="0">
      <selection activeCell="D10" sqref="D10"/>
    </sheetView>
  </sheetViews>
  <sheetFormatPr defaultRowHeight="12.75"/>
  <cols>
    <col min="1" max="1" width="30" customWidth="1"/>
    <col min="2" max="2" width="23.140625" customWidth="1"/>
    <col min="3" max="3" width="18.7109375" customWidth="1"/>
    <col min="4" max="4" width="25" customWidth="1"/>
    <col min="5" max="5" width="22.28515625" customWidth="1"/>
    <col min="6" max="6" width="48" style="70" customWidth="1"/>
    <col min="7" max="7" width="15.28515625" style="70" customWidth="1"/>
    <col min="8" max="8" width="17.28515625" style="70" customWidth="1"/>
    <col min="9" max="9" width="24.28515625" customWidth="1"/>
  </cols>
  <sheetData>
    <row r="1" spans="1:10">
      <c r="A1" s="11" t="s">
        <v>40</v>
      </c>
      <c r="B1" s="11" t="s">
        <v>41</v>
      </c>
      <c r="C1" s="2" t="s">
        <v>42</v>
      </c>
      <c r="D1" s="2" t="s">
        <v>43</v>
      </c>
      <c r="E1" s="2" t="s">
        <v>44</v>
      </c>
      <c r="F1" s="70" t="s">
        <v>45</v>
      </c>
      <c r="G1" s="70" t="s">
        <v>46</v>
      </c>
      <c r="H1" s="70" t="s">
        <v>47</v>
      </c>
      <c r="I1" t="s">
        <v>48</v>
      </c>
      <c r="J1" t="s">
        <v>49</v>
      </c>
    </row>
    <row r="2" spans="1:10" ht="15">
      <c r="A2" s="11" t="s">
        <v>50</v>
      </c>
      <c r="B2" s="11" t="s">
        <v>51</v>
      </c>
      <c r="C2" s="89" t="s">
        <v>52</v>
      </c>
      <c r="D2" s="11" t="s">
        <v>53</v>
      </c>
      <c r="E2" s="11" t="s">
        <v>54</v>
      </c>
      <c r="F2" s="100" t="s">
        <v>55</v>
      </c>
      <c r="J2" t="s">
        <v>56</v>
      </c>
    </row>
    <row r="3" spans="1:10">
      <c r="A3" s="11" t="s">
        <v>57</v>
      </c>
      <c r="B3" s="11" t="s">
        <v>58</v>
      </c>
      <c r="C3" s="89" t="s">
        <v>52</v>
      </c>
      <c r="D3" s="89" t="s">
        <v>52</v>
      </c>
      <c r="E3" s="11" t="s">
        <v>59</v>
      </c>
      <c r="F3" s="70" t="s">
        <v>60</v>
      </c>
      <c r="G3" s="70" t="s">
        <v>61</v>
      </c>
      <c r="H3" s="70" t="s">
        <v>62</v>
      </c>
      <c r="I3" t="s">
        <v>63</v>
      </c>
      <c r="J3" t="s">
        <v>56</v>
      </c>
    </row>
    <row r="4" spans="1:10">
      <c r="A4" s="11" t="s">
        <v>57</v>
      </c>
      <c r="B4" s="107" t="s">
        <v>64</v>
      </c>
      <c r="C4" s="114" t="s">
        <v>65</v>
      </c>
      <c r="D4" s="11" t="s">
        <v>66</v>
      </c>
      <c r="E4" s="11" t="s">
        <v>59</v>
      </c>
      <c r="F4" s="101" t="s">
        <v>67</v>
      </c>
      <c r="H4" s="70" t="s">
        <v>68</v>
      </c>
      <c r="I4" t="s">
        <v>69</v>
      </c>
    </row>
    <row r="5" spans="1:10">
      <c r="A5" s="11" t="s">
        <v>70</v>
      </c>
      <c r="B5" s="107" t="s">
        <v>71</v>
      </c>
      <c r="C5" s="106" t="s">
        <v>72</v>
      </c>
      <c r="D5" s="106" t="s">
        <v>72</v>
      </c>
      <c r="E5" s="11" t="s">
        <v>59</v>
      </c>
      <c r="F5" s="101">
        <v>1088555</v>
      </c>
      <c r="G5" s="101">
        <v>1088554</v>
      </c>
      <c r="H5" s="103">
        <v>1088562</v>
      </c>
    </row>
    <row r="6" spans="1:10">
      <c r="A6" s="11" t="s">
        <v>73</v>
      </c>
      <c r="B6" s="107" t="s">
        <v>74</v>
      </c>
      <c r="C6" s="106" t="s">
        <v>72</v>
      </c>
      <c r="D6" s="106" t="s">
        <v>72</v>
      </c>
      <c r="E6" s="11" t="s">
        <v>59</v>
      </c>
      <c r="F6" s="101">
        <v>1088558</v>
      </c>
      <c r="G6" s="101">
        <v>1088557</v>
      </c>
      <c r="H6" s="103">
        <v>1088563</v>
      </c>
    </row>
    <row r="7" spans="1:10">
      <c r="A7" s="11" t="s">
        <v>73</v>
      </c>
      <c r="B7" s="107" t="s">
        <v>75</v>
      </c>
      <c r="C7" s="106" t="s">
        <v>72</v>
      </c>
      <c r="D7" s="11" t="s">
        <v>66</v>
      </c>
      <c r="E7" s="11" t="s">
        <v>59</v>
      </c>
      <c r="F7" s="101">
        <v>987065</v>
      </c>
      <c r="H7" s="103">
        <v>987077</v>
      </c>
    </row>
    <row r="8" spans="1:10">
      <c r="A8" s="11" t="s">
        <v>70</v>
      </c>
      <c r="B8" s="107" t="s">
        <v>76</v>
      </c>
      <c r="C8" s="106" t="s">
        <v>72</v>
      </c>
      <c r="D8" s="11" t="s">
        <v>66</v>
      </c>
      <c r="E8" s="11" t="s">
        <v>59</v>
      </c>
      <c r="F8" s="102">
        <v>1088556</v>
      </c>
      <c r="G8" s="101">
        <v>989467</v>
      </c>
      <c r="H8" s="103">
        <v>1002607</v>
      </c>
    </row>
    <row r="9" spans="1:10">
      <c r="B9" t="s">
        <v>77</v>
      </c>
      <c r="D9" t="s">
        <v>56</v>
      </c>
      <c r="H9" s="115"/>
    </row>
    <row r="10" spans="1:10">
      <c r="A10" t="s">
        <v>78</v>
      </c>
      <c r="B10" s="109" t="s">
        <v>79</v>
      </c>
      <c r="C10" s="109" t="s">
        <v>72</v>
      </c>
      <c r="D10" s="85" t="s">
        <v>52</v>
      </c>
      <c r="E10" t="s">
        <v>59</v>
      </c>
      <c r="F10" s="101">
        <v>1195919</v>
      </c>
      <c r="H10" s="103">
        <v>1271531</v>
      </c>
    </row>
    <row r="11" spans="1:10">
      <c r="A11" t="s">
        <v>78</v>
      </c>
      <c r="B11" t="s">
        <v>80</v>
      </c>
      <c r="E11" t="s">
        <v>81</v>
      </c>
      <c r="F11" s="70" t="s">
        <v>82</v>
      </c>
      <c r="G11" s="108" t="s">
        <v>83</v>
      </c>
      <c r="H11" s="108" t="s">
        <v>84</v>
      </c>
      <c r="I11" s="108" t="s">
        <v>84</v>
      </c>
      <c r="J11" t="s">
        <v>85</v>
      </c>
    </row>
    <row r="12" spans="1:10">
      <c r="B12" s="107" t="s">
        <v>86</v>
      </c>
      <c r="C12" t="s">
        <v>87</v>
      </c>
      <c r="D12" t="s">
        <v>72</v>
      </c>
      <c r="E12" t="s">
        <v>88</v>
      </c>
      <c r="G12" s="101">
        <v>449822</v>
      </c>
    </row>
    <row r="13" spans="1:10">
      <c r="B13" s="109" t="s">
        <v>89</v>
      </c>
      <c r="D13" t="s">
        <v>72</v>
      </c>
      <c r="F13" s="70" t="s">
        <v>90</v>
      </c>
      <c r="G13" s="101">
        <v>1093428</v>
      </c>
    </row>
    <row r="19" spans="1:3">
      <c r="A19" s="103" t="s">
        <v>91</v>
      </c>
    </row>
    <row r="20" spans="1:3">
      <c r="A20" s="70"/>
    </row>
    <row r="21" spans="1:3" ht="18">
      <c r="A21" s="116" t="s">
        <v>92</v>
      </c>
      <c r="B21" s="117" t="s">
        <v>93</v>
      </c>
      <c r="C21" s="110" t="s">
        <v>94</v>
      </c>
    </row>
    <row r="22" spans="1:3">
      <c r="A22" s="118" t="s">
        <v>71</v>
      </c>
      <c r="B22" s="110">
        <v>1088555</v>
      </c>
      <c r="C22" s="110">
        <v>1088554</v>
      </c>
    </row>
    <row r="23" spans="1:3">
      <c r="A23" s="111" t="s">
        <v>74</v>
      </c>
      <c r="B23" s="110">
        <v>1088558</v>
      </c>
      <c r="C23" s="110">
        <v>1088557</v>
      </c>
    </row>
    <row r="24" spans="1:3">
      <c r="A24" s="111" t="s">
        <v>76</v>
      </c>
      <c r="B24" s="112">
        <v>987066</v>
      </c>
      <c r="C24" s="110">
        <v>989467</v>
      </c>
    </row>
    <row r="25" spans="1:3">
      <c r="A25" s="111" t="s">
        <v>75</v>
      </c>
      <c r="B25" s="110">
        <v>987065</v>
      </c>
      <c r="C25" s="110" t="s">
        <v>95</v>
      </c>
    </row>
    <row r="26" spans="1:3">
      <c r="A26" s="111" t="s">
        <v>64</v>
      </c>
      <c r="B26" s="110">
        <v>987073</v>
      </c>
      <c r="C26" s="110" t="s">
        <v>95</v>
      </c>
    </row>
    <row r="27" spans="1:3">
      <c r="A27" s="110" t="s">
        <v>79</v>
      </c>
      <c r="B27" s="110">
        <v>1292512</v>
      </c>
      <c r="C27" s="110" t="s">
        <v>95</v>
      </c>
    </row>
    <row r="28" spans="1:3">
      <c r="A28" s="111" t="s">
        <v>86</v>
      </c>
      <c r="B28" s="110" t="s">
        <v>95</v>
      </c>
      <c r="C28" s="110">
        <v>1292513</v>
      </c>
    </row>
    <row r="29" spans="1:3">
      <c r="A29" s="110" t="s">
        <v>89</v>
      </c>
      <c r="B29" s="110" t="s">
        <v>95</v>
      </c>
      <c r="C29" s="113">
        <v>1093428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6F83-EDF8-4010-A82A-1E1570773D63}">
  <sheetPr>
    <outlinePr summaryBelow="0" summaryRight="0"/>
  </sheetPr>
  <dimension ref="A1:AB1000"/>
  <sheetViews>
    <sheetView workbookViewId="0">
      <pane xSplit="2" ySplit="1" topLeftCell="C9" activePane="bottomRight" state="frozen"/>
      <selection pane="bottomRight"/>
      <selection pane="bottomLeft" activeCell="A2" sqref="A2"/>
      <selection pane="topRight" activeCell="C1" sqref="C1"/>
    </sheetView>
  </sheetViews>
  <sheetFormatPr defaultColWidth="14.42578125" defaultRowHeight="15.75" customHeight="1"/>
  <cols>
    <col min="1" max="1" width="16.140625" bestFit="1" customWidth="1"/>
    <col min="3" max="3" width="13.140625" bestFit="1" customWidth="1"/>
    <col min="4" max="4" width="28.42578125" customWidth="1"/>
    <col min="5" max="5" width="19.7109375" customWidth="1"/>
    <col min="6" max="6" width="43.5703125" customWidth="1"/>
    <col min="7" max="7" width="18.85546875" bestFit="1" customWidth="1"/>
    <col min="8" max="8" width="54" bestFit="1" customWidth="1"/>
    <col min="9" max="9" width="68.85546875" bestFit="1" customWidth="1"/>
    <col min="10" max="10" width="20.42578125" customWidth="1"/>
    <col min="11" max="11" width="30" customWidth="1"/>
    <col min="12" max="12" width="16.28515625" bestFit="1" customWidth="1"/>
    <col min="13" max="13" width="12.42578125" customWidth="1"/>
    <col min="14" max="14" width="19.85546875" customWidth="1"/>
    <col min="15" max="15" width="12.42578125" customWidth="1"/>
    <col min="16" max="16" width="43.42578125" style="77" customWidth="1"/>
    <col min="17" max="17" width="14.7109375" customWidth="1"/>
    <col min="19" max="19" width="18.85546875" customWidth="1"/>
    <col min="20" max="20" width="18.5703125" customWidth="1"/>
    <col min="21" max="21" width="16.7109375" customWidth="1"/>
  </cols>
  <sheetData>
    <row r="1" spans="1:28" ht="12.75">
      <c r="A1" s="11" t="s">
        <v>40</v>
      </c>
      <c r="B1" s="11" t="s">
        <v>41</v>
      </c>
      <c r="C1" s="11" t="s">
        <v>96</v>
      </c>
      <c r="D1" s="11" t="s">
        <v>97</v>
      </c>
      <c r="E1" s="11" t="s">
        <v>98</v>
      </c>
      <c r="F1" s="11" t="s">
        <v>99</v>
      </c>
      <c r="G1" s="1" t="s">
        <v>100</v>
      </c>
      <c r="H1" s="1" t="s">
        <v>101</v>
      </c>
      <c r="I1" s="1" t="s">
        <v>102</v>
      </c>
      <c r="J1" s="2" t="s">
        <v>42</v>
      </c>
      <c r="K1" s="2" t="s">
        <v>43</v>
      </c>
      <c r="L1" s="2" t="s">
        <v>44</v>
      </c>
      <c r="M1" s="11" t="s">
        <v>103</v>
      </c>
      <c r="N1" t="s">
        <v>104</v>
      </c>
      <c r="O1" t="s">
        <v>105</v>
      </c>
      <c r="P1" s="77" t="s">
        <v>106</v>
      </c>
      <c r="Q1" t="s">
        <v>107</v>
      </c>
      <c r="R1" t="s">
        <v>108</v>
      </c>
      <c r="S1" t="s">
        <v>103</v>
      </c>
      <c r="T1" t="s">
        <v>104</v>
      </c>
      <c r="U1" t="s">
        <v>109</v>
      </c>
    </row>
    <row r="2" spans="1:28">
      <c r="A2" t="s">
        <v>110</v>
      </c>
      <c r="B2" s="66"/>
      <c r="G2" s="1"/>
      <c r="H2" s="1"/>
      <c r="I2" s="1"/>
      <c r="L2" s="125"/>
      <c r="M2" s="11"/>
      <c r="S2" s="95" t="s">
        <v>111</v>
      </c>
      <c r="U2" s="104" t="s">
        <v>112</v>
      </c>
    </row>
    <row r="3" spans="1:28">
      <c r="A3" s="11" t="s">
        <v>113</v>
      </c>
      <c r="B3" s="11" t="s">
        <v>114</v>
      </c>
      <c r="C3" s="11" t="s">
        <v>114</v>
      </c>
      <c r="D3" s="11" t="s">
        <v>115</v>
      </c>
      <c r="E3" s="11" t="s">
        <v>116</v>
      </c>
      <c r="F3" s="11" t="s">
        <v>117</v>
      </c>
      <c r="G3" s="1" t="s">
        <v>118</v>
      </c>
      <c r="H3" s="1" t="s">
        <v>119</v>
      </c>
      <c r="I3" s="1" t="s">
        <v>120</v>
      </c>
      <c r="J3" s="11" t="s">
        <v>119</v>
      </c>
      <c r="K3" s="92" t="s">
        <v>118</v>
      </c>
      <c r="L3" s="11" t="s">
        <v>120</v>
      </c>
      <c r="M3" s="11">
        <f>COUNTIF($S$2:$S$241,B3)</f>
        <v>1</v>
      </c>
      <c r="N3">
        <f>COUNTIF($T$2:$T$96,B3)</f>
        <v>1</v>
      </c>
      <c r="O3">
        <f>COUNTIF($U$2:$U$265,B3)</f>
        <v>0</v>
      </c>
      <c r="Q3">
        <f>COUNTIF('Project Hope UCSF and Dana Farb'!$B$2:$B$36,'Project Hope MK'!B21)</f>
        <v>0</v>
      </c>
      <c r="R3">
        <f>COUNTIF('Mariella second cohort'!$D$2:$D$20,'Project Hope MK'!B21)</f>
        <v>0</v>
      </c>
      <c r="S3" s="95" t="s">
        <v>121</v>
      </c>
      <c r="T3" t="s">
        <v>122</v>
      </c>
      <c r="U3" s="104" t="s">
        <v>123</v>
      </c>
      <c r="AA3" s="95" t="s">
        <v>124</v>
      </c>
      <c r="AB3">
        <f>COUNTIF($B$2:$B$89,AA3)</f>
        <v>1</v>
      </c>
    </row>
    <row r="4" spans="1:28">
      <c r="A4" s="11" t="s">
        <v>125</v>
      </c>
      <c r="B4" s="11" t="s">
        <v>126</v>
      </c>
      <c r="C4" s="11" t="s">
        <v>126</v>
      </c>
      <c r="D4" s="11" t="s">
        <v>127</v>
      </c>
      <c r="E4" s="11" t="s">
        <v>116</v>
      </c>
      <c r="F4" s="11" t="s">
        <v>117</v>
      </c>
      <c r="G4" s="1" t="s">
        <v>128</v>
      </c>
      <c r="H4" s="1" t="s">
        <v>128</v>
      </c>
      <c r="I4" s="1" t="s">
        <v>128</v>
      </c>
      <c r="J4" s="98" t="s">
        <v>129</v>
      </c>
      <c r="K4" s="80" t="s">
        <v>130</v>
      </c>
      <c r="L4" s="98" t="s">
        <v>131</v>
      </c>
      <c r="M4" s="11">
        <f>COUNTIF($S$2:$S$241,B4)</f>
        <v>1</v>
      </c>
      <c r="N4">
        <f>COUNTIF($T$2:$T$96,B4)</f>
        <v>1</v>
      </c>
      <c r="O4">
        <f>COUNTIF($U$2:$U$265,B4)</f>
        <v>0</v>
      </c>
      <c r="Q4">
        <f>COUNTIF('Project Hope UCSF and Dana Farb'!$B$2:$B$36,'Project Hope MK'!B60)</f>
        <v>0</v>
      </c>
      <c r="R4">
        <f>COUNTIF('Mariella second cohort'!$D$2:$D$20,'Project Hope MK'!B60)</f>
        <v>0</v>
      </c>
      <c r="S4" s="95" t="s">
        <v>132</v>
      </c>
      <c r="T4" t="s">
        <v>133</v>
      </c>
      <c r="U4" s="104" t="s">
        <v>134</v>
      </c>
    </row>
    <row r="5" spans="1:28">
      <c r="A5" s="11" t="s">
        <v>135</v>
      </c>
      <c r="B5" s="11" t="s">
        <v>136</v>
      </c>
      <c r="C5" s="11" t="s">
        <v>136</v>
      </c>
      <c r="D5" s="11" t="s">
        <v>137</v>
      </c>
      <c r="E5" s="11" t="s">
        <v>116</v>
      </c>
      <c r="F5" s="11" t="s">
        <v>117</v>
      </c>
      <c r="G5" s="1" t="s">
        <v>128</v>
      </c>
      <c r="H5" s="1" t="s">
        <v>128</v>
      </c>
      <c r="I5" s="1" t="s">
        <v>128</v>
      </c>
      <c r="J5" s="80" t="s">
        <v>138</v>
      </c>
      <c r="K5" s="80" t="s">
        <v>139</v>
      </c>
      <c r="L5" s="98" t="s">
        <v>140</v>
      </c>
      <c r="M5" s="11">
        <f>COUNTIF($S$2:$S$241,B5)</f>
        <v>1</v>
      </c>
      <c r="N5">
        <f>COUNTIF($T$2:$T$96,B5)</f>
        <v>1</v>
      </c>
      <c r="O5">
        <f>COUNTIF($U$2:$U$265,B5)</f>
        <v>0</v>
      </c>
      <c r="Q5">
        <f>COUNTIF('Project Hope UCSF and Dana Farb'!$B$2:$B$36,'Project Hope MK'!B77)</f>
        <v>2</v>
      </c>
      <c r="R5">
        <f>COUNTIF('Mariella second cohort'!$D$2:$D$20,'Project Hope MK'!B77)</f>
        <v>0</v>
      </c>
      <c r="S5" s="95" t="s">
        <v>141</v>
      </c>
      <c r="T5" t="s">
        <v>142</v>
      </c>
      <c r="U5" s="104" t="s">
        <v>143</v>
      </c>
    </row>
    <row r="6" spans="1:28">
      <c r="A6" s="98" t="s">
        <v>144</v>
      </c>
      <c r="B6" s="11" t="s">
        <v>145</v>
      </c>
      <c r="C6" s="11" t="s">
        <v>145</v>
      </c>
      <c r="D6" s="11" t="s">
        <v>146</v>
      </c>
      <c r="E6" s="11" t="s">
        <v>116</v>
      </c>
      <c r="F6" s="11" t="s">
        <v>117</v>
      </c>
      <c r="G6" s="1" t="s">
        <v>128</v>
      </c>
      <c r="H6" s="1" t="s">
        <v>128</v>
      </c>
      <c r="I6" s="1" t="s">
        <v>128</v>
      </c>
      <c r="J6" s="80" t="s">
        <v>147</v>
      </c>
      <c r="K6" s="80" t="s">
        <v>148</v>
      </c>
      <c r="L6" s="80" t="s">
        <v>149</v>
      </c>
      <c r="M6" s="11">
        <f>COUNTIF($S$2:$S$241,B6)</f>
        <v>1</v>
      </c>
      <c r="N6">
        <f>COUNTIF($T$2:$T$96,B6)</f>
        <v>1</v>
      </c>
      <c r="O6">
        <f>COUNTIF($U$2:$U$265,B6)</f>
        <v>0</v>
      </c>
      <c r="Q6">
        <f>COUNTIF('Project Hope UCSF and Dana Farb'!$B$2:$B$36,'Project Hope MK'!B62)</f>
        <v>0</v>
      </c>
      <c r="R6">
        <f>COUNTIF('Mariella second cohort'!$D$2:$D$20,'Project Hope MK'!B62)</f>
        <v>0</v>
      </c>
      <c r="S6" s="95" t="s">
        <v>150</v>
      </c>
      <c r="T6" t="s">
        <v>151</v>
      </c>
      <c r="U6" s="104" t="s">
        <v>152</v>
      </c>
    </row>
    <row r="7" spans="1:28">
      <c r="A7" s="11" t="s">
        <v>153</v>
      </c>
      <c r="B7" s="11" t="s">
        <v>154</v>
      </c>
      <c r="C7" s="11" t="s">
        <v>154</v>
      </c>
      <c r="D7" s="11" t="s">
        <v>155</v>
      </c>
      <c r="E7" s="11" t="s">
        <v>116</v>
      </c>
      <c r="F7" s="11" t="s">
        <v>117</v>
      </c>
      <c r="G7" s="1" t="s">
        <v>128</v>
      </c>
      <c r="H7" s="1" t="s">
        <v>128</v>
      </c>
      <c r="I7" s="1" t="s">
        <v>128</v>
      </c>
      <c r="J7" s="11" t="s">
        <v>156</v>
      </c>
      <c r="K7" s="80" t="s">
        <v>157</v>
      </c>
      <c r="L7" s="11" t="s">
        <v>156</v>
      </c>
      <c r="M7" s="11">
        <f>COUNTIF($S$2:$S$241,B7)</f>
        <v>1</v>
      </c>
      <c r="N7">
        <f>COUNTIF($T$2:$T$96,B7)</f>
        <v>1</v>
      </c>
      <c r="O7">
        <f>COUNTIF($U$2:$U$265,B7)</f>
        <v>0</v>
      </c>
      <c r="Q7">
        <f>COUNTIF('Project Hope UCSF and Dana Farb'!$B$2:$B$36,'Project Hope MK'!B50)</f>
        <v>0</v>
      </c>
      <c r="R7">
        <f>COUNTIF('Mariella second cohort'!$D$2:$D$20,'Project Hope MK'!B50)</f>
        <v>1</v>
      </c>
      <c r="S7" s="95" t="s">
        <v>158</v>
      </c>
      <c r="T7" t="s">
        <v>159</v>
      </c>
      <c r="U7" s="104" t="s">
        <v>160</v>
      </c>
      <c r="AA7" s="95" t="s">
        <v>161</v>
      </c>
      <c r="AB7">
        <f>COUNTIF($B$2:$B$89,AA7)</f>
        <v>0</v>
      </c>
    </row>
    <row r="8" spans="1:28">
      <c r="A8" s="11" t="s">
        <v>162</v>
      </c>
      <c r="B8" s="11" t="s">
        <v>124</v>
      </c>
      <c r="C8" s="11" t="s">
        <v>124</v>
      </c>
      <c r="D8" s="11" t="s">
        <v>163</v>
      </c>
      <c r="E8" s="11" t="s">
        <v>116</v>
      </c>
      <c r="F8" s="11" t="s">
        <v>117</v>
      </c>
      <c r="G8" s="1" t="s">
        <v>128</v>
      </c>
      <c r="H8" s="1" t="s">
        <v>128</v>
      </c>
      <c r="I8" s="1" t="s">
        <v>128</v>
      </c>
      <c r="J8" s="98" t="s">
        <v>164</v>
      </c>
      <c r="K8" s="80" t="s">
        <v>165</v>
      </c>
      <c r="L8" s="98" t="s">
        <v>166</v>
      </c>
      <c r="M8" s="11">
        <f>COUNTIF($S$2:$S$241,B8)</f>
        <v>1</v>
      </c>
      <c r="N8">
        <f>COUNTIF($T$2:$T$96,B8)</f>
        <v>1</v>
      </c>
      <c r="O8">
        <f>COUNTIF($U$2:$U$265,B8)</f>
        <v>0</v>
      </c>
      <c r="Q8">
        <f>COUNTIF('Project Hope UCSF and Dana Farb'!$B$2:$B$36,'Project Hope MK'!B63)</f>
        <v>0</v>
      </c>
      <c r="R8">
        <f>COUNTIF('Mariella second cohort'!$D$2:$D$20,'Project Hope MK'!B63)</f>
        <v>0</v>
      </c>
      <c r="S8" s="95" t="s">
        <v>167</v>
      </c>
      <c r="T8" t="s">
        <v>168</v>
      </c>
      <c r="U8" s="104" t="s">
        <v>169</v>
      </c>
    </row>
    <row r="9" spans="1:28">
      <c r="A9" s="11" t="s">
        <v>170</v>
      </c>
      <c r="B9" s="11" t="s">
        <v>171</v>
      </c>
      <c r="C9" s="11" t="s">
        <v>171</v>
      </c>
      <c r="D9" s="11" t="s">
        <v>172</v>
      </c>
      <c r="E9" s="11" t="s">
        <v>116</v>
      </c>
      <c r="F9" s="11" t="s">
        <v>117</v>
      </c>
      <c r="G9" s="1" t="s">
        <v>128</v>
      </c>
      <c r="H9" s="1" t="s">
        <v>128</v>
      </c>
      <c r="I9" s="1" t="s">
        <v>128</v>
      </c>
      <c r="J9" s="80" t="s">
        <v>173</v>
      </c>
      <c r="K9" s="80" t="s">
        <v>174</v>
      </c>
      <c r="L9" s="98" t="s">
        <v>175</v>
      </c>
      <c r="M9" s="11">
        <f>COUNTIF($S$2:$S$241,B9)</f>
        <v>1</v>
      </c>
      <c r="N9">
        <f>COUNTIF($T$2:$T$96,B9)</f>
        <v>1</v>
      </c>
      <c r="O9">
        <f>COUNTIF($U$2:$U$265,B9)</f>
        <v>0</v>
      </c>
      <c r="Q9">
        <f>COUNTIF('Project Hope UCSF and Dana Farb'!$B$2:$B$36,'Project Hope MK'!B83)</f>
        <v>2</v>
      </c>
      <c r="R9">
        <f>COUNTIF('Mariella second cohort'!$D$2:$D$20,'Project Hope MK'!B83)</f>
        <v>0</v>
      </c>
      <c r="S9" s="95" t="s">
        <v>176</v>
      </c>
      <c r="T9" t="s">
        <v>177</v>
      </c>
      <c r="U9" s="104" t="s">
        <v>178</v>
      </c>
    </row>
    <row r="10" spans="1:28">
      <c r="A10" s="11" t="s">
        <v>179</v>
      </c>
      <c r="B10" s="11" t="s">
        <v>180</v>
      </c>
      <c r="C10" s="11" t="s">
        <v>180</v>
      </c>
      <c r="D10" s="11" t="s">
        <v>181</v>
      </c>
      <c r="E10" s="11" t="s">
        <v>116</v>
      </c>
      <c r="F10" s="11" t="s">
        <v>117</v>
      </c>
      <c r="G10" s="1" t="s">
        <v>128</v>
      </c>
      <c r="H10" s="1" t="s">
        <v>128</v>
      </c>
      <c r="I10" s="1" t="s">
        <v>128</v>
      </c>
      <c r="J10" s="80" t="s">
        <v>182</v>
      </c>
      <c r="K10" s="80" t="s">
        <v>183</v>
      </c>
      <c r="L10" s="80" t="s">
        <v>184</v>
      </c>
      <c r="M10" s="11">
        <f>COUNTIF($S$2:$S$241,B10)</f>
        <v>2</v>
      </c>
      <c r="N10">
        <f>COUNTIF($T$2:$T$96,B10)</f>
        <v>1</v>
      </c>
      <c r="O10">
        <f>COUNTIF($U$2:$U$265,B10)</f>
        <v>0</v>
      </c>
      <c r="Q10">
        <f>COUNTIF('Project Hope UCSF and Dana Farb'!$B$2:$B$36,'Project Hope MK'!B61)</f>
        <v>0</v>
      </c>
      <c r="R10">
        <f>COUNTIF('Mariella second cohort'!$D$2:$D$20,'Project Hope MK'!B61)</f>
        <v>0</v>
      </c>
      <c r="S10" s="95" t="s">
        <v>185</v>
      </c>
      <c r="T10" t="s">
        <v>186</v>
      </c>
      <c r="U10" s="104" t="s">
        <v>187</v>
      </c>
    </row>
    <row r="11" spans="1:28">
      <c r="A11" s="66" t="s">
        <v>188</v>
      </c>
      <c r="B11" s="66" t="s">
        <v>189</v>
      </c>
      <c r="G11" s="1"/>
      <c r="H11" s="1"/>
      <c r="I11" s="1"/>
      <c r="J11" t="s">
        <v>190</v>
      </c>
      <c r="K11" t="s">
        <v>190</v>
      </c>
      <c r="L11" t="s">
        <v>191</v>
      </c>
      <c r="M11" s="11"/>
      <c r="S11" s="95" t="s">
        <v>192</v>
      </c>
      <c r="U11" s="104" t="s">
        <v>193</v>
      </c>
    </row>
    <row r="12" spans="1:28">
      <c r="A12" s="11" t="s">
        <v>194</v>
      </c>
      <c r="B12" s="11" t="s">
        <v>195</v>
      </c>
      <c r="C12" s="11" t="s">
        <v>195</v>
      </c>
      <c r="D12" s="11" t="s">
        <v>196</v>
      </c>
      <c r="E12" s="11" t="s">
        <v>116</v>
      </c>
      <c r="F12" s="11" t="s">
        <v>117</v>
      </c>
      <c r="G12" s="1" t="s">
        <v>197</v>
      </c>
      <c r="H12" s="1" t="s">
        <v>198</v>
      </c>
      <c r="I12" s="1" t="s">
        <v>199</v>
      </c>
      <c r="J12" s="11" t="s">
        <v>198</v>
      </c>
      <c r="K12" s="11" t="s">
        <v>197</v>
      </c>
      <c r="L12" s="11" t="s">
        <v>200</v>
      </c>
      <c r="M12" s="11">
        <f>COUNTIF($S$2:$S$241,B12)</f>
        <v>1</v>
      </c>
      <c r="N12">
        <f>COUNTIF($T$2:$T$96,B12)</f>
        <v>1</v>
      </c>
      <c r="O12">
        <f>COUNTIF($U$2:$U$265,B12)</f>
        <v>2</v>
      </c>
      <c r="Q12">
        <f>COUNTIF('Project Hope UCSF and Dana Farb'!$B$2:$B$36,'Project Hope MK'!B85)</f>
        <v>0</v>
      </c>
      <c r="R12">
        <f>COUNTIF('Mariella second cohort'!$D$2:$D$20,'Project Hope MK'!B85)</f>
        <v>0</v>
      </c>
      <c r="S12" s="95" t="s">
        <v>201</v>
      </c>
      <c r="T12" t="s">
        <v>86</v>
      </c>
      <c r="U12" s="104" t="s">
        <v>202</v>
      </c>
    </row>
    <row r="13" spans="1:28">
      <c r="A13" s="11" t="s">
        <v>203</v>
      </c>
      <c r="B13" s="11" t="s">
        <v>204</v>
      </c>
      <c r="C13" s="11" t="s">
        <v>204</v>
      </c>
      <c r="D13" s="11" t="s">
        <v>205</v>
      </c>
      <c r="E13" s="11" t="s">
        <v>116</v>
      </c>
      <c r="F13" s="11" t="s">
        <v>117</v>
      </c>
      <c r="G13" s="1" t="s">
        <v>128</v>
      </c>
      <c r="H13" s="1" t="s">
        <v>128</v>
      </c>
      <c r="I13" s="1" t="s">
        <v>128</v>
      </c>
      <c r="J13" s="80" t="s">
        <v>206</v>
      </c>
      <c r="K13" s="80" t="s">
        <v>207</v>
      </c>
      <c r="L13" s="80" t="s">
        <v>208</v>
      </c>
      <c r="M13" s="11">
        <f>COUNTIF($S$2:$S$241,B13)</f>
        <v>1</v>
      </c>
      <c r="N13">
        <f>COUNTIF($T$2:$T$96,B13)</f>
        <v>1</v>
      </c>
      <c r="O13">
        <f>COUNTIF($U$2:$U$265,B13)</f>
        <v>0</v>
      </c>
      <c r="Q13">
        <f>COUNTIF('Project Hope UCSF and Dana Farb'!$B$2:$B$36,'Project Hope MK'!B69)</f>
        <v>0</v>
      </c>
      <c r="R13">
        <f>COUNTIF('Mariella second cohort'!$D$2:$D$20,'Project Hope MK'!B69)</f>
        <v>0</v>
      </c>
      <c r="S13" s="95" t="s">
        <v>209</v>
      </c>
      <c r="T13" t="s">
        <v>210</v>
      </c>
      <c r="U13" s="104" t="s">
        <v>211</v>
      </c>
    </row>
    <row r="14" spans="1:28">
      <c r="A14" s="11" t="s">
        <v>212</v>
      </c>
      <c r="B14" s="11" t="s">
        <v>213</v>
      </c>
      <c r="C14" s="11" t="s">
        <v>213</v>
      </c>
      <c r="D14" s="11" t="s">
        <v>214</v>
      </c>
      <c r="E14" s="11" t="s">
        <v>116</v>
      </c>
      <c r="F14" s="11" t="s">
        <v>117</v>
      </c>
      <c r="G14" s="1" t="s">
        <v>215</v>
      </c>
      <c r="H14" s="1" t="s">
        <v>215</v>
      </c>
      <c r="I14" s="1" t="s">
        <v>216</v>
      </c>
      <c r="J14" s="80" t="s">
        <v>217</v>
      </c>
      <c r="K14" s="11" t="s">
        <v>156</v>
      </c>
      <c r="L14" s="11" t="s">
        <v>218</v>
      </c>
      <c r="M14" s="11">
        <f>COUNTIF($S$2:$S$241,B14)</f>
        <v>1</v>
      </c>
      <c r="N14">
        <f>COUNTIF($T$2:$T$96,B14)</f>
        <v>1</v>
      </c>
      <c r="O14">
        <f>COUNTIF($U$2:$U$265,B14)</f>
        <v>0</v>
      </c>
      <c r="Q14">
        <f>COUNTIF('Project Hope UCSF and Dana Farb'!$B$2:$B$36,'Project Hope MK'!B78)</f>
        <v>0</v>
      </c>
      <c r="R14">
        <f>COUNTIF('Mariella second cohort'!$D$2:$D$20,'Project Hope MK'!B78)</f>
        <v>0</v>
      </c>
      <c r="S14" s="95" t="s">
        <v>219</v>
      </c>
      <c r="T14" t="s">
        <v>220</v>
      </c>
      <c r="U14" s="104" t="s">
        <v>221</v>
      </c>
    </row>
    <row r="15" spans="1:28">
      <c r="A15" s="11" t="s">
        <v>222</v>
      </c>
      <c r="B15" s="11" t="s">
        <v>223</v>
      </c>
      <c r="C15" s="11" t="s">
        <v>223</v>
      </c>
      <c r="D15" s="11" t="s">
        <v>224</v>
      </c>
      <c r="E15" s="11" t="s">
        <v>116</v>
      </c>
      <c r="F15" s="11" t="s">
        <v>117</v>
      </c>
      <c r="G15" s="1" t="s">
        <v>215</v>
      </c>
      <c r="H15" s="1" t="s">
        <v>215</v>
      </c>
      <c r="I15" s="1" t="s">
        <v>225</v>
      </c>
      <c r="J15" s="80" t="s">
        <v>226</v>
      </c>
      <c r="K15" s="11" t="s">
        <v>156</v>
      </c>
      <c r="L15" s="11" t="s">
        <v>227</v>
      </c>
      <c r="M15" s="11">
        <f>COUNTIF($S$2:$S$241,B15)</f>
        <v>1</v>
      </c>
      <c r="N15">
        <f>COUNTIF($T$2:$T$96,B15)</f>
        <v>1</v>
      </c>
      <c r="O15">
        <f>COUNTIF($U$2:$U$265,B15)</f>
        <v>0</v>
      </c>
      <c r="Q15">
        <f>COUNTIF('Project Hope UCSF and Dana Farb'!$B$2:$B$36,'Project Hope MK'!B79)</f>
        <v>0</v>
      </c>
      <c r="R15">
        <f>COUNTIF('Mariella second cohort'!$D$2:$D$20,'Project Hope MK'!B79)</f>
        <v>0</v>
      </c>
      <c r="S15" s="95" t="s">
        <v>228</v>
      </c>
      <c r="T15" t="s">
        <v>229</v>
      </c>
      <c r="U15" s="104" t="s">
        <v>228</v>
      </c>
    </row>
    <row r="16" spans="1:28">
      <c r="A16" s="11" t="s">
        <v>230</v>
      </c>
      <c r="B16" s="11" t="s">
        <v>231</v>
      </c>
      <c r="C16" s="11" t="s">
        <v>231</v>
      </c>
      <c r="D16" s="11" t="s">
        <v>232</v>
      </c>
      <c r="E16" s="11" t="s">
        <v>116</v>
      </c>
      <c r="F16" s="11" t="s">
        <v>117</v>
      </c>
      <c r="G16" s="1" t="s">
        <v>215</v>
      </c>
      <c r="H16" s="1" t="s">
        <v>215</v>
      </c>
      <c r="I16" s="1" t="s">
        <v>233</v>
      </c>
      <c r="J16" s="98" t="s">
        <v>234</v>
      </c>
      <c r="K16" s="11" t="s">
        <v>156</v>
      </c>
      <c r="L16" s="11" t="s">
        <v>235</v>
      </c>
      <c r="M16" s="11">
        <f>COUNTIF($S$2:$S$241,B16)</f>
        <v>1</v>
      </c>
      <c r="N16">
        <f>COUNTIF($T$2:$T$96,B16)</f>
        <v>1</v>
      </c>
      <c r="O16">
        <f>COUNTIF($U$2:$U$265,B16)</f>
        <v>0</v>
      </c>
      <c r="Q16">
        <f>COUNTIF('Project Hope UCSF and Dana Farb'!$B$2:$B$36,'Project Hope MK'!B80)</f>
        <v>0</v>
      </c>
      <c r="R16">
        <f>COUNTIF('Mariella second cohort'!$D$2:$D$20,'Project Hope MK'!B80)</f>
        <v>1</v>
      </c>
      <c r="S16" s="95" t="s">
        <v>221</v>
      </c>
      <c r="T16" t="s">
        <v>180</v>
      </c>
      <c r="U16" s="104" t="s">
        <v>236</v>
      </c>
    </row>
    <row r="17" spans="1:28" ht="18.75" customHeight="1">
      <c r="A17" s="11" t="s">
        <v>237</v>
      </c>
      <c r="B17" s="11" t="s">
        <v>238</v>
      </c>
      <c r="C17" s="11" t="s">
        <v>238</v>
      </c>
      <c r="D17" s="11" t="s">
        <v>239</v>
      </c>
      <c r="E17" s="11" t="s">
        <v>116</v>
      </c>
      <c r="F17" s="11" t="s">
        <v>117</v>
      </c>
      <c r="G17" s="1" t="s">
        <v>215</v>
      </c>
      <c r="H17" s="1" t="s">
        <v>215</v>
      </c>
      <c r="I17" s="1" t="s">
        <v>240</v>
      </c>
      <c r="J17" s="80" t="s">
        <v>241</v>
      </c>
      <c r="K17" s="11" t="s">
        <v>156</v>
      </c>
      <c r="L17" s="11" t="s">
        <v>240</v>
      </c>
      <c r="M17" s="11">
        <f>COUNTIF($S$2:$S$241,B17)</f>
        <v>1</v>
      </c>
      <c r="N17">
        <f>COUNTIF($T$2:$T$96,B17)</f>
        <v>1</v>
      </c>
      <c r="O17">
        <f>COUNTIF($U$2:$U$265,B17)</f>
        <v>0</v>
      </c>
      <c r="Q17">
        <f>COUNTIF('Project Hope UCSF and Dana Farb'!$B$2:$B$36,'Project Hope MK'!B81)</f>
        <v>0</v>
      </c>
      <c r="R17">
        <f>COUNTIF('Mariella second cohort'!$D$2:$D$20,'Project Hope MK'!B81)</f>
        <v>0</v>
      </c>
      <c r="S17" s="95" t="s">
        <v>242</v>
      </c>
      <c r="T17" t="s">
        <v>243</v>
      </c>
      <c r="U17" s="104" t="s">
        <v>201</v>
      </c>
    </row>
    <row r="18" spans="1:28">
      <c r="A18" s="11" t="s">
        <v>244</v>
      </c>
      <c r="B18" s="11" t="s">
        <v>186</v>
      </c>
      <c r="C18" s="11" t="s">
        <v>186</v>
      </c>
      <c r="D18" s="11" t="s">
        <v>245</v>
      </c>
      <c r="E18" s="11" t="s">
        <v>116</v>
      </c>
      <c r="F18" s="11" t="s">
        <v>117</v>
      </c>
      <c r="G18" s="1" t="s">
        <v>128</v>
      </c>
      <c r="H18" s="1" t="s">
        <v>128</v>
      </c>
      <c r="I18" s="1" t="s">
        <v>128</v>
      </c>
      <c r="J18" s="80" t="s">
        <v>246</v>
      </c>
      <c r="K18" s="80" t="s">
        <v>247</v>
      </c>
      <c r="L18" s="80" t="s">
        <v>248</v>
      </c>
      <c r="M18" s="11">
        <f>COUNTIF($S$2:$S$241,B18)</f>
        <v>1</v>
      </c>
      <c r="N18">
        <f>COUNTIF($T$2:$T$96,B18)</f>
        <v>1</v>
      </c>
      <c r="O18">
        <f>COUNTIF($U$2:$U$265,B18)</f>
        <v>0</v>
      </c>
      <c r="Q18">
        <f>COUNTIF('Project Hope UCSF and Dana Farb'!$B$2:$B$36,'Project Hope MK'!B66)</f>
        <v>0</v>
      </c>
      <c r="R18">
        <f>COUNTIF('Mariella second cohort'!$D$2:$D$20,'Project Hope MK'!B66)</f>
        <v>0</v>
      </c>
      <c r="S18" s="95" t="s">
        <v>249</v>
      </c>
      <c r="T18" t="s">
        <v>250</v>
      </c>
      <c r="U18" s="104" t="s">
        <v>251</v>
      </c>
    </row>
    <row r="19" spans="1:28">
      <c r="A19" s="98" t="s">
        <v>252</v>
      </c>
      <c r="B19" s="11" t="s">
        <v>253</v>
      </c>
      <c r="C19" s="11" t="s">
        <v>253</v>
      </c>
      <c r="D19" s="11" t="s">
        <v>254</v>
      </c>
      <c r="E19" s="11" t="s">
        <v>116</v>
      </c>
      <c r="F19" s="11" t="s">
        <v>117</v>
      </c>
      <c r="G19" s="1" t="s">
        <v>128</v>
      </c>
      <c r="H19" s="1" t="s">
        <v>128</v>
      </c>
      <c r="I19" s="1" t="s">
        <v>128</v>
      </c>
      <c r="J19" s="98" t="s">
        <v>255</v>
      </c>
      <c r="K19" s="80" t="s">
        <v>256</v>
      </c>
      <c r="L19" s="11" t="s">
        <v>156</v>
      </c>
      <c r="M19" s="11">
        <f>COUNTIF($S$2:$S$241,B19)</f>
        <v>1</v>
      </c>
      <c r="N19">
        <f>COUNTIF($T$2:$T$96,B19)</f>
        <v>1</v>
      </c>
      <c r="O19">
        <f>COUNTIF($U$2:$U$265,B19)</f>
        <v>0</v>
      </c>
      <c r="Q19">
        <f>COUNTIF('Project Hope UCSF and Dana Farb'!$B$2:$B$36,'Project Hope MK'!B72)</f>
        <v>0</v>
      </c>
      <c r="R19">
        <f>COUNTIF('Mariella second cohort'!$D$2:$D$20,'Project Hope MK'!B72)</f>
        <v>0</v>
      </c>
      <c r="S19" s="95" t="s">
        <v>257</v>
      </c>
      <c r="T19" t="s">
        <v>258</v>
      </c>
      <c r="U19" s="104" t="s">
        <v>259</v>
      </c>
    </row>
    <row r="20" spans="1:28">
      <c r="A20" s="11" t="s">
        <v>260</v>
      </c>
      <c r="B20" s="11" t="s">
        <v>261</v>
      </c>
      <c r="C20" s="11" t="s">
        <v>261</v>
      </c>
      <c r="D20" s="11" t="s">
        <v>262</v>
      </c>
      <c r="E20" s="11" t="s">
        <v>116</v>
      </c>
      <c r="F20" s="11" t="s">
        <v>117</v>
      </c>
      <c r="G20" s="1" t="s">
        <v>128</v>
      </c>
      <c r="H20" s="1" t="s">
        <v>128</v>
      </c>
      <c r="I20" s="1" t="s">
        <v>128</v>
      </c>
      <c r="J20" s="80" t="s">
        <v>263</v>
      </c>
      <c r="K20" s="80" t="s">
        <v>264</v>
      </c>
      <c r="L20" s="80" t="s">
        <v>265</v>
      </c>
      <c r="M20" s="11">
        <f>COUNTIF($S$2:$S$241,B20)</f>
        <v>1</v>
      </c>
      <c r="N20">
        <f>COUNTIF($T$2:$T$96,B20)</f>
        <v>1</v>
      </c>
      <c r="O20">
        <f>COUNTIF($U$2:$U$265,B20)</f>
        <v>0</v>
      </c>
      <c r="Q20">
        <f>COUNTIF('Project Hope UCSF and Dana Farb'!$B$2:$B$36,'Project Hope MK'!B73)</f>
        <v>0</v>
      </c>
      <c r="R20">
        <f>COUNTIF('Mariella second cohort'!$D$2:$D$20,'Project Hope MK'!B73)</f>
        <v>0</v>
      </c>
      <c r="S20" s="95" t="s">
        <v>266</v>
      </c>
      <c r="T20" t="s">
        <v>124</v>
      </c>
      <c r="U20" s="104" t="s">
        <v>267</v>
      </c>
    </row>
    <row r="21" spans="1:28">
      <c r="A21" s="11" t="s">
        <v>268</v>
      </c>
      <c r="B21" s="11" t="s">
        <v>269</v>
      </c>
      <c r="C21" s="11" t="s">
        <v>269</v>
      </c>
      <c r="D21" s="11" t="s">
        <v>270</v>
      </c>
      <c r="E21" s="11" t="s">
        <v>116</v>
      </c>
      <c r="F21" s="11" t="s">
        <v>117</v>
      </c>
      <c r="G21" s="1" t="s">
        <v>128</v>
      </c>
      <c r="H21" s="1" t="s">
        <v>128</v>
      </c>
      <c r="I21" s="1" t="s">
        <v>128</v>
      </c>
      <c r="J21" s="80" t="s">
        <v>271</v>
      </c>
      <c r="K21" s="80" t="s">
        <v>272</v>
      </c>
      <c r="L21" s="80" t="s">
        <v>273</v>
      </c>
      <c r="M21" s="11">
        <f>COUNTIF($S$2:$S$241,B21)</f>
        <v>1</v>
      </c>
      <c r="N21">
        <f>COUNTIF($T$2:$T$96,B21)</f>
        <v>1</v>
      </c>
      <c r="O21">
        <f>COUNTIF($U$2:$U$265,B21)</f>
        <v>0</v>
      </c>
      <c r="Q21">
        <f>COUNTIF('Project Hope UCSF and Dana Farb'!$B$2:$B$36,'Project Hope MK'!B75)</f>
        <v>0</v>
      </c>
      <c r="R21">
        <f>COUNTIF('Mariella second cohort'!$D$2:$D$20,'Project Hope MK'!B75)</f>
        <v>0</v>
      </c>
      <c r="S21" s="95" t="s">
        <v>274</v>
      </c>
      <c r="T21" t="s">
        <v>275</v>
      </c>
      <c r="U21" s="104" t="s">
        <v>276</v>
      </c>
    </row>
    <row r="22" spans="1:28">
      <c r="A22" s="11" t="s">
        <v>277</v>
      </c>
      <c r="B22" s="11" t="s">
        <v>278</v>
      </c>
      <c r="C22" s="11" t="s">
        <v>278</v>
      </c>
      <c r="D22" s="11" t="s">
        <v>279</v>
      </c>
      <c r="E22" s="11" t="s">
        <v>116</v>
      </c>
      <c r="F22" s="11" t="s">
        <v>117</v>
      </c>
      <c r="G22" s="1" t="s">
        <v>128</v>
      </c>
      <c r="H22" s="1" t="s">
        <v>128</v>
      </c>
      <c r="I22" s="1" t="s">
        <v>128</v>
      </c>
      <c r="J22" s="80" t="s">
        <v>280</v>
      </c>
      <c r="K22" s="80" t="s">
        <v>281</v>
      </c>
      <c r="L22" s="80" t="s">
        <v>282</v>
      </c>
      <c r="M22" s="11">
        <f>COUNTIF($S$2:$S$241,B22)</f>
        <v>1</v>
      </c>
      <c r="N22">
        <f>COUNTIF($T$2:$T$96,B22)</f>
        <v>1</v>
      </c>
      <c r="O22">
        <f>COUNTIF($U$2:$U$265,B22)</f>
        <v>0</v>
      </c>
      <c r="Q22">
        <f>COUNTIF('Project Hope UCSF and Dana Farb'!$B$2:$B$36,'Project Hope MK'!B74)</f>
        <v>0</v>
      </c>
      <c r="R22">
        <f>COUNTIF('Mariella second cohort'!$D$2:$D$20,'Project Hope MK'!B74)</f>
        <v>0</v>
      </c>
      <c r="S22" s="95" t="s">
        <v>283</v>
      </c>
      <c r="T22" t="s">
        <v>284</v>
      </c>
      <c r="U22" s="104" t="s">
        <v>285</v>
      </c>
    </row>
    <row r="23" spans="1:28">
      <c r="A23" s="11" t="s">
        <v>286</v>
      </c>
      <c r="B23" s="11" t="s">
        <v>287</v>
      </c>
      <c r="C23" s="11" t="s">
        <v>287</v>
      </c>
      <c r="D23" s="11" t="s">
        <v>288</v>
      </c>
      <c r="E23" s="11" t="s">
        <v>289</v>
      </c>
      <c r="F23" s="11" t="s">
        <v>117</v>
      </c>
      <c r="G23" s="1" t="s">
        <v>290</v>
      </c>
      <c r="H23" s="1" t="s">
        <v>128</v>
      </c>
      <c r="I23" s="1" t="s">
        <v>291</v>
      </c>
      <c r="J23" s="98" t="s">
        <v>292</v>
      </c>
      <c r="K23" s="88" t="s">
        <v>290</v>
      </c>
      <c r="L23" s="11" t="s">
        <v>291</v>
      </c>
      <c r="M23" s="11">
        <f>COUNTIF($S$2:$S$241,B23)</f>
        <v>0</v>
      </c>
      <c r="N23">
        <f>COUNTIF($T$2:$T$96,B23)</f>
        <v>1</v>
      </c>
      <c r="O23">
        <f>COUNTIF($U$2:$U$265,B23)</f>
        <v>1</v>
      </c>
      <c r="Q23">
        <f>COUNTIF('Project Hope UCSF and Dana Farb'!$B$2:$B$36,'Project Hope MK'!B52)</f>
        <v>0</v>
      </c>
      <c r="R23">
        <f>COUNTIF('Mariella second cohort'!$D$2:$D$20,'Project Hope MK'!B52)</f>
        <v>0</v>
      </c>
      <c r="S23" s="95" t="s">
        <v>293</v>
      </c>
      <c r="T23" t="s">
        <v>294</v>
      </c>
      <c r="U23" s="104" t="s">
        <v>295</v>
      </c>
    </row>
    <row r="24" spans="1:28">
      <c r="A24" s="66" t="s">
        <v>286</v>
      </c>
      <c r="B24" s="66" t="s">
        <v>296</v>
      </c>
      <c r="G24" s="1"/>
      <c r="H24" s="1"/>
      <c r="I24" s="1"/>
      <c r="J24" t="s">
        <v>190</v>
      </c>
      <c r="K24" t="s">
        <v>191</v>
      </c>
      <c r="L24" t="s">
        <v>191</v>
      </c>
      <c r="M24" s="11"/>
      <c r="S24" s="95" t="s">
        <v>297</v>
      </c>
      <c r="U24" s="104" t="s">
        <v>293</v>
      </c>
    </row>
    <row r="25" spans="1:28">
      <c r="A25" s="11" t="s">
        <v>298</v>
      </c>
      <c r="B25" s="11" t="s">
        <v>299</v>
      </c>
      <c r="C25" s="11" t="s">
        <v>299</v>
      </c>
      <c r="D25" s="11" t="s">
        <v>300</v>
      </c>
      <c r="E25" s="11" t="s">
        <v>116</v>
      </c>
      <c r="F25" s="11" t="s">
        <v>117</v>
      </c>
      <c r="G25" s="1" t="s">
        <v>215</v>
      </c>
      <c r="H25" s="1" t="s">
        <v>301</v>
      </c>
      <c r="I25" s="1" t="s">
        <v>302</v>
      </c>
      <c r="J25" s="66" t="s">
        <v>301</v>
      </c>
      <c r="K25" s="11" t="s">
        <v>156</v>
      </c>
      <c r="L25" s="11" t="s">
        <v>303</v>
      </c>
      <c r="M25" s="11">
        <f>COUNTIF($S$2:$S$241,B25)</f>
        <v>1</v>
      </c>
      <c r="N25">
        <f>COUNTIF($T$2:$T$96,B25)</f>
        <v>1</v>
      </c>
      <c r="O25">
        <f>COUNTIF($U$2:$U$265,B25)</f>
        <v>1</v>
      </c>
      <c r="Q25">
        <f>COUNTIF('Project Hope UCSF and Dana Farb'!$B$2:$B$36,'Project Hope MK'!B6)</f>
        <v>0</v>
      </c>
      <c r="R25">
        <f>COUNTIF('Mariella second cohort'!$D$2:$D$20,'Project Hope MK'!B6)</f>
        <v>1</v>
      </c>
      <c r="S25" s="95" t="s">
        <v>304</v>
      </c>
      <c r="T25" t="s">
        <v>64</v>
      </c>
      <c r="U25" s="104" t="s">
        <v>305</v>
      </c>
    </row>
    <row r="26" spans="1:28">
      <c r="A26" s="11" t="s">
        <v>306</v>
      </c>
      <c r="B26" s="11" t="s">
        <v>307</v>
      </c>
      <c r="C26" s="11" t="s">
        <v>307</v>
      </c>
      <c r="D26" s="11" t="s">
        <v>308</v>
      </c>
      <c r="E26" s="11" t="s">
        <v>116</v>
      </c>
      <c r="F26" s="11" t="s">
        <v>117</v>
      </c>
      <c r="G26" s="1" t="s">
        <v>215</v>
      </c>
      <c r="H26" s="1" t="s">
        <v>215</v>
      </c>
      <c r="I26" s="1" t="s">
        <v>309</v>
      </c>
      <c r="J26" s="80" t="s">
        <v>310</v>
      </c>
      <c r="K26" s="11" t="s">
        <v>156</v>
      </c>
      <c r="L26" s="11" t="s">
        <v>309</v>
      </c>
      <c r="M26" s="11">
        <f>COUNTIF($S$2:$S$241,B26)</f>
        <v>1</v>
      </c>
      <c r="N26">
        <f>COUNTIF($T$2:$T$96,B26)</f>
        <v>1</v>
      </c>
      <c r="O26">
        <f>COUNTIF($U$2:$U$265,B26)</f>
        <v>0</v>
      </c>
      <c r="Q26">
        <f>COUNTIF('Project Hope UCSF and Dana Farb'!$B$2:$B$36,'Project Hope MK'!B2)</f>
        <v>0</v>
      </c>
      <c r="R26">
        <f>COUNTIF('Mariella second cohort'!$D$2:$D$20,'Project Hope MK'!B2)</f>
        <v>0</v>
      </c>
      <c r="S26" s="95" t="s">
        <v>311</v>
      </c>
      <c r="T26" t="s">
        <v>161</v>
      </c>
      <c r="U26" s="104" t="s">
        <v>312</v>
      </c>
    </row>
    <row r="27" spans="1:28" ht="15" customHeight="1">
      <c r="A27" s="11" t="s">
        <v>313</v>
      </c>
      <c r="B27" s="11" t="s">
        <v>193</v>
      </c>
      <c r="C27" s="11" t="s">
        <v>193</v>
      </c>
      <c r="D27" s="11" t="s">
        <v>314</v>
      </c>
      <c r="E27" s="11" t="s">
        <v>116</v>
      </c>
      <c r="F27" s="11" t="s">
        <v>117</v>
      </c>
      <c r="G27" s="1" t="s">
        <v>315</v>
      </c>
      <c r="H27" s="1" t="s">
        <v>316</v>
      </c>
      <c r="I27" s="1" t="s">
        <v>316</v>
      </c>
      <c r="J27" s="80" t="s">
        <v>317</v>
      </c>
      <c r="K27" s="11" t="s">
        <v>156</v>
      </c>
      <c r="L27" s="90" t="s">
        <v>318</v>
      </c>
      <c r="M27" s="11">
        <f>COUNTIF($S$2:$S$241,B27)</f>
        <v>1</v>
      </c>
      <c r="N27">
        <f>COUNTIF($T$2:$T$96,B27)</f>
        <v>1</v>
      </c>
      <c r="O27">
        <f>COUNTIF($U$2:$U$265,B27)</f>
        <v>1</v>
      </c>
      <c r="P27" s="77" t="s">
        <v>319</v>
      </c>
      <c r="Q27">
        <f>COUNTIF('Project Hope UCSF and Dana Farb'!$B$2:$B$36,'Project Hope MK'!B51)</f>
        <v>0</v>
      </c>
      <c r="R27">
        <f>COUNTIF('Mariella second cohort'!$D$2:$D$20,'Project Hope MK'!B51)</f>
        <v>0</v>
      </c>
      <c r="S27" s="95" t="s">
        <v>320</v>
      </c>
      <c r="T27" t="s">
        <v>321</v>
      </c>
      <c r="U27" s="104" t="s">
        <v>322</v>
      </c>
    </row>
    <row r="28" spans="1:28">
      <c r="A28" s="11" t="s">
        <v>323</v>
      </c>
      <c r="B28" s="11" t="s">
        <v>177</v>
      </c>
      <c r="C28" s="11" t="s">
        <v>177</v>
      </c>
      <c r="D28" s="11" t="s">
        <v>324</v>
      </c>
      <c r="E28" s="11" t="s">
        <v>116</v>
      </c>
      <c r="F28" s="11" t="s">
        <v>117</v>
      </c>
      <c r="G28" s="1" t="s">
        <v>325</v>
      </c>
      <c r="H28" s="1" t="s">
        <v>326</v>
      </c>
      <c r="I28" s="1" t="s">
        <v>327</v>
      </c>
      <c r="J28" s="11" t="s">
        <v>328</v>
      </c>
      <c r="K28" s="11" t="s">
        <v>325</v>
      </c>
      <c r="L28" s="11" t="s">
        <v>329</v>
      </c>
      <c r="M28" s="11">
        <f>COUNTIF($S$2:$S$241,B28)</f>
        <v>1</v>
      </c>
      <c r="N28">
        <f>COUNTIF($T$2:$T$96,B28)</f>
        <v>1</v>
      </c>
      <c r="O28">
        <f>COUNTIF($U$2:$U$265,B28)</f>
        <v>1</v>
      </c>
      <c r="Q28">
        <f>COUNTIF('Project Hope UCSF and Dana Farb'!$B$2:$B$36,'Project Hope MK'!B88)</f>
        <v>0</v>
      </c>
      <c r="R28">
        <f>COUNTIF('Mariella second cohort'!$D$2:$D$20,'Project Hope MK'!B88)</f>
        <v>1</v>
      </c>
      <c r="S28" s="95" t="s">
        <v>330</v>
      </c>
      <c r="T28" t="s">
        <v>331</v>
      </c>
      <c r="U28" s="104" t="s">
        <v>249</v>
      </c>
    </row>
    <row r="29" spans="1:28" ht="24">
      <c r="A29" s="11" t="s">
        <v>332</v>
      </c>
      <c r="B29" s="11" t="s">
        <v>168</v>
      </c>
      <c r="C29" s="11" t="s">
        <v>168</v>
      </c>
      <c r="D29" s="11" t="s">
        <v>333</v>
      </c>
      <c r="E29" s="11" t="s">
        <v>116</v>
      </c>
      <c r="F29" s="11" t="s">
        <v>117</v>
      </c>
      <c r="G29" s="1" t="s">
        <v>334</v>
      </c>
      <c r="H29" s="1" t="s">
        <v>335</v>
      </c>
      <c r="I29" s="1" t="s">
        <v>336</v>
      </c>
      <c r="J29" s="11" t="s">
        <v>156</v>
      </c>
      <c r="K29" s="11" t="s">
        <v>156</v>
      </c>
      <c r="L29" s="86" t="s">
        <v>337</v>
      </c>
      <c r="M29" s="11">
        <f>COUNTIF($S$2:$S$241,B29)</f>
        <v>1</v>
      </c>
      <c r="N29">
        <f>COUNTIF($T$2:$T$96,B29)</f>
        <v>1</v>
      </c>
      <c r="O29">
        <f>COUNTIF($U$2:$U$265,B29)</f>
        <v>1</v>
      </c>
      <c r="P29" s="77" t="s">
        <v>319</v>
      </c>
      <c r="Q29">
        <f>COUNTIF('Project Hope UCSF and Dana Farb'!$B$2:$B$36,'Project Hope MK'!B31)</f>
        <v>2</v>
      </c>
      <c r="R29">
        <f>COUNTIF('Mariella second cohort'!$D$2:$D$20,'Project Hope MK'!B31)</f>
        <v>0</v>
      </c>
      <c r="S29" s="95" t="s">
        <v>338</v>
      </c>
      <c r="T29" t="s">
        <v>339</v>
      </c>
      <c r="U29" s="104" t="s">
        <v>340</v>
      </c>
      <c r="AA29" s="95" t="s">
        <v>284</v>
      </c>
      <c r="AB29">
        <f>COUNTIF($B$2:$B$89,AA29)</f>
        <v>1</v>
      </c>
    </row>
    <row r="30" spans="1:28">
      <c r="A30" s="11" t="s">
        <v>341</v>
      </c>
      <c r="B30" s="11" t="s">
        <v>342</v>
      </c>
      <c r="C30" s="11" t="s">
        <v>342</v>
      </c>
      <c r="D30" s="11" t="s">
        <v>343</v>
      </c>
      <c r="E30" s="11" t="s">
        <v>116</v>
      </c>
      <c r="F30" s="11" t="s">
        <v>117</v>
      </c>
      <c r="G30" s="1" t="s">
        <v>128</v>
      </c>
      <c r="H30" s="1" t="s">
        <v>128</v>
      </c>
      <c r="I30" s="1" t="s">
        <v>128</v>
      </c>
      <c r="J30" s="98" t="s">
        <v>344</v>
      </c>
      <c r="K30" s="80" t="s">
        <v>345</v>
      </c>
      <c r="L30" s="11" t="s">
        <v>156</v>
      </c>
      <c r="M30" s="11">
        <f>COUNTIF($S$2:$S$241,B30)</f>
        <v>1</v>
      </c>
      <c r="N30">
        <f>COUNTIF($T$2:$T$96,B30)</f>
        <v>1</v>
      </c>
      <c r="O30">
        <f>COUNTIF($U$2:$U$265,B30)</f>
        <v>0</v>
      </c>
      <c r="Q30">
        <f>COUNTIF('Project Hope UCSF and Dana Farb'!$B$2:$B$36,'Project Hope MK'!B65)</f>
        <v>0</v>
      </c>
      <c r="R30">
        <f>COUNTIF('Mariella second cohort'!$D$2:$D$20,'Project Hope MK'!B65)</f>
        <v>0</v>
      </c>
      <c r="S30" s="95" t="s">
        <v>346</v>
      </c>
      <c r="T30" t="s">
        <v>347</v>
      </c>
      <c r="U30" s="104" t="s">
        <v>348</v>
      </c>
    </row>
    <row r="31" spans="1:28" ht="15.75" customHeight="1">
      <c r="A31" s="119" t="s">
        <v>57</v>
      </c>
      <c r="B31" s="11" t="s">
        <v>58</v>
      </c>
      <c r="C31" s="11" t="s">
        <v>58</v>
      </c>
      <c r="D31" s="11" t="s">
        <v>349</v>
      </c>
      <c r="E31" s="11" t="s">
        <v>116</v>
      </c>
      <c r="F31" s="11" t="s">
        <v>117</v>
      </c>
      <c r="G31" s="1" t="s">
        <v>350</v>
      </c>
      <c r="H31" s="1" t="s">
        <v>350</v>
      </c>
      <c r="I31" s="1" t="s">
        <v>350</v>
      </c>
      <c r="J31" s="11" t="s">
        <v>351</v>
      </c>
      <c r="K31" s="11" t="s">
        <v>351</v>
      </c>
      <c r="L31" s="11" t="s">
        <v>352</v>
      </c>
      <c r="M31" s="11">
        <f>COUNTIF($S$2:$S$241,B31)</f>
        <v>1</v>
      </c>
      <c r="N31">
        <f>COUNTIF($T$2:$T$96,B31)</f>
        <v>1</v>
      </c>
      <c r="O31">
        <f>COUNTIF($U$2:$U$265,B31)</f>
        <v>0</v>
      </c>
      <c r="Q31">
        <f>COUNTIF('Project Hope UCSF and Dana Farb'!$B$2:$B$36,'Project Hope MK'!B70)</f>
        <v>0</v>
      </c>
      <c r="R31">
        <f>COUNTIF('Mariella second cohort'!$D$2:$D$20,'Project Hope MK'!B70)</f>
        <v>0</v>
      </c>
      <c r="S31" s="95" t="s">
        <v>353</v>
      </c>
      <c r="T31" t="s">
        <v>145</v>
      </c>
      <c r="U31" s="104" t="s">
        <v>354</v>
      </c>
    </row>
    <row r="32" spans="1:28">
      <c r="A32" s="119" t="s">
        <v>57</v>
      </c>
      <c r="B32" s="11" t="s">
        <v>64</v>
      </c>
      <c r="C32" s="11" t="s">
        <v>64</v>
      </c>
      <c r="D32" s="11" t="s">
        <v>355</v>
      </c>
      <c r="E32" s="11" t="s">
        <v>289</v>
      </c>
      <c r="F32" s="11" t="s">
        <v>117</v>
      </c>
      <c r="G32" s="1" t="s">
        <v>350</v>
      </c>
      <c r="H32" s="1" t="s">
        <v>350</v>
      </c>
      <c r="I32" s="1" t="s">
        <v>350</v>
      </c>
      <c r="J32" s="11" t="s">
        <v>351</v>
      </c>
      <c r="K32" s="11" t="s">
        <v>66</v>
      </c>
      <c r="L32" s="11" t="s">
        <v>352</v>
      </c>
      <c r="M32" s="11">
        <f>COUNTIF($S$2:$S$241,B32)</f>
        <v>1</v>
      </c>
      <c r="N32">
        <f>COUNTIF($T$2:$T$96,B32)</f>
        <v>1</v>
      </c>
      <c r="O32">
        <f>COUNTIF($U$2:$U$265,B32)</f>
        <v>0</v>
      </c>
      <c r="Q32">
        <f>COUNTIF('Project Hope UCSF and Dana Farb'!$B$2:$B$36,'Project Hope MK'!B71)</f>
        <v>0</v>
      </c>
      <c r="R32">
        <f>COUNTIF('Mariella second cohort'!$D$2:$D$20,'Project Hope MK'!B71)</f>
        <v>0</v>
      </c>
      <c r="S32" s="95" t="s">
        <v>356</v>
      </c>
      <c r="T32" t="s">
        <v>357</v>
      </c>
      <c r="U32" s="104" t="s">
        <v>257</v>
      </c>
    </row>
    <row r="33" spans="1:28">
      <c r="A33" s="11" t="s">
        <v>358</v>
      </c>
      <c r="B33" s="11" t="s">
        <v>284</v>
      </c>
      <c r="C33" s="11" t="s">
        <v>284</v>
      </c>
      <c r="D33" s="11" t="s">
        <v>359</v>
      </c>
      <c r="E33" s="11" t="s">
        <v>116</v>
      </c>
      <c r="F33" s="11" t="s">
        <v>117</v>
      </c>
      <c r="G33" s="1" t="s">
        <v>128</v>
      </c>
      <c r="H33" s="1" t="s">
        <v>128</v>
      </c>
      <c r="I33" s="1" t="s">
        <v>128</v>
      </c>
      <c r="J33" s="80" t="s">
        <v>360</v>
      </c>
      <c r="K33" s="80" t="s">
        <v>361</v>
      </c>
      <c r="L33" s="80" t="s">
        <v>362</v>
      </c>
      <c r="M33" s="11">
        <f>COUNTIF($S$2:$S$241,B33)</f>
        <v>1</v>
      </c>
      <c r="N33">
        <f>COUNTIF($T$2:$T$96,B33)</f>
        <v>1</v>
      </c>
      <c r="O33">
        <f>COUNTIF($U$2:$U$265,B33)</f>
        <v>0</v>
      </c>
      <c r="Q33">
        <f>COUNTIF('Project Hope UCSF and Dana Farb'!$B$2:$B$36,'Project Hope MK'!B76)</f>
        <v>2</v>
      </c>
      <c r="R33">
        <f>COUNTIF('Mariella second cohort'!$D$2:$D$20,'Project Hope MK'!B76)</f>
        <v>0</v>
      </c>
      <c r="S33" s="95" t="s">
        <v>236</v>
      </c>
      <c r="T33" t="s">
        <v>363</v>
      </c>
      <c r="U33" s="104" t="s">
        <v>242</v>
      </c>
    </row>
    <row r="34" spans="1:28">
      <c r="A34" s="11" t="s">
        <v>364</v>
      </c>
      <c r="B34" s="11" t="s">
        <v>258</v>
      </c>
      <c r="C34" s="11" t="s">
        <v>258</v>
      </c>
      <c r="D34" s="11" t="s">
        <v>365</v>
      </c>
      <c r="E34" s="11" t="s">
        <v>116</v>
      </c>
      <c r="F34" s="11" t="s">
        <v>117</v>
      </c>
      <c r="G34" s="1" t="s">
        <v>366</v>
      </c>
      <c r="H34" s="1" t="s">
        <v>367</v>
      </c>
      <c r="I34" s="1" t="s">
        <v>368</v>
      </c>
      <c r="J34" s="11" t="s">
        <v>367</v>
      </c>
      <c r="K34" s="11" t="s">
        <v>366</v>
      </c>
      <c r="L34" s="11" t="s">
        <v>368</v>
      </c>
      <c r="M34" s="11">
        <f>COUNTIF($S$2:$S$241,B34)</f>
        <v>1</v>
      </c>
      <c r="N34">
        <f>COUNTIF($T$2:$T$96,B34)</f>
        <v>1</v>
      </c>
      <c r="O34">
        <f>COUNTIF($U$2:$U$265,B34)</f>
        <v>1</v>
      </c>
      <c r="Q34">
        <f>COUNTIF('Project Hope UCSF and Dana Farb'!$B$2:$B$36,'Project Hope MK'!B86)</f>
        <v>1</v>
      </c>
      <c r="R34">
        <f>COUNTIF('Mariella second cohort'!$D$2:$D$20,'Project Hope MK'!B86)</f>
        <v>0</v>
      </c>
      <c r="S34" s="95" t="s">
        <v>369</v>
      </c>
      <c r="T34" t="s">
        <v>370</v>
      </c>
      <c r="U34" s="104" t="s">
        <v>371</v>
      </c>
    </row>
    <row r="35" spans="1:28">
      <c r="A35" s="11" t="s">
        <v>372</v>
      </c>
      <c r="B35" s="11" t="s">
        <v>373</v>
      </c>
      <c r="C35" s="11" t="s">
        <v>373</v>
      </c>
      <c r="D35" s="11" t="s">
        <v>374</v>
      </c>
      <c r="E35" s="11" t="s">
        <v>116</v>
      </c>
      <c r="F35" s="11" t="s">
        <v>117</v>
      </c>
      <c r="G35" s="1" t="s">
        <v>128</v>
      </c>
      <c r="H35" s="1" t="s">
        <v>128</v>
      </c>
      <c r="I35" s="1" t="s">
        <v>128</v>
      </c>
      <c r="J35" s="80" t="s">
        <v>375</v>
      </c>
      <c r="K35" s="80" t="s">
        <v>376</v>
      </c>
      <c r="L35" s="80" t="s">
        <v>377</v>
      </c>
      <c r="M35" s="11">
        <f>COUNTIF($S$2:$S$241,B35)</f>
        <v>1</v>
      </c>
      <c r="N35">
        <f>COUNTIF($T$2:$T$96,B35)</f>
        <v>0</v>
      </c>
      <c r="O35">
        <f>COUNTIF($U$2:$U$265,B35)</f>
        <v>0</v>
      </c>
      <c r="P35" t="s">
        <v>378</v>
      </c>
      <c r="Q35">
        <f>COUNTIF('Project Hope UCSF and Dana Farb'!$B$2:$B$36,'Project Hope MK'!B82)</f>
        <v>0</v>
      </c>
      <c r="R35">
        <f>COUNTIF('Mariella second cohort'!$D$2:$D$20,'Project Hope MK'!B82)</f>
        <v>0</v>
      </c>
      <c r="S35" s="95" t="s">
        <v>379</v>
      </c>
      <c r="T35" t="s">
        <v>380</v>
      </c>
      <c r="U35" s="104" t="s">
        <v>381</v>
      </c>
      <c r="V35" s="11"/>
      <c r="W35" s="11"/>
    </row>
    <row r="36" spans="1:28">
      <c r="A36" s="11" t="s">
        <v>382</v>
      </c>
      <c r="B36" s="11" t="s">
        <v>383</v>
      </c>
      <c r="C36" s="11" t="s">
        <v>383</v>
      </c>
      <c r="D36" s="11" t="s">
        <v>384</v>
      </c>
      <c r="E36" s="11" t="s">
        <v>116</v>
      </c>
      <c r="F36" s="11" t="s">
        <v>117</v>
      </c>
      <c r="G36" s="1" t="s">
        <v>128</v>
      </c>
      <c r="H36" s="1" t="s">
        <v>128</v>
      </c>
      <c r="I36" s="1" t="s">
        <v>128</v>
      </c>
      <c r="J36" s="98" t="s">
        <v>385</v>
      </c>
      <c r="K36" s="80" t="s">
        <v>386</v>
      </c>
      <c r="L36" s="98" t="s">
        <v>387</v>
      </c>
      <c r="M36" s="11">
        <f>COUNTIF($S$2:$S$241,B36)</f>
        <v>1</v>
      </c>
      <c r="N36">
        <f>COUNTIF($T$2:$T$96,B36)</f>
        <v>1</v>
      </c>
      <c r="O36">
        <f>COUNTIF($U$2:$U$265,B36)</f>
        <v>0</v>
      </c>
      <c r="Q36">
        <f>COUNTIF('Project Hope UCSF and Dana Farb'!$B$2:$B$36,'Project Hope MK'!B67)</f>
        <v>0</v>
      </c>
      <c r="R36">
        <f>COUNTIF('Mariella second cohort'!$D$2:$D$20,'Project Hope MK'!B67)</f>
        <v>0</v>
      </c>
      <c r="S36" s="95" t="s">
        <v>388</v>
      </c>
      <c r="T36" t="s">
        <v>253</v>
      </c>
      <c r="U36" s="104" t="s">
        <v>389</v>
      </c>
    </row>
    <row r="37" spans="1:28">
      <c r="A37" s="11" t="s">
        <v>390</v>
      </c>
      <c r="B37" s="11" t="s">
        <v>391</v>
      </c>
      <c r="C37" s="11" t="s">
        <v>391</v>
      </c>
      <c r="D37" s="11" t="s">
        <v>392</v>
      </c>
      <c r="E37" s="11" t="s">
        <v>289</v>
      </c>
      <c r="F37" s="11" t="s">
        <v>393</v>
      </c>
      <c r="G37" s="1" t="s">
        <v>128</v>
      </c>
      <c r="H37" s="1" t="s">
        <v>128</v>
      </c>
      <c r="I37" s="1" t="s">
        <v>128</v>
      </c>
      <c r="J37" s="80" t="s">
        <v>394</v>
      </c>
      <c r="K37" s="80" t="s">
        <v>395</v>
      </c>
      <c r="L37" s="98" t="s">
        <v>396</v>
      </c>
      <c r="M37" s="11">
        <f>COUNTIF($S$2:$S$241,B37)</f>
        <v>0</v>
      </c>
      <c r="N37">
        <f>COUNTIF($T$2:$T$96,B37)</f>
        <v>1</v>
      </c>
      <c r="O37">
        <f>COUNTIF($U$2:$U$265,B37)</f>
        <v>0</v>
      </c>
      <c r="Q37">
        <f>COUNTIF('Project Hope UCSF and Dana Farb'!$B$2:$B$36,'Project Hope MK'!B97)</f>
        <v>0</v>
      </c>
      <c r="R37">
        <f>COUNTIF('Mariella second cohort'!$D$2:$D$20,'Project Hope MK'!B97)</f>
        <v>0</v>
      </c>
      <c r="S37" s="95" t="s">
        <v>397</v>
      </c>
      <c r="U37" s="104" t="s">
        <v>195</v>
      </c>
    </row>
    <row r="38" spans="1:28">
      <c r="A38" s="120" t="s">
        <v>398</v>
      </c>
      <c r="B38" s="11" t="s">
        <v>346</v>
      </c>
      <c r="C38" s="11" t="s">
        <v>346</v>
      </c>
      <c r="D38" s="11" t="s">
        <v>399</v>
      </c>
      <c r="E38" s="11" t="s">
        <v>116</v>
      </c>
      <c r="F38" s="11" t="s">
        <v>117</v>
      </c>
      <c r="G38" s="1" t="s">
        <v>400</v>
      </c>
      <c r="H38" s="1" t="s">
        <v>401</v>
      </c>
      <c r="I38" s="1" t="s">
        <v>402</v>
      </c>
      <c r="J38" s="11" t="s">
        <v>401</v>
      </c>
      <c r="K38" t="s">
        <v>400</v>
      </c>
      <c r="L38" s="11" t="s">
        <v>402</v>
      </c>
      <c r="M38" s="11">
        <f>COUNTIF($S$2:$S$241,B38)</f>
        <v>1</v>
      </c>
      <c r="N38">
        <f>COUNTIF($T$2:$T$96,B38)</f>
        <v>1</v>
      </c>
      <c r="O38">
        <f>COUNTIF($U$2:$U$265,B38)</f>
        <v>1</v>
      </c>
      <c r="Q38">
        <f>COUNTIF('Project Hope UCSF and Dana Farb'!$B$2:$B$36,'Project Hope MK'!B24)</f>
        <v>2</v>
      </c>
      <c r="R38">
        <f>COUNTIF('Mariella second cohort'!$D$2:$D$20,'Project Hope MK'!B24)</f>
        <v>0</v>
      </c>
      <c r="S38" s="95" t="s">
        <v>403</v>
      </c>
      <c r="T38" t="s">
        <v>404</v>
      </c>
      <c r="U38" s="104" t="s">
        <v>388</v>
      </c>
      <c r="AA38" s="95" t="s">
        <v>261</v>
      </c>
      <c r="AB38">
        <f>COUNTIF($B$2:$B$89,AA38)</f>
        <v>1</v>
      </c>
    </row>
    <row r="39" spans="1:28">
      <c r="A39" s="120" t="s">
        <v>398</v>
      </c>
      <c r="B39" s="11" t="s">
        <v>405</v>
      </c>
      <c r="C39" s="11" t="s">
        <v>405</v>
      </c>
      <c r="D39" s="11" t="s">
        <v>406</v>
      </c>
      <c r="E39" s="11" t="s">
        <v>116</v>
      </c>
      <c r="F39" s="11" t="s">
        <v>117</v>
      </c>
      <c r="G39" s="1" t="s">
        <v>400</v>
      </c>
      <c r="H39" s="1" t="s">
        <v>407</v>
      </c>
      <c r="I39" s="1" t="s">
        <v>408</v>
      </c>
      <c r="J39" s="11" t="s">
        <v>407</v>
      </c>
      <c r="K39" t="s">
        <v>400</v>
      </c>
      <c r="L39" s="11" t="s">
        <v>408</v>
      </c>
      <c r="M39" s="11">
        <f>COUNTIF($S$2:$S$241,B39)</f>
        <v>1</v>
      </c>
      <c r="N39">
        <f>COUNTIF($T$2:$T$96,B39)</f>
        <v>1</v>
      </c>
      <c r="O39">
        <f>COUNTIF($U$2:$U$265,B39)</f>
        <v>0</v>
      </c>
      <c r="Q39">
        <f>COUNTIF('Project Hope UCSF and Dana Farb'!$B$2:$B$36,'Project Hope MK'!B36)</f>
        <v>0</v>
      </c>
      <c r="R39">
        <f>COUNTIF('Mariella second cohort'!$D$2:$D$20,'Project Hope MK'!B36)</f>
        <v>0</v>
      </c>
      <c r="S39" s="95" t="s">
        <v>409</v>
      </c>
      <c r="T39" t="s">
        <v>293</v>
      </c>
      <c r="U39" s="104" t="s">
        <v>410</v>
      </c>
      <c r="AA39" s="95" t="s">
        <v>411</v>
      </c>
      <c r="AB39">
        <f>COUNTIF($B$2:$B$89,AA39)</f>
        <v>0</v>
      </c>
    </row>
    <row r="40" spans="1:28">
      <c r="A40" s="120" t="s">
        <v>398</v>
      </c>
      <c r="B40" s="11" t="s">
        <v>412</v>
      </c>
      <c r="C40" s="11" t="s">
        <v>412</v>
      </c>
      <c r="D40" s="11" t="s">
        <v>413</v>
      </c>
      <c r="E40" s="11" t="s">
        <v>116</v>
      </c>
      <c r="F40" s="11" t="s">
        <v>117</v>
      </c>
      <c r="G40" s="1" t="s">
        <v>400</v>
      </c>
      <c r="H40" s="1" t="s">
        <v>414</v>
      </c>
      <c r="I40" s="1" t="s">
        <v>415</v>
      </c>
      <c r="J40" s="11" t="s">
        <v>414</v>
      </c>
      <c r="K40" t="s">
        <v>400</v>
      </c>
      <c r="L40" s="11" t="s">
        <v>415</v>
      </c>
      <c r="M40" s="11">
        <f>COUNTIF($S$2:$S$241,B40)</f>
        <v>0</v>
      </c>
      <c r="N40">
        <f>COUNTIF($T$2:$T$96,B40)</f>
        <v>1</v>
      </c>
      <c r="O40">
        <f>COUNTIF($U$2:$U$265,B40)</f>
        <v>1</v>
      </c>
      <c r="Q40">
        <f>COUNTIF('Project Hope UCSF and Dana Farb'!$B$2:$B$36,'Project Hope MK'!B38)</f>
        <v>2</v>
      </c>
      <c r="R40">
        <f>COUNTIF('Mariella second cohort'!$D$2:$D$20,'Project Hope MK'!B38)</f>
        <v>0</v>
      </c>
      <c r="S40" s="95" t="s">
        <v>416</v>
      </c>
      <c r="T40" t="s">
        <v>261</v>
      </c>
      <c r="U40" s="104" t="s">
        <v>417</v>
      </c>
      <c r="AA40" s="95" t="s">
        <v>142</v>
      </c>
      <c r="AB40">
        <f>COUNTIF($B$2:$B$89,AA40)</f>
        <v>1</v>
      </c>
    </row>
    <row r="41" spans="1:28">
      <c r="A41" s="120" t="s">
        <v>398</v>
      </c>
      <c r="B41" s="11" t="s">
        <v>418</v>
      </c>
      <c r="C41" s="11" t="s">
        <v>418</v>
      </c>
      <c r="D41" s="11" t="s">
        <v>419</v>
      </c>
      <c r="E41" s="11" t="s">
        <v>116</v>
      </c>
      <c r="F41" s="11" t="s">
        <v>117</v>
      </c>
      <c r="G41" s="1" t="s">
        <v>400</v>
      </c>
      <c r="H41" s="1" t="s">
        <v>420</v>
      </c>
      <c r="I41" s="1" t="s">
        <v>421</v>
      </c>
      <c r="J41" s="11" t="s">
        <v>420</v>
      </c>
      <c r="K41" s="11" t="s">
        <v>400</v>
      </c>
      <c r="L41" s="11" t="s">
        <v>421</v>
      </c>
      <c r="M41" s="11">
        <f>COUNTIF($S$2:$S$241,B41)</f>
        <v>0</v>
      </c>
      <c r="N41">
        <f>COUNTIF($T$2:$T$96,B41)</f>
        <v>1</v>
      </c>
      <c r="O41">
        <f>COUNTIF($U$2:$U$265,B41)</f>
        <v>1</v>
      </c>
      <c r="Q41">
        <f>COUNTIF('Project Hope UCSF and Dana Farb'!$B$2:$B$36,'Project Hope MK'!B87)</f>
        <v>2</v>
      </c>
      <c r="R41">
        <f>COUNTIF('Mariella second cohort'!$D$2:$D$20,'Project Hope MK'!B87)</f>
        <v>0</v>
      </c>
      <c r="S41" s="95" t="s">
        <v>422</v>
      </c>
      <c r="T41" t="s">
        <v>423</v>
      </c>
      <c r="U41" s="104" t="s">
        <v>424</v>
      </c>
    </row>
    <row r="42" spans="1:28">
      <c r="A42" s="11" t="s">
        <v>425</v>
      </c>
      <c r="B42" s="11" t="s">
        <v>320</v>
      </c>
      <c r="C42" s="11" t="s">
        <v>320</v>
      </c>
      <c r="D42" s="11" t="s">
        <v>426</v>
      </c>
      <c r="E42" s="11" t="s">
        <v>116</v>
      </c>
      <c r="F42" s="11" t="s">
        <v>117</v>
      </c>
      <c r="G42" s="1" t="s">
        <v>427</v>
      </c>
      <c r="H42" s="1" t="s">
        <v>428</v>
      </c>
      <c r="I42" s="1" t="s">
        <v>429</v>
      </c>
      <c r="J42" s="11" t="s">
        <v>430</v>
      </c>
      <c r="K42" s="11" t="s">
        <v>427</v>
      </c>
      <c r="L42" s="11" t="s">
        <v>431</v>
      </c>
      <c r="M42" s="11">
        <f>COUNTIF($S$2:$S$241,B42)</f>
        <v>1</v>
      </c>
      <c r="N42">
        <f>COUNTIF($T$2:$T$96,B42)</f>
        <v>1</v>
      </c>
      <c r="O42">
        <f>COUNTIF($U$2:$U$265,B42)</f>
        <v>0</v>
      </c>
      <c r="Q42">
        <f>COUNTIF('Project Hope UCSF and Dana Farb'!$B$2:$B$36,'Project Hope MK'!B84)</f>
        <v>2</v>
      </c>
      <c r="R42">
        <f>COUNTIF('Mariella second cohort'!$D$2:$D$20,'Project Hope MK'!B84)</f>
        <v>0</v>
      </c>
      <c r="S42" s="95" t="s">
        <v>178</v>
      </c>
      <c r="T42" t="s">
        <v>171</v>
      </c>
      <c r="U42" s="104" t="s">
        <v>432</v>
      </c>
    </row>
    <row r="43" spans="1:28">
      <c r="A43" s="11" t="s">
        <v>433</v>
      </c>
      <c r="B43" s="11" t="s">
        <v>142</v>
      </c>
      <c r="C43" s="11" t="s">
        <v>142</v>
      </c>
      <c r="D43" s="11" t="s">
        <v>434</v>
      </c>
      <c r="E43" s="11" t="s">
        <v>116</v>
      </c>
      <c r="F43" s="11" t="s">
        <v>117</v>
      </c>
      <c r="G43" s="1" t="s">
        <v>435</v>
      </c>
      <c r="H43" s="1" t="s">
        <v>436</v>
      </c>
      <c r="I43" s="1" t="s">
        <v>437</v>
      </c>
      <c r="J43" s="11" t="s">
        <v>436</v>
      </c>
      <c r="K43" s="11" t="s">
        <v>435</v>
      </c>
      <c r="L43" s="11" t="s">
        <v>437</v>
      </c>
      <c r="M43" s="11">
        <f>COUNTIF($S$2:$S$241,B43)</f>
        <v>1</v>
      </c>
      <c r="N43">
        <f>COUNTIF($T$2:$T$96,B43)</f>
        <v>1</v>
      </c>
      <c r="O43">
        <f>COUNTIF($U$2:$U$265,B43)</f>
        <v>0</v>
      </c>
      <c r="Q43">
        <f>COUNTIF('Project Hope UCSF and Dana Farb'!$B$2:$B$36,'Project Hope MK'!B3)</f>
        <v>2</v>
      </c>
      <c r="R43">
        <f>COUNTIF('Mariella second cohort'!$D$2:$D$20,'Project Hope MK'!B3)</f>
        <v>0</v>
      </c>
      <c r="S43" s="95" t="s">
        <v>438</v>
      </c>
      <c r="T43" t="s">
        <v>223</v>
      </c>
      <c r="U43" s="104" t="s">
        <v>439</v>
      </c>
    </row>
    <row r="44" spans="1:28">
      <c r="A44" s="11" t="s">
        <v>440</v>
      </c>
      <c r="B44" s="11" t="s">
        <v>441</v>
      </c>
      <c r="C44" s="11" t="s">
        <v>441</v>
      </c>
      <c r="D44" s="11" t="s">
        <v>442</v>
      </c>
      <c r="E44" s="11" t="s">
        <v>116</v>
      </c>
      <c r="F44" s="11" t="s">
        <v>117</v>
      </c>
      <c r="G44" s="1" t="s">
        <v>443</v>
      </c>
      <c r="H44" s="1" t="s">
        <v>444</v>
      </c>
      <c r="I44" s="1" t="s">
        <v>445</v>
      </c>
      <c r="J44" s="11" t="s">
        <v>444</v>
      </c>
      <c r="K44" s="11" t="s">
        <v>443</v>
      </c>
      <c r="L44" s="11" t="s">
        <v>445</v>
      </c>
      <c r="M44" s="11">
        <f>COUNTIF($S$2:$S$241,B44)</f>
        <v>1</v>
      </c>
      <c r="N44">
        <f>COUNTIF($T$2:$T$96,B44)</f>
        <v>1</v>
      </c>
      <c r="O44">
        <f>COUNTIF($U$2:$U$265,B44)</f>
        <v>1</v>
      </c>
      <c r="Q44">
        <f>COUNTIF('Project Hope UCSF and Dana Farb'!$B$2:$B$36,'Project Hope MK'!B5)</f>
        <v>0</v>
      </c>
      <c r="R44">
        <f>COUNTIF('Mariella second cohort'!$D$2:$D$20,'Project Hope MK'!B5)</f>
        <v>0</v>
      </c>
      <c r="S44" s="95" t="s">
        <v>446</v>
      </c>
      <c r="T44" t="s">
        <v>58</v>
      </c>
      <c r="U44" s="104" t="s">
        <v>447</v>
      </c>
    </row>
    <row r="45" spans="1:28">
      <c r="A45" s="11" t="s">
        <v>448</v>
      </c>
      <c r="B45" s="11" t="s">
        <v>449</v>
      </c>
      <c r="C45" s="11" t="s">
        <v>449</v>
      </c>
      <c r="D45" s="11" t="s">
        <v>450</v>
      </c>
      <c r="E45" s="11" t="s">
        <v>289</v>
      </c>
      <c r="F45" s="11" t="s">
        <v>451</v>
      </c>
      <c r="G45" s="1" t="s">
        <v>128</v>
      </c>
      <c r="H45" s="1" t="s">
        <v>128</v>
      </c>
      <c r="I45" s="1" t="s">
        <v>128</v>
      </c>
      <c r="J45" s="11" t="s">
        <v>156</v>
      </c>
      <c r="K45" s="80" t="s">
        <v>452</v>
      </c>
      <c r="L45" s="11" t="s">
        <v>156</v>
      </c>
      <c r="M45" s="11">
        <f>COUNTIF($S$2:$S$241,B45)</f>
        <v>0</v>
      </c>
      <c r="N45">
        <f>COUNTIF($T$2:$T$96,B45)</f>
        <v>1</v>
      </c>
      <c r="O45">
        <f>COUNTIF($U$2:$U$265,B45)</f>
        <v>0</v>
      </c>
      <c r="Q45">
        <f>COUNTIF('Project Hope UCSF and Dana Farb'!$B$2:$B$36,'Project Hope MK'!B98)</f>
        <v>0</v>
      </c>
      <c r="R45">
        <f>COUNTIF('Mariella second cohort'!$D$2:$D$20,'Project Hope MK'!B98)</f>
        <v>0</v>
      </c>
      <c r="S45" s="95" t="s">
        <v>453</v>
      </c>
      <c r="U45" s="104" t="s">
        <v>454</v>
      </c>
    </row>
    <row r="46" spans="1:28">
      <c r="A46" s="11" t="s">
        <v>455</v>
      </c>
      <c r="B46" s="11" t="s">
        <v>86</v>
      </c>
      <c r="C46" s="11" t="s">
        <v>86</v>
      </c>
      <c r="D46" s="11" t="s">
        <v>456</v>
      </c>
      <c r="E46" s="11" t="s">
        <v>289</v>
      </c>
      <c r="F46" s="11" t="s">
        <v>451</v>
      </c>
      <c r="G46" s="1" t="s">
        <v>128</v>
      </c>
      <c r="H46" s="1" t="s">
        <v>128</v>
      </c>
      <c r="I46" s="1" t="s">
        <v>128</v>
      </c>
      <c r="J46" s="80" t="s">
        <v>87</v>
      </c>
      <c r="K46" s="11" t="s">
        <v>156</v>
      </c>
      <c r="L46" s="80" t="s">
        <v>88</v>
      </c>
      <c r="M46" s="11">
        <f>COUNTIF($S$2:$S$241,B46)</f>
        <v>0</v>
      </c>
      <c r="N46">
        <f>COUNTIF($T$2:$T$96,B46)</f>
        <v>1</v>
      </c>
      <c r="O46">
        <f>COUNTIF($U$2:$U$265,B46)</f>
        <v>0</v>
      </c>
      <c r="Q46">
        <f>COUNTIF('Project Hope UCSF and Dana Farb'!$B$2:$B$36,'Project Hope MK'!B96)</f>
        <v>0</v>
      </c>
      <c r="R46">
        <f>COUNTIF('Mariella second cohort'!$D$2:$D$20,'Project Hope MK'!B96)</f>
        <v>0</v>
      </c>
      <c r="S46" s="95" t="s">
        <v>457</v>
      </c>
      <c r="T46" t="s">
        <v>76</v>
      </c>
      <c r="U46" s="104" t="s">
        <v>363</v>
      </c>
    </row>
    <row r="47" spans="1:28">
      <c r="A47" s="11" t="s">
        <v>458</v>
      </c>
      <c r="B47" s="11" t="s">
        <v>250</v>
      </c>
      <c r="C47" s="11" t="s">
        <v>250</v>
      </c>
      <c r="D47" s="11" t="s">
        <v>459</v>
      </c>
      <c r="E47" s="11" t="s">
        <v>116</v>
      </c>
      <c r="F47" s="11" t="s">
        <v>117</v>
      </c>
      <c r="G47" s="1" t="s">
        <v>460</v>
      </c>
      <c r="H47" s="1" t="s">
        <v>461</v>
      </c>
      <c r="I47" s="1" t="s">
        <v>462</v>
      </c>
      <c r="J47" s="11" t="s">
        <v>461</v>
      </c>
      <c r="K47" s="11" t="s">
        <v>460</v>
      </c>
      <c r="L47" s="11" t="s">
        <v>462</v>
      </c>
      <c r="M47" s="11">
        <f>COUNTIF($S$2:$S$241,B47)</f>
        <v>1</v>
      </c>
      <c r="N47">
        <f>COUNTIF($T$2:$T$96,B47)</f>
        <v>1</v>
      </c>
      <c r="O47">
        <f>COUNTIF($U$2:$U$265,B47)</f>
        <v>0</v>
      </c>
      <c r="Q47">
        <f>COUNTIF('Project Hope UCSF and Dana Farb'!$B$2:$B$36,'Project Hope MK'!B4)</f>
        <v>0</v>
      </c>
      <c r="R47">
        <f>COUNTIF('Mariella second cohort'!$D$2:$D$20,'Project Hope MK'!B4)</f>
        <v>0</v>
      </c>
      <c r="S47" s="95" t="s">
        <v>463</v>
      </c>
      <c r="T47" t="s">
        <v>464</v>
      </c>
      <c r="U47" s="104" t="s">
        <v>465</v>
      </c>
    </row>
    <row r="48" spans="1:28">
      <c r="A48" s="11" t="s">
        <v>50</v>
      </c>
      <c r="B48" s="11" t="s">
        <v>51</v>
      </c>
      <c r="C48" s="11" t="s">
        <v>51</v>
      </c>
      <c r="D48" s="11" t="s">
        <v>466</v>
      </c>
      <c r="E48" s="11" t="s">
        <v>116</v>
      </c>
      <c r="F48" s="11" t="s">
        <v>117</v>
      </c>
      <c r="G48" s="1" t="s">
        <v>53</v>
      </c>
      <c r="H48" s="1" t="s">
        <v>467</v>
      </c>
      <c r="I48" s="1" t="s">
        <v>468</v>
      </c>
      <c r="J48" s="89" t="s">
        <v>72</v>
      </c>
      <c r="K48" s="11" t="s">
        <v>53</v>
      </c>
      <c r="L48" s="58" t="s">
        <v>54</v>
      </c>
      <c r="M48" s="11">
        <f>COUNTIF($S$2:$S$241,B48)</f>
        <v>1</v>
      </c>
      <c r="N48">
        <f>COUNTIF($T$2:$T$96,B48)</f>
        <v>1</v>
      </c>
      <c r="O48">
        <f>COUNTIF($U$2:$U$265,B48)</f>
        <v>1</v>
      </c>
      <c r="P48" s="77" t="s">
        <v>469</v>
      </c>
      <c r="Q48">
        <f>COUNTIF('Project Hope UCSF and Dana Farb'!$B$2:$B$36,'Project Hope MK'!B9)</f>
        <v>0</v>
      </c>
      <c r="R48">
        <f>COUNTIF('Mariella second cohort'!$D$2:$D$20,'Project Hope MK'!B9)</f>
        <v>0</v>
      </c>
      <c r="S48" s="95" t="s">
        <v>470</v>
      </c>
      <c r="T48" t="s">
        <v>471</v>
      </c>
      <c r="U48" s="104" t="s">
        <v>472</v>
      </c>
    </row>
    <row r="49" spans="1:28">
      <c r="A49" s="11" t="s">
        <v>473</v>
      </c>
      <c r="B49" s="11" t="s">
        <v>454</v>
      </c>
      <c r="C49" s="11" t="s">
        <v>454</v>
      </c>
      <c r="D49" s="11" t="s">
        <v>474</v>
      </c>
      <c r="E49" s="11" t="s">
        <v>289</v>
      </c>
      <c r="F49" s="11" t="s">
        <v>117</v>
      </c>
      <c r="G49" s="1" t="s">
        <v>475</v>
      </c>
      <c r="H49" s="1" t="s">
        <v>476</v>
      </c>
      <c r="I49" s="1" t="s">
        <v>477</v>
      </c>
      <c r="J49" s="11" t="s">
        <v>476</v>
      </c>
      <c r="K49" s="11" t="s">
        <v>475</v>
      </c>
      <c r="L49" s="11" t="s">
        <v>478</v>
      </c>
      <c r="M49" s="11">
        <f>COUNTIF($S$2:$S$241,B49)</f>
        <v>1</v>
      </c>
      <c r="N49">
        <f>COUNTIF($T$2:$T$96,B49)</f>
        <v>1</v>
      </c>
      <c r="O49">
        <f>COUNTIF($U$2:$U$265,B49)</f>
        <v>1</v>
      </c>
      <c r="Q49">
        <f>COUNTIF('Project Hope UCSF and Dana Farb'!$B$2:$B$36,'Project Hope MK'!B56)</f>
        <v>2</v>
      </c>
      <c r="R49">
        <f>COUNTIF('Mariella second cohort'!$D$2:$D$20,'Project Hope MK'!B56)</f>
        <v>0</v>
      </c>
      <c r="S49" s="95" t="s">
        <v>180</v>
      </c>
      <c r="T49" t="s">
        <v>479</v>
      </c>
      <c r="U49" s="105" t="s">
        <v>480</v>
      </c>
    </row>
    <row r="50" spans="1:28">
      <c r="A50" s="98" t="s">
        <v>481</v>
      </c>
      <c r="B50" s="11" t="s">
        <v>347</v>
      </c>
      <c r="C50" s="11" t="s">
        <v>347</v>
      </c>
      <c r="D50" s="11" t="s">
        <v>482</v>
      </c>
      <c r="E50" s="11" t="s">
        <v>116</v>
      </c>
      <c r="F50" s="11" t="s">
        <v>117</v>
      </c>
      <c r="G50" s="1" t="s">
        <v>483</v>
      </c>
      <c r="H50" s="1" t="s">
        <v>484</v>
      </c>
      <c r="I50" s="1" t="s">
        <v>485</v>
      </c>
      <c r="J50" s="11" t="s">
        <v>484</v>
      </c>
      <c r="K50" s="11" t="s">
        <v>483</v>
      </c>
      <c r="L50" s="11" t="s">
        <v>486</v>
      </c>
      <c r="M50" s="11">
        <f>COUNTIF($S$2:$S$241,B50)</f>
        <v>1</v>
      </c>
      <c r="N50">
        <f>COUNTIF($T$2:$T$96,B50)</f>
        <v>1</v>
      </c>
      <c r="O50">
        <f>COUNTIF($U$2:$U$265,B50)</f>
        <v>0</v>
      </c>
      <c r="Q50">
        <f>COUNTIF('Project Hope UCSF and Dana Farb'!$B$2:$B$36,'Project Hope MK'!B7)</f>
        <v>0</v>
      </c>
      <c r="R50">
        <f>COUNTIF('Mariella second cohort'!$D$2:$D$20,'Project Hope MK'!B7)</f>
        <v>0</v>
      </c>
      <c r="S50" s="95" t="s">
        <v>487</v>
      </c>
      <c r="T50" t="s">
        <v>383</v>
      </c>
      <c r="U50" s="104" t="s">
        <v>488</v>
      </c>
    </row>
    <row r="51" spans="1:28" ht="25.5" customHeight="1">
      <c r="A51" s="11" t="s">
        <v>489</v>
      </c>
      <c r="B51" s="11" t="s">
        <v>490</v>
      </c>
      <c r="C51" s="11" t="s">
        <v>490</v>
      </c>
      <c r="D51" s="11" t="s">
        <v>491</v>
      </c>
      <c r="E51" s="11" t="s">
        <v>116</v>
      </c>
      <c r="F51" s="11" t="s">
        <v>117</v>
      </c>
      <c r="G51" s="1" t="s">
        <v>492</v>
      </c>
      <c r="H51" s="1" t="s">
        <v>493</v>
      </c>
      <c r="I51" s="1" t="s">
        <v>494</v>
      </c>
      <c r="J51" s="11" t="s">
        <v>493</v>
      </c>
      <c r="K51" s="11" t="s">
        <v>492</v>
      </c>
      <c r="L51" s="11" t="s">
        <v>494</v>
      </c>
      <c r="M51" s="11">
        <f>COUNTIF($S$2:$S$241,B51)</f>
        <v>1</v>
      </c>
      <c r="N51">
        <f>COUNTIF($T$2:$T$96,B51)</f>
        <v>1</v>
      </c>
      <c r="O51">
        <f>COUNTIF($U$2:$U$265,B51)</f>
        <v>1</v>
      </c>
      <c r="Q51">
        <f>COUNTIF('Project Hope UCSF and Dana Farb'!$B$2:$B$36,'Project Hope MK'!B12)</f>
        <v>0</v>
      </c>
      <c r="R51">
        <f>COUNTIF('Mariella second cohort'!$D$2:$D$20,'Project Hope MK'!B12)</f>
        <v>0</v>
      </c>
      <c r="S51" s="95" t="s">
        <v>495</v>
      </c>
      <c r="T51" t="s">
        <v>114</v>
      </c>
      <c r="U51" s="104" t="s">
        <v>496</v>
      </c>
    </row>
    <row r="52" spans="1:28">
      <c r="A52" s="11" t="s">
        <v>497</v>
      </c>
      <c r="B52" s="11" t="s">
        <v>498</v>
      </c>
      <c r="C52" s="11" t="s">
        <v>498</v>
      </c>
      <c r="D52" s="11" t="s">
        <v>499</v>
      </c>
      <c r="E52" s="11" t="s">
        <v>116</v>
      </c>
      <c r="F52" s="11" t="s">
        <v>117</v>
      </c>
      <c r="G52" s="1" t="s">
        <v>500</v>
      </c>
      <c r="H52" s="1" t="s">
        <v>501</v>
      </c>
      <c r="I52" s="1" t="s">
        <v>502</v>
      </c>
      <c r="J52" s="11" t="s">
        <v>503</v>
      </c>
      <c r="K52" s="11" t="s">
        <v>500</v>
      </c>
      <c r="L52" s="58" t="s">
        <v>504</v>
      </c>
      <c r="M52" s="11">
        <f>COUNTIF($S$2:$S$241,B52)</f>
        <v>1</v>
      </c>
      <c r="N52">
        <f>COUNTIF($T$2:$T$96,B52)</f>
        <v>1</v>
      </c>
      <c r="O52">
        <f>COUNTIF($U$2:$U$265,B52)</f>
        <v>1</v>
      </c>
      <c r="Q52">
        <f>COUNTIF('Project Hope UCSF and Dana Farb'!$B$2:$B$36,'Project Hope MK'!B10)</f>
        <v>0</v>
      </c>
      <c r="R52">
        <f>COUNTIF('Mariella second cohort'!$D$2:$D$20,'Project Hope MK'!B10)</f>
        <v>0</v>
      </c>
      <c r="S52" s="95" t="s">
        <v>505</v>
      </c>
      <c r="T52" t="s">
        <v>299</v>
      </c>
      <c r="U52" s="104" t="s">
        <v>506</v>
      </c>
    </row>
    <row r="53" spans="1:28">
      <c r="A53" s="11" t="s">
        <v>507</v>
      </c>
      <c r="B53" s="11" t="s">
        <v>229</v>
      </c>
      <c r="C53" s="11" t="s">
        <v>229</v>
      </c>
      <c r="D53" s="11" t="s">
        <v>508</v>
      </c>
      <c r="E53" s="11" t="s">
        <v>289</v>
      </c>
      <c r="F53" s="11" t="s">
        <v>393</v>
      </c>
      <c r="G53" s="1" t="s">
        <v>128</v>
      </c>
      <c r="H53" s="1" t="s">
        <v>128</v>
      </c>
      <c r="I53" s="1" t="s">
        <v>128</v>
      </c>
      <c r="J53" s="80" t="s">
        <v>509</v>
      </c>
      <c r="K53" s="80" t="s">
        <v>510</v>
      </c>
      <c r="L53" s="80" t="s">
        <v>511</v>
      </c>
      <c r="M53" s="11">
        <f>COUNTIF($S$2:$S$241,B53)</f>
        <v>0</v>
      </c>
      <c r="N53">
        <f>COUNTIF($T$2:$T$96,B53)</f>
        <v>1</v>
      </c>
      <c r="O53">
        <f>COUNTIF($U$2:$U$265,B53)</f>
        <v>0</v>
      </c>
      <c r="Q53">
        <f>COUNTIF('Project Hope UCSF and Dana Farb'!$B$2:$B$36,'Project Hope MK'!B90)</f>
        <v>0</v>
      </c>
      <c r="R53">
        <f>COUNTIF('Mariella second cohort'!$D$2:$D$20,'Project Hope MK'!B90)</f>
        <v>0</v>
      </c>
      <c r="S53" s="95" t="s">
        <v>512</v>
      </c>
      <c r="T53" t="s">
        <v>441</v>
      </c>
      <c r="U53" s="104" t="s">
        <v>513</v>
      </c>
    </row>
    <row r="54" spans="1:28" ht="24">
      <c r="A54" s="11" t="s">
        <v>514</v>
      </c>
      <c r="B54" s="11" t="s">
        <v>515</v>
      </c>
      <c r="C54" s="11" t="s">
        <v>515</v>
      </c>
      <c r="D54" s="11" t="s">
        <v>516</v>
      </c>
      <c r="E54" s="11" t="s">
        <v>116</v>
      </c>
      <c r="F54" s="11" t="s">
        <v>117</v>
      </c>
      <c r="G54" s="1" t="s">
        <v>517</v>
      </c>
      <c r="H54" s="1" t="s">
        <v>128</v>
      </c>
      <c r="I54" s="1" t="s">
        <v>518</v>
      </c>
      <c r="J54" s="93" t="s">
        <v>519</v>
      </c>
      <c r="K54" s="92" t="s">
        <v>517</v>
      </c>
      <c r="L54" s="11" t="s">
        <v>518</v>
      </c>
      <c r="M54" s="11">
        <f>COUNTIF($S$2:$S$241,B54)</f>
        <v>1</v>
      </c>
      <c r="N54">
        <f>COUNTIF($T$2:$T$96,B54)</f>
        <v>1</v>
      </c>
      <c r="O54">
        <f>COUNTIF($U$2:$U$265,B54)</f>
        <v>0</v>
      </c>
      <c r="P54" s="94" t="s">
        <v>520</v>
      </c>
      <c r="Q54">
        <f>COUNTIF('Project Hope UCSF and Dana Farb'!$B$2:$B$36,'Project Hope MK'!B40)</f>
        <v>2</v>
      </c>
      <c r="R54">
        <f>COUNTIF('Mariella second cohort'!$D$2:$D$20,'Project Hope MK'!B40)</f>
        <v>0</v>
      </c>
      <c r="S54" s="95" t="s">
        <v>521</v>
      </c>
      <c r="T54" t="s">
        <v>278</v>
      </c>
      <c r="U54" s="104" t="s">
        <v>522</v>
      </c>
      <c r="AA54" s="95" t="s">
        <v>250</v>
      </c>
      <c r="AB54">
        <f>COUNTIF($B$2:$B$89,AA54)</f>
        <v>1</v>
      </c>
    </row>
    <row r="55" spans="1:28">
      <c r="A55" s="121" t="s">
        <v>523</v>
      </c>
      <c r="B55" s="11" t="s">
        <v>524</v>
      </c>
      <c r="C55" s="11" t="s">
        <v>524</v>
      </c>
      <c r="D55" s="11" t="s">
        <v>525</v>
      </c>
      <c r="E55" s="11" t="s">
        <v>116</v>
      </c>
      <c r="F55" s="11" t="s">
        <v>117</v>
      </c>
      <c r="G55" s="1" t="s">
        <v>526</v>
      </c>
      <c r="H55" s="1" t="s">
        <v>527</v>
      </c>
      <c r="I55" s="1" t="s">
        <v>528</v>
      </c>
      <c r="J55" s="11" t="s">
        <v>527</v>
      </c>
      <c r="K55" s="92" t="s">
        <v>526</v>
      </c>
      <c r="L55" s="11" t="s">
        <v>528</v>
      </c>
      <c r="M55" s="11">
        <f>COUNTIF($S$2:$S$241,B55)</f>
        <v>1</v>
      </c>
      <c r="N55">
        <f>COUNTIF($T$2:$T$96,B55)</f>
        <v>1</v>
      </c>
      <c r="O55">
        <f>COUNTIF($U$2:$U$265,B55)</f>
        <v>0</v>
      </c>
      <c r="Q55">
        <f>COUNTIF('Project Hope UCSF and Dana Farb'!$B$2:$B$36,'Project Hope MK'!B20)</f>
        <v>0</v>
      </c>
      <c r="R55">
        <f>COUNTIF('Mariella second cohort'!$D$2:$D$20,'Project Hope MK'!B20)</f>
        <v>0</v>
      </c>
      <c r="S55" s="95" t="s">
        <v>529</v>
      </c>
      <c r="T55" t="s">
        <v>405</v>
      </c>
      <c r="U55" s="104" t="s">
        <v>530</v>
      </c>
      <c r="AA55" s="95" t="s">
        <v>124</v>
      </c>
      <c r="AB55">
        <f>COUNTIF($B$2:$B$89,AA55)</f>
        <v>1</v>
      </c>
    </row>
    <row r="56" spans="1:28">
      <c r="A56" s="121" t="s">
        <v>523</v>
      </c>
      <c r="B56" s="11" t="s">
        <v>339</v>
      </c>
      <c r="C56" s="11" t="s">
        <v>339</v>
      </c>
      <c r="D56" s="11" t="s">
        <v>531</v>
      </c>
      <c r="E56" s="11" t="s">
        <v>116</v>
      </c>
      <c r="F56" s="11" t="s">
        <v>117</v>
      </c>
      <c r="G56" s="1" t="s">
        <v>526</v>
      </c>
      <c r="H56" s="1" t="s">
        <v>532</v>
      </c>
      <c r="I56" s="1" t="s">
        <v>533</v>
      </c>
      <c r="J56" s="11" t="s">
        <v>532</v>
      </c>
      <c r="K56" s="92" t="s">
        <v>526</v>
      </c>
      <c r="L56" s="11" t="s">
        <v>533</v>
      </c>
      <c r="M56" s="11">
        <f>COUNTIF($S$2:$S$241,B56)</f>
        <v>2</v>
      </c>
      <c r="N56">
        <f>COUNTIF($T$2:$T$96,B56)</f>
        <v>1</v>
      </c>
      <c r="O56">
        <f>COUNTIF($U$2:$U$265,B56)</f>
        <v>0</v>
      </c>
      <c r="Q56">
        <f>COUNTIF('Project Hope UCSF and Dana Farb'!$B$2:$B$36,'Project Hope MK'!B37)</f>
        <v>0</v>
      </c>
      <c r="R56">
        <f>COUNTIF('Mariella second cohort'!$D$2:$D$20,'Project Hope MK'!B37)</f>
        <v>0</v>
      </c>
      <c r="S56" s="95" t="s">
        <v>534</v>
      </c>
      <c r="T56" t="s">
        <v>535</v>
      </c>
      <c r="U56" s="104" t="s">
        <v>536</v>
      </c>
      <c r="AA56" s="95" t="s">
        <v>537</v>
      </c>
      <c r="AB56">
        <f>COUNTIF($B$2:$B$89,AA56)</f>
        <v>0</v>
      </c>
    </row>
    <row r="57" spans="1:28">
      <c r="A57" s="11" t="s">
        <v>538</v>
      </c>
      <c r="B57" s="11" t="s">
        <v>380</v>
      </c>
      <c r="C57" s="11" t="s">
        <v>380</v>
      </c>
      <c r="D57" s="11" t="s">
        <v>539</v>
      </c>
      <c r="E57" s="11" t="s">
        <v>116</v>
      </c>
      <c r="F57" s="11" t="s">
        <v>117</v>
      </c>
      <c r="G57" s="1" t="s">
        <v>215</v>
      </c>
      <c r="H57" s="1" t="s">
        <v>215</v>
      </c>
      <c r="I57" s="1" t="s">
        <v>540</v>
      </c>
      <c r="J57" s="98" t="s">
        <v>541</v>
      </c>
      <c r="K57" s="11" t="s">
        <v>156</v>
      </c>
      <c r="L57" s="11" t="s">
        <v>540</v>
      </c>
      <c r="M57" s="11">
        <f>COUNTIF($S$2:$S$241,B57)</f>
        <v>1</v>
      </c>
      <c r="N57">
        <f>COUNTIF($T$2:$T$96,B57)</f>
        <v>1</v>
      </c>
      <c r="O57">
        <f>COUNTIF($U$2:$U$265,B57)</f>
        <v>0</v>
      </c>
      <c r="Q57">
        <f>COUNTIF('Project Hope UCSF and Dana Farb'!$B$2:$B$36,'Project Hope MK'!B30)</f>
        <v>0</v>
      </c>
      <c r="R57">
        <f>COUNTIF('Mariella second cohort'!$D$2:$D$20,'Project Hope MK'!B30)</f>
        <v>0</v>
      </c>
      <c r="S57" s="95" t="s">
        <v>542</v>
      </c>
      <c r="T57" t="s">
        <v>154</v>
      </c>
      <c r="U57" s="104" t="s">
        <v>543</v>
      </c>
      <c r="AA57" s="95" t="s">
        <v>544</v>
      </c>
      <c r="AB57">
        <f>COUNTIF($B$2:$B$89,AA57)</f>
        <v>0</v>
      </c>
    </row>
    <row r="58" spans="1:28">
      <c r="A58" s="11" t="s">
        <v>545</v>
      </c>
      <c r="B58" s="11" t="s">
        <v>546</v>
      </c>
      <c r="C58" s="11" t="s">
        <v>546</v>
      </c>
      <c r="D58" s="11" t="s">
        <v>547</v>
      </c>
      <c r="E58" s="11" t="s">
        <v>116</v>
      </c>
      <c r="F58" s="11" t="s">
        <v>117</v>
      </c>
      <c r="G58" s="1" t="s">
        <v>215</v>
      </c>
      <c r="H58" s="1" t="s">
        <v>215</v>
      </c>
      <c r="I58" s="1" t="s">
        <v>548</v>
      </c>
      <c r="J58" s="80" t="s">
        <v>549</v>
      </c>
      <c r="K58" s="11" t="s">
        <v>156</v>
      </c>
      <c r="L58" s="11" t="s">
        <v>550</v>
      </c>
      <c r="M58" s="11">
        <f>COUNTIF($S$2:$S$241,B58)</f>
        <v>1</v>
      </c>
      <c r="N58">
        <f>COUNTIF($T$2:$T$96,B58)</f>
        <v>0</v>
      </c>
      <c r="O58">
        <f>COUNTIF($U$2:$U$265,B58)</f>
        <v>0</v>
      </c>
      <c r="Q58">
        <f>COUNTIF('Project Hope UCSF and Dana Farb'!$B$2:$B$36,'Project Hope MK'!B33)</f>
        <v>0</v>
      </c>
      <c r="R58">
        <f>COUNTIF('Mariella second cohort'!$D$2:$D$20,'Project Hope MK'!B33)</f>
        <v>0</v>
      </c>
      <c r="S58" s="95" t="s">
        <v>551</v>
      </c>
      <c r="T58" t="s">
        <v>231</v>
      </c>
      <c r="U58" s="104" t="s">
        <v>552</v>
      </c>
      <c r="AA58" s="95" t="s">
        <v>553</v>
      </c>
      <c r="AB58">
        <f>COUNTIF($B$2:$B$89,AA58)</f>
        <v>0</v>
      </c>
    </row>
    <row r="59" spans="1:28">
      <c r="A59" s="11" t="s">
        <v>554</v>
      </c>
      <c r="B59" s="11" t="s">
        <v>423</v>
      </c>
      <c r="C59" s="11" t="s">
        <v>423</v>
      </c>
      <c r="D59" s="11" t="s">
        <v>555</v>
      </c>
      <c r="E59" s="11" t="s">
        <v>116</v>
      </c>
      <c r="F59" s="11" t="s">
        <v>117</v>
      </c>
      <c r="G59" s="1" t="s">
        <v>556</v>
      </c>
      <c r="H59" s="1" t="s">
        <v>557</v>
      </c>
      <c r="I59" s="1" t="s">
        <v>558</v>
      </c>
      <c r="J59" s="11" t="s">
        <v>557</v>
      </c>
      <c r="K59" s="11" t="s">
        <v>556</v>
      </c>
      <c r="L59" s="11" t="s">
        <v>558</v>
      </c>
      <c r="M59" s="11">
        <f>COUNTIF($S$2:$S$241,B59)</f>
        <v>1</v>
      </c>
      <c r="N59">
        <f>COUNTIF($T$2:$T$96,B59)</f>
        <v>1</v>
      </c>
      <c r="O59">
        <f>COUNTIF($U$2:$U$265,B59)</f>
        <v>0</v>
      </c>
      <c r="Q59">
        <f>COUNTIF('Project Hope UCSF and Dana Farb'!$B$2:$B$36,'Project Hope MK'!B16)</f>
        <v>0</v>
      </c>
      <c r="R59">
        <f>COUNTIF('Mariella second cohort'!$D$2:$D$20,'Project Hope MK'!B16)</f>
        <v>0</v>
      </c>
      <c r="S59" s="95" t="s">
        <v>559</v>
      </c>
      <c r="T59" t="s">
        <v>560</v>
      </c>
      <c r="U59" s="104" t="s">
        <v>561</v>
      </c>
      <c r="AA59" s="95" t="s">
        <v>562</v>
      </c>
      <c r="AB59">
        <f>COUNTIF($B$2:$B$89,AA59)</f>
        <v>0</v>
      </c>
    </row>
    <row r="60" spans="1:28">
      <c r="A60" s="11" t="s">
        <v>563</v>
      </c>
      <c r="B60" s="11" t="s">
        <v>243</v>
      </c>
      <c r="C60" s="11" t="s">
        <v>243</v>
      </c>
      <c r="D60" s="11" t="s">
        <v>564</v>
      </c>
      <c r="E60" s="11" t="s">
        <v>116</v>
      </c>
      <c r="F60" s="11" t="s">
        <v>117</v>
      </c>
      <c r="G60" s="1" t="s">
        <v>565</v>
      </c>
      <c r="H60" s="1" t="s">
        <v>566</v>
      </c>
      <c r="I60" s="1" t="s">
        <v>567</v>
      </c>
      <c r="J60" s="11" t="s">
        <v>566</v>
      </c>
      <c r="K60" s="11" t="s">
        <v>565</v>
      </c>
      <c r="L60" s="11" t="s">
        <v>567</v>
      </c>
      <c r="M60" s="11">
        <f>COUNTIF($S$2:$S$241,B60)</f>
        <v>1</v>
      </c>
      <c r="N60">
        <f>COUNTIF($T$2:$T$96,B60)</f>
        <v>1</v>
      </c>
      <c r="O60">
        <f>COUNTIF($U$2:$U$265,B60)</f>
        <v>1</v>
      </c>
      <c r="Q60">
        <f>COUNTIF('Project Hope UCSF and Dana Farb'!$B$2:$B$36,'Project Hope MK'!B23)</f>
        <v>2</v>
      </c>
      <c r="R60">
        <f>COUNTIF('Mariella second cohort'!$D$2:$D$20,'Project Hope MK'!B23)</f>
        <v>0</v>
      </c>
      <c r="S60" s="95" t="s">
        <v>568</v>
      </c>
      <c r="T60" t="s">
        <v>51</v>
      </c>
      <c r="U60" s="104" t="s">
        <v>569</v>
      </c>
      <c r="AA60" s="95" t="s">
        <v>204</v>
      </c>
      <c r="AB60">
        <f>COUNTIF($B$2:$B$89,AA60)</f>
        <v>1</v>
      </c>
    </row>
    <row r="61" spans="1:28">
      <c r="A61" s="11" t="s">
        <v>570</v>
      </c>
      <c r="B61" s="11" t="s">
        <v>571</v>
      </c>
      <c r="C61" s="11" t="s">
        <v>571</v>
      </c>
      <c r="D61" s="11" t="s">
        <v>572</v>
      </c>
      <c r="E61" s="11" t="s">
        <v>289</v>
      </c>
      <c r="F61" s="11" t="s">
        <v>117</v>
      </c>
      <c r="G61" s="1" t="s">
        <v>573</v>
      </c>
      <c r="H61" s="1" t="s">
        <v>574</v>
      </c>
      <c r="I61" s="1" t="s">
        <v>575</v>
      </c>
      <c r="J61" s="11" t="s">
        <v>574</v>
      </c>
      <c r="K61" s="11" t="s">
        <v>573</v>
      </c>
      <c r="L61" s="126" t="s">
        <v>575</v>
      </c>
      <c r="M61" s="11">
        <f>COUNTIF($S$2:$S$241,B61)</f>
        <v>1</v>
      </c>
      <c r="N61">
        <f>COUNTIF($T$2:$T$96,B61)</f>
        <v>1</v>
      </c>
      <c r="O61">
        <f>COUNTIF($U$2:$U$265,B61)</f>
        <v>0</v>
      </c>
      <c r="P61" s="77" t="s">
        <v>576</v>
      </c>
      <c r="Q61">
        <f>COUNTIF('Project Hope UCSF and Dana Farb'!$B$2:$B$36,'Project Hope MK'!B15)</f>
        <v>0</v>
      </c>
      <c r="R61">
        <f>COUNTIF('Mariella second cohort'!$D$2:$D$20,'Project Hope MK'!B15)</f>
        <v>0</v>
      </c>
      <c r="S61" s="95" t="s">
        <v>577</v>
      </c>
      <c r="T61" t="s">
        <v>418</v>
      </c>
      <c r="U61" s="104" t="s">
        <v>578</v>
      </c>
      <c r="AA61" s="95" t="s">
        <v>114</v>
      </c>
      <c r="AB61">
        <f>COUNTIF($B$2:$B$89,AA61)</f>
        <v>1</v>
      </c>
    </row>
    <row r="62" spans="1:28">
      <c r="A62" s="11" t="s">
        <v>579</v>
      </c>
      <c r="B62" s="11" t="s">
        <v>294</v>
      </c>
      <c r="C62" s="11" t="s">
        <v>294</v>
      </c>
      <c r="D62" s="11" t="s">
        <v>580</v>
      </c>
      <c r="E62" s="11" t="s">
        <v>116</v>
      </c>
      <c r="F62" s="11" t="s">
        <v>117</v>
      </c>
      <c r="G62" s="1" t="s">
        <v>581</v>
      </c>
      <c r="H62" s="1" t="s">
        <v>582</v>
      </c>
      <c r="I62" s="1" t="s">
        <v>583</v>
      </c>
      <c r="J62" s="11" t="s">
        <v>582</v>
      </c>
      <c r="K62" s="11" t="s">
        <v>581</v>
      </c>
      <c r="L62" s="11" t="s">
        <v>583</v>
      </c>
      <c r="M62" s="11">
        <f>COUNTIF($S$2:$S$241,B62)</f>
        <v>1</v>
      </c>
      <c r="N62">
        <f>COUNTIF($T$2:$T$96,B62)</f>
        <v>1</v>
      </c>
      <c r="O62">
        <f>COUNTIF($U$2:$U$265,B62)</f>
        <v>1</v>
      </c>
      <c r="Q62">
        <f>COUNTIF('Project Hope UCSF and Dana Farb'!$B$2:$B$36,'Project Hope MK'!B26)</f>
        <v>0</v>
      </c>
      <c r="R62">
        <f>COUNTIF('Mariella second cohort'!$D$2:$D$20,'Project Hope MK'!B26)</f>
        <v>0</v>
      </c>
      <c r="S62" s="95" t="s">
        <v>584</v>
      </c>
      <c r="T62" t="s">
        <v>524</v>
      </c>
      <c r="U62" s="104" t="s">
        <v>219</v>
      </c>
      <c r="AA62" s="95" t="s">
        <v>269</v>
      </c>
      <c r="AB62">
        <f>COUNTIF($B$2:$B$89,AA62)</f>
        <v>1</v>
      </c>
    </row>
    <row r="63" spans="1:28">
      <c r="A63" s="11" t="s">
        <v>585</v>
      </c>
      <c r="B63" s="11" t="s">
        <v>331</v>
      </c>
      <c r="C63" s="11" t="s">
        <v>331</v>
      </c>
      <c r="D63" s="11" t="s">
        <v>586</v>
      </c>
      <c r="E63" s="11" t="s">
        <v>116</v>
      </c>
      <c r="F63" s="11" t="s">
        <v>117</v>
      </c>
      <c r="G63" s="1" t="s">
        <v>587</v>
      </c>
      <c r="H63" s="1" t="s">
        <v>588</v>
      </c>
      <c r="I63" s="1" t="s">
        <v>589</v>
      </c>
      <c r="J63" s="11" t="s">
        <v>588</v>
      </c>
      <c r="K63" s="92" t="s">
        <v>587</v>
      </c>
      <c r="L63" s="11" t="s">
        <v>589</v>
      </c>
      <c r="M63" s="11">
        <f>COUNTIF($S$2:$S$241,B63)</f>
        <v>1</v>
      </c>
      <c r="N63">
        <f>COUNTIF($T$2:$T$96,B63)</f>
        <v>1</v>
      </c>
      <c r="O63">
        <f>COUNTIF($U$2:$U$265,B63)</f>
        <v>1</v>
      </c>
      <c r="Q63">
        <f>COUNTIF('Project Hope UCSF and Dana Farb'!$B$2:$B$36,'Project Hope MK'!B47)</f>
        <v>0</v>
      </c>
      <c r="R63">
        <f>COUNTIF('Mariella second cohort'!$D$2:$D$20,'Project Hope MK'!B47)</f>
        <v>0</v>
      </c>
      <c r="S63" s="95" t="s">
        <v>590</v>
      </c>
      <c r="T63" t="s">
        <v>307</v>
      </c>
      <c r="U63" s="104" t="s">
        <v>559</v>
      </c>
      <c r="AA63" s="95" t="s">
        <v>591</v>
      </c>
      <c r="AB63">
        <f>COUNTIF($B$2:$B$89,AA63)</f>
        <v>0</v>
      </c>
    </row>
    <row r="64" spans="1:28">
      <c r="A64" s="11" t="s">
        <v>592</v>
      </c>
      <c r="B64" s="11" t="s">
        <v>133</v>
      </c>
      <c r="C64" s="11" t="s">
        <v>133</v>
      </c>
      <c r="D64" s="11" t="s">
        <v>593</v>
      </c>
      <c r="E64" s="11" t="s">
        <v>116</v>
      </c>
      <c r="F64" s="11" t="s">
        <v>117</v>
      </c>
      <c r="G64" s="1" t="s">
        <v>215</v>
      </c>
      <c r="H64" s="1" t="s">
        <v>215</v>
      </c>
      <c r="I64" s="1" t="s">
        <v>594</v>
      </c>
      <c r="J64" s="98" t="s">
        <v>595</v>
      </c>
      <c r="K64" s="11" t="s">
        <v>156</v>
      </c>
      <c r="L64" s="11" t="s">
        <v>596</v>
      </c>
      <c r="M64" s="11">
        <f>COUNTIF($S$2:$S$241,B64)</f>
        <v>1</v>
      </c>
      <c r="N64">
        <f>COUNTIF($T$2:$T$96,B64)</f>
        <v>1</v>
      </c>
      <c r="O64">
        <f>COUNTIF($U$2:$U$265,B64)</f>
        <v>0</v>
      </c>
      <c r="Q64">
        <f>COUNTIF('Project Hope UCSF and Dana Farb'!$B$2:$B$36,'Project Hope MK'!B42)</f>
        <v>0</v>
      </c>
      <c r="R64">
        <f>COUNTIF('Mariella second cohort'!$D$2:$D$20,'Project Hope MK'!B42)</f>
        <v>0</v>
      </c>
      <c r="S64" s="95" t="s">
        <v>597</v>
      </c>
      <c r="T64" t="s">
        <v>195</v>
      </c>
      <c r="U64" s="104" t="s">
        <v>598</v>
      </c>
      <c r="AA64" s="95" t="s">
        <v>599</v>
      </c>
      <c r="AB64">
        <f>COUNTIF($B$2:$B$89,AA64)</f>
        <v>0</v>
      </c>
    </row>
    <row r="65" spans="1:28">
      <c r="A65" s="11" t="s">
        <v>600</v>
      </c>
      <c r="B65" s="11" t="s">
        <v>151</v>
      </c>
      <c r="C65" s="11" t="s">
        <v>151</v>
      </c>
      <c r="D65" s="11" t="s">
        <v>601</v>
      </c>
      <c r="E65" s="11" t="s">
        <v>116</v>
      </c>
      <c r="F65" s="11" t="s">
        <v>117</v>
      </c>
      <c r="G65" s="1" t="s">
        <v>215</v>
      </c>
      <c r="H65" s="1" t="s">
        <v>215</v>
      </c>
      <c r="I65" s="1" t="s">
        <v>316</v>
      </c>
      <c r="J65" s="98" t="s">
        <v>602</v>
      </c>
      <c r="K65" s="11" t="s">
        <v>156</v>
      </c>
      <c r="L65" s="11" t="s">
        <v>603</v>
      </c>
      <c r="M65" s="11">
        <f>COUNTIF($S$2:$S$241,B65)</f>
        <v>1</v>
      </c>
      <c r="N65">
        <f>COUNTIF($T$2:$T$96,B65)</f>
        <v>1</v>
      </c>
      <c r="O65">
        <f>COUNTIF($U$2:$U$265,B65)</f>
        <v>0</v>
      </c>
      <c r="Q65">
        <f>COUNTIF('Project Hope UCSF and Dana Farb'!$B$2:$B$36,'Project Hope MK'!B43)</f>
        <v>0</v>
      </c>
      <c r="R65">
        <f>COUNTIF('Mariella second cohort'!$D$2:$D$20,'Project Hope MK'!B43)</f>
        <v>0</v>
      </c>
      <c r="S65" s="95" t="s">
        <v>604</v>
      </c>
      <c r="T65" t="s">
        <v>238</v>
      </c>
      <c r="U65" s="104" t="s">
        <v>551</v>
      </c>
      <c r="AA65" s="95" t="s">
        <v>605</v>
      </c>
      <c r="AB65">
        <f>COUNTIF($B$2:$B$89,AA65)</f>
        <v>0</v>
      </c>
    </row>
    <row r="66" spans="1:28">
      <c r="A66" s="11" t="s">
        <v>606</v>
      </c>
      <c r="B66" s="11" t="s">
        <v>607</v>
      </c>
      <c r="C66" s="11" t="s">
        <v>607</v>
      </c>
      <c r="D66" s="11" t="s">
        <v>608</v>
      </c>
      <c r="E66" s="11" t="s">
        <v>116</v>
      </c>
      <c r="F66" s="11" t="s">
        <v>117</v>
      </c>
      <c r="G66" s="1" t="s">
        <v>215</v>
      </c>
      <c r="H66" s="1" t="s">
        <v>215</v>
      </c>
      <c r="I66" s="1" t="s">
        <v>609</v>
      </c>
      <c r="J66" s="98" t="s">
        <v>610</v>
      </c>
      <c r="K66" s="11" t="s">
        <v>156</v>
      </c>
      <c r="L66" s="11" t="s">
        <v>609</v>
      </c>
      <c r="M66" s="11">
        <f>COUNTIF($S$2:$S$241,B66)</f>
        <v>1</v>
      </c>
      <c r="N66">
        <f>COUNTIF($T$2:$T$96,B66)</f>
        <v>1</v>
      </c>
      <c r="O66">
        <f>COUNTIF($U$2:$U$265,B66)</f>
        <v>0</v>
      </c>
      <c r="Q66">
        <f>COUNTIF('Project Hope UCSF and Dana Farb'!$B$2:$B$36,'Project Hope MK'!B13)</f>
        <v>0</v>
      </c>
      <c r="R66">
        <f>COUNTIF('Mariella second cohort'!$D$2:$D$20,'Project Hope MK'!B13)</f>
        <v>0</v>
      </c>
      <c r="S66" s="95" t="s">
        <v>417</v>
      </c>
      <c r="T66" t="s">
        <v>611</v>
      </c>
      <c r="U66" s="104" t="s">
        <v>612</v>
      </c>
    </row>
    <row r="67" spans="1:28">
      <c r="A67" s="11" t="s">
        <v>613</v>
      </c>
      <c r="B67" s="11" t="s">
        <v>293</v>
      </c>
      <c r="C67" s="11" t="s">
        <v>293</v>
      </c>
      <c r="D67" s="11" t="s">
        <v>614</v>
      </c>
      <c r="E67" s="11" t="s">
        <v>116</v>
      </c>
      <c r="F67" s="11" t="s">
        <v>117</v>
      </c>
      <c r="G67" s="1" t="s">
        <v>615</v>
      </c>
      <c r="H67" s="1" t="s">
        <v>616</v>
      </c>
      <c r="I67" s="1" t="s">
        <v>617</v>
      </c>
      <c r="J67" s="77" t="s">
        <v>618</v>
      </c>
      <c r="K67" s="11" t="s">
        <v>615</v>
      </c>
      <c r="L67" s="58" t="s">
        <v>619</v>
      </c>
      <c r="M67" s="11">
        <f>COUNTIF($S$2:$S$241,B67)</f>
        <v>1</v>
      </c>
      <c r="N67">
        <f>COUNTIF($T$2:$T$96,B67)</f>
        <v>1</v>
      </c>
      <c r="O67">
        <f>COUNTIF($U$2:$U$265,B67)</f>
        <v>1</v>
      </c>
      <c r="Q67">
        <f>COUNTIF('Project Hope UCSF and Dana Farb'!$B$2:$B$36,'Project Hope MK'!B17)</f>
        <v>0</v>
      </c>
      <c r="R67">
        <f>COUNTIF('Mariella second cohort'!$D$2:$D$20,'Project Hope MK'!B17)</f>
        <v>0</v>
      </c>
      <c r="S67" s="95" t="s">
        <v>620</v>
      </c>
      <c r="T67" t="s">
        <v>346</v>
      </c>
      <c r="U67" s="104" t="s">
        <v>283</v>
      </c>
      <c r="AA67" s="95" t="s">
        <v>621</v>
      </c>
      <c r="AB67">
        <f>COUNTIF($B$2:$B$89,AA67)</f>
        <v>0</v>
      </c>
    </row>
    <row r="68" spans="1:28">
      <c r="A68" s="11" t="s">
        <v>622</v>
      </c>
      <c r="B68" s="11" t="s">
        <v>623</v>
      </c>
      <c r="C68" s="11" t="s">
        <v>623</v>
      </c>
      <c r="D68" s="11" t="s">
        <v>624</v>
      </c>
      <c r="E68" s="11" t="s">
        <v>289</v>
      </c>
      <c r="F68" s="11" t="s">
        <v>117</v>
      </c>
      <c r="G68" s="1" t="s">
        <v>625</v>
      </c>
      <c r="H68" s="1" t="s">
        <v>626</v>
      </c>
      <c r="I68" s="1" t="s">
        <v>627</v>
      </c>
      <c r="J68" s="11" t="s">
        <v>626</v>
      </c>
      <c r="K68" s="11" t="s">
        <v>625</v>
      </c>
      <c r="L68" s="11" t="s">
        <v>628</v>
      </c>
      <c r="M68" s="11">
        <f>COUNTIF($S$2:$S$241,B68)</f>
        <v>1</v>
      </c>
      <c r="N68">
        <f>COUNTIF($T$2:$T$96,B68)</f>
        <v>0</v>
      </c>
      <c r="O68">
        <f>COUNTIF($U$2:$U$265,B68)</f>
        <v>0</v>
      </c>
      <c r="Q68">
        <f>COUNTIF('Project Hope UCSF and Dana Farb'!$B$2:$B$36,'Project Hope MK'!B19)</f>
        <v>0</v>
      </c>
      <c r="R68">
        <f>COUNTIF('Mariella second cohort'!$D$2:$D$20,'Project Hope MK'!B19)</f>
        <v>1</v>
      </c>
      <c r="S68" s="95" t="s">
        <v>629</v>
      </c>
      <c r="T68" t="s">
        <v>136</v>
      </c>
      <c r="U68" s="104" t="s">
        <v>630</v>
      </c>
      <c r="AA68" s="95" t="s">
        <v>631</v>
      </c>
      <c r="AB68">
        <f>COUNTIF($B$2:$B$89,AA68)</f>
        <v>0</v>
      </c>
    </row>
    <row r="69" spans="1:28">
      <c r="A69" s="11" t="s">
        <v>632</v>
      </c>
      <c r="B69" s="11" t="s">
        <v>633</v>
      </c>
      <c r="C69" s="11" t="s">
        <v>633</v>
      </c>
      <c r="D69" s="11" t="s">
        <v>634</v>
      </c>
      <c r="E69" s="11" t="s">
        <v>116</v>
      </c>
      <c r="F69" s="11" t="s">
        <v>117</v>
      </c>
      <c r="G69" s="1" t="s">
        <v>635</v>
      </c>
      <c r="H69" s="1" t="s">
        <v>636</v>
      </c>
      <c r="I69" s="1" t="s">
        <v>637</v>
      </c>
      <c r="J69" s="11" t="s">
        <v>636</v>
      </c>
      <c r="K69" s="11" t="s">
        <v>635</v>
      </c>
      <c r="L69" s="11" t="s">
        <v>637</v>
      </c>
      <c r="M69" s="11">
        <f>COUNTIF($S$2:$S$241,B69)</f>
        <v>1</v>
      </c>
      <c r="N69">
        <f>COUNTIF($T$2:$T$96,B69)</f>
        <v>1</v>
      </c>
      <c r="O69">
        <f>COUNTIF($U$2:$U$265,B69)</f>
        <v>0</v>
      </c>
      <c r="Q69">
        <f>COUNTIF('Project Hope UCSF and Dana Farb'!$B$2:$B$36,'Project Hope MK'!B18)</f>
        <v>0</v>
      </c>
      <c r="R69">
        <f>COUNTIF('Mariella second cohort'!$D$2:$D$20,'Project Hope MK'!B18)</f>
        <v>0</v>
      </c>
      <c r="S69" s="95" t="s">
        <v>152</v>
      </c>
      <c r="T69" t="s">
        <v>454</v>
      </c>
      <c r="U69" s="104" t="s">
        <v>638</v>
      </c>
      <c r="AA69" s="95" t="s">
        <v>639</v>
      </c>
      <c r="AB69">
        <f>COUNTIF($B$2:$B$89,AA69)</f>
        <v>0</v>
      </c>
    </row>
    <row r="70" spans="1:28">
      <c r="A70" s="11" t="s">
        <v>640</v>
      </c>
      <c r="B70" s="11" t="s">
        <v>363</v>
      </c>
      <c r="C70" s="11" t="s">
        <v>363</v>
      </c>
      <c r="D70" s="11" t="s">
        <v>641</v>
      </c>
      <c r="E70" s="11" t="s">
        <v>116</v>
      </c>
      <c r="F70" s="11" t="s">
        <v>117</v>
      </c>
      <c r="G70" s="1" t="s">
        <v>642</v>
      </c>
      <c r="H70" s="1" t="s">
        <v>643</v>
      </c>
      <c r="I70" s="1" t="s">
        <v>644</v>
      </c>
      <c r="J70" s="11" t="s">
        <v>156</v>
      </c>
      <c r="K70" s="11" t="s">
        <v>156</v>
      </c>
      <c r="L70" s="90" t="s">
        <v>644</v>
      </c>
      <c r="M70" s="11">
        <f>COUNTIF($S$2:$S$241,B70)</f>
        <v>1</v>
      </c>
      <c r="N70">
        <f>COUNTIF($T$2:$T$96,B70)</f>
        <v>1</v>
      </c>
      <c r="O70">
        <f>COUNTIF($U$2:$U$265,B70)</f>
        <v>1</v>
      </c>
      <c r="P70" s="77" t="s">
        <v>319</v>
      </c>
      <c r="Q70">
        <f>COUNTIF('Project Hope UCSF and Dana Farb'!$B$2:$B$36,'Project Hope MK'!B22)</f>
        <v>0</v>
      </c>
      <c r="R70">
        <f>COUNTIF('Mariella second cohort'!$D$2:$D$20,'Project Hope MK'!B22)</f>
        <v>0</v>
      </c>
      <c r="S70" s="95" t="s">
        <v>645</v>
      </c>
      <c r="T70" t="s">
        <v>412</v>
      </c>
      <c r="U70" s="104" t="s">
        <v>646</v>
      </c>
      <c r="AA70" s="95" t="s">
        <v>204</v>
      </c>
      <c r="AB70">
        <f>COUNTIF($B$2:$B$89,AA70)</f>
        <v>1</v>
      </c>
    </row>
    <row r="71" spans="1:28">
      <c r="A71" s="11" t="s">
        <v>647</v>
      </c>
      <c r="B71" s="11" t="s">
        <v>404</v>
      </c>
      <c r="C71" s="11" t="s">
        <v>404</v>
      </c>
      <c r="D71" s="11" t="s">
        <v>648</v>
      </c>
      <c r="E71" s="11" t="s">
        <v>116</v>
      </c>
      <c r="F71" s="11" t="s">
        <v>117</v>
      </c>
      <c r="G71" s="1" t="s">
        <v>215</v>
      </c>
      <c r="H71" s="1" t="s">
        <v>215</v>
      </c>
      <c r="I71" s="1" t="s">
        <v>649</v>
      </c>
      <c r="J71" s="98" t="s">
        <v>650</v>
      </c>
      <c r="K71" s="11" t="s">
        <v>156</v>
      </c>
      <c r="L71" s="11" t="s">
        <v>649</v>
      </c>
      <c r="M71" s="11">
        <f>COUNTIF($S$2:$S$241,B71)</f>
        <v>1</v>
      </c>
      <c r="N71">
        <f>COUNTIF($T$2:$T$96,B71)</f>
        <v>1</v>
      </c>
      <c r="O71">
        <f>COUNTIF($U$2:$U$265,B71)</f>
        <v>0</v>
      </c>
      <c r="Q71">
        <f>COUNTIF('Project Hope UCSF and Dana Farb'!$B$2:$B$36,'Project Hope MK'!B28)</f>
        <v>0</v>
      </c>
      <c r="R71">
        <f>COUNTIF('Mariella second cohort'!$D$2:$D$20,'Project Hope MK'!B28)</f>
        <v>0</v>
      </c>
      <c r="S71" s="95" t="s">
        <v>651</v>
      </c>
      <c r="T71" t="s">
        <v>490</v>
      </c>
      <c r="U71" s="104" t="s">
        <v>274</v>
      </c>
      <c r="AA71" s="95" t="s">
        <v>652</v>
      </c>
      <c r="AB71">
        <f>COUNTIF($B$2:$B$89,AA71)</f>
        <v>0</v>
      </c>
    </row>
    <row r="72" spans="1:28">
      <c r="A72" s="11" t="s">
        <v>653</v>
      </c>
      <c r="B72" s="11" t="s">
        <v>479</v>
      </c>
      <c r="C72" s="11" t="s">
        <v>479</v>
      </c>
      <c r="D72" s="11" t="s">
        <v>654</v>
      </c>
      <c r="E72" s="11" t="s">
        <v>116</v>
      </c>
      <c r="F72" s="11" t="s">
        <v>117</v>
      </c>
      <c r="G72" s="1" t="s">
        <v>215</v>
      </c>
      <c r="H72" s="1" t="s">
        <v>215</v>
      </c>
      <c r="I72" s="1" t="s">
        <v>655</v>
      </c>
      <c r="J72" s="80" t="s">
        <v>656</v>
      </c>
      <c r="K72" s="11" t="s">
        <v>156</v>
      </c>
      <c r="L72" s="11" t="s">
        <v>655</v>
      </c>
      <c r="M72" s="11">
        <f>COUNTIF($S$2:$S$241,B72)</f>
        <v>1</v>
      </c>
      <c r="N72">
        <f>COUNTIF($T$2:$T$96,B72)</f>
        <v>1</v>
      </c>
      <c r="O72">
        <f>COUNTIF($U$2:$U$265,B72)</f>
        <v>0</v>
      </c>
      <c r="Q72">
        <f>COUNTIF('Project Hope UCSF and Dana Farb'!$B$2:$B$36,'Project Hope MK'!B32)</f>
        <v>2</v>
      </c>
      <c r="R72">
        <f>COUNTIF('Mariella second cohort'!$D$2:$D$20,'Project Hope MK'!B32)</f>
        <v>0</v>
      </c>
      <c r="S72" s="95" t="s">
        <v>657</v>
      </c>
      <c r="T72" t="s">
        <v>658</v>
      </c>
      <c r="U72" s="104" t="s">
        <v>659</v>
      </c>
      <c r="AA72" s="95" t="s">
        <v>284</v>
      </c>
      <c r="AB72">
        <f>COUNTIF($B$2:$B$89,AA72)</f>
        <v>1</v>
      </c>
    </row>
    <row r="73" spans="1:28">
      <c r="A73" s="11" t="s">
        <v>660</v>
      </c>
      <c r="B73" s="11" t="s">
        <v>210</v>
      </c>
      <c r="C73" s="11" t="s">
        <v>210</v>
      </c>
      <c r="D73" s="11" t="s">
        <v>661</v>
      </c>
      <c r="E73" s="11" t="s">
        <v>116</v>
      </c>
      <c r="F73" s="11" t="s">
        <v>117</v>
      </c>
      <c r="G73" s="1" t="s">
        <v>662</v>
      </c>
      <c r="H73" s="1" t="s">
        <v>663</v>
      </c>
      <c r="I73" s="1" t="s">
        <v>664</v>
      </c>
      <c r="J73" s="7" t="s">
        <v>665</v>
      </c>
      <c r="K73" s="11" t="s">
        <v>662</v>
      </c>
      <c r="L73" s="11" t="s">
        <v>666</v>
      </c>
      <c r="M73" s="11">
        <f>COUNTIF($S$2:$S$241,B73)</f>
        <v>1</v>
      </c>
      <c r="N73">
        <f>COUNTIF($T$2:$T$96,B73)</f>
        <v>1</v>
      </c>
      <c r="O73">
        <f>COUNTIF($U$2:$U$265,B73)</f>
        <v>1</v>
      </c>
      <c r="Q73">
        <f>COUNTIF('Project Hope UCSF and Dana Farb'!$B$2:$B$36,'Project Hope MK'!B27)</f>
        <v>0</v>
      </c>
      <c r="R73">
        <f>COUNTIF('Mariella second cohort'!$D$2:$D$20,'Project Hope MK'!B27)</f>
        <v>0</v>
      </c>
      <c r="S73" s="95" t="s">
        <v>667</v>
      </c>
      <c r="T73" t="s">
        <v>571</v>
      </c>
      <c r="U73" s="104" t="s">
        <v>176</v>
      </c>
      <c r="AA73" s="95" t="s">
        <v>278</v>
      </c>
      <c r="AB73">
        <f>COUNTIF($B$2:$B$89,AA73)</f>
        <v>1</v>
      </c>
    </row>
    <row r="74" spans="1:28">
      <c r="A74" s="11" t="s">
        <v>668</v>
      </c>
      <c r="B74" s="11" t="s">
        <v>611</v>
      </c>
      <c r="C74" s="11" t="s">
        <v>611</v>
      </c>
      <c r="D74" s="11" t="s">
        <v>669</v>
      </c>
      <c r="E74" s="11" t="s">
        <v>116</v>
      </c>
      <c r="F74" s="11" t="s">
        <v>117</v>
      </c>
      <c r="G74" s="1" t="s">
        <v>215</v>
      </c>
      <c r="H74" s="1" t="s">
        <v>215</v>
      </c>
      <c r="I74" s="1" t="s">
        <v>670</v>
      </c>
      <c r="J74" s="98" t="s">
        <v>671</v>
      </c>
      <c r="K74" s="11" t="s">
        <v>156</v>
      </c>
      <c r="L74" s="11" t="s">
        <v>670</v>
      </c>
      <c r="M74" s="11">
        <f>COUNTIF($S$2:$S$241,B74)</f>
        <v>1</v>
      </c>
      <c r="N74">
        <f>COUNTIF($T$2:$T$96,B74)</f>
        <v>1</v>
      </c>
      <c r="O74">
        <f>COUNTIF($U$2:$U$265,B74)</f>
        <v>0</v>
      </c>
      <c r="Q74">
        <f>COUNTIF('Project Hope UCSF and Dana Farb'!$B$2:$B$36,'Project Hope MK'!B35)</f>
        <v>0</v>
      </c>
      <c r="R74">
        <f>COUNTIF('Mariella second cohort'!$D$2:$D$20,'Project Hope MK'!B35)</f>
        <v>0</v>
      </c>
      <c r="S74" s="95" t="s">
        <v>672</v>
      </c>
      <c r="T74" t="s">
        <v>673</v>
      </c>
      <c r="U74" s="104" t="s">
        <v>470</v>
      </c>
      <c r="AA74" s="95" t="s">
        <v>674</v>
      </c>
      <c r="AB74">
        <f>COUNTIF($B$2:$B$89,AA74)</f>
        <v>0</v>
      </c>
    </row>
    <row r="75" spans="1:28">
      <c r="A75" s="11" t="s">
        <v>675</v>
      </c>
      <c r="B75" s="11" t="s">
        <v>676</v>
      </c>
      <c r="C75" s="11" t="s">
        <v>676</v>
      </c>
      <c r="D75" s="11" t="s">
        <v>677</v>
      </c>
      <c r="E75" s="11" t="s">
        <v>116</v>
      </c>
      <c r="F75" s="11" t="s">
        <v>117</v>
      </c>
      <c r="G75" s="1" t="s">
        <v>678</v>
      </c>
      <c r="H75" s="1" t="s">
        <v>679</v>
      </c>
      <c r="I75" s="1" t="s">
        <v>680</v>
      </c>
      <c r="J75" s="11" t="s">
        <v>156</v>
      </c>
      <c r="K75" s="11" t="s">
        <v>156</v>
      </c>
      <c r="L75" s="11" t="s">
        <v>156</v>
      </c>
      <c r="M75" s="11">
        <f>COUNTIF($S$2:$S$241,B75)</f>
        <v>1</v>
      </c>
      <c r="N75">
        <f>COUNTIF($T$2:$T$96,B75)</f>
        <v>0</v>
      </c>
      <c r="O75">
        <f>COUNTIF($U$2:$U$265,B75)</f>
        <v>1</v>
      </c>
      <c r="Q75">
        <f>COUNTIF('Project Hope UCSF and Dana Farb'!$B$2:$B$36,'Project Hope MK'!B89)</f>
        <v>0</v>
      </c>
      <c r="R75">
        <f>COUNTIF('Mariella second cohort'!$D$2:$D$20,'Project Hope MK'!B89)</f>
        <v>0</v>
      </c>
      <c r="S75" s="95" t="s">
        <v>681</v>
      </c>
      <c r="T75" t="s">
        <v>193</v>
      </c>
      <c r="U75" s="104" t="s">
        <v>682</v>
      </c>
    </row>
    <row r="76" spans="1:28">
      <c r="A76" s="122" t="s">
        <v>683</v>
      </c>
      <c r="B76" s="11" t="s">
        <v>658</v>
      </c>
      <c r="C76" s="11" t="s">
        <v>658</v>
      </c>
      <c r="D76" s="11" t="s">
        <v>684</v>
      </c>
      <c r="E76" s="11" t="s">
        <v>289</v>
      </c>
      <c r="F76" s="11" t="s">
        <v>117</v>
      </c>
      <c r="G76" s="1" t="s">
        <v>685</v>
      </c>
      <c r="H76" s="1" t="s">
        <v>686</v>
      </c>
      <c r="I76" s="1" t="s">
        <v>687</v>
      </c>
      <c r="J76" s="11" t="s">
        <v>686</v>
      </c>
      <c r="K76" s="11" t="s">
        <v>685</v>
      </c>
      <c r="L76" s="11" t="s">
        <v>687</v>
      </c>
      <c r="M76" s="11">
        <f>COUNTIF($S$2:$S$241,B76)</f>
        <v>0</v>
      </c>
      <c r="N76">
        <f>COUNTIF($T$2:$T$96,B76)</f>
        <v>1</v>
      </c>
      <c r="O76">
        <f>COUNTIF($U$2:$U$265,B76)</f>
        <v>1</v>
      </c>
      <c r="Q76">
        <f>COUNTIF('Project Hope UCSF and Dana Farb'!$B$2:$B$36,'Project Hope MK'!B34)</f>
        <v>0</v>
      </c>
      <c r="R76">
        <f>COUNTIF('Mariella second cohort'!$D$2:$D$20,'Project Hope MK'!B34)</f>
        <v>0</v>
      </c>
      <c r="S76" s="95" t="s">
        <v>688</v>
      </c>
      <c r="T76" t="s">
        <v>158</v>
      </c>
      <c r="U76" s="104" t="s">
        <v>689</v>
      </c>
      <c r="AA76" s="95" t="s">
        <v>690</v>
      </c>
      <c r="AB76">
        <f>COUNTIF($B$2:$B$89,AA76)</f>
        <v>0</v>
      </c>
    </row>
    <row r="77" spans="1:28">
      <c r="A77" s="122" t="s">
        <v>683</v>
      </c>
      <c r="B77" s="11" t="s">
        <v>158</v>
      </c>
      <c r="C77" s="11" t="s">
        <v>158</v>
      </c>
      <c r="D77" s="11" t="s">
        <v>691</v>
      </c>
      <c r="E77" s="11" t="s">
        <v>289</v>
      </c>
      <c r="F77" s="11" t="s">
        <v>117</v>
      </c>
      <c r="G77" s="1" t="s">
        <v>685</v>
      </c>
      <c r="H77" s="1" t="s">
        <v>692</v>
      </c>
      <c r="I77" s="1" t="s">
        <v>693</v>
      </c>
      <c r="J77" s="11" t="s">
        <v>694</v>
      </c>
      <c r="K77" s="92" t="s">
        <v>685</v>
      </c>
      <c r="L77" s="11" t="s">
        <v>695</v>
      </c>
      <c r="M77" s="11">
        <f>COUNTIF($S$2:$S$241,B77)</f>
        <v>1</v>
      </c>
      <c r="N77">
        <f>COUNTIF($T$2:$T$96,B77)</f>
        <v>1</v>
      </c>
      <c r="O77">
        <f>COUNTIF($U$2:$U$265,B77)</f>
        <v>0</v>
      </c>
      <c r="Q77">
        <f>COUNTIF('Project Hope UCSF and Dana Farb'!$B$2:$B$36,'Project Hope MK'!B45)</f>
        <v>0</v>
      </c>
      <c r="R77">
        <f>COUNTIF('Mariella second cohort'!$D$2:$D$20,'Project Hope MK'!B45)</f>
        <v>0</v>
      </c>
      <c r="S77" s="95" t="s">
        <v>696</v>
      </c>
      <c r="T77" t="s">
        <v>269</v>
      </c>
      <c r="U77" s="104" t="s">
        <v>697</v>
      </c>
      <c r="AA77" s="95" t="s">
        <v>698</v>
      </c>
      <c r="AB77">
        <f>COUNTIF($B$2:$B$89,AA77)</f>
        <v>0</v>
      </c>
    </row>
    <row r="78" spans="1:28" ht="24">
      <c r="A78" s="11" t="s">
        <v>699</v>
      </c>
      <c r="B78" s="11" t="s">
        <v>535</v>
      </c>
      <c r="C78" s="11" t="s">
        <v>535</v>
      </c>
      <c r="D78" s="11" t="s">
        <v>700</v>
      </c>
      <c r="E78" s="11" t="s">
        <v>116</v>
      </c>
      <c r="F78" s="11" t="s">
        <v>117</v>
      </c>
      <c r="G78" s="1" t="s">
        <v>701</v>
      </c>
      <c r="H78" s="1" t="s">
        <v>702</v>
      </c>
      <c r="I78" s="1" t="s">
        <v>703</v>
      </c>
      <c r="J78" s="11" t="s">
        <v>702</v>
      </c>
      <c r="K78" s="66" t="s">
        <v>701</v>
      </c>
      <c r="L78" s="11" t="s">
        <v>703</v>
      </c>
      <c r="M78" s="11">
        <f>COUNTIF($S$2:$S$241,B78)</f>
        <v>1</v>
      </c>
      <c r="N78">
        <f>COUNTIF($T$2:$T$96,B78)</f>
        <v>1</v>
      </c>
      <c r="O78">
        <f>COUNTIF($U$2:$U$265,B78)</f>
        <v>0</v>
      </c>
      <c r="P78" s="77" t="s">
        <v>704</v>
      </c>
      <c r="Q78">
        <f>COUNTIF('Project Hope UCSF and Dana Farb'!$B$2:$B$36,'Project Hope MK'!B44)</f>
        <v>0</v>
      </c>
      <c r="R78">
        <f>COUNTIF('Mariella second cohort'!$D$2:$D$20,'Project Hope MK'!B44)</f>
        <v>0</v>
      </c>
      <c r="S78" s="95" t="s">
        <v>705</v>
      </c>
      <c r="T78" t="s">
        <v>498</v>
      </c>
      <c r="U78" s="104" t="s">
        <v>706</v>
      </c>
      <c r="AA78" s="95" t="s">
        <v>707</v>
      </c>
      <c r="AB78">
        <f>COUNTIF($B$2:$B$89,AA78)</f>
        <v>0</v>
      </c>
    </row>
    <row r="79" spans="1:28">
      <c r="A79" s="11" t="s">
        <v>708</v>
      </c>
      <c r="B79" s="11" t="s">
        <v>709</v>
      </c>
      <c r="C79" s="11" t="s">
        <v>709</v>
      </c>
      <c r="D79" s="11" t="s">
        <v>710</v>
      </c>
      <c r="E79" s="11" t="s">
        <v>116</v>
      </c>
      <c r="F79" s="11" t="s">
        <v>117</v>
      </c>
      <c r="G79" s="1" t="s">
        <v>711</v>
      </c>
      <c r="H79" s="1" t="s">
        <v>712</v>
      </c>
      <c r="I79" s="1" t="s">
        <v>713</v>
      </c>
      <c r="J79" s="11" t="s">
        <v>712</v>
      </c>
      <c r="K79" s="11" t="s">
        <v>711</v>
      </c>
      <c r="L79" s="11" t="s">
        <v>713</v>
      </c>
      <c r="M79" s="11">
        <f>COUNTIF($S$2:$S$241,B79)</f>
        <v>1</v>
      </c>
      <c r="N79">
        <f>COUNTIF($T$2:$T$96,B79)</f>
        <v>0</v>
      </c>
      <c r="O79">
        <f>COUNTIF($U$2:$U$265,B79)</f>
        <v>0</v>
      </c>
      <c r="Q79">
        <f>COUNTIF('Project Hope UCSF and Dana Farb'!$B$2:$B$36,'Project Hope MK'!B41)</f>
        <v>2</v>
      </c>
      <c r="R79">
        <f>COUNTIF('Mariella second cohort'!$D$2:$D$20,'Project Hope MK'!B41)</f>
        <v>0</v>
      </c>
      <c r="S79" s="95" t="s">
        <v>714</v>
      </c>
      <c r="T79" t="s">
        <v>515</v>
      </c>
      <c r="U79" s="104" t="s">
        <v>577</v>
      </c>
      <c r="AA79" s="95" t="s">
        <v>715</v>
      </c>
      <c r="AB79">
        <f>COUNTIF($B$2:$B$89,AA79)</f>
        <v>0</v>
      </c>
    </row>
    <row r="80" spans="1:28">
      <c r="A80" s="98" t="s">
        <v>716</v>
      </c>
      <c r="B80" s="11" t="s">
        <v>560</v>
      </c>
      <c r="C80" s="11" t="s">
        <v>560</v>
      </c>
      <c r="D80" s="11" t="s">
        <v>717</v>
      </c>
      <c r="E80" s="11" t="s">
        <v>116</v>
      </c>
      <c r="F80" s="11" t="s">
        <v>117</v>
      </c>
      <c r="G80" s="1" t="s">
        <v>215</v>
      </c>
      <c r="H80" s="1" t="s">
        <v>215</v>
      </c>
      <c r="I80" s="1" t="s">
        <v>718</v>
      </c>
      <c r="J80" s="80" t="s">
        <v>719</v>
      </c>
      <c r="K80" s="66" t="s">
        <v>156</v>
      </c>
      <c r="L80" s="11" t="s">
        <v>718</v>
      </c>
      <c r="M80" s="11">
        <f>COUNTIF($S$2:$S$241,B80)</f>
        <v>1</v>
      </c>
      <c r="N80">
        <f>COUNTIF($T$2:$T$96,B80)</f>
        <v>1</v>
      </c>
      <c r="O80">
        <f>COUNTIF($U$2:$U$265,B80)</f>
        <v>0</v>
      </c>
      <c r="Q80">
        <f>COUNTIF('Project Hope UCSF and Dana Farb'!$B$2:$B$36,'Project Hope MK'!B39)</f>
        <v>1</v>
      </c>
      <c r="R80">
        <f>COUNTIF('Mariella second cohort'!$D$2:$D$20,'Project Hope MK'!B39)</f>
        <v>0</v>
      </c>
      <c r="S80" s="95" t="s">
        <v>720</v>
      </c>
      <c r="T80" t="s">
        <v>287</v>
      </c>
      <c r="U80" s="104" t="s">
        <v>721</v>
      </c>
      <c r="AA80" s="95" t="s">
        <v>722</v>
      </c>
      <c r="AB80">
        <f>COUNTIF($B$2:$B$89,AA80)</f>
        <v>0</v>
      </c>
    </row>
    <row r="81" spans="1:28">
      <c r="A81" s="11" t="s">
        <v>723</v>
      </c>
      <c r="B81" s="11" t="s">
        <v>122</v>
      </c>
      <c r="C81" s="11" t="s">
        <v>122</v>
      </c>
      <c r="D81" s="11" t="s">
        <v>724</v>
      </c>
      <c r="E81" s="11" t="s">
        <v>116</v>
      </c>
      <c r="F81" s="11" t="s">
        <v>117</v>
      </c>
      <c r="G81" s="1" t="s">
        <v>725</v>
      </c>
      <c r="H81" s="1" t="s">
        <v>726</v>
      </c>
      <c r="I81" s="1" t="s">
        <v>727</v>
      </c>
      <c r="J81" s="11" t="s">
        <v>728</v>
      </c>
      <c r="K81" s="11" t="s">
        <v>725</v>
      </c>
      <c r="L81" s="11" t="s">
        <v>729</v>
      </c>
      <c r="M81" s="11">
        <f>COUNTIF($S$2:$S$241,B81)</f>
        <v>1</v>
      </c>
      <c r="N81">
        <f>COUNTIF($T$2:$T$96,B81)</f>
        <v>1</v>
      </c>
      <c r="O81">
        <f>COUNTIF($U$2:$U$265,B81)</f>
        <v>1</v>
      </c>
      <c r="Q81">
        <f>COUNTIF('Project Hope UCSF and Dana Farb'!$B$2:$B$36,'Project Hope MK'!B25)</f>
        <v>0</v>
      </c>
      <c r="R81">
        <f>COUNTIF('Mariella second cohort'!$D$2:$D$20,'Project Hope MK'!B25)</f>
        <v>0</v>
      </c>
      <c r="S81" s="95" t="s">
        <v>730</v>
      </c>
      <c r="T81" t="s">
        <v>731</v>
      </c>
      <c r="U81" s="104" t="s">
        <v>379</v>
      </c>
      <c r="AA81" s="95" t="s">
        <v>261</v>
      </c>
      <c r="AB81">
        <f>COUNTIF($B$2:$B$89,AA81)</f>
        <v>1</v>
      </c>
    </row>
    <row r="82" spans="1:28">
      <c r="A82" s="11" t="s">
        <v>732</v>
      </c>
      <c r="B82" s="11" t="s">
        <v>370</v>
      </c>
      <c r="C82" s="11" t="s">
        <v>370</v>
      </c>
      <c r="D82" s="11" t="s">
        <v>733</v>
      </c>
      <c r="E82" s="11" t="s">
        <v>289</v>
      </c>
      <c r="F82" s="11" t="s">
        <v>451</v>
      </c>
      <c r="G82" s="1" t="s">
        <v>128</v>
      </c>
      <c r="H82" s="1" t="s">
        <v>128</v>
      </c>
      <c r="I82" s="1" t="s">
        <v>128</v>
      </c>
      <c r="J82" s="98" t="s">
        <v>734</v>
      </c>
      <c r="K82" s="80" t="s">
        <v>735</v>
      </c>
      <c r="L82" s="98" t="s">
        <v>736</v>
      </c>
      <c r="M82" s="11">
        <f>COUNTIF($S$2:$S$241,B82)</f>
        <v>0</v>
      </c>
      <c r="N82">
        <f>COUNTIF($T$2:$T$96,B82)</f>
        <v>1</v>
      </c>
      <c r="O82">
        <f>COUNTIF($U$2:$U$265,B82)</f>
        <v>0</v>
      </c>
      <c r="Q82">
        <f>COUNTIF('Project Hope UCSF and Dana Farb'!$B$2:$B$36,'Project Hope MK'!B92)</f>
        <v>0</v>
      </c>
      <c r="R82">
        <f>COUNTIF('Mariella second cohort'!$D$2:$D$20,'Project Hope MK'!B92)</f>
        <v>0</v>
      </c>
      <c r="S82" s="95" t="s">
        <v>737</v>
      </c>
      <c r="T82" t="s">
        <v>449</v>
      </c>
      <c r="U82" s="105" t="s">
        <v>738</v>
      </c>
    </row>
    <row r="83" spans="1:28">
      <c r="A83" s="123" t="s">
        <v>73</v>
      </c>
      <c r="B83" s="11" t="s">
        <v>74</v>
      </c>
      <c r="C83" s="11" t="s">
        <v>74</v>
      </c>
      <c r="D83" s="11" t="s">
        <v>739</v>
      </c>
      <c r="E83" s="11" t="s">
        <v>289</v>
      </c>
      <c r="F83" s="11" t="s">
        <v>451</v>
      </c>
      <c r="G83" s="1" t="s">
        <v>350</v>
      </c>
      <c r="H83" s="1" t="s">
        <v>350</v>
      </c>
      <c r="I83" s="1" t="s">
        <v>350</v>
      </c>
      <c r="J83" s="11" t="s">
        <v>351</v>
      </c>
      <c r="K83" s="11" t="s">
        <v>351</v>
      </c>
      <c r="L83" s="11" t="s">
        <v>352</v>
      </c>
      <c r="M83" s="11">
        <f>COUNTIF($S$2:$S$241,B83)</f>
        <v>0</v>
      </c>
      <c r="N83">
        <f>COUNTIF($T$2:$T$96,B83)</f>
        <v>1</v>
      </c>
      <c r="O83">
        <f>COUNTIF($U$2:$U$265,B83)</f>
        <v>0</v>
      </c>
      <c r="Q83">
        <f>COUNTIF('Project Hope UCSF and Dana Farb'!$B$2:$B$36,'Project Hope MK'!B93)</f>
        <v>0</v>
      </c>
      <c r="R83">
        <f>COUNTIF('Mariella second cohort'!$D$2:$D$20,'Project Hope MK'!B93)</f>
        <v>0</v>
      </c>
      <c r="S83" s="95" t="s">
        <v>740</v>
      </c>
      <c r="T83" t="s">
        <v>74</v>
      </c>
      <c r="U83" s="104" t="s">
        <v>741</v>
      </c>
    </row>
    <row r="84" spans="1:28">
      <c r="A84" s="123" t="s">
        <v>73</v>
      </c>
      <c r="B84" s="11" t="s">
        <v>75</v>
      </c>
      <c r="C84" s="11" t="s">
        <v>75</v>
      </c>
      <c r="D84" s="11" t="s">
        <v>742</v>
      </c>
      <c r="E84" s="11" t="s">
        <v>289</v>
      </c>
      <c r="F84" s="11" t="s">
        <v>451</v>
      </c>
      <c r="G84" s="1" t="s">
        <v>350</v>
      </c>
      <c r="H84" s="1" t="s">
        <v>350</v>
      </c>
      <c r="I84" s="1" t="s">
        <v>350</v>
      </c>
      <c r="J84" s="11" t="s">
        <v>351</v>
      </c>
      <c r="K84" s="11" t="s">
        <v>66</v>
      </c>
      <c r="L84" s="11" t="s">
        <v>352</v>
      </c>
      <c r="M84" s="11">
        <f>COUNTIF($S$2:$S$241,B84)</f>
        <v>0</v>
      </c>
      <c r="N84">
        <f>COUNTIF($T$2:$T$96,B84)</f>
        <v>1</v>
      </c>
      <c r="O84">
        <f>COUNTIF($U$2:$U$265,B84)</f>
        <v>0</v>
      </c>
      <c r="Q84">
        <f>COUNTIF('Project Hope UCSF and Dana Farb'!$B$2:$B$36,'Project Hope MK'!B94)</f>
        <v>0</v>
      </c>
      <c r="R84">
        <f>COUNTIF('Mariella second cohort'!$D$2:$D$20,'Project Hope MK'!B94)</f>
        <v>0</v>
      </c>
      <c r="S84" s="95" t="s">
        <v>743</v>
      </c>
      <c r="T84" t="s">
        <v>71</v>
      </c>
      <c r="U84" s="104" t="s">
        <v>744</v>
      </c>
    </row>
    <row r="85" spans="1:28">
      <c r="A85" s="99" t="s">
        <v>745</v>
      </c>
      <c r="B85" s="11" t="s">
        <v>275</v>
      </c>
      <c r="C85" s="11" t="s">
        <v>275</v>
      </c>
      <c r="D85" s="11" t="s">
        <v>746</v>
      </c>
      <c r="E85" s="11" t="s">
        <v>116</v>
      </c>
      <c r="F85" s="11" t="s">
        <v>117</v>
      </c>
      <c r="G85" s="1" t="s">
        <v>215</v>
      </c>
      <c r="H85" s="1" t="s">
        <v>215</v>
      </c>
      <c r="I85" s="1" t="s">
        <v>747</v>
      </c>
      <c r="J85" s="80" t="s">
        <v>748</v>
      </c>
      <c r="K85" s="11" t="s">
        <v>156</v>
      </c>
      <c r="L85" s="11" t="s">
        <v>747</v>
      </c>
      <c r="M85" s="11">
        <f>COUNTIF($S$2:$S$241,B85)</f>
        <v>1</v>
      </c>
      <c r="N85">
        <f>COUNTIF($T$2:$T$96,B85)</f>
        <v>1</v>
      </c>
      <c r="O85">
        <f>COUNTIF($U$2:$U$265,B85)</f>
        <v>0</v>
      </c>
      <c r="P85" s="5"/>
      <c r="Q85">
        <f>COUNTIF('Project Hope UCSF and Dana Farb'!$B$2:$B$36,'Project Hope MK'!B14)</f>
        <v>0</v>
      </c>
      <c r="R85">
        <f>COUNTIF('Mariella second cohort'!$D$2:$D$20,'Project Hope MK'!B14)</f>
        <v>0</v>
      </c>
      <c r="S85" s="95" t="s">
        <v>706</v>
      </c>
      <c r="T85" t="s">
        <v>213</v>
      </c>
      <c r="U85" s="104" t="s">
        <v>749</v>
      </c>
      <c r="AA85" s="95" t="s">
        <v>750</v>
      </c>
      <c r="AB85">
        <f>COUNTIF($B$2:$B$89,AA85)</f>
        <v>0</v>
      </c>
    </row>
    <row r="86" spans="1:28">
      <c r="A86" s="124" t="s">
        <v>70</v>
      </c>
      <c r="B86" s="11" t="s">
        <v>71</v>
      </c>
      <c r="C86" s="11" t="s">
        <v>71</v>
      </c>
      <c r="D86" s="11" t="s">
        <v>751</v>
      </c>
      <c r="E86" s="11" t="s">
        <v>289</v>
      </c>
      <c r="F86" s="11" t="s">
        <v>451</v>
      </c>
      <c r="G86" s="1" t="s">
        <v>350</v>
      </c>
      <c r="H86" s="1" t="s">
        <v>350</v>
      </c>
      <c r="I86" s="1" t="s">
        <v>350</v>
      </c>
      <c r="J86" s="11" t="s">
        <v>351</v>
      </c>
      <c r="K86" s="11" t="s">
        <v>351</v>
      </c>
      <c r="L86" s="11" t="s">
        <v>352</v>
      </c>
      <c r="M86" s="11">
        <f>COUNTIF($S$2:$S$241,B86)</f>
        <v>0</v>
      </c>
      <c r="N86">
        <f>COUNTIF($T$2:$T$96,B86)</f>
        <v>1</v>
      </c>
      <c r="O86">
        <f>COUNTIF($U$2:$U$265,B86)</f>
        <v>0</v>
      </c>
      <c r="Q86">
        <f>COUNTIF('Project Hope UCSF and Dana Farb'!$B$2:$B$36,'Project Hope MK'!B91)</f>
        <v>0</v>
      </c>
      <c r="R86">
        <f>COUNTIF('Mariella second cohort'!$D$2:$D$20,'Project Hope MK'!B91)</f>
        <v>0</v>
      </c>
      <c r="S86" s="95" t="s">
        <v>752</v>
      </c>
      <c r="T86" t="s">
        <v>391</v>
      </c>
      <c r="U86" s="104" t="s">
        <v>753</v>
      </c>
    </row>
    <row r="87" spans="1:28">
      <c r="A87" s="124" t="s">
        <v>70</v>
      </c>
      <c r="B87" s="11" t="s">
        <v>76</v>
      </c>
      <c r="C87" s="11" t="s">
        <v>76</v>
      </c>
      <c r="D87" s="11" t="s">
        <v>754</v>
      </c>
      <c r="E87" s="11" t="s">
        <v>289</v>
      </c>
      <c r="F87" s="11" t="s">
        <v>451</v>
      </c>
      <c r="G87" s="1" t="s">
        <v>350</v>
      </c>
      <c r="H87" s="1" t="s">
        <v>350</v>
      </c>
      <c r="I87" s="1" t="s">
        <v>350</v>
      </c>
      <c r="J87" s="11" t="s">
        <v>351</v>
      </c>
      <c r="K87" s="11" t="s">
        <v>66</v>
      </c>
      <c r="L87" s="58" t="s">
        <v>352</v>
      </c>
      <c r="M87" s="11">
        <f>COUNTIF($S$2:$S$241,B87)</f>
        <v>0</v>
      </c>
      <c r="N87">
        <f>COUNTIF($T$2:$T$96,B87)</f>
        <v>1</v>
      </c>
      <c r="O87">
        <f>COUNTIF($U$2:$U$265,B87)</f>
        <v>0</v>
      </c>
      <c r="Q87">
        <f>COUNTIF('Project Hope UCSF and Dana Farb'!$B$2:$B$36,'Project Hope MK'!B95)</f>
        <v>0</v>
      </c>
      <c r="R87">
        <f>COUNTIF('Mariella second cohort'!$D$2:$D$20,'Project Hope MK'!B95)</f>
        <v>0</v>
      </c>
      <c r="S87" s="95" t="s">
        <v>755</v>
      </c>
      <c r="T87" t="s">
        <v>75</v>
      </c>
      <c r="U87" s="104" t="s">
        <v>756</v>
      </c>
    </row>
    <row r="88" spans="1:28">
      <c r="A88" s="98" t="s">
        <v>757</v>
      </c>
      <c r="B88" s="11" t="s">
        <v>357</v>
      </c>
      <c r="C88" s="11" t="s">
        <v>357</v>
      </c>
      <c r="D88" s="11" t="s">
        <v>758</v>
      </c>
      <c r="E88" s="11" t="s">
        <v>116</v>
      </c>
      <c r="F88" s="11" t="s">
        <v>117</v>
      </c>
      <c r="G88" s="1" t="s">
        <v>759</v>
      </c>
      <c r="H88" s="1" t="s">
        <v>760</v>
      </c>
      <c r="I88" s="1" t="s">
        <v>761</v>
      </c>
      <c r="J88" s="7" t="s">
        <v>762</v>
      </c>
      <c r="K88" s="92" t="s">
        <v>759</v>
      </c>
      <c r="L88" s="11" t="s">
        <v>763</v>
      </c>
      <c r="M88" s="11">
        <f>COUNTIF($S$2:$S$241,B88)</f>
        <v>1</v>
      </c>
      <c r="N88">
        <f>COUNTIF($T$2:$T$96,B88)</f>
        <v>1</v>
      </c>
      <c r="O88">
        <f>COUNTIF($U$2:$U$265,B88)</f>
        <v>1</v>
      </c>
      <c r="Q88">
        <f>COUNTIF('Project Hope UCSF and Dana Farb'!$B$2:$B$36,'Project Hope MK'!B11)</f>
        <v>2</v>
      </c>
      <c r="R88">
        <f>COUNTIF('Mariella second cohort'!$D$2:$D$20,'Project Hope MK'!B11)</f>
        <v>0</v>
      </c>
      <c r="S88" s="95" t="s">
        <v>764</v>
      </c>
      <c r="T88" t="s">
        <v>320</v>
      </c>
      <c r="U88" s="104" t="s">
        <v>765</v>
      </c>
    </row>
    <row r="89" spans="1:28">
      <c r="A89" s="11" t="s">
        <v>766</v>
      </c>
      <c r="B89" s="11" t="s">
        <v>767</v>
      </c>
      <c r="C89" s="11" t="s">
        <v>767</v>
      </c>
      <c r="D89" s="11" t="s">
        <v>768</v>
      </c>
      <c r="E89" s="11" t="s">
        <v>116</v>
      </c>
      <c r="F89" s="11" t="s">
        <v>117</v>
      </c>
      <c r="G89" s="1" t="s">
        <v>769</v>
      </c>
      <c r="H89" s="1" t="s">
        <v>770</v>
      </c>
      <c r="I89" s="1" t="s">
        <v>771</v>
      </c>
      <c r="J89" s="11" t="s">
        <v>770</v>
      </c>
      <c r="K89" s="11" t="s">
        <v>769</v>
      </c>
      <c r="L89" s="11" t="s">
        <v>772</v>
      </c>
      <c r="M89" s="11">
        <f>COUNTIF($S$2:$S$241,B89)</f>
        <v>1</v>
      </c>
      <c r="N89">
        <f>COUNTIF($T$2:$T$96,B89)</f>
        <v>0</v>
      </c>
      <c r="O89">
        <f>COUNTIF($U$2:$U$265,B89)</f>
        <v>1</v>
      </c>
      <c r="Q89">
        <f>COUNTIF('Project Hope UCSF and Dana Farb'!$B$2:$B$36,'Project Hope MK'!B59)</f>
        <v>0</v>
      </c>
      <c r="R89">
        <f>COUNTIF('Mariella second cohort'!$D$2:$D$20,'Project Hope MK'!B59)</f>
        <v>0</v>
      </c>
      <c r="S89" s="95" t="s">
        <v>773</v>
      </c>
      <c r="T89" t="s">
        <v>774</v>
      </c>
      <c r="U89" s="104" t="s">
        <v>775</v>
      </c>
    </row>
    <row r="90" spans="1:28">
      <c r="A90" s="11" t="s">
        <v>776</v>
      </c>
      <c r="B90" s="11" t="s">
        <v>774</v>
      </c>
      <c r="C90" s="11" t="s">
        <v>774</v>
      </c>
      <c r="D90" s="11" t="s">
        <v>777</v>
      </c>
      <c r="E90" s="11" t="s">
        <v>116</v>
      </c>
      <c r="F90" s="11" t="s">
        <v>117</v>
      </c>
      <c r="G90" s="1" t="s">
        <v>778</v>
      </c>
      <c r="H90" s="1" t="s">
        <v>779</v>
      </c>
      <c r="I90" s="1" t="s">
        <v>780</v>
      </c>
      <c r="J90" s="11" t="s">
        <v>779</v>
      </c>
      <c r="K90" s="11" t="s">
        <v>778</v>
      </c>
      <c r="L90" s="11" t="s">
        <v>780</v>
      </c>
      <c r="M90" s="11">
        <f>COUNTIF($S$2:$S$241,B90)</f>
        <v>1</v>
      </c>
      <c r="N90">
        <f>COUNTIF($T$2:$T$96,B90)</f>
        <v>1</v>
      </c>
      <c r="O90">
        <f>COUNTIF($U$2:$U$265,B90)</f>
        <v>0</v>
      </c>
      <c r="Q90">
        <f>COUNTIF('Project Hope UCSF and Dana Farb'!$B$2:$B$36,'Project Hope MK'!B48)</f>
        <v>0</v>
      </c>
      <c r="R90">
        <f>COUNTIF('Mariella second cohort'!$D$2:$D$20,'Project Hope MK'!B48)</f>
        <v>0</v>
      </c>
      <c r="S90" s="95" t="s">
        <v>781</v>
      </c>
      <c r="T90" t="s">
        <v>607</v>
      </c>
      <c r="U90" s="104" t="s">
        <v>782</v>
      </c>
      <c r="AA90" s="95" t="s">
        <v>783</v>
      </c>
      <c r="AB90">
        <f>COUNTIF($B$2:$B$89,AA90)</f>
        <v>0</v>
      </c>
    </row>
    <row r="91" spans="1:28">
      <c r="A91" s="11" t="s">
        <v>784</v>
      </c>
      <c r="B91" s="11" t="s">
        <v>464</v>
      </c>
      <c r="C91" s="11" t="s">
        <v>464</v>
      </c>
      <c r="D91" s="11" t="s">
        <v>785</v>
      </c>
      <c r="E91" s="11" t="s">
        <v>116</v>
      </c>
      <c r="F91" s="11" t="s">
        <v>117</v>
      </c>
      <c r="G91" s="1" t="s">
        <v>786</v>
      </c>
      <c r="H91" s="1" t="s">
        <v>787</v>
      </c>
      <c r="I91" s="1" t="s">
        <v>788</v>
      </c>
      <c r="J91" s="11" t="s">
        <v>787</v>
      </c>
      <c r="K91" s="11" t="s">
        <v>786</v>
      </c>
      <c r="L91" s="11" t="s">
        <v>788</v>
      </c>
      <c r="M91" s="11">
        <f>COUNTIF($S$2:$S$241,B91)</f>
        <v>1</v>
      </c>
      <c r="N91">
        <f>COUNTIF($T$2:$T$96,B91)</f>
        <v>1</v>
      </c>
      <c r="O91">
        <f>COUNTIF($U$2:$U$265,B91)</f>
        <v>0</v>
      </c>
      <c r="Q91">
        <f>COUNTIF('Project Hope UCSF and Dana Farb'!$B$2:$B$36,'Project Hope MK'!B46)</f>
        <v>0</v>
      </c>
      <c r="R91">
        <f>COUNTIF('Mariella second cohort'!$D$2:$D$20,'Project Hope MK'!B46)</f>
        <v>0</v>
      </c>
      <c r="S91" s="95" t="s">
        <v>789</v>
      </c>
      <c r="T91" t="s">
        <v>342</v>
      </c>
      <c r="U91" s="104" t="s">
        <v>790</v>
      </c>
      <c r="AA91" s="95" t="s">
        <v>791</v>
      </c>
      <c r="AB91">
        <f>COUNTIF($B$2:$B$89,AA91)</f>
        <v>0</v>
      </c>
    </row>
    <row r="92" spans="1:28">
      <c r="A92" s="11" t="s">
        <v>792</v>
      </c>
      <c r="B92" s="11" t="s">
        <v>161</v>
      </c>
      <c r="C92" s="11" t="s">
        <v>161</v>
      </c>
      <c r="D92" s="11" t="s">
        <v>793</v>
      </c>
      <c r="E92" s="11" t="s">
        <v>116</v>
      </c>
      <c r="F92" s="11" t="s">
        <v>117</v>
      </c>
      <c r="G92" s="1" t="s">
        <v>794</v>
      </c>
      <c r="H92" s="1" t="s">
        <v>795</v>
      </c>
      <c r="I92" s="1" t="s">
        <v>796</v>
      </c>
      <c r="J92" s="11" t="s">
        <v>795</v>
      </c>
      <c r="K92" s="11" t="s">
        <v>794</v>
      </c>
      <c r="L92" s="11" t="s">
        <v>796</v>
      </c>
      <c r="M92" s="11">
        <f>COUNTIF($S$2:$S$241,B92)</f>
        <v>1</v>
      </c>
      <c r="N92">
        <f>COUNTIF($T$2:$T$96,B92)</f>
        <v>1</v>
      </c>
      <c r="O92">
        <f>COUNTIF($U$2:$U$265,B92)</f>
        <v>0</v>
      </c>
      <c r="Q92">
        <f>COUNTIF('Project Hope UCSF and Dana Farb'!$B$2:$B$36,'Project Hope MK'!B29)</f>
        <v>0</v>
      </c>
      <c r="R92">
        <f>COUNTIF('Mariella second cohort'!$D$2:$D$20,'Project Hope MK'!B29)</f>
        <v>0</v>
      </c>
      <c r="S92" s="95" t="s">
        <v>797</v>
      </c>
      <c r="T92" t="s">
        <v>798</v>
      </c>
      <c r="U92" s="104" t="s">
        <v>141</v>
      </c>
      <c r="AA92" s="95" t="s">
        <v>799</v>
      </c>
      <c r="AB92">
        <f>COUNTIF($B$2:$B$89,AA92)</f>
        <v>0</v>
      </c>
    </row>
    <row r="93" spans="1:28">
      <c r="A93" s="11" t="s">
        <v>800</v>
      </c>
      <c r="B93" s="11" t="s">
        <v>220</v>
      </c>
      <c r="C93" s="11" t="s">
        <v>220</v>
      </c>
      <c r="D93" s="11" t="s">
        <v>801</v>
      </c>
      <c r="E93" s="11" t="s">
        <v>116</v>
      </c>
      <c r="F93" s="11" t="s">
        <v>117</v>
      </c>
      <c r="G93" s="1" t="s">
        <v>802</v>
      </c>
      <c r="H93" s="1" t="s">
        <v>803</v>
      </c>
      <c r="I93" s="1" t="s">
        <v>804</v>
      </c>
      <c r="J93" s="11" t="s">
        <v>803</v>
      </c>
      <c r="K93" s="11" t="s">
        <v>802</v>
      </c>
      <c r="L93" s="11" t="s">
        <v>804</v>
      </c>
      <c r="M93" s="11">
        <f>COUNTIF($S$2:$S$241,B93)</f>
        <v>0</v>
      </c>
      <c r="N93">
        <f>COUNTIF($T$2:$T$96,B93)</f>
        <v>1</v>
      </c>
      <c r="O93">
        <f>COUNTIF($U$2:$U$265,B93)</f>
        <v>1</v>
      </c>
      <c r="Q93">
        <f>COUNTIF('Project Hope UCSF and Dana Farb'!$B$2:$B$36,'Project Hope MK'!B64)</f>
        <v>0</v>
      </c>
      <c r="R93">
        <f>COUNTIF('Mariella second cohort'!$D$2:$D$20,'Project Hope MK'!B64)</f>
        <v>0</v>
      </c>
      <c r="S93" s="95" t="s">
        <v>112</v>
      </c>
      <c r="T93" t="s">
        <v>204</v>
      </c>
      <c r="U93" s="104" t="s">
        <v>805</v>
      </c>
    </row>
    <row r="94" spans="1:28">
      <c r="A94" s="11" t="s">
        <v>806</v>
      </c>
      <c r="B94" s="11" t="s">
        <v>731</v>
      </c>
      <c r="C94" s="11" t="s">
        <v>731</v>
      </c>
      <c r="D94" s="11" t="s">
        <v>807</v>
      </c>
      <c r="E94" s="11" t="s">
        <v>116</v>
      </c>
      <c r="F94" s="11" t="s">
        <v>117</v>
      </c>
      <c r="G94" s="1" t="s">
        <v>808</v>
      </c>
      <c r="H94" s="1" t="s">
        <v>809</v>
      </c>
      <c r="I94" s="1" t="s">
        <v>810</v>
      </c>
      <c r="J94" s="11" t="s">
        <v>809</v>
      </c>
      <c r="K94" s="11" t="s">
        <v>808</v>
      </c>
      <c r="L94" s="11" t="s">
        <v>810</v>
      </c>
      <c r="M94" s="11">
        <f>COUNTIF($S$2:$S$241,B94)</f>
        <v>1</v>
      </c>
      <c r="N94">
        <f>COUNTIF($T$2:$T$96,B94)</f>
        <v>1</v>
      </c>
      <c r="O94">
        <f>COUNTIF($U$2:$U$265,B94)</f>
        <v>1</v>
      </c>
      <c r="Q94">
        <f>COUNTIF('Project Hope UCSF and Dana Farb'!$B$2:$B$36,'Project Hope MK'!B53)</f>
        <v>0</v>
      </c>
      <c r="R94">
        <f>COUNTIF('Mariella second cohort'!$D$2:$D$20,'Project Hope MK'!B53)</f>
        <v>0</v>
      </c>
      <c r="S94" s="95" t="s">
        <v>210</v>
      </c>
      <c r="T94" t="s">
        <v>811</v>
      </c>
      <c r="U94" s="104" t="s">
        <v>132</v>
      </c>
    </row>
    <row r="95" spans="1:28">
      <c r="A95" s="11" t="s">
        <v>812</v>
      </c>
      <c r="B95" s="11" t="s">
        <v>673</v>
      </c>
      <c r="C95" s="11" t="s">
        <v>673</v>
      </c>
      <c r="D95" s="11" t="s">
        <v>813</v>
      </c>
      <c r="E95" s="11" t="s">
        <v>116</v>
      </c>
      <c r="F95" s="11" t="s">
        <v>117</v>
      </c>
      <c r="G95" s="1" t="s">
        <v>814</v>
      </c>
      <c r="H95" s="1" t="s">
        <v>815</v>
      </c>
      <c r="I95" s="1" t="s">
        <v>816</v>
      </c>
      <c r="J95" s="11" t="s">
        <v>815</v>
      </c>
      <c r="K95" s="11" t="s">
        <v>814</v>
      </c>
      <c r="L95" s="11" t="s">
        <v>816</v>
      </c>
      <c r="M95" s="11">
        <f>COUNTIF($S$2:$S$241,B95)</f>
        <v>1</v>
      </c>
      <c r="N95">
        <f>COUNTIF($T$2:$T$96,B95)</f>
        <v>1</v>
      </c>
      <c r="O95">
        <f>COUNTIF($U$2:$U$265,B95)</f>
        <v>1</v>
      </c>
      <c r="Q95">
        <f>COUNTIF('Project Hope UCSF and Dana Farb'!$B$2:$B$36,'Project Hope MK'!B54)</f>
        <v>0</v>
      </c>
      <c r="R95">
        <f>COUNTIF('Mariella second cohort'!$D$2:$D$20,'Project Hope MK'!B54)</f>
        <v>0</v>
      </c>
      <c r="S95" s="95" t="s">
        <v>51</v>
      </c>
      <c r="T95" t="s">
        <v>126</v>
      </c>
      <c r="U95" s="104" t="s">
        <v>817</v>
      </c>
    </row>
    <row r="96" spans="1:28">
      <c r="A96" s="11" t="s">
        <v>818</v>
      </c>
      <c r="B96" s="11" t="s">
        <v>159</v>
      </c>
      <c r="C96" s="11" t="s">
        <v>159</v>
      </c>
      <c r="D96" s="11" t="s">
        <v>819</v>
      </c>
      <c r="E96" s="11" t="s">
        <v>116</v>
      </c>
      <c r="F96" s="11" t="s">
        <v>117</v>
      </c>
      <c r="G96" s="1" t="s">
        <v>820</v>
      </c>
      <c r="H96" s="1" t="s">
        <v>821</v>
      </c>
      <c r="I96" s="1" t="s">
        <v>822</v>
      </c>
      <c r="J96" s="11" t="s">
        <v>821</v>
      </c>
      <c r="K96" s="11" t="s">
        <v>820</v>
      </c>
      <c r="L96" s="11" t="s">
        <v>822</v>
      </c>
      <c r="M96" s="11">
        <f>COUNTIF($S$2:$S$241,B96)</f>
        <v>1</v>
      </c>
      <c r="N96">
        <f>COUNTIF($T$2:$T$96,B96)</f>
        <v>1</v>
      </c>
      <c r="O96">
        <f>COUNTIF($U$2:$U$265,B96)</f>
        <v>0</v>
      </c>
      <c r="Q96">
        <f>COUNTIF('Project Hope UCSF and Dana Farb'!$B$2:$B$36,'Project Hope MK'!B55)</f>
        <v>2</v>
      </c>
      <c r="R96">
        <f>COUNTIF('Mariella second cohort'!$D$2:$D$20,'Project Hope MK'!B55)</f>
        <v>0</v>
      </c>
      <c r="S96" s="95" t="s">
        <v>823</v>
      </c>
      <c r="T96" t="s">
        <v>633</v>
      </c>
      <c r="U96" s="104" t="s">
        <v>824</v>
      </c>
    </row>
    <row r="97" spans="1:28">
      <c r="A97" s="11" t="s">
        <v>825</v>
      </c>
      <c r="B97" s="11" t="s">
        <v>321</v>
      </c>
      <c r="C97" s="11" t="s">
        <v>321</v>
      </c>
      <c r="D97" s="11" t="s">
        <v>826</v>
      </c>
      <c r="E97" s="11" t="s">
        <v>116</v>
      </c>
      <c r="F97" s="11" t="s">
        <v>117</v>
      </c>
      <c r="G97" s="1" t="s">
        <v>215</v>
      </c>
      <c r="H97" s="1" t="s">
        <v>215</v>
      </c>
      <c r="I97" s="1" t="s">
        <v>827</v>
      </c>
      <c r="J97" s="80" t="s">
        <v>828</v>
      </c>
      <c r="K97" s="11" t="s">
        <v>156</v>
      </c>
      <c r="L97" s="11" t="s">
        <v>827</v>
      </c>
      <c r="M97" s="11">
        <f>COUNTIF($S$2:$S$241,B97)</f>
        <v>1</v>
      </c>
      <c r="N97">
        <f>COUNTIF($T$2:$T$96,B97)</f>
        <v>1</v>
      </c>
      <c r="O97">
        <f>COUNTIF($U$2:$U$265,B97)</f>
        <v>0</v>
      </c>
      <c r="Q97">
        <f>COUNTIF('Project Hope UCSF and Dana Farb'!$B$2:$B$36,'Project Hope MK'!B8)</f>
        <v>0</v>
      </c>
      <c r="R97">
        <f>COUNTIF('Mariella second cohort'!$D$2:$D$20,'Project Hope MK'!B8)</f>
        <v>0</v>
      </c>
      <c r="S97" s="95" t="s">
        <v>829</v>
      </c>
      <c r="T97" t="s">
        <v>709</v>
      </c>
      <c r="U97" s="104" t="s">
        <v>830</v>
      </c>
    </row>
    <row r="98" spans="1:28">
      <c r="A98" s="11" t="s">
        <v>831</v>
      </c>
      <c r="B98" s="11" t="s">
        <v>811</v>
      </c>
      <c r="C98" s="11" t="s">
        <v>811</v>
      </c>
      <c r="D98" s="11" t="s">
        <v>832</v>
      </c>
      <c r="E98" s="11" t="s">
        <v>116</v>
      </c>
      <c r="F98" s="11" t="s">
        <v>117</v>
      </c>
      <c r="G98" s="1" t="s">
        <v>833</v>
      </c>
      <c r="H98" s="1" t="s">
        <v>834</v>
      </c>
      <c r="I98" s="1" t="s">
        <v>835</v>
      </c>
      <c r="J98" s="11" t="s">
        <v>834</v>
      </c>
      <c r="K98" s="11" t="s">
        <v>833</v>
      </c>
      <c r="L98" s="11" t="s">
        <v>835</v>
      </c>
      <c r="M98" s="11">
        <f>COUNTIF($S$2:$S$241,B98)</f>
        <v>1</v>
      </c>
      <c r="N98">
        <f>COUNTIF($T$2:$T$96,B98)</f>
        <v>1</v>
      </c>
      <c r="O98">
        <f>COUNTIF($U$2:$U$265,B98)</f>
        <v>0</v>
      </c>
      <c r="Q98">
        <f>COUNTIF('Project Hope UCSF and Dana Farb'!$B$2:$B$36,'Project Hope MK'!B57)</f>
        <v>0</v>
      </c>
      <c r="R98">
        <f>COUNTIF('Mariella second cohort'!$D$2:$D$20,'Project Hope MK'!B57)</f>
        <v>0</v>
      </c>
      <c r="S98" s="95" t="s">
        <v>339</v>
      </c>
      <c r="T98" t="s">
        <v>676</v>
      </c>
      <c r="U98" s="104" t="s">
        <v>836</v>
      </c>
    </row>
    <row r="99" spans="1:28">
      <c r="A99" s="11" t="s">
        <v>837</v>
      </c>
      <c r="B99" s="11" t="s">
        <v>838</v>
      </c>
      <c r="C99" s="11" t="s">
        <v>838</v>
      </c>
      <c r="D99" s="11" t="s">
        <v>839</v>
      </c>
      <c r="E99" s="11" t="s">
        <v>116</v>
      </c>
      <c r="F99" s="11" t="s">
        <v>117</v>
      </c>
      <c r="G99" s="1" t="s">
        <v>840</v>
      </c>
      <c r="H99" s="1" t="s">
        <v>841</v>
      </c>
      <c r="I99" s="1" t="s">
        <v>842</v>
      </c>
      <c r="J99" s="11" t="s">
        <v>841</v>
      </c>
      <c r="K99" s="11" t="s">
        <v>840</v>
      </c>
      <c r="L99" s="11" t="s">
        <v>842</v>
      </c>
      <c r="M99" s="11">
        <f>COUNTIF($S$2:$S$241,B99)</f>
        <v>1</v>
      </c>
      <c r="N99">
        <f>COUNTIF($T$2:$T$96,B99)</f>
        <v>0</v>
      </c>
      <c r="O99">
        <f>COUNTIF($U$2:$U$265,B99)</f>
        <v>0</v>
      </c>
      <c r="P99" t="s">
        <v>378</v>
      </c>
      <c r="Q99">
        <f>COUNTIF('Project Hope UCSF and Dana Farb'!$B$2:$B$36,'Project Hope MK'!B49)</f>
        <v>0</v>
      </c>
      <c r="R99">
        <f>COUNTIF('Mariella second cohort'!$D$2:$D$20,'Project Hope MK'!B49)</f>
        <v>0</v>
      </c>
      <c r="S99" s="95" t="s">
        <v>843</v>
      </c>
      <c r="T99" t="s">
        <v>767</v>
      </c>
      <c r="U99" s="104" t="s">
        <v>844</v>
      </c>
      <c r="V99" s="11"/>
      <c r="W99" s="11"/>
      <c r="AA99" s="95" t="s">
        <v>845</v>
      </c>
      <c r="AB99">
        <f>COUNTIF($B$2:$B$89,AA99)</f>
        <v>0</v>
      </c>
    </row>
    <row r="100" spans="1:28">
      <c r="A100" s="11" t="s">
        <v>846</v>
      </c>
      <c r="B100" s="11" t="s">
        <v>471</v>
      </c>
      <c r="C100" s="11" t="s">
        <v>471</v>
      </c>
      <c r="D100" s="11" t="s">
        <v>847</v>
      </c>
      <c r="E100" s="11" t="s">
        <v>116</v>
      </c>
      <c r="F100" s="11" t="s">
        <v>117</v>
      </c>
      <c r="G100" s="1" t="s">
        <v>128</v>
      </c>
      <c r="H100" s="1" t="s">
        <v>128</v>
      </c>
      <c r="I100" s="1" t="s">
        <v>128</v>
      </c>
      <c r="J100" s="98" t="s">
        <v>848</v>
      </c>
      <c r="K100" s="80" t="s">
        <v>849</v>
      </c>
      <c r="L100" s="98" t="s">
        <v>850</v>
      </c>
      <c r="M100" s="11">
        <f>COUNTIF($S$2:$S$241,B100)</f>
        <v>1</v>
      </c>
      <c r="N100">
        <f>COUNTIF($T$2:$T$96,B100)</f>
        <v>1</v>
      </c>
      <c r="O100">
        <f>COUNTIF($U$2:$U$265,B100)</f>
        <v>0</v>
      </c>
      <c r="Q100">
        <f>COUNTIF('Project Hope UCSF and Dana Farb'!$B$2:$B$36,'Project Hope MK'!B58)</f>
        <v>0</v>
      </c>
      <c r="R100">
        <f>COUNTIF('Mariella second cohort'!$D$2:$D$20,'Project Hope MK'!B58)</f>
        <v>0</v>
      </c>
      <c r="S100" s="95" t="s">
        <v>851</v>
      </c>
      <c r="T100" t="s">
        <v>623</v>
      </c>
      <c r="U100" s="104" t="s">
        <v>852</v>
      </c>
    </row>
    <row r="101" spans="1:28">
      <c r="A101" s="11" t="s">
        <v>853</v>
      </c>
      <c r="B101" s="11" t="s">
        <v>798</v>
      </c>
      <c r="C101" s="11" t="s">
        <v>798</v>
      </c>
      <c r="D101" s="11" t="s">
        <v>854</v>
      </c>
      <c r="E101" s="11" t="s">
        <v>116</v>
      </c>
      <c r="F101" s="11" t="s">
        <v>117</v>
      </c>
      <c r="G101" s="1" t="s">
        <v>855</v>
      </c>
      <c r="H101" s="1" t="s">
        <v>856</v>
      </c>
      <c r="I101" s="1" t="s">
        <v>857</v>
      </c>
      <c r="J101" s="11" t="s">
        <v>856</v>
      </c>
      <c r="K101" s="11" t="s">
        <v>855</v>
      </c>
      <c r="L101" s="11" t="s">
        <v>858</v>
      </c>
      <c r="M101" s="11">
        <f>COUNTIF($S$2:$S$241,B101)</f>
        <v>1</v>
      </c>
      <c r="N101">
        <f>COUNTIF($T$2:$T$96,B101)</f>
        <v>1</v>
      </c>
      <c r="O101">
        <f>COUNTIF($U$2:$U$265,B101)</f>
        <v>1</v>
      </c>
      <c r="Q101">
        <f>COUNTIF('Project Hope UCSF and Dana Farb'!$B$2:$B$36,'Project Hope MK'!B68)</f>
        <v>0</v>
      </c>
      <c r="R101">
        <f>COUNTIF('Mariella second cohort'!$D$2:$D$20,'Project Hope MK'!B68)</f>
        <v>0</v>
      </c>
      <c r="S101" s="95" t="s">
        <v>689</v>
      </c>
      <c r="T101" t="s">
        <v>546</v>
      </c>
      <c r="U101" s="104" t="s">
        <v>353</v>
      </c>
    </row>
    <row r="102" spans="1:28">
      <c r="G102" s="1"/>
      <c r="H102" s="1"/>
      <c r="I102" s="1"/>
      <c r="M102" s="11"/>
      <c r="S102" s="95" t="s">
        <v>859</v>
      </c>
      <c r="U102" s="104" t="s">
        <v>210</v>
      </c>
    </row>
    <row r="103" spans="1:28">
      <c r="B103" s="66"/>
      <c r="G103" s="1"/>
      <c r="H103" s="1"/>
      <c r="I103" s="1"/>
      <c r="M103" s="11"/>
      <c r="S103" s="95" t="s">
        <v>860</v>
      </c>
      <c r="U103" s="104" t="s">
        <v>346</v>
      </c>
    </row>
    <row r="104" spans="1:28">
      <c r="B104" s="66"/>
      <c r="G104" s="1"/>
      <c r="H104" s="1"/>
      <c r="I104" s="1"/>
      <c r="M104" s="11"/>
      <c r="S104" s="95" t="s">
        <v>861</v>
      </c>
      <c r="U104" s="104" t="s">
        <v>490</v>
      </c>
    </row>
    <row r="105" spans="1:28">
      <c r="B105" s="66"/>
      <c r="G105" s="1"/>
      <c r="H105" s="1"/>
      <c r="I105" s="1"/>
      <c r="M105" s="11"/>
      <c r="S105" s="95" t="s">
        <v>862</v>
      </c>
      <c r="U105" s="104" t="s">
        <v>294</v>
      </c>
    </row>
    <row r="106" spans="1:28">
      <c r="B106" s="66"/>
      <c r="G106" s="1"/>
      <c r="H106" s="1"/>
      <c r="I106" s="1"/>
      <c r="M106" s="11"/>
      <c r="S106" s="95" t="s">
        <v>863</v>
      </c>
      <c r="U106" s="104" t="s">
        <v>658</v>
      </c>
    </row>
    <row r="107" spans="1:28">
      <c r="B107" s="66"/>
      <c r="G107" s="1"/>
      <c r="H107" s="1"/>
      <c r="I107" s="1"/>
      <c r="M107" s="11"/>
      <c r="P107" s="77" t="s">
        <v>864</v>
      </c>
      <c r="S107" s="95" t="s">
        <v>865</v>
      </c>
      <c r="U107" s="104" t="s">
        <v>258</v>
      </c>
    </row>
    <row r="108" spans="1:28">
      <c r="B108" s="64"/>
      <c r="G108" s="1"/>
      <c r="H108" s="1"/>
      <c r="I108" s="1"/>
      <c r="M108" s="11"/>
      <c r="P108" s="77" t="s">
        <v>866</v>
      </c>
      <c r="S108" s="95" t="s">
        <v>867</v>
      </c>
      <c r="U108" s="104" t="s">
        <v>266</v>
      </c>
    </row>
    <row r="109" spans="1:28">
      <c r="B109" s="23"/>
      <c r="G109" s="1"/>
      <c r="H109" s="1"/>
      <c r="I109" s="1"/>
      <c r="M109" s="11"/>
      <c r="P109" s="77" t="s">
        <v>868</v>
      </c>
      <c r="S109" s="95" t="s">
        <v>869</v>
      </c>
      <c r="U109" s="104" t="s">
        <v>122</v>
      </c>
    </row>
    <row r="110" spans="1:28" ht="24">
      <c r="B110" s="23"/>
      <c r="G110" s="1"/>
      <c r="H110" s="1"/>
      <c r="I110" s="1"/>
      <c r="M110" s="11"/>
      <c r="P110" s="77" t="s">
        <v>870</v>
      </c>
      <c r="S110" s="95" t="s">
        <v>871</v>
      </c>
      <c r="U110" s="104" t="s">
        <v>731</v>
      </c>
    </row>
    <row r="111" spans="1:28">
      <c r="B111" s="23"/>
      <c r="G111" s="1"/>
      <c r="H111" s="1"/>
      <c r="I111" s="1"/>
      <c r="M111" s="11"/>
      <c r="S111" s="95" t="s">
        <v>872</v>
      </c>
      <c r="U111" s="104" t="s">
        <v>873</v>
      </c>
    </row>
    <row r="112" spans="1:28">
      <c r="G112" s="1"/>
      <c r="H112" s="1"/>
      <c r="I112" s="1"/>
      <c r="M112" s="11"/>
      <c r="S112" s="95" t="s">
        <v>874</v>
      </c>
      <c r="U112" s="104" t="s">
        <v>177</v>
      </c>
    </row>
    <row r="113" spans="7:21">
      <c r="G113" s="1"/>
      <c r="H113" s="1"/>
      <c r="I113" s="1"/>
      <c r="M113" s="11"/>
      <c r="S113" s="95" t="s">
        <v>875</v>
      </c>
      <c r="U113" s="104" t="s">
        <v>195</v>
      </c>
    </row>
    <row r="114" spans="7:21">
      <c r="G114" s="1"/>
      <c r="H114" s="1"/>
      <c r="I114" s="1"/>
      <c r="M114" s="11"/>
      <c r="S114" s="95" t="s">
        <v>876</v>
      </c>
      <c r="U114" s="104" t="s">
        <v>767</v>
      </c>
    </row>
    <row r="115" spans="7:21">
      <c r="G115" s="1"/>
      <c r="H115" s="1"/>
      <c r="I115" s="1"/>
      <c r="M115" s="11"/>
      <c r="S115" s="95" t="s">
        <v>877</v>
      </c>
      <c r="U115" s="104" t="s">
        <v>299</v>
      </c>
    </row>
    <row r="116" spans="7:21">
      <c r="G116" s="1"/>
      <c r="H116" s="1"/>
      <c r="I116" s="1"/>
      <c r="M116" s="11"/>
      <c r="S116" s="95" t="s">
        <v>878</v>
      </c>
      <c r="U116" s="104" t="s">
        <v>798</v>
      </c>
    </row>
    <row r="117" spans="7:21">
      <c r="G117" s="1"/>
      <c r="H117" s="1"/>
      <c r="I117" s="1"/>
      <c r="M117" s="11"/>
      <c r="S117" s="95" t="s">
        <v>879</v>
      </c>
      <c r="U117" s="104" t="s">
        <v>220</v>
      </c>
    </row>
    <row r="118" spans="7:21">
      <c r="G118" s="1"/>
      <c r="H118" s="1"/>
      <c r="I118" s="1"/>
      <c r="M118" s="11"/>
      <c r="S118" s="95" t="s">
        <v>880</v>
      </c>
      <c r="U118" s="104" t="s">
        <v>243</v>
      </c>
    </row>
    <row r="119" spans="7:21">
      <c r="G119" s="1"/>
      <c r="H119" s="1"/>
      <c r="I119" s="1"/>
      <c r="M119" s="11"/>
      <c r="S119" s="95" t="s">
        <v>881</v>
      </c>
      <c r="U119" s="104" t="s">
        <v>418</v>
      </c>
    </row>
    <row r="120" spans="7:21">
      <c r="G120" s="1"/>
      <c r="H120" s="1"/>
      <c r="I120" s="1"/>
      <c r="M120" s="11"/>
      <c r="S120" s="95" t="s">
        <v>882</v>
      </c>
      <c r="U120" s="104" t="s">
        <v>357</v>
      </c>
    </row>
    <row r="121" spans="7:21">
      <c r="G121" s="1"/>
      <c r="H121" s="1"/>
      <c r="I121" s="1"/>
      <c r="M121" s="11"/>
      <c r="S121" s="95" t="s">
        <v>883</v>
      </c>
      <c r="U121" s="104" t="s">
        <v>441</v>
      </c>
    </row>
    <row r="122" spans="7:21">
      <c r="G122" s="1"/>
      <c r="H122" s="1"/>
      <c r="I122" s="1"/>
      <c r="M122" s="11"/>
      <c r="S122" s="95" t="s">
        <v>884</v>
      </c>
      <c r="U122" s="104" t="s">
        <v>498</v>
      </c>
    </row>
    <row r="123" spans="7:21">
      <c r="G123" s="1"/>
      <c r="H123" s="1"/>
      <c r="I123" s="1"/>
      <c r="M123" s="11"/>
      <c r="S123" s="95" t="s">
        <v>381</v>
      </c>
      <c r="U123" s="104" t="s">
        <v>51</v>
      </c>
    </row>
    <row r="124" spans="7:21">
      <c r="G124" s="1"/>
      <c r="H124" s="1"/>
      <c r="I124" s="1"/>
      <c r="M124" s="11"/>
      <c r="S124" s="95" t="s">
        <v>885</v>
      </c>
      <c r="U124" s="104" t="s">
        <v>287</v>
      </c>
    </row>
    <row r="125" spans="7:21">
      <c r="G125" s="1"/>
      <c r="H125" s="1"/>
      <c r="I125" s="1"/>
      <c r="M125" s="11"/>
      <c r="S125" s="95" t="s">
        <v>753</v>
      </c>
      <c r="U125" s="104" t="s">
        <v>676</v>
      </c>
    </row>
    <row r="126" spans="7:21">
      <c r="G126" s="1"/>
      <c r="H126" s="1"/>
      <c r="I126" s="1"/>
      <c r="M126" s="11"/>
      <c r="S126" s="95" t="s">
        <v>886</v>
      </c>
      <c r="U126" s="104" t="s">
        <v>412</v>
      </c>
    </row>
    <row r="127" spans="7:21">
      <c r="G127" s="1"/>
      <c r="H127" s="1"/>
      <c r="I127" s="1"/>
      <c r="M127" s="11"/>
      <c r="S127" s="95" t="s">
        <v>630</v>
      </c>
      <c r="U127" s="104" t="s">
        <v>331</v>
      </c>
    </row>
    <row r="128" spans="7:21">
      <c r="G128" s="1"/>
      <c r="H128" s="1"/>
      <c r="I128" s="1"/>
      <c r="M128" s="11"/>
      <c r="S128" s="95" t="s">
        <v>805</v>
      </c>
      <c r="U128" s="104" t="s">
        <v>673</v>
      </c>
    </row>
    <row r="129" spans="7:21">
      <c r="G129" s="1"/>
      <c r="H129" s="1"/>
      <c r="I129" s="1"/>
      <c r="M129" s="11"/>
      <c r="S129" s="95" t="s">
        <v>424</v>
      </c>
      <c r="U129" s="104" t="s">
        <v>168</v>
      </c>
    </row>
    <row r="130" spans="7:21">
      <c r="G130" s="1"/>
      <c r="H130" s="1"/>
      <c r="I130" s="1"/>
      <c r="M130" s="11"/>
      <c r="S130" s="95" t="s">
        <v>269</v>
      </c>
      <c r="U130" s="104" t="s">
        <v>453</v>
      </c>
    </row>
    <row r="131" spans="7:21">
      <c r="G131" s="1"/>
      <c r="H131" s="1"/>
      <c r="I131" s="1"/>
      <c r="M131" s="11"/>
      <c r="S131" s="95" t="s">
        <v>261</v>
      </c>
      <c r="U131" s="104" t="s">
        <v>887</v>
      </c>
    </row>
    <row r="132" spans="7:21">
      <c r="G132" s="1"/>
      <c r="H132" s="1"/>
      <c r="I132" s="1"/>
      <c r="M132" s="11"/>
      <c r="S132" s="95" t="s">
        <v>676</v>
      </c>
      <c r="U132" s="104" t="s">
        <v>888</v>
      </c>
    </row>
    <row r="133" spans="7:21">
      <c r="G133" s="1"/>
      <c r="H133" s="1"/>
      <c r="I133" s="1"/>
      <c r="M133" s="11"/>
      <c r="S133" s="95" t="s">
        <v>623</v>
      </c>
      <c r="U133" s="104" t="s">
        <v>620</v>
      </c>
    </row>
    <row r="134" spans="7:21">
      <c r="G134" s="1"/>
      <c r="H134" s="1"/>
      <c r="I134" s="1"/>
      <c r="M134" s="11"/>
      <c r="S134" s="95" t="s">
        <v>767</v>
      </c>
      <c r="U134" s="104" t="s">
        <v>657</v>
      </c>
    </row>
    <row r="135" spans="7:21">
      <c r="G135" s="1"/>
      <c r="H135" s="1"/>
      <c r="I135" s="1"/>
      <c r="M135" s="11"/>
      <c r="S135" s="95" t="s">
        <v>464</v>
      </c>
      <c r="U135" s="104" t="s">
        <v>883</v>
      </c>
    </row>
    <row r="136" spans="7:21">
      <c r="G136" s="1"/>
      <c r="H136" s="1"/>
      <c r="I136" s="1"/>
      <c r="M136" s="11"/>
      <c r="S136" s="95" t="s">
        <v>159</v>
      </c>
      <c r="U136" s="104" t="s">
        <v>889</v>
      </c>
    </row>
    <row r="137" spans="7:21">
      <c r="G137" s="1"/>
      <c r="H137" s="1"/>
      <c r="I137" s="1"/>
      <c r="M137" s="11"/>
      <c r="S137" s="95" t="s">
        <v>161</v>
      </c>
      <c r="U137" s="104" t="s">
        <v>505</v>
      </c>
    </row>
    <row r="138" spans="7:21">
      <c r="G138" s="1"/>
      <c r="H138" s="1"/>
      <c r="I138" s="1"/>
      <c r="M138" s="11"/>
      <c r="S138" s="95" t="s">
        <v>890</v>
      </c>
      <c r="U138" s="104" t="s">
        <v>876</v>
      </c>
    </row>
    <row r="139" spans="7:21">
      <c r="G139" s="1"/>
      <c r="H139" s="1"/>
      <c r="I139" s="1"/>
      <c r="M139" s="11"/>
      <c r="S139" s="95" t="s">
        <v>738</v>
      </c>
      <c r="U139" s="104" t="s">
        <v>877</v>
      </c>
    </row>
    <row r="140" spans="7:21">
      <c r="G140" s="1"/>
      <c r="H140" s="1"/>
      <c r="I140" s="1"/>
      <c r="M140" s="11"/>
      <c r="S140" s="95" t="s">
        <v>646</v>
      </c>
      <c r="U140" s="104" t="s">
        <v>878</v>
      </c>
    </row>
    <row r="141" spans="7:21">
      <c r="G141" s="1"/>
      <c r="H141" s="1"/>
      <c r="I141" s="1"/>
      <c r="M141" s="11"/>
      <c r="S141" s="95" t="s">
        <v>410</v>
      </c>
      <c r="U141" s="104" t="s">
        <v>881</v>
      </c>
    </row>
    <row r="142" spans="7:21">
      <c r="G142" s="1"/>
      <c r="H142" s="1"/>
      <c r="I142" s="1"/>
      <c r="M142" s="11"/>
      <c r="S142" s="95" t="s">
        <v>721</v>
      </c>
      <c r="U142" s="104" t="s">
        <v>651</v>
      </c>
    </row>
    <row r="143" spans="7:21">
      <c r="G143" s="1"/>
      <c r="H143" s="1"/>
      <c r="I143" s="1"/>
      <c r="M143" s="11"/>
      <c r="S143" s="95" t="s">
        <v>160</v>
      </c>
      <c r="U143" s="104" t="s">
        <v>764</v>
      </c>
    </row>
    <row r="144" spans="7:21">
      <c r="G144" s="1"/>
      <c r="H144" s="1"/>
      <c r="I144" s="1"/>
      <c r="M144" s="11"/>
      <c r="S144" s="95" t="s">
        <v>169</v>
      </c>
      <c r="U144" s="104" t="s">
        <v>584</v>
      </c>
    </row>
    <row r="145" spans="7:21">
      <c r="G145" s="1"/>
      <c r="H145" s="1"/>
      <c r="I145" s="1"/>
      <c r="M145" s="11"/>
      <c r="S145" s="95" t="s">
        <v>312</v>
      </c>
      <c r="U145" s="104" t="s">
        <v>542</v>
      </c>
    </row>
    <row r="146" spans="7:21">
      <c r="G146" s="1"/>
      <c r="H146" s="1"/>
      <c r="I146" s="1"/>
      <c r="M146" s="11"/>
      <c r="S146" s="95" t="s">
        <v>285</v>
      </c>
      <c r="U146" s="104" t="s">
        <v>338</v>
      </c>
    </row>
    <row r="147" spans="7:21">
      <c r="G147" s="1"/>
      <c r="H147" s="1"/>
      <c r="I147" s="1"/>
      <c r="M147" s="11"/>
      <c r="S147" s="95" t="s">
        <v>432</v>
      </c>
      <c r="U147" s="104" t="s">
        <v>667</v>
      </c>
    </row>
    <row r="148" spans="7:21">
      <c r="G148" s="1"/>
      <c r="H148" s="1"/>
      <c r="I148" s="1"/>
      <c r="M148" s="11"/>
      <c r="S148" s="95" t="s">
        <v>513</v>
      </c>
      <c r="U148" s="104" t="s">
        <v>843</v>
      </c>
    </row>
    <row r="149" spans="7:21">
      <c r="G149" s="1"/>
      <c r="H149" s="1"/>
      <c r="I149" s="1"/>
      <c r="M149" s="11"/>
      <c r="S149" s="95" t="s">
        <v>259</v>
      </c>
      <c r="U149" s="104" t="s">
        <v>865</v>
      </c>
    </row>
    <row r="150" spans="7:21">
      <c r="G150" s="1"/>
      <c r="H150" s="1"/>
      <c r="I150" s="1"/>
      <c r="M150" s="11"/>
      <c r="S150" s="95" t="s">
        <v>852</v>
      </c>
      <c r="U150" s="104" t="s">
        <v>891</v>
      </c>
    </row>
    <row r="151" spans="7:21">
      <c r="G151" s="1"/>
      <c r="H151" s="1"/>
      <c r="I151" s="1"/>
      <c r="M151" s="11"/>
      <c r="S151" s="95" t="s">
        <v>371</v>
      </c>
      <c r="U151" s="104" t="s">
        <v>892</v>
      </c>
    </row>
    <row r="152" spans="7:21">
      <c r="G152" s="1"/>
      <c r="H152" s="1"/>
      <c r="I152" s="1"/>
      <c r="M152" s="11"/>
      <c r="S152" s="95" t="s">
        <v>569</v>
      </c>
      <c r="U152" s="104" t="s">
        <v>893</v>
      </c>
    </row>
    <row r="153" spans="7:21">
      <c r="G153" s="1"/>
      <c r="H153" s="1"/>
      <c r="I153" s="1"/>
      <c r="M153" s="11"/>
      <c r="S153" s="95" t="s">
        <v>530</v>
      </c>
      <c r="U153" s="104" t="s">
        <v>894</v>
      </c>
    </row>
    <row r="154" spans="7:21">
      <c r="G154" s="1"/>
      <c r="H154" s="1"/>
      <c r="I154" s="1"/>
      <c r="M154" s="11"/>
      <c r="S154" s="95" t="s">
        <v>895</v>
      </c>
      <c r="U154" s="104" t="s">
        <v>896</v>
      </c>
    </row>
    <row r="155" spans="7:21">
      <c r="G155" s="1"/>
      <c r="H155" s="1"/>
      <c r="I155" s="1"/>
      <c r="M155" s="11"/>
      <c r="S155" s="95" t="s">
        <v>522</v>
      </c>
      <c r="U155" s="104" t="s">
        <v>897</v>
      </c>
    </row>
    <row r="156" spans="7:21">
      <c r="G156" s="1"/>
      <c r="H156" s="1"/>
      <c r="I156" s="1"/>
      <c r="M156" s="11"/>
      <c r="S156" s="95" t="s">
        <v>898</v>
      </c>
      <c r="U156" s="104" t="s">
        <v>899</v>
      </c>
    </row>
    <row r="157" spans="7:21">
      <c r="G157" s="1"/>
      <c r="H157" s="1"/>
      <c r="I157" s="1"/>
      <c r="M157" s="11"/>
      <c r="S157" s="95" t="s">
        <v>900</v>
      </c>
      <c r="U157" s="104" t="s">
        <v>901</v>
      </c>
    </row>
    <row r="158" spans="7:21">
      <c r="G158" s="1"/>
      <c r="H158" s="1"/>
      <c r="I158" s="1"/>
      <c r="M158" s="11"/>
      <c r="S158" s="95" t="s">
        <v>902</v>
      </c>
      <c r="U158" s="104" t="s">
        <v>903</v>
      </c>
    </row>
    <row r="159" spans="7:21">
      <c r="G159" s="1"/>
      <c r="H159" s="1"/>
      <c r="I159" s="1"/>
      <c r="M159" s="11"/>
      <c r="S159" s="95" t="s">
        <v>143</v>
      </c>
      <c r="U159" s="104" t="s">
        <v>904</v>
      </c>
    </row>
    <row r="160" spans="7:21">
      <c r="G160" s="1"/>
      <c r="H160" s="1"/>
      <c r="I160" s="1"/>
      <c r="M160" s="11"/>
      <c r="S160" s="95" t="s">
        <v>905</v>
      </c>
      <c r="U160" s="104" t="s">
        <v>906</v>
      </c>
    </row>
    <row r="161" spans="7:21">
      <c r="G161" s="1"/>
      <c r="H161" s="1"/>
      <c r="I161" s="1"/>
      <c r="M161" s="11"/>
      <c r="S161" s="95" t="s">
        <v>543</v>
      </c>
      <c r="U161" s="104" t="s">
        <v>907</v>
      </c>
    </row>
    <row r="162" spans="7:21">
      <c r="G162" s="1"/>
      <c r="H162" s="1"/>
      <c r="I162" s="1"/>
      <c r="M162" s="11"/>
      <c r="S162" s="95" t="s">
        <v>354</v>
      </c>
      <c r="U162" s="104" t="s">
        <v>908</v>
      </c>
    </row>
    <row r="163" spans="7:21">
      <c r="G163" s="1"/>
      <c r="H163" s="1"/>
      <c r="I163" s="1"/>
      <c r="M163" s="11"/>
      <c r="S163" s="95" t="s">
        <v>836</v>
      </c>
      <c r="U163" s="104" t="s">
        <v>909</v>
      </c>
    </row>
    <row r="164" spans="7:21">
      <c r="G164" s="1"/>
      <c r="H164" s="1"/>
      <c r="I164" s="1"/>
      <c r="M164" s="11"/>
      <c r="S164" s="95" t="s">
        <v>910</v>
      </c>
      <c r="U164" s="104" t="s">
        <v>911</v>
      </c>
    </row>
    <row r="165" spans="7:21">
      <c r="G165" s="1"/>
      <c r="H165" s="1"/>
      <c r="I165" s="1"/>
      <c r="M165" s="11"/>
      <c r="S165" s="95" t="s">
        <v>912</v>
      </c>
      <c r="U165" s="104" t="s">
        <v>590</v>
      </c>
    </row>
    <row r="166" spans="7:21">
      <c r="G166" s="1"/>
      <c r="H166" s="1"/>
      <c r="I166" s="1"/>
      <c r="M166" s="11"/>
      <c r="S166" s="95" t="s">
        <v>389</v>
      </c>
      <c r="U166" s="104" t="s">
        <v>913</v>
      </c>
    </row>
    <row r="167" spans="7:21">
      <c r="G167" s="1"/>
      <c r="H167" s="1"/>
      <c r="I167" s="1"/>
      <c r="M167" s="11"/>
      <c r="S167" s="95" t="s">
        <v>914</v>
      </c>
      <c r="U167" s="104" t="s">
        <v>915</v>
      </c>
    </row>
    <row r="168" spans="7:21">
      <c r="G168" s="1"/>
      <c r="H168" s="1"/>
      <c r="I168" s="1"/>
      <c r="M168" s="11"/>
      <c r="S168" s="95" t="s">
        <v>916</v>
      </c>
      <c r="U168" s="104" t="s">
        <v>917</v>
      </c>
    </row>
    <row r="169" spans="7:21">
      <c r="G169" s="1"/>
      <c r="H169" s="1"/>
      <c r="I169" s="1"/>
      <c r="M169" s="11"/>
      <c r="S169" s="95" t="s">
        <v>918</v>
      </c>
      <c r="U169" s="104" t="s">
        <v>422</v>
      </c>
    </row>
    <row r="170" spans="7:21">
      <c r="G170" s="1"/>
      <c r="H170" s="1"/>
      <c r="I170" s="1"/>
      <c r="M170" s="11"/>
      <c r="S170" s="95" t="s">
        <v>171</v>
      </c>
      <c r="U170" s="104" t="s">
        <v>919</v>
      </c>
    </row>
    <row r="171" spans="7:21">
      <c r="G171" s="1"/>
      <c r="H171" s="1"/>
      <c r="I171" s="1"/>
      <c r="M171" s="11"/>
      <c r="S171" s="95" t="s">
        <v>404</v>
      </c>
      <c r="U171" s="104" t="s">
        <v>920</v>
      </c>
    </row>
    <row r="172" spans="7:21">
      <c r="G172" s="1"/>
      <c r="H172" s="1"/>
      <c r="I172" s="1"/>
      <c r="M172" s="11"/>
      <c r="S172" s="95" t="s">
        <v>231</v>
      </c>
      <c r="U172" s="104" t="s">
        <v>921</v>
      </c>
    </row>
    <row r="173" spans="7:21">
      <c r="G173" s="1"/>
      <c r="H173" s="1"/>
      <c r="I173" s="1"/>
      <c r="M173" s="11"/>
      <c r="S173" s="95" t="s">
        <v>213</v>
      </c>
      <c r="U173" s="104" t="s">
        <v>681</v>
      </c>
    </row>
    <row r="174" spans="7:21">
      <c r="G174" s="1"/>
      <c r="H174" s="1"/>
      <c r="I174" s="1"/>
      <c r="M174" s="11"/>
      <c r="S174" s="95" t="s">
        <v>607</v>
      </c>
      <c r="U174" s="104" t="s">
        <v>568</v>
      </c>
    </row>
    <row r="175" spans="7:21">
      <c r="G175" s="1"/>
      <c r="H175" s="1"/>
      <c r="I175" s="1"/>
      <c r="M175" s="11"/>
      <c r="S175" s="95" t="s">
        <v>321</v>
      </c>
      <c r="U175" s="104" t="s">
        <v>512</v>
      </c>
    </row>
    <row r="176" spans="7:21">
      <c r="G176" s="1"/>
      <c r="H176" s="1"/>
      <c r="I176" s="1"/>
      <c r="M176" s="11"/>
      <c r="S176" s="95" t="s">
        <v>838</v>
      </c>
      <c r="U176" s="104" t="s">
        <v>752</v>
      </c>
    </row>
    <row r="177" spans="7:21">
      <c r="G177" s="1"/>
      <c r="H177" s="1"/>
      <c r="I177" s="1"/>
      <c r="M177" s="11"/>
      <c r="S177" s="95" t="s">
        <v>189</v>
      </c>
      <c r="U177" s="104" t="s">
        <v>737</v>
      </c>
    </row>
    <row r="178" spans="7:21">
      <c r="G178" s="1"/>
      <c r="H178" s="1"/>
      <c r="I178" s="1"/>
      <c r="M178" s="11"/>
      <c r="S178" s="95" t="s">
        <v>114</v>
      </c>
      <c r="U178" s="104" t="s">
        <v>910</v>
      </c>
    </row>
    <row r="179" spans="7:21">
      <c r="G179" s="1"/>
      <c r="H179" s="1"/>
      <c r="I179" s="1"/>
      <c r="M179" s="11"/>
      <c r="S179" s="95" t="s">
        <v>193</v>
      </c>
      <c r="U179" s="104" t="s">
        <v>192</v>
      </c>
    </row>
    <row r="180" spans="7:21">
      <c r="G180" s="1"/>
      <c r="H180" s="1"/>
      <c r="I180" s="1"/>
      <c r="M180" s="11"/>
      <c r="S180" s="95" t="s">
        <v>331</v>
      </c>
      <c r="U180" s="104" t="s">
        <v>297</v>
      </c>
    </row>
    <row r="181" spans="7:21">
      <c r="G181" s="1"/>
      <c r="H181" s="1"/>
      <c r="I181" s="1"/>
      <c r="M181" s="11"/>
      <c r="S181" s="95" t="s">
        <v>204</v>
      </c>
      <c r="U181" s="104" t="s">
        <v>902</v>
      </c>
    </row>
    <row r="182" spans="7:21">
      <c r="G182" s="1"/>
      <c r="H182" s="1"/>
      <c r="I182" s="1"/>
      <c r="M182" s="11"/>
      <c r="S182" s="95" t="s">
        <v>253</v>
      </c>
      <c r="U182" s="104" t="s">
        <v>645</v>
      </c>
    </row>
    <row r="183" spans="7:21">
      <c r="G183" s="1"/>
      <c r="H183" s="1"/>
      <c r="I183" s="1"/>
      <c r="M183" s="11"/>
      <c r="S183" s="95" t="s">
        <v>633</v>
      </c>
      <c r="U183" s="104" t="s">
        <v>403</v>
      </c>
    </row>
    <row r="184" spans="7:21">
      <c r="G184" s="1"/>
      <c r="H184" s="1"/>
      <c r="I184" s="1"/>
      <c r="M184" s="11"/>
      <c r="S184" s="95" t="s">
        <v>151</v>
      </c>
      <c r="U184" s="104" t="s">
        <v>311</v>
      </c>
    </row>
    <row r="185" spans="7:21">
      <c r="G185" s="1"/>
      <c r="H185" s="1"/>
      <c r="I185" s="1"/>
      <c r="M185" s="11"/>
      <c r="S185" s="95" t="s">
        <v>798</v>
      </c>
      <c r="U185" s="104" t="s">
        <v>438</v>
      </c>
    </row>
    <row r="186" spans="7:21">
      <c r="G186" s="1"/>
      <c r="H186" s="1"/>
      <c r="I186" s="1"/>
      <c r="M186" s="11"/>
      <c r="S186" s="95" t="s">
        <v>294</v>
      </c>
      <c r="U186" s="104" t="s">
        <v>446</v>
      </c>
    </row>
    <row r="187" spans="7:21">
      <c r="G187" s="1"/>
      <c r="H187" s="1"/>
      <c r="I187" s="1"/>
      <c r="M187" s="11"/>
      <c r="S187" s="95" t="s">
        <v>524</v>
      </c>
      <c r="U187" s="104" t="s">
        <v>304</v>
      </c>
    </row>
    <row r="188" spans="7:21">
      <c r="G188" s="1"/>
      <c r="H188" s="1"/>
      <c r="I188" s="1"/>
      <c r="M188" s="11"/>
      <c r="S188" s="95" t="s">
        <v>490</v>
      </c>
      <c r="U188" s="104" t="s">
        <v>861</v>
      </c>
    </row>
    <row r="189" spans="7:21">
      <c r="G189" s="1"/>
      <c r="H189" s="1"/>
      <c r="I189" s="1"/>
      <c r="M189" s="11"/>
      <c r="S189" s="95" t="s">
        <v>922</v>
      </c>
      <c r="U189" s="104" t="s">
        <v>862</v>
      </c>
    </row>
    <row r="190" spans="7:21">
      <c r="G190" s="1"/>
      <c r="H190" s="1"/>
      <c r="I190" s="1"/>
      <c r="M190" s="11"/>
      <c r="S190" s="95" t="s">
        <v>709</v>
      </c>
      <c r="U190" s="104" t="s">
        <v>629</v>
      </c>
    </row>
    <row r="191" spans="7:21">
      <c r="G191" s="1"/>
      <c r="H191" s="1"/>
      <c r="I191" s="1"/>
      <c r="M191" s="11"/>
      <c r="S191" s="95" t="s">
        <v>122</v>
      </c>
      <c r="U191" s="104" t="s">
        <v>900</v>
      </c>
    </row>
    <row r="192" spans="7:21">
      <c r="G192" s="1"/>
      <c r="H192" s="1"/>
      <c r="I192" s="1"/>
      <c r="M192" s="11"/>
      <c r="S192" s="95" t="s">
        <v>195</v>
      </c>
      <c r="U192" s="104" t="s">
        <v>905</v>
      </c>
    </row>
    <row r="193" spans="7:21">
      <c r="G193" s="1"/>
      <c r="H193" s="1"/>
      <c r="I193" s="1"/>
      <c r="M193" s="11"/>
      <c r="S193" s="95" t="s">
        <v>441</v>
      </c>
      <c r="U193" s="104" t="s">
        <v>923</v>
      </c>
    </row>
    <row r="194" spans="7:21">
      <c r="G194" s="1"/>
      <c r="H194" s="1"/>
      <c r="I194" s="1"/>
      <c r="M194" s="11"/>
      <c r="S194" s="95" t="s">
        <v>58</v>
      </c>
      <c r="U194" s="104" t="s">
        <v>874</v>
      </c>
    </row>
    <row r="195" spans="7:21">
      <c r="G195" s="1"/>
      <c r="H195" s="1"/>
      <c r="I195" s="1"/>
      <c r="M195" s="11"/>
      <c r="S195" s="95" t="s">
        <v>64</v>
      </c>
      <c r="U195" s="104" t="s">
        <v>872</v>
      </c>
    </row>
    <row r="196" spans="7:21">
      <c r="G196" s="1"/>
      <c r="H196" s="1"/>
      <c r="I196" s="1"/>
      <c r="M196" s="11"/>
      <c r="S196" s="95" t="s">
        <v>168</v>
      </c>
      <c r="U196" s="104" t="s">
        <v>529</v>
      </c>
    </row>
    <row r="197" spans="7:21">
      <c r="G197" s="1"/>
      <c r="H197" s="1"/>
      <c r="I197" s="1"/>
      <c r="M197" s="11"/>
      <c r="S197" s="95" t="s">
        <v>823</v>
      </c>
      <c r="U197" s="104" t="s">
        <v>121</v>
      </c>
    </row>
    <row r="198" spans="7:21">
      <c r="G198" s="1"/>
      <c r="H198" s="1"/>
      <c r="I198" s="1"/>
      <c r="M198" s="11"/>
      <c r="S198" s="95" t="s">
        <v>571</v>
      </c>
      <c r="U198" s="104" t="s">
        <v>924</v>
      </c>
    </row>
    <row r="199" spans="7:21">
      <c r="G199" s="1"/>
      <c r="H199" s="1"/>
      <c r="I199" s="1"/>
      <c r="M199" s="11"/>
      <c r="S199" s="95" t="s">
        <v>471</v>
      </c>
      <c r="U199" s="104" t="s">
        <v>925</v>
      </c>
    </row>
    <row r="200" spans="7:21">
      <c r="G200" s="1"/>
      <c r="H200" s="1"/>
      <c r="I200" s="1"/>
      <c r="M200" s="11"/>
      <c r="S200" s="95" t="s">
        <v>154</v>
      </c>
      <c r="U200" s="104" t="s">
        <v>884</v>
      </c>
    </row>
    <row r="201" spans="7:21">
      <c r="G201" s="1"/>
      <c r="H201" s="1"/>
      <c r="I201" s="1"/>
      <c r="M201" s="11"/>
      <c r="S201" s="95" t="s">
        <v>373</v>
      </c>
      <c r="U201" s="104" t="s">
        <v>898</v>
      </c>
    </row>
    <row r="202" spans="7:21">
      <c r="G202" s="1"/>
      <c r="H202" s="1"/>
      <c r="I202" s="1"/>
      <c r="M202" s="11"/>
      <c r="S202" s="95" t="s">
        <v>383</v>
      </c>
      <c r="U202" s="104" t="s">
        <v>773</v>
      </c>
    </row>
    <row r="203" spans="7:21">
      <c r="G203" s="1"/>
      <c r="H203" s="1"/>
      <c r="I203" s="1"/>
      <c r="M203" s="11"/>
      <c r="S203" s="95" t="s">
        <v>774</v>
      </c>
      <c r="U203" s="104" t="s">
        <v>167</v>
      </c>
    </row>
    <row r="204" spans="7:21">
      <c r="G204" s="1"/>
      <c r="H204" s="1"/>
      <c r="I204" s="1"/>
      <c r="M204" s="11"/>
      <c r="S204" s="95" t="s">
        <v>145</v>
      </c>
      <c r="U204" s="104" t="s">
        <v>604</v>
      </c>
    </row>
    <row r="205" spans="7:21">
      <c r="G205" s="1"/>
      <c r="H205" s="1"/>
      <c r="I205" s="1"/>
      <c r="M205" s="11"/>
      <c r="S205" s="95" t="s">
        <v>342</v>
      </c>
      <c r="U205" s="104" t="s">
        <v>705</v>
      </c>
    </row>
    <row r="206" spans="7:21">
      <c r="G206" s="1"/>
      <c r="H206" s="1"/>
      <c r="I206" s="1"/>
      <c r="M206" s="11"/>
      <c r="S206" s="95" t="s">
        <v>186</v>
      </c>
      <c r="U206" s="104" t="s">
        <v>696</v>
      </c>
    </row>
    <row r="207" spans="7:21">
      <c r="G207" s="1"/>
      <c r="H207" s="1"/>
      <c r="I207" s="1"/>
      <c r="M207" s="11"/>
      <c r="S207" s="95" t="s">
        <v>124</v>
      </c>
      <c r="U207" s="104" t="s">
        <v>875</v>
      </c>
    </row>
    <row r="208" spans="7:21">
      <c r="G208" s="1"/>
      <c r="H208" s="1"/>
      <c r="I208" s="1"/>
      <c r="M208" s="11"/>
      <c r="S208" s="95" t="s">
        <v>180</v>
      </c>
      <c r="U208" s="104" t="s">
        <v>859</v>
      </c>
    </row>
    <row r="209" spans="7:21">
      <c r="G209" s="1"/>
      <c r="H209" s="1"/>
      <c r="I209" s="1"/>
      <c r="M209" s="11"/>
      <c r="S209" s="95" t="s">
        <v>278</v>
      </c>
      <c r="U209" s="104" t="s">
        <v>150</v>
      </c>
    </row>
    <row r="210" spans="7:21">
      <c r="G210" s="1"/>
      <c r="H210" s="1"/>
      <c r="I210" s="1"/>
      <c r="M210" s="11"/>
      <c r="S210" s="95" t="s">
        <v>673</v>
      </c>
      <c r="U210" s="104" t="s">
        <v>730</v>
      </c>
    </row>
    <row r="211" spans="7:21">
      <c r="G211" s="1"/>
      <c r="H211" s="1"/>
      <c r="I211" s="1"/>
      <c r="M211" s="11"/>
      <c r="S211" s="95" t="s">
        <v>731</v>
      </c>
      <c r="U211" s="104" t="s">
        <v>885</v>
      </c>
    </row>
    <row r="212" spans="7:21">
      <c r="G212" s="1"/>
      <c r="H212" s="1"/>
      <c r="I212" s="1"/>
      <c r="M212" s="11"/>
      <c r="S212" s="95" t="s">
        <v>133</v>
      </c>
      <c r="U212" s="104" t="s">
        <v>487</v>
      </c>
    </row>
    <row r="213" spans="7:21">
      <c r="G213" s="1"/>
      <c r="H213" s="1"/>
      <c r="I213" s="1"/>
      <c r="M213" s="11"/>
      <c r="S213" s="95" t="s">
        <v>250</v>
      </c>
      <c r="U213" s="104" t="s">
        <v>781</v>
      </c>
    </row>
    <row r="214" spans="7:21">
      <c r="G214" s="1"/>
      <c r="H214" s="1"/>
      <c r="I214" s="1"/>
      <c r="M214" s="11"/>
      <c r="S214" s="95" t="s">
        <v>299</v>
      </c>
      <c r="U214" s="104" t="s">
        <v>879</v>
      </c>
    </row>
    <row r="215" spans="7:21">
      <c r="G215" s="1"/>
      <c r="H215" s="1"/>
      <c r="I215" s="1"/>
      <c r="M215" s="11"/>
      <c r="S215" s="95" t="s">
        <v>811</v>
      </c>
      <c r="U215" s="104" t="s">
        <v>926</v>
      </c>
    </row>
    <row r="216" spans="7:21">
      <c r="G216" s="1"/>
      <c r="H216" s="1"/>
      <c r="I216" s="1"/>
      <c r="M216" s="11"/>
      <c r="S216" s="95" t="s">
        <v>535</v>
      </c>
      <c r="U216" s="104" t="s">
        <v>789</v>
      </c>
    </row>
    <row r="217" spans="7:21">
      <c r="G217" s="1"/>
      <c r="H217" s="1"/>
      <c r="I217" s="1"/>
      <c r="M217" s="11"/>
      <c r="S217" s="95" t="s">
        <v>339</v>
      </c>
      <c r="U217" s="104" t="s">
        <v>851</v>
      </c>
    </row>
    <row r="218" spans="7:21">
      <c r="G218" s="1"/>
      <c r="H218" s="1"/>
      <c r="I218" s="1"/>
      <c r="M218" s="11"/>
      <c r="S218" s="95" t="s">
        <v>258</v>
      </c>
      <c r="U218" s="104" t="s">
        <v>914</v>
      </c>
    </row>
    <row r="219" spans="7:21">
      <c r="G219" s="1"/>
      <c r="H219" s="1"/>
      <c r="I219" s="1"/>
      <c r="M219" s="11"/>
      <c r="S219" s="95" t="s">
        <v>405</v>
      </c>
      <c r="U219" s="104" t="s">
        <v>369</v>
      </c>
    </row>
    <row r="220" spans="7:21">
      <c r="G220" s="1"/>
      <c r="H220" s="1"/>
      <c r="I220" s="1"/>
      <c r="M220" s="11"/>
      <c r="S220" s="95" t="s">
        <v>284</v>
      </c>
      <c r="U220" s="104" t="s">
        <v>916</v>
      </c>
    </row>
    <row r="221" spans="7:21">
      <c r="G221" s="1"/>
      <c r="H221" s="1"/>
      <c r="I221" s="1"/>
      <c r="M221" s="11"/>
      <c r="S221" s="95" t="s">
        <v>136</v>
      </c>
      <c r="U221" s="104" t="s">
        <v>918</v>
      </c>
    </row>
    <row r="222" spans="7:21">
      <c r="G222" s="1"/>
      <c r="H222" s="1"/>
      <c r="I222" s="1"/>
      <c r="M222" s="11"/>
      <c r="S222" s="95" t="s">
        <v>126</v>
      </c>
      <c r="U222" s="104" t="s">
        <v>597</v>
      </c>
    </row>
    <row r="223" spans="7:21">
      <c r="G223" s="1"/>
      <c r="H223" s="1"/>
      <c r="I223" s="1"/>
      <c r="M223" s="11"/>
      <c r="S223" s="95" t="s">
        <v>423</v>
      </c>
      <c r="U223" s="104" t="s">
        <v>755</v>
      </c>
    </row>
    <row r="224" spans="7:21">
      <c r="G224" s="1"/>
      <c r="H224" s="1"/>
      <c r="I224" s="1"/>
      <c r="M224" s="11"/>
      <c r="S224" s="95" t="s">
        <v>243</v>
      </c>
      <c r="U224" s="104" t="s">
        <v>927</v>
      </c>
    </row>
    <row r="225" spans="7:21">
      <c r="G225" s="1"/>
      <c r="H225" s="1"/>
      <c r="I225" s="1"/>
      <c r="M225" s="11"/>
      <c r="S225" s="95" t="s">
        <v>142</v>
      </c>
      <c r="U225" s="104" t="s">
        <v>740</v>
      </c>
    </row>
    <row r="226" spans="7:21">
      <c r="G226" s="1"/>
      <c r="H226" s="1"/>
      <c r="I226" s="1"/>
      <c r="M226" s="11"/>
      <c r="S226" s="95" t="s">
        <v>357</v>
      </c>
      <c r="U226" s="76" t="s">
        <v>111</v>
      </c>
    </row>
    <row r="227" spans="7:21">
      <c r="G227" s="1"/>
      <c r="H227" s="1"/>
      <c r="I227" s="1"/>
      <c r="M227" s="11"/>
      <c r="S227" s="95" t="s">
        <v>177</v>
      </c>
      <c r="U227" s="104" t="s">
        <v>880</v>
      </c>
    </row>
    <row r="228" spans="7:21">
      <c r="G228" s="1"/>
      <c r="H228" s="1"/>
      <c r="I228" s="1"/>
      <c r="M228" s="11"/>
      <c r="S228" s="95" t="s">
        <v>238</v>
      </c>
      <c r="U228" s="104" t="s">
        <v>463</v>
      </c>
    </row>
    <row r="229" spans="7:21">
      <c r="G229" s="1"/>
      <c r="H229" s="1"/>
      <c r="I229" s="1"/>
      <c r="M229" s="11"/>
      <c r="S229" s="95" t="s">
        <v>223</v>
      </c>
      <c r="U229" s="104" t="s">
        <v>928</v>
      </c>
    </row>
    <row r="230" spans="7:21">
      <c r="G230" s="1"/>
      <c r="H230" s="1"/>
      <c r="I230" s="1"/>
      <c r="M230" s="11"/>
      <c r="S230" s="95" t="s">
        <v>479</v>
      </c>
      <c r="U230" s="104" t="s">
        <v>929</v>
      </c>
    </row>
    <row r="231" spans="7:21">
      <c r="G231" s="1"/>
      <c r="H231" s="1"/>
      <c r="I231" s="1"/>
      <c r="M231" s="11"/>
      <c r="S231" s="95" t="s">
        <v>307</v>
      </c>
      <c r="U231" s="104" t="s">
        <v>909</v>
      </c>
    </row>
    <row r="232" spans="7:21">
      <c r="G232" s="1"/>
      <c r="H232" s="1"/>
      <c r="I232" s="1"/>
      <c r="M232" s="11"/>
      <c r="S232" s="95" t="s">
        <v>546</v>
      </c>
      <c r="U232" s="104" t="s">
        <v>743</v>
      </c>
    </row>
    <row r="233" spans="7:21">
      <c r="G233" s="1"/>
      <c r="H233" s="1"/>
      <c r="I233" s="1"/>
      <c r="M233" s="11"/>
      <c r="S233" s="95" t="s">
        <v>515</v>
      </c>
      <c r="U233" s="104" t="s">
        <v>930</v>
      </c>
    </row>
    <row r="234" spans="7:21">
      <c r="G234" s="1"/>
      <c r="H234" s="1"/>
      <c r="I234" s="1"/>
      <c r="M234" s="11"/>
      <c r="S234" s="95" t="s">
        <v>454</v>
      </c>
      <c r="U234" s="104" t="s">
        <v>931</v>
      </c>
    </row>
    <row r="235" spans="7:21">
      <c r="G235" s="1"/>
      <c r="H235" s="1"/>
      <c r="I235" s="1"/>
      <c r="M235" s="11"/>
      <c r="S235" s="95" t="s">
        <v>611</v>
      </c>
      <c r="U235" s="104" t="s">
        <v>714</v>
      </c>
    </row>
    <row r="236" spans="7:21">
      <c r="G236" s="1"/>
      <c r="H236" s="1"/>
      <c r="I236" s="1"/>
      <c r="M236" s="11"/>
      <c r="S236" s="95" t="s">
        <v>275</v>
      </c>
      <c r="U236" s="104" t="s">
        <v>932</v>
      </c>
    </row>
    <row r="237" spans="7:21">
      <c r="G237" s="1"/>
      <c r="H237" s="1"/>
      <c r="I237" s="1"/>
      <c r="M237" s="11"/>
      <c r="S237" s="95" t="s">
        <v>560</v>
      </c>
      <c r="U237" s="104" t="s">
        <v>867</v>
      </c>
    </row>
    <row r="238" spans="7:21">
      <c r="G238" s="1"/>
      <c r="H238" s="1"/>
      <c r="I238" s="1"/>
      <c r="M238" s="11"/>
      <c r="S238" s="95" t="s">
        <v>363</v>
      </c>
      <c r="U238" s="104" t="s">
        <v>720</v>
      </c>
    </row>
    <row r="239" spans="7:21">
      <c r="G239" s="1"/>
      <c r="H239" s="1"/>
      <c r="I239" s="1"/>
      <c r="M239" s="11"/>
      <c r="S239" s="95" t="s">
        <v>347</v>
      </c>
      <c r="U239" s="104" t="s">
        <v>416</v>
      </c>
    </row>
    <row r="240" spans="7:21">
      <c r="G240" s="1"/>
      <c r="H240" s="1"/>
      <c r="I240" s="1"/>
      <c r="M240" s="11"/>
      <c r="S240" s="95" t="s">
        <v>380</v>
      </c>
      <c r="U240" s="104" t="s">
        <v>933</v>
      </c>
    </row>
    <row r="241" spans="7:21">
      <c r="G241" s="1"/>
      <c r="H241" s="1"/>
      <c r="I241" s="1"/>
      <c r="M241" s="11"/>
      <c r="S241" s="95" t="s">
        <v>498</v>
      </c>
      <c r="U241" s="104" t="s">
        <v>534</v>
      </c>
    </row>
    <row r="242" spans="7:21" ht="15">
      <c r="G242" s="1"/>
      <c r="H242" s="1"/>
      <c r="I242" s="1"/>
      <c r="M242" s="11"/>
      <c r="U242" s="104" t="s">
        <v>495</v>
      </c>
    </row>
    <row r="243" spans="7:21" ht="15">
      <c r="G243" s="1"/>
      <c r="H243" s="1"/>
      <c r="I243" s="1"/>
      <c r="M243" s="11"/>
      <c r="U243" s="104" t="s">
        <v>409</v>
      </c>
    </row>
    <row r="244" spans="7:21" ht="15">
      <c r="G244" s="1"/>
      <c r="H244" s="1"/>
      <c r="I244" s="1"/>
      <c r="M244" s="11"/>
      <c r="U244" s="104" t="s">
        <v>521</v>
      </c>
    </row>
    <row r="245" spans="7:21" ht="15">
      <c r="G245" s="1"/>
      <c r="H245" s="1"/>
      <c r="I245" s="1"/>
      <c r="M245" s="11"/>
      <c r="U245" s="104" t="s">
        <v>895</v>
      </c>
    </row>
    <row r="246" spans="7:21" ht="15">
      <c r="G246" s="1"/>
      <c r="H246" s="1"/>
      <c r="I246" s="1"/>
      <c r="M246" s="11"/>
      <c r="U246" s="104" t="s">
        <v>688</v>
      </c>
    </row>
    <row r="247" spans="7:21" ht="15">
      <c r="G247" s="1"/>
      <c r="H247" s="1"/>
      <c r="I247" s="1"/>
      <c r="M247" s="11"/>
      <c r="U247" s="104" t="s">
        <v>934</v>
      </c>
    </row>
    <row r="248" spans="7:21" ht="15">
      <c r="G248" s="1"/>
      <c r="H248" s="1"/>
      <c r="I248" s="1"/>
      <c r="M248" s="11"/>
      <c r="U248" s="104" t="s">
        <v>797</v>
      </c>
    </row>
    <row r="249" spans="7:21" ht="15">
      <c r="G249" s="1"/>
      <c r="H249" s="1"/>
      <c r="I249" s="1"/>
      <c r="M249" s="11"/>
      <c r="U249" s="104" t="s">
        <v>356</v>
      </c>
    </row>
    <row r="250" spans="7:21" ht="15">
      <c r="G250" s="1"/>
      <c r="H250" s="1"/>
      <c r="I250" s="1"/>
      <c r="M250" s="11"/>
      <c r="U250" s="104" t="s">
        <v>890</v>
      </c>
    </row>
    <row r="251" spans="7:21" ht="15">
      <c r="G251" s="1"/>
      <c r="H251" s="1"/>
      <c r="I251" s="1"/>
      <c r="M251" s="11"/>
      <c r="U251" s="104" t="s">
        <v>457</v>
      </c>
    </row>
    <row r="252" spans="7:21" ht="15">
      <c r="G252" s="1"/>
      <c r="H252" s="1"/>
      <c r="I252" s="1"/>
      <c r="M252" s="11"/>
      <c r="U252" s="104" t="s">
        <v>209</v>
      </c>
    </row>
    <row r="253" spans="7:21" ht="15">
      <c r="G253" s="1"/>
      <c r="H253" s="1"/>
      <c r="I253" s="1"/>
      <c r="M253" s="11"/>
      <c r="U253" s="104" t="s">
        <v>397</v>
      </c>
    </row>
    <row r="254" spans="7:21" ht="15">
      <c r="G254" s="1"/>
      <c r="H254" s="1"/>
      <c r="I254" s="1"/>
      <c r="M254" s="11"/>
      <c r="U254" s="104" t="s">
        <v>829</v>
      </c>
    </row>
    <row r="255" spans="7:21" ht="15">
      <c r="G255" s="1"/>
      <c r="H255" s="1"/>
      <c r="I255" s="1"/>
      <c r="M255" s="11"/>
      <c r="U255" s="104" t="s">
        <v>935</v>
      </c>
    </row>
    <row r="256" spans="7:21" ht="15">
      <c r="G256" s="1"/>
      <c r="H256" s="1"/>
      <c r="I256" s="1"/>
      <c r="M256" s="11"/>
      <c r="U256" s="104" t="s">
        <v>871</v>
      </c>
    </row>
    <row r="257" spans="7:21" ht="15">
      <c r="G257" s="1"/>
      <c r="H257" s="1"/>
      <c r="I257" s="1"/>
      <c r="M257" s="11"/>
      <c r="U257" s="104" t="s">
        <v>672</v>
      </c>
    </row>
    <row r="258" spans="7:21" ht="15">
      <c r="G258" s="1"/>
      <c r="H258" s="1"/>
      <c r="I258" s="1"/>
      <c r="M258" s="11"/>
      <c r="U258" s="104" t="s">
        <v>869</v>
      </c>
    </row>
    <row r="259" spans="7:21" ht="15">
      <c r="G259" s="1"/>
      <c r="H259" s="1"/>
      <c r="I259" s="1"/>
      <c r="M259" s="11"/>
      <c r="U259" s="104" t="s">
        <v>936</v>
      </c>
    </row>
    <row r="260" spans="7:21" ht="15">
      <c r="G260" s="1"/>
      <c r="H260" s="1"/>
      <c r="I260" s="1"/>
      <c r="M260" s="11"/>
      <c r="U260" s="104" t="s">
        <v>882</v>
      </c>
    </row>
    <row r="261" spans="7:21" ht="15">
      <c r="G261" s="1"/>
      <c r="H261" s="1"/>
      <c r="I261" s="1"/>
      <c r="M261" s="11"/>
      <c r="U261" s="104" t="s">
        <v>860</v>
      </c>
    </row>
    <row r="262" spans="7:21" ht="15">
      <c r="G262" s="1"/>
      <c r="H262" s="1"/>
      <c r="I262" s="1"/>
      <c r="M262" s="11"/>
      <c r="U262" s="104" t="s">
        <v>937</v>
      </c>
    </row>
    <row r="263" spans="7:21" ht="15">
      <c r="G263" s="1"/>
      <c r="H263" s="1"/>
      <c r="I263" s="1"/>
      <c r="M263" s="11"/>
      <c r="U263" s="104" t="s">
        <v>938</v>
      </c>
    </row>
    <row r="264" spans="7:21" ht="15">
      <c r="G264" s="1"/>
      <c r="H264" s="1"/>
      <c r="I264" s="1"/>
      <c r="M264" s="11"/>
      <c r="U264" s="104" t="s">
        <v>939</v>
      </c>
    </row>
    <row r="265" spans="7:21" ht="15">
      <c r="G265" s="1"/>
      <c r="H265" s="1"/>
      <c r="I265" s="1"/>
      <c r="M265" s="11"/>
      <c r="U265" s="104" t="s">
        <v>886</v>
      </c>
    </row>
    <row r="266" spans="7:21" ht="12.75">
      <c r="G266" s="1"/>
      <c r="H266" s="1"/>
      <c r="I266" s="1"/>
      <c r="M266" s="11"/>
    </row>
    <row r="267" spans="7:21" ht="12.75">
      <c r="G267" s="1"/>
      <c r="H267" s="1"/>
      <c r="I267" s="1"/>
      <c r="M267" s="11"/>
    </row>
    <row r="268" spans="7:21" ht="12.75">
      <c r="G268" s="1"/>
      <c r="H268" s="1"/>
      <c r="I268" s="1"/>
      <c r="M268" s="11"/>
    </row>
    <row r="269" spans="7:21" ht="12.75">
      <c r="G269" s="1"/>
      <c r="H269" s="1"/>
      <c r="I269" s="1"/>
      <c r="M269" s="11"/>
    </row>
    <row r="270" spans="7:21" ht="12.75">
      <c r="G270" s="1"/>
      <c r="H270" s="1"/>
      <c r="I270" s="1"/>
      <c r="M270" s="11"/>
    </row>
    <row r="271" spans="7:21" ht="12.75">
      <c r="G271" s="1"/>
      <c r="H271" s="1"/>
      <c r="I271" s="1"/>
      <c r="M271" s="11"/>
    </row>
    <row r="272" spans="7:21" ht="12.75">
      <c r="G272" s="1"/>
      <c r="H272" s="1"/>
      <c r="I272" s="1"/>
      <c r="M272" s="11"/>
    </row>
    <row r="273" spans="7:13" ht="12.75">
      <c r="G273" s="1"/>
      <c r="H273" s="1"/>
      <c r="I273" s="1"/>
      <c r="M273" s="11"/>
    </row>
    <row r="274" spans="7:13" ht="12.75">
      <c r="G274" s="1"/>
      <c r="H274" s="1"/>
      <c r="I274" s="1"/>
      <c r="M274" s="11"/>
    </row>
    <row r="275" spans="7:13" ht="12.75">
      <c r="G275" s="1"/>
      <c r="H275" s="1"/>
      <c r="I275" s="1"/>
      <c r="M275" s="11"/>
    </row>
    <row r="276" spans="7:13" ht="12.75">
      <c r="G276" s="1"/>
      <c r="H276" s="1"/>
      <c r="I276" s="1"/>
      <c r="M276" s="11"/>
    </row>
    <row r="277" spans="7:13" ht="12.75">
      <c r="G277" s="1"/>
      <c r="H277" s="1"/>
      <c r="I277" s="1"/>
      <c r="M277" s="11"/>
    </row>
    <row r="278" spans="7:13" ht="12.75">
      <c r="G278" s="1"/>
      <c r="H278" s="1"/>
      <c r="I278" s="1"/>
      <c r="M278" s="11"/>
    </row>
    <row r="279" spans="7:13" ht="12.75">
      <c r="G279" s="1"/>
      <c r="H279" s="1"/>
      <c r="I279" s="1"/>
      <c r="M279" s="11"/>
    </row>
    <row r="280" spans="7:13" ht="12.75">
      <c r="G280" s="1"/>
      <c r="H280" s="1"/>
      <c r="I280" s="1"/>
      <c r="M280" s="11"/>
    </row>
    <row r="281" spans="7:13" ht="12.75">
      <c r="G281" s="1"/>
      <c r="H281" s="1"/>
      <c r="I281" s="1"/>
      <c r="M281" s="11"/>
    </row>
    <row r="282" spans="7:13" ht="12.75">
      <c r="G282" s="1"/>
      <c r="H282" s="1"/>
      <c r="I282" s="1"/>
      <c r="M282" s="11"/>
    </row>
    <row r="283" spans="7:13" ht="12.75">
      <c r="G283" s="1"/>
      <c r="H283" s="1"/>
      <c r="I283" s="1"/>
      <c r="M283" s="11"/>
    </row>
    <row r="284" spans="7:13" ht="12.75">
      <c r="G284" s="1"/>
      <c r="H284" s="1"/>
      <c r="I284" s="1"/>
      <c r="M284" s="11"/>
    </row>
    <row r="285" spans="7:13" ht="12.75">
      <c r="G285" s="1"/>
      <c r="H285" s="1"/>
      <c r="I285" s="1"/>
      <c r="M285" s="11"/>
    </row>
    <row r="286" spans="7:13" ht="12.75">
      <c r="G286" s="1"/>
      <c r="H286" s="1"/>
      <c r="I286" s="1"/>
      <c r="M286" s="11"/>
    </row>
    <row r="287" spans="7:13" ht="12.75">
      <c r="G287" s="1"/>
      <c r="H287" s="1"/>
      <c r="I287" s="1"/>
      <c r="M287" s="11"/>
    </row>
    <row r="288" spans="7:13" ht="12.75">
      <c r="G288" s="1"/>
      <c r="H288" s="1"/>
      <c r="I288" s="1"/>
      <c r="M288" s="11"/>
    </row>
    <row r="289" spans="7:13" ht="12.75">
      <c r="G289" s="1"/>
      <c r="H289" s="1"/>
      <c r="I289" s="1"/>
      <c r="M289" s="11"/>
    </row>
    <row r="290" spans="7:13" ht="12.75">
      <c r="G290" s="1"/>
      <c r="H290" s="1"/>
      <c r="I290" s="1"/>
      <c r="M290" s="11"/>
    </row>
    <row r="291" spans="7:13" ht="12.75">
      <c r="G291" s="1"/>
      <c r="H291" s="1"/>
      <c r="I291" s="1"/>
      <c r="M291" s="11"/>
    </row>
    <row r="292" spans="7:13" ht="12.75">
      <c r="G292" s="1"/>
      <c r="H292" s="1"/>
      <c r="I292" s="1"/>
      <c r="M292" s="11"/>
    </row>
    <row r="293" spans="7:13" ht="12.75">
      <c r="G293" s="1"/>
      <c r="H293" s="1"/>
      <c r="I293" s="1"/>
      <c r="M293" s="11"/>
    </row>
    <row r="294" spans="7:13" ht="12.75">
      <c r="G294" s="1"/>
      <c r="H294" s="1"/>
      <c r="I294" s="1"/>
      <c r="M294" s="11"/>
    </row>
    <row r="295" spans="7:13" ht="12.75">
      <c r="G295" s="1"/>
      <c r="H295" s="1"/>
      <c r="I295" s="1"/>
      <c r="M295" s="11"/>
    </row>
    <row r="296" spans="7:13" ht="12.75">
      <c r="G296" s="1"/>
      <c r="H296" s="1"/>
      <c r="I296" s="1"/>
      <c r="M296" s="11"/>
    </row>
    <row r="297" spans="7:13" ht="12.75">
      <c r="G297" s="1"/>
      <c r="H297" s="1"/>
      <c r="I297" s="1"/>
      <c r="M297" s="11"/>
    </row>
    <row r="298" spans="7:13" ht="12.75">
      <c r="G298" s="1"/>
      <c r="H298" s="1"/>
      <c r="I298" s="1"/>
      <c r="M298" s="11"/>
    </row>
    <row r="299" spans="7:13" ht="12.75">
      <c r="G299" s="1"/>
      <c r="H299" s="1"/>
      <c r="I299" s="1"/>
      <c r="M299" s="11"/>
    </row>
    <row r="300" spans="7:13" ht="12.75">
      <c r="G300" s="1"/>
      <c r="H300" s="1"/>
      <c r="I300" s="1"/>
      <c r="M300" s="11"/>
    </row>
    <row r="301" spans="7:13" ht="12.75">
      <c r="G301" s="1"/>
      <c r="H301" s="1"/>
      <c r="I301" s="1"/>
      <c r="M301" s="11"/>
    </row>
    <row r="302" spans="7:13" ht="12.75">
      <c r="G302" s="1"/>
      <c r="H302" s="1"/>
      <c r="I302" s="1"/>
      <c r="M302" s="11"/>
    </row>
    <row r="303" spans="7:13" ht="12.75">
      <c r="G303" s="1"/>
      <c r="H303" s="1"/>
      <c r="I303" s="1"/>
      <c r="M303" s="11"/>
    </row>
    <row r="304" spans="7:13" ht="12.75">
      <c r="G304" s="1"/>
      <c r="H304" s="1"/>
      <c r="I304" s="1"/>
      <c r="M304" s="11"/>
    </row>
    <row r="305" spans="7:13" ht="12.75">
      <c r="G305" s="1"/>
      <c r="H305" s="1"/>
      <c r="I305" s="1"/>
      <c r="M305" s="11"/>
    </row>
    <row r="306" spans="7:13" ht="12.75">
      <c r="G306" s="1"/>
      <c r="H306" s="1"/>
      <c r="I306" s="1"/>
      <c r="M306" s="11"/>
    </row>
    <row r="307" spans="7:13" ht="12.75">
      <c r="G307" s="1"/>
      <c r="H307" s="1"/>
      <c r="I307" s="1"/>
      <c r="M307" s="11"/>
    </row>
    <row r="308" spans="7:13" ht="12.75">
      <c r="G308" s="1"/>
      <c r="H308" s="1"/>
      <c r="I308" s="1"/>
      <c r="M308" s="11"/>
    </row>
    <row r="309" spans="7:13" ht="12.75">
      <c r="G309" s="1"/>
      <c r="H309" s="1"/>
      <c r="I309" s="1"/>
      <c r="M309" s="11"/>
    </row>
    <row r="310" spans="7:13" ht="12.75">
      <c r="G310" s="1"/>
      <c r="H310" s="1"/>
      <c r="I310" s="1"/>
      <c r="M310" s="11"/>
    </row>
    <row r="311" spans="7:13" ht="12.75">
      <c r="G311" s="1"/>
      <c r="H311" s="1"/>
      <c r="I311" s="1"/>
      <c r="M311" s="11"/>
    </row>
    <row r="312" spans="7:13" ht="12.75">
      <c r="G312" s="1"/>
      <c r="H312" s="1"/>
      <c r="I312" s="1"/>
      <c r="M312" s="11"/>
    </row>
    <row r="313" spans="7:13" ht="12.75">
      <c r="G313" s="1"/>
      <c r="H313" s="1"/>
      <c r="I313" s="1"/>
      <c r="M313" s="11"/>
    </row>
    <row r="314" spans="7:13" ht="12.75">
      <c r="G314" s="1"/>
      <c r="H314" s="1"/>
      <c r="I314" s="1"/>
      <c r="M314" s="11"/>
    </row>
    <row r="315" spans="7:13" ht="12.75">
      <c r="G315" s="1"/>
      <c r="H315" s="1"/>
      <c r="I315" s="1"/>
      <c r="M315" s="11"/>
    </row>
    <row r="316" spans="7:13" ht="12.75">
      <c r="G316" s="1"/>
      <c r="H316" s="1"/>
      <c r="I316" s="1"/>
      <c r="M316" s="11"/>
    </row>
    <row r="317" spans="7:13" ht="12.75">
      <c r="G317" s="1"/>
      <c r="H317" s="1"/>
      <c r="I317" s="1"/>
      <c r="M317" s="11"/>
    </row>
    <row r="318" spans="7:13" ht="12.75">
      <c r="G318" s="1"/>
      <c r="H318" s="1"/>
      <c r="I318" s="1"/>
      <c r="M318" s="11"/>
    </row>
    <row r="319" spans="7:13" ht="12.75">
      <c r="G319" s="1"/>
      <c r="H319" s="1"/>
      <c r="I319" s="1"/>
      <c r="M319" s="11"/>
    </row>
    <row r="320" spans="7:13" ht="12.75">
      <c r="G320" s="1"/>
      <c r="H320" s="1"/>
      <c r="I320" s="1"/>
      <c r="M320" s="11"/>
    </row>
    <row r="321" spans="7:13" ht="12.75">
      <c r="G321" s="1"/>
      <c r="H321" s="1"/>
      <c r="I321" s="1"/>
      <c r="M321" s="11"/>
    </row>
    <row r="322" spans="7:13" ht="12.75">
      <c r="G322" s="1"/>
      <c r="H322" s="1"/>
      <c r="I322" s="1"/>
      <c r="M322" s="11"/>
    </row>
    <row r="323" spans="7:13" ht="12.75">
      <c r="G323" s="1"/>
      <c r="H323" s="1"/>
      <c r="I323" s="1"/>
      <c r="M323" s="11"/>
    </row>
    <row r="324" spans="7:13" ht="12.75">
      <c r="G324" s="1"/>
      <c r="H324" s="1"/>
      <c r="I324" s="1"/>
      <c r="M324" s="11"/>
    </row>
    <row r="325" spans="7:13" ht="12.75">
      <c r="G325" s="1"/>
      <c r="H325" s="1"/>
      <c r="I325" s="1"/>
      <c r="M325" s="11"/>
    </row>
    <row r="326" spans="7:13" ht="12.75">
      <c r="G326" s="1"/>
      <c r="H326" s="1"/>
      <c r="I326" s="1"/>
      <c r="M326" s="11"/>
    </row>
    <row r="327" spans="7:13" ht="12.75">
      <c r="G327" s="1"/>
      <c r="H327" s="1"/>
      <c r="I327" s="1"/>
      <c r="M327" s="11"/>
    </row>
    <row r="328" spans="7:13" ht="12.75">
      <c r="G328" s="1"/>
      <c r="H328" s="1"/>
      <c r="I328" s="1"/>
      <c r="M328" s="11"/>
    </row>
    <row r="329" spans="7:13" ht="12.75">
      <c r="G329" s="1"/>
      <c r="H329" s="1"/>
      <c r="I329" s="1"/>
      <c r="M329" s="11"/>
    </row>
    <row r="330" spans="7:13" ht="12.75">
      <c r="G330" s="1"/>
      <c r="H330" s="1"/>
      <c r="I330" s="1"/>
      <c r="M330" s="11"/>
    </row>
    <row r="331" spans="7:13" ht="12.75">
      <c r="G331" s="1"/>
      <c r="H331" s="1"/>
      <c r="I331" s="1"/>
      <c r="M331" s="11"/>
    </row>
    <row r="332" spans="7:13" ht="12.75">
      <c r="G332" s="1"/>
      <c r="H332" s="1"/>
      <c r="I332" s="1"/>
      <c r="M332" s="11"/>
    </row>
    <row r="333" spans="7:13" ht="12.75">
      <c r="G333" s="1"/>
      <c r="H333" s="1"/>
      <c r="I333" s="1"/>
      <c r="M333" s="11"/>
    </row>
    <row r="334" spans="7:13" ht="12.75">
      <c r="G334" s="1"/>
      <c r="H334" s="1"/>
      <c r="I334" s="1"/>
      <c r="M334" s="11"/>
    </row>
    <row r="335" spans="7:13" ht="12.75">
      <c r="G335" s="1"/>
      <c r="H335" s="1"/>
      <c r="I335" s="1"/>
      <c r="M335" s="11"/>
    </row>
    <row r="336" spans="7:13" ht="12.75">
      <c r="G336" s="1"/>
      <c r="H336" s="1"/>
      <c r="I336" s="1"/>
      <c r="M336" s="11"/>
    </row>
    <row r="337" spans="7:13" ht="12.75">
      <c r="G337" s="1"/>
      <c r="H337" s="1"/>
      <c r="I337" s="1"/>
      <c r="M337" s="11"/>
    </row>
    <row r="338" spans="7:13" ht="12.75">
      <c r="G338" s="1"/>
      <c r="H338" s="1"/>
      <c r="I338" s="1"/>
      <c r="M338" s="11"/>
    </row>
    <row r="339" spans="7:13" ht="12.75">
      <c r="G339" s="1"/>
      <c r="H339" s="1"/>
      <c r="I339" s="1"/>
      <c r="M339" s="11"/>
    </row>
    <row r="340" spans="7:13" ht="12.75">
      <c r="G340" s="1"/>
      <c r="H340" s="1"/>
      <c r="I340" s="1"/>
      <c r="M340" s="11"/>
    </row>
    <row r="341" spans="7:13" ht="12.75">
      <c r="G341" s="1"/>
      <c r="H341" s="1"/>
      <c r="I341" s="1"/>
      <c r="M341" s="11"/>
    </row>
    <row r="342" spans="7:13" ht="12.75">
      <c r="G342" s="1"/>
      <c r="H342" s="1"/>
      <c r="I342" s="1"/>
      <c r="M342" s="11"/>
    </row>
    <row r="343" spans="7:13" ht="12.75">
      <c r="G343" s="1"/>
      <c r="H343" s="1"/>
      <c r="I343" s="1"/>
      <c r="M343" s="11"/>
    </row>
    <row r="344" spans="7:13" ht="12.75">
      <c r="G344" s="1"/>
      <c r="H344" s="1"/>
      <c r="I344" s="1"/>
      <c r="M344" s="11"/>
    </row>
    <row r="345" spans="7:13" ht="12.75">
      <c r="G345" s="1"/>
      <c r="H345" s="1"/>
      <c r="I345" s="1"/>
      <c r="M345" s="11"/>
    </row>
    <row r="346" spans="7:13" ht="12.75">
      <c r="G346" s="1"/>
      <c r="H346" s="1"/>
      <c r="I346" s="1"/>
      <c r="M346" s="11"/>
    </row>
    <row r="347" spans="7:13" ht="12.75">
      <c r="G347" s="1"/>
      <c r="H347" s="1"/>
      <c r="I347" s="1"/>
      <c r="M347" s="11"/>
    </row>
    <row r="348" spans="7:13" ht="12.75">
      <c r="G348" s="1"/>
      <c r="H348" s="1"/>
      <c r="I348" s="1"/>
      <c r="M348" s="11"/>
    </row>
    <row r="349" spans="7:13" ht="12.75">
      <c r="G349" s="1"/>
      <c r="H349" s="1"/>
      <c r="I349" s="1"/>
      <c r="M349" s="11"/>
    </row>
    <row r="350" spans="7:13" ht="12.75">
      <c r="G350" s="1"/>
      <c r="H350" s="1"/>
      <c r="I350" s="1"/>
      <c r="M350" s="11"/>
    </row>
    <row r="351" spans="7:13" ht="12.75">
      <c r="G351" s="1"/>
      <c r="H351" s="1"/>
      <c r="I351" s="1"/>
      <c r="M351" s="11"/>
    </row>
    <row r="352" spans="7:13" ht="12.75">
      <c r="G352" s="1"/>
      <c r="H352" s="1"/>
      <c r="I352" s="1"/>
      <c r="M352" s="11"/>
    </row>
    <row r="353" spans="7:13" ht="12.75">
      <c r="G353" s="1"/>
      <c r="H353" s="1"/>
      <c r="I353" s="1"/>
      <c r="M353" s="11"/>
    </row>
    <row r="354" spans="7:13" ht="12.75">
      <c r="G354" s="1"/>
      <c r="H354" s="1"/>
      <c r="I354" s="1"/>
      <c r="M354" s="11"/>
    </row>
    <row r="355" spans="7:13" ht="12.75">
      <c r="G355" s="1"/>
      <c r="H355" s="1"/>
      <c r="I355" s="1"/>
      <c r="M355" s="11"/>
    </row>
    <row r="356" spans="7:13" ht="12.75">
      <c r="G356" s="1"/>
      <c r="H356" s="1"/>
      <c r="I356" s="1"/>
      <c r="M356" s="11"/>
    </row>
    <row r="357" spans="7:13" ht="12.75">
      <c r="G357" s="1"/>
      <c r="H357" s="1"/>
      <c r="I357" s="1"/>
      <c r="M357" s="11"/>
    </row>
    <row r="358" spans="7:13" ht="12.75">
      <c r="G358" s="1"/>
      <c r="H358" s="1"/>
      <c r="I358" s="1"/>
      <c r="M358" s="11"/>
    </row>
    <row r="359" spans="7:13" ht="12.75">
      <c r="G359" s="1"/>
      <c r="H359" s="1"/>
      <c r="I359" s="1"/>
      <c r="M359" s="11"/>
    </row>
    <row r="360" spans="7:13" ht="12.75">
      <c r="G360" s="1"/>
      <c r="H360" s="1"/>
      <c r="I360" s="1"/>
      <c r="M360" s="11"/>
    </row>
    <row r="361" spans="7:13" ht="12.75">
      <c r="G361" s="1"/>
      <c r="H361" s="1"/>
      <c r="I361" s="1"/>
      <c r="M361" s="11"/>
    </row>
    <row r="362" spans="7:13" ht="12.75">
      <c r="G362" s="1"/>
      <c r="H362" s="1"/>
      <c r="I362" s="1"/>
      <c r="M362" s="11"/>
    </row>
    <row r="363" spans="7:13" ht="12.75">
      <c r="G363" s="1"/>
      <c r="H363" s="1"/>
      <c r="I363" s="1"/>
      <c r="M363" s="11"/>
    </row>
    <row r="364" spans="7:13" ht="12.75">
      <c r="G364" s="1"/>
      <c r="H364" s="1"/>
      <c r="I364" s="1"/>
      <c r="M364" s="11"/>
    </row>
    <row r="365" spans="7:13" ht="12.75">
      <c r="G365" s="1"/>
      <c r="H365" s="1"/>
      <c r="I365" s="1"/>
      <c r="M365" s="11"/>
    </row>
    <row r="366" spans="7:13" ht="12.75">
      <c r="G366" s="1"/>
      <c r="H366" s="1"/>
      <c r="I366" s="1"/>
      <c r="M366" s="11"/>
    </row>
    <row r="367" spans="7:13" ht="12.75">
      <c r="G367" s="1"/>
      <c r="H367" s="1"/>
      <c r="I367" s="1"/>
      <c r="M367" s="11"/>
    </row>
    <row r="368" spans="7:13" ht="12.75">
      <c r="G368" s="1"/>
      <c r="H368" s="1"/>
      <c r="I368" s="1"/>
      <c r="M368" s="11"/>
    </row>
    <row r="369" spans="7:13" ht="12.75">
      <c r="G369" s="1"/>
      <c r="H369" s="1"/>
      <c r="I369" s="1"/>
      <c r="M369" s="11"/>
    </row>
    <row r="370" spans="7:13" ht="12.75">
      <c r="G370" s="1"/>
      <c r="H370" s="1"/>
      <c r="I370" s="1"/>
      <c r="M370" s="11"/>
    </row>
    <row r="371" spans="7:13" ht="12.75">
      <c r="G371" s="1"/>
      <c r="H371" s="1"/>
      <c r="I371" s="1"/>
      <c r="M371" s="11"/>
    </row>
    <row r="372" spans="7:13" ht="12.75">
      <c r="G372" s="1"/>
      <c r="H372" s="1"/>
      <c r="I372" s="1"/>
      <c r="M372" s="11"/>
    </row>
    <row r="373" spans="7:13" ht="12.75">
      <c r="G373" s="1"/>
      <c r="H373" s="1"/>
      <c r="I373" s="1"/>
      <c r="M373" s="11"/>
    </row>
    <row r="374" spans="7:13" ht="12.75">
      <c r="G374" s="1"/>
      <c r="H374" s="1"/>
      <c r="I374" s="1"/>
      <c r="M374" s="11"/>
    </row>
    <row r="375" spans="7:13" ht="12.75">
      <c r="G375" s="1"/>
      <c r="H375" s="1"/>
      <c r="I375" s="1"/>
      <c r="M375" s="11"/>
    </row>
    <row r="376" spans="7:13" ht="12.75">
      <c r="G376" s="1"/>
      <c r="H376" s="1"/>
      <c r="I376" s="1"/>
      <c r="M376" s="11"/>
    </row>
    <row r="377" spans="7:13" ht="12.75">
      <c r="G377" s="1"/>
      <c r="H377" s="1"/>
      <c r="I377" s="1"/>
      <c r="M377" s="11"/>
    </row>
    <row r="378" spans="7:13" ht="12.75">
      <c r="G378" s="1"/>
      <c r="H378" s="1"/>
      <c r="I378" s="1"/>
      <c r="M378" s="11"/>
    </row>
    <row r="379" spans="7:13" ht="12.75">
      <c r="G379" s="1"/>
      <c r="H379" s="1"/>
      <c r="I379" s="1"/>
      <c r="M379" s="11"/>
    </row>
    <row r="380" spans="7:13" ht="12.75">
      <c r="G380" s="1"/>
      <c r="H380" s="1"/>
      <c r="I380" s="1"/>
      <c r="M380" s="11"/>
    </row>
    <row r="381" spans="7:13" ht="12.75">
      <c r="G381" s="1"/>
      <c r="H381" s="1"/>
      <c r="I381" s="1"/>
      <c r="M381" s="11"/>
    </row>
    <row r="382" spans="7:13" ht="12.75">
      <c r="G382" s="1"/>
      <c r="H382" s="1"/>
      <c r="I382" s="1"/>
      <c r="M382" s="11"/>
    </row>
    <row r="383" spans="7:13" ht="12.75">
      <c r="G383" s="1"/>
      <c r="H383" s="1"/>
      <c r="I383" s="1"/>
      <c r="M383" s="11"/>
    </row>
    <row r="384" spans="7:13" ht="12.75">
      <c r="G384" s="1"/>
      <c r="H384" s="1"/>
      <c r="I384" s="1"/>
      <c r="M384" s="11"/>
    </row>
    <row r="385" spans="7:13" ht="12.75">
      <c r="G385" s="1"/>
      <c r="H385" s="1"/>
      <c r="I385" s="1"/>
      <c r="M385" s="11"/>
    </row>
    <row r="386" spans="7:13" ht="12.75">
      <c r="G386" s="1"/>
      <c r="H386" s="1"/>
      <c r="I386" s="1"/>
      <c r="M386" s="11"/>
    </row>
    <row r="387" spans="7:13" ht="12.75">
      <c r="G387" s="1"/>
      <c r="H387" s="1"/>
      <c r="I387" s="1"/>
      <c r="M387" s="11"/>
    </row>
    <row r="388" spans="7:13" ht="12.75">
      <c r="G388" s="1"/>
      <c r="H388" s="1"/>
      <c r="I388" s="1"/>
      <c r="M388" s="11"/>
    </row>
    <row r="389" spans="7:13" ht="12.75">
      <c r="G389" s="1"/>
      <c r="H389" s="1"/>
      <c r="I389" s="1"/>
      <c r="M389" s="11"/>
    </row>
    <row r="390" spans="7:13" ht="12.75">
      <c r="G390" s="1"/>
      <c r="H390" s="1"/>
      <c r="I390" s="1"/>
      <c r="M390" s="11"/>
    </row>
    <row r="391" spans="7:13" ht="12.75">
      <c r="G391" s="1"/>
      <c r="H391" s="1"/>
      <c r="I391" s="1"/>
      <c r="M391" s="11"/>
    </row>
    <row r="392" spans="7:13" ht="12.75">
      <c r="G392" s="1"/>
      <c r="H392" s="1"/>
      <c r="I392" s="1"/>
      <c r="M392" s="11"/>
    </row>
    <row r="393" spans="7:13" ht="12.75">
      <c r="G393" s="1"/>
      <c r="H393" s="1"/>
      <c r="I393" s="1"/>
      <c r="M393" s="11"/>
    </row>
    <row r="394" spans="7:13" ht="12.75">
      <c r="G394" s="1"/>
      <c r="H394" s="1"/>
      <c r="I394" s="1"/>
      <c r="M394" s="11"/>
    </row>
    <row r="395" spans="7:13" ht="12.75">
      <c r="G395" s="1"/>
      <c r="H395" s="1"/>
      <c r="I395" s="1"/>
      <c r="M395" s="11"/>
    </row>
    <row r="396" spans="7:13" ht="12.75">
      <c r="G396" s="1"/>
      <c r="H396" s="1"/>
      <c r="I396" s="1"/>
      <c r="M396" s="11"/>
    </row>
    <row r="397" spans="7:13" ht="12.75">
      <c r="G397" s="1"/>
      <c r="H397" s="1"/>
      <c r="I397" s="1"/>
      <c r="M397" s="11"/>
    </row>
    <row r="398" spans="7:13" ht="12.75">
      <c r="G398" s="1"/>
      <c r="H398" s="1"/>
      <c r="I398" s="1"/>
      <c r="M398" s="11"/>
    </row>
    <row r="399" spans="7:13" ht="12.75">
      <c r="G399" s="1"/>
      <c r="H399" s="1"/>
      <c r="I399" s="1"/>
      <c r="M399" s="11"/>
    </row>
    <row r="400" spans="7:13" ht="12.75">
      <c r="G400" s="1"/>
      <c r="H400" s="1"/>
      <c r="I400" s="1"/>
      <c r="M400" s="11"/>
    </row>
    <row r="401" spans="7:13" ht="12.75">
      <c r="G401" s="1"/>
      <c r="H401" s="1"/>
      <c r="I401" s="1"/>
      <c r="M401" s="11"/>
    </row>
    <row r="402" spans="7:13" ht="12.75">
      <c r="G402" s="1"/>
      <c r="H402" s="1"/>
      <c r="I402" s="1"/>
      <c r="M402" s="11"/>
    </row>
    <row r="403" spans="7:13" ht="12.75">
      <c r="G403" s="1"/>
      <c r="H403" s="1"/>
      <c r="I403" s="1"/>
      <c r="M403" s="11"/>
    </row>
    <row r="404" spans="7:13" ht="12.75">
      <c r="G404" s="1"/>
      <c r="H404" s="1"/>
      <c r="I404" s="1"/>
      <c r="M404" s="11"/>
    </row>
    <row r="405" spans="7:13" ht="12.75">
      <c r="G405" s="1"/>
      <c r="H405" s="1"/>
      <c r="I405" s="1"/>
      <c r="M405" s="11"/>
    </row>
    <row r="406" spans="7:13" ht="12.75">
      <c r="G406" s="1"/>
      <c r="H406" s="1"/>
      <c r="I406" s="1"/>
      <c r="M406" s="11"/>
    </row>
    <row r="407" spans="7:13" ht="12.75">
      <c r="G407" s="1"/>
      <c r="H407" s="1"/>
      <c r="I407" s="1"/>
      <c r="M407" s="11"/>
    </row>
    <row r="408" spans="7:13" ht="12.75">
      <c r="G408" s="1"/>
      <c r="H408" s="1"/>
      <c r="I408" s="1"/>
      <c r="M408" s="11"/>
    </row>
    <row r="409" spans="7:13" ht="12.75">
      <c r="G409" s="1"/>
      <c r="H409" s="1"/>
      <c r="I409" s="1"/>
      <c r="M409" s="11"/>
    </row>
    <row r="410" spans="7:13" ht="12.75">
      <c r="G410" s="1"/>
      <c r="H410" s="1"/>
      <c r="I410" s="1"/>
      <c r="M410" s="11"/>
    </row>
    <row r="411" spans="7:13" ht="12.75">
      <c r="G411" s="1"/>
      <c r="H411" s="1"/>
      <c r="I411" s="1"/>
      <c r="M411" s="11"/>
    </row>
    <row r="412" spans="7:13" ht="12.75">
      <c r="G412" s="1"/>
      <c r="H412" s="1"/>
      <c r="I412" s="1"/>
      <c r="M412" s="11"/>
    </row>
    <row r="413" spans="7:13" ht="12.75">
      <c r="G413" s="1"/>
      <c r="H413" s="1"/>
      <c r="I413" s="1"/>
      <c r="M413" s="11"/>
    </row>
    <row r="414" spans="7:13" ht="12.75">
      <c r="G414" s="1"/>
      <c r="H414" s="1"/>
      <c r="I414" s="1"/>
      <c r="M414" s="11"/>
    </row>
    <row r="415" spans="7:13" ht="12.75">
      <c r="G415" s="1"/>
      <c r="H415" s="1"/>
      <c r="I415" s="1"/>
      <c r="M415" s="11"/>
    </row>
    <row r="416" spans="7:13" ht="12.75">
      <c r="G416" s="1"/>
      <c r="H416" s="1"/>
      <c r="I416" s="1"/>
      <c r="M416" s="11"/>
    </row>
    <row r="417" spans="7:13" ht="12.75">
      <c r="G417" s="1"/>
      <c r="H417" s="1"/>
      <c r="I417" s="1"/>
      <c r="M417" s="11"/>
    </row>
    <row r="418" spans="7:13" ht="12.75">
      <c r="G418" s="1"/>
      <c r="H418" s="1"/>
      <c r="I418" s="1"/>
      <c r="M418" s="11"/>
    </row>
    <row r="419" spans="7:13" ht="12.75">
      <c r="G419" s="1"/>
      <c r="H419" s="1"/>
      <c r="I419" s="1"/>
      <c r="M419" s="11"/>
    </row>
    <row r="420" spans="7:13" ht="12.75">
      <c r="G420" s="1"/>
      <c r="H420" s="1"/>
      <c r="I420" s="1"/>
      <c r="M420" s="11"/>
    </row>
    <row r="421" spans="7:13" ht="12.75">
      <c r="G421" s="1"/>
      <c r="H421" s="1"/>
      <c r="I421" s="1"/>
      <c r="M421" s="11"/>
    </row>
    <row r="422" spans="7:13" ht="12.75">
      <c r="G422" s="1"/>
      <c r="H422" s="1"/>
      <c r="I422" s="1"/>
      <c r="M422" s="11"/>
    </row>
    <row r="423" spans="7:13" ht="12.75">
      <c r="G423" s="1"/>
      <c r="H423" s="1"/>
      <c r="I423" s="1"/>
      <c r="M423" s="11"/>
    </row>
    <row r="424" spans="7:13" ht="12.75">
      <c r="G424" s="1"/>
      <c r="H424" s="1"/>
      <c r="I424" s="1"/>
      <c r="M424" s="11"/>
    </row>
    <row r="425" spans="7:13" ht="12.75">
      <c r="G425" s="1"/>
      <c r="H425" s="1"/>
      <c r="I425" s="1"/>
      <c r="M425" s="11"/>
    </row>
    <row r="426" spans="7:13" ht="12.75">
      <c r="G426" s="1"/>
      <c r="H426" s="1"/>
      <c r="I426" s="1"/>
      <c r="M426" s="11"/>
    </row>
    <row r="427" spans="7:13" ht="12.75">
      <c r="G427" s="1"/>
      <c r="H427" s="1"/>
      <c r="I427" s="1"/>
      <c r="M427" s="11"/>
    </row>
    <row r="428" spans="7:13" ht="12.75">
      <c r="G428" s="1"/>
      <c r="H428" s="1"/>
      <c r="I428" s="1"/>
      <c r="M428" s="11"/>
    </row>
    <row r="429" spans="7:13" ht="12.75">
      <c r="G429" s="1"/>
      <c r="H429" s="1"/>
      <c r="I429" s="1"/>
      <c r="M429" s="11"/>
    </row>
    <row r="430" spans="7:13" ht="12.75">
      <c r="G430" s="1"/>
      <c r="H430" s="1"/>
      <c r="I430" s="1"/>
      <c r="M430" s="11"/>
    </row>
    <row r="431" spans="7:13" ht="12.75">
      <c r="G431" s="1"/>
      <c r="H431" s="1"/>
      <c r="I431" s="1"/>
      <c r="M431" s="11"/>
    </row>
    <row r="432" spans="7:13" ht="12.75">
      <c r="G432" s="1"/>
      <c r="H432" s="1"/>
      <c r="I432" s="1"/>
      <c r="M432" s="11"/>
    </row>
    <row r="433" spans="7:13" ht="12.75">
      <c r="G433" s="1"/>
      <c r="H433" s="1"/>
      <c r="I433" s="1"/>
      <c r="M433" s="11"/>
    </row>
    <row r="434" spans="7:13" ht="12.75">
      <c r="G434" s="1"/>
      <c r="H434" s="1"/>
      <c r="I434" s="1"/>
      <c r="M434" s="11"/>
    </row>
    <row r="435" spans="7:13" ht="12.75">
      <c r="G435" s="1"/>
      <c r="H435" s="1"/>
      <c r="I435" s="1"/>
      <c r="M435" s="11"/>
    </row>
    <row r="436" spans="7:13" ht="12.75">
      <c r="G436" s="1"/>
      <c r="H436" s="1"/>
      <c r="I436" s="1"/>
      <c r="M436" s="11"/>
    </row>
    <row r="437" spans="7:13" ht="12.75">
      <c r="G437" s="1"/>
      <c r="H437" s="1"/>
      <c r="I437" s="1"/>
      <c r="M437" s="11"/>
    </row>
    <row r="438" spans="7:13" ht="12.75">
      <c r="G438" s="1"/>
      <c r="H438" s="1"/>
      <c r="I438" s="1"/>
      <c r="M438" s="11"/>
    </row>
    <row r="439" spans="7:13" ht="12.75">
      <c r="G439" s="1"/>
      <c r="H439" s="1"/>
      <c r="I439" s="1"/>
      <c r="M439" s="11"/>
    </row>
    <row r="440" spans="7:13" ht="12.75">
      <c r="G440" s="1"/>
      <c r="H440" s="1"/>
      <c r="I440" s="1"/>
      <c r="M440" s="11"/>
    </row>
    <row r="441" spans="7:13" ht="12.75">
      <c r="G441" s="1"/>
      <c r="H441" s="1"/>
      <c r="I441" s="1"/>
      <c r="M441" s="11"/>
    </row>
    <row r="442" spans="7:13" ht="12.75">
      <c r="G442" s="1"/>
      <c r="H442" s="1"/>
      <c r="I442" s="1"/>
      <c r="M442" s="11"/>
    </row>
    <row r="443" spans="7:13" ht="12.75">
      <c r="G443" s="1"/>
      <c r="H443" s="1"/>
      <c r="I443" s="1"/>
      <c r="M443" s="11"/>
    </row>
    <row r="444" spans="7:13" ht="12.75">
      <c r="G444" s="1"/>
      <c r="H444" s="1"/>
      <c r="I444" s="1"/>
      <c r="M444" s="11"/>
    </row>
    <row r="445" spans="7:13" ht="12.75">
      <c r="G445" s="1"/>
      <c r="H445" s="1"/>
      <c r="I445" s="1"/>
      <c r="M445" s="11"/>
    </row>
    <row r="446" spans="7:13" ht="12.75">
      <c r="G446" s="1"/>
      <c r="H446" s="1"/>
      <c r="I446" s="1"/>
      <c r="M446" s="11"/>
    </row>
    <row r="447" spans="7:13" ht="12.75">
      <c r="G447" s="1"/>
      <c r="H447" s="1"/>
      <c r="I447" s="1"/>
      <c r="M447" s="11"/>
    </row>
    <row r="448" spans="7:13" ht="12.75">
      <c r="G448" s="1"/>
      <c r="H448" s="1"/>
      <c r="I448" s="1"/>
      <c r="M448" s="11"/>
    </row>
    <row r="449" spans="7:13" ht="12.75">
      <c r="G449" s="1"/>
      <c r="H449" s="1"/>
      <c r="I449" s="1"/>
      <c r="M449" s="11"/>
    </row>
    <row r="450" spans="7:13" ht="12.75">
      <c r="G450" s="1"/>
      <c r="H450" s="1"/>
      <c r="I450" s="1"/>
      <c r="M450" s="11"/>
    </row>
    <row r="451" spans="7:13" ht="12.75">
      <c r="G451" s="1"/>
      <c r="H451" s="1"/>
      <c r="I451" s="1"/>
      <c r="M451" s="11"/>
    </row>
    <row r="452" spans="7:13" ht="12.75">
      <c r="G452" s="1"/>
      <c r="H452" s="1"/>
      <c r="I452" s="1"/>
      <c r="M452" s="11"/>
    </row>
    <row r="453" spans="7:13" ht="12.75">
      <c r="G453" s="1"/>
      <c r="H453" s="1"/>
      <c r="I453" s="1"/>
      <c r="M453" s="11"/>
    </row>
    <row r="454" spans="7:13" ht="12.75">
      <c r="G454" s="1"/>
      <c r="H454" s="1"/>
      <c r="I454" s="1"/>
      <c r="M454" s="11"/>
    </row>
    <row r="455" spans="7:13" ht="12.75">
      <c r="G455" s="1"/>
      <c r="H455" s="1"/>
      <c r="I455" s="1"/>
      <c r="M455" s="11"/>
    </row>
    <row r="456" spans="7:13" ht="12.75">
      <c r="G456" s="1"/>
      <c r="H456" s="1"/>
      <c r="I456" s="1"/>
      <c r="M456" s="11"/>
    </row>
    <row r="457" spans="7:13" ht="12.75">
      <c r="G457" s="1"/>
      <c r="H457" s="1"/>
      <c r="I457" s="1"/>
      <c r="M457" s="11"/>
    </row>
    <row r="458" spans="7:13" ht="12.75">
      <c r="G458" s="1"/>
      <c r="H458" s="1"/>
      <c r="I458" s="1"/>
      <c r="M458" s="11"/>
    </row>
    <row r="459" spans="7:13" ht="12.75">
      <c r="G459" s="1"/>
      <c r="H459" s="1"/>
      <c r="I459" s="1"/>
      <c r="M459" s="11"/>
    </row>
    <row r="460" spans="7:13" ht="12.75">
      <c r="G460" s="1"/>
      <c r="H460" s="1"/>
      <c r="I460" s="1"/>
      <c r="M460" s="11"/>
    </row>
    <row r="461" spans="7:13" ht="12.75">
      <c r="G461" s="1"/>
      <c r="H461" s="1"/>
      <c r="I461" s="1"/>
      <c r="M461" s="11"/>
    </row>
    <row r="462" spans="7:13" ht="12.75">
      <c r="G462" s="1"/>
      <c r="H462" s="1"/>
      <c r="I462" s="1"/>
      <c r="M462" s="11"/>
    </row>
    <row r="463" spans="7:13" ht="12.75">
      <c r="G463" s="1"/>
      <c r="H463" s="1"/>
      <c r="I463" s="1"/>
      <c r="M463" s="11"/>
    </row>
    <row r="464" spans="7:13" ht="12.75">
      <c r="G464" s="1"/>
      <c r="H464" s="1"/>
      <c r="I464" s="1"/>
      <c r="M464" s="11"/>
    </row>
    <row r="465" spans="7:13" ht="12.75">
      <c r="G465" s="1"/>
      <c r="H465" s="1"/>
      <c r="I465" s="1"/>
      <c r="M465" s="11"/>
    </row>
    <row r="466" spans="7:13" ht="12.75">
      <c r="G466" s="1"/>
      <c r="H466" s="1"/>
      <c r="I466" s="1"/>
      <c r="M466" s="11"/>
    </row>
    <row r="467" spans="7:13" ht="12.75">
      <c r="G467" s="1"/>
      <c r="H467" s="1"/>
      <c r="I467" s="1"/>
      <c r="M467" s="11"/>
    </row>
    <row r="468" spans="7:13" ht="12.75">
      <c r="G468" s="1"/>
      <c r="H468" s="1"/>
      <c r="I468" s="1"/>
      <c r="M468" s="11"/>
    </row>
    <row r="469" spans="7:13" ht="12.75">
      <c r="G469" s="1"/>
      <c r="H469" s="1"/>
      <c r="I469" s="1"/>
      <c r="M469" s="11"/>
    </row>
    <row r="470" spans="7:13" ht="12.75">
      <c r="G470" s="1"/>
      <c r="H470" s="1"/>
      <c r="I470" s="1"/>
      <c r="M470" s="11"/>
    </row>
    <row r="471" spans="7:13" ht="12.75">
      <c r="G471" s="1"/>
      <c r="H471" s="1"/>
      <c r="I471" s="1"/>
      <c r="M471" s="11"/>
    </row>
    <row r="472" spans="7:13" ht="12.75">
      <c r="G472" s="1"/>
      <c r="H472" s="1"/>
      <c r="I472" s="1"/>
      <c r="M472" s="11"/>
    </row>
    <row r="473" spans="7:13" ht="12.75">
      <c r="G473" s="1"/>
      <c r="H473" s="1"/>
      <c r="I473" s="1"/>
      <c r="M473" s="11"/>
    </row>
    <row r="474" spans="7:13" ht="12.75">
      <c r="G474" s="1"/>
      <c r="H474" s="1"/>
      <c r="I474" s="1"/>
      <c r="M474" s="11"/>
    </row>
    <row r="475" spans="7:13" ht="12.75">
      <c r="G475" s="1"/>
      <c r="H475" s="1"/>
      <c r="I475" s="1"/>
      <c r="M475" s="11"/>
    </row>
    <row r="476" spans="7:13" ht="12.75">
      <c r="G476" s="1"/>
      <c r="H476" s="1"/>
      <c r="I476" s="1"/>
      <c r="M476" s="11"/>
    </row>
    <row r="477" spans="7:13" ht="12.75">
      <c r="G477" s="1"/>
      <c r="H477" s="1"/>
      <c r="I477" s="1"/>
      <c r="M477" s="11"/>
    </row>
    <row r="478" spans="7:13" ht="12.75">
      <c r="G478" s="1"/>
      <c r="H478" s="1"/>
      <c r="I478" s="1"/>
      <c r="M478" s="11"/>
    </row>
    <row r="479" spans="7:13" ht="12.75">
      <c r="G479" s="1"/>
      <c r="H479" s="1"/>
      <c r="I479" s="1"/>
      <c r="M479" s="11"/>
    </row>
    <row r="480" spans="7:13" ht="12.75">
      <c r="G480" s="1"/>
      <c r="H480" s="1"/>
      <c r="I480" s="1"/>
      <c r="M480" s="11"/>
    </row>
    <row r="481" spans="7:13" ht="12.75">
      <c r="G481" s="1"/>
      <c r="H481" s="1"/>
      <c r="I481" s="1"/>
      <c r="M481" s="11"/>
    </row>
    <row r="482" spans="7:13" ht="12.75">
      <c r="G482" s="1"/>
      <c r="H482" s="1"/>
      <c r="I482" s="1"/>
      <c r="M482" s="11"/>
    </row>
    <row r="483" spans="7:13" ht="12.75">
      <c r="G483" s="1"/>
      <c r="H483" s="1"/>
      <c r="I483" s="1"/>
      <c r="M483" s="11"/>
    </row>
    <row r="484" spans="7:13" ht="12.75">
      <c r="G484" s="1"/>
      <c r="H484" s="1"/>
      <c r="I484" s="1"/>
      <c r="M484" s="11"/>
    </row>
    <row r="485" spans="7:13" ht="12.75">
      <c r="G485" s="1"/>
      <c r="H485" s="1"/>
      <c r="I485" s="1"/>
      <c r="M485" s="11"/>
    </row>
    <row r="486" spans="7:13" ht="12.75">
      <c r="G486" s="1"/>
      <c r="H486" s="1"/>
      <c r="I486" s="1"/>
      <c r="M486" s="11"/>
    </row>
    <row r="487" spans="7:13" ht="12.75">
      <c r="G487" s="1"/>
      <c r="H487" s="1"/>
      <c r="I487" s="1"/>
      <c r="M487" s="11"/>
    </row>
    <row r="488" spans="7:13" ht="12.75">
      <c r="G488" s="1"/>
      <c r="H488" s="1"/>
      <c r="I488" s="1"/>
      <c r="M488" s="11"/>
    </row>
    <row r="489" spans="7:13" ht="12.75">
      <c r="G489" s="1"/>
      <c r="H489" s="1"/>
      <c r="I489" s="1"/>
      <c r="M489" s="11"/>
    </row>
    <row r="490" spans="7:13" ht="12.75">
      <c r="G490" s="1"/>
      <c r="H490" s="1"/>
      <c r="I490" s="1"/>
      <c r="M490" s="11"/>
    </row>
    <row r="491" spans="7:13" ht="12.75">
      <c r="G491" s="1"/>
      <c r="H491" s="1"/>
      <c r="I491" s="1"/>
      <c r="M491" s="11"/>
    </row>
    <row r="492" spans="7:13" ht="12.75">
      <c r="G492" s="1"/>
      <c r="H492" s="1"/>
      <c r="I492" s="1"/>
      <c r="M492" s="11"/>
    </row>
    <row r="493" spans="7:13" ht="12.75">
      <c r="G493" s="1"/>
      <c r="H493" s="1"/>
      <c r="I493" s="1"/>
      <c r="M493" s="11"/>
    </row>
    <row r="494" spans="7:13" ht="12.75">
      <c r="G494" s="1"/>
      <c r="H494" s="1"/>
      <c r="I494" s="1"/>
      <c r="M494" s="11"/>
    </row>
    <row r="495" spans="7:13" ht="12.75">
      <c r="G495" s="1"/>
      <c r="H495" s="1"/>
      <c r="I495" s="1"/>
      <c r="M495" s="11"/>
    </row>
    <row r="496" spans="7:13" ht="12.75">
      <c r="G496" s="1"/>
      <c r="H496" s="1"/>
      <c r="I496" s="1"/>
      <c r="M496" s="11"/>
    </row>
    <row r="497" spans="7:13" ht="12.75">
      <c r="G497" s="1"/>
      <c r="H497" s="1"/>
      <c r="I497" s="1"/>
      <c r="M497" s="11"/>
    </row>
    <row r="498" spans="7:13" ht="12.75">
      <c r="G498" s="1"/>
      <c r="H498" s="1"/>
      <c r="I498" s="1"/>
      <c r="M498" s="11"/>
    </row>
    <row r="499" spans="7:13" ht="12.75">
      <c r="G499" s="1"/>
      <c r="H499" s="1"/>
      <c r="I499" s="1"/>
      <c r="M499" s="11"/>
    </row>
    <row r="500" spans="7:13" ht="12.75">
      <c r="G500" s="1"/>
      <c r="H500" s="1"/>
      <c r="I500" s="1"/>
      <c r="M500" s="11"/>
    </row>
    <row r="501" spans="7:13" ht="12.75">
      <c r="G501" s="1"/>
      <c r="H501" s="1"/>
      <c r="I501" s="1"/>
      <c r="M501" s="11"/>
    </row>
    <row r="502" spans="7:13" ht="12.75">
      <c r="G502" s="1"/>
      <c r="H502" s="1"/>
      <c r="I502" s="1"/>
      <c r="M502" s="11"/>
    </row>
    <row r="503" spans="7:13" ht="12.75">
      <c r="G503" s="1"/>
      <c r="H503" s="1"/>
      <c r="I503" s="1"/>
      <c r="M503" s="11"/>
    </row>
    <row r="504" spans="7:13" ht="12.75">
      <c r="G504" s="1"/>
      <c r="H504" s="1"/>
      <c r="I504" s="1"/>
      <c r="M504" s="11"/>
    </row>
    <row r="505" spans="7:13" ht="12.75">
      <c r="G505" s="1"/>
      <c r="H505" s="1"/>
      <c r="I505" s="1"/>
      <c r="M505" s="11"/>
    </row>
    <row r="506" spans="7:13" ht="12.75">
      <c r="G506" s="1"/>
      <c r="H506" s="1"/>
      <c r="I506" s="1"/>
      <c r="M506" s="11"/>
    </row>
    <row r="507" spans="7:13" ht="12.75">
      <c r="G507" s="1"/>
      <c r="H507" s="1"/>
      <c r="I507" s="1"/>
      <c r="M507" s="11"/>
    </row>
    <row r="508" spans="7:13" ht="12.75">
      <c r="G508" s="1"/>
      <c r="H508" s="1"/>
      <c r="I508" s="1"/>
      <c r="M508" s="11"/>
    </row>
    <row r="509" spans="7:13" ht="12.75">
      <c r="G509" s="1"/>
      <c r="H509" s="1"/>
      <c r="I509" s="1"/>
      <c r="M509" s="11"/>
    </row>
    <row r="510" spans="7:13" ht="12.75">
      <c r="G510" s="1"/>
      <c r="H510" s="1"/>
      <c r="I510" s="1"/>
      <c r="M510" s="11"/>
    </row>
    <row r="511" spans="7:13" ht="12.75">
      <c r="G511" s="1"/>
      <c r="H511" s="1"/>
      <c r="I511" s="1"/>
      <c r="M511" s="11"/>
    </row>
    <row r="512" spans="7:13" ht="12.75">
      <c r="G512" s="1"/>
      <c r="H512" s="1"/>
      <c r="I512" s="1"/>
      <c r="M512" s="11"/>
    </row>
    <row r="513" spans="7:13" ht="12.75">
      <c r="G513" s="1"/>
      <c r="H513" s="1"/>
      <c r="I513" s="1"/>
      <c r="M513" s="11"/>
    </row>
    <row r="514" spans="7:13" ht="12.75">
      <c r="G514" s="1"/>
      <c r="H514" s="1"/>
      <c r="I514" s="1"/>
      <c r="M514" s="11"/>
    </row>
    <row r="515" spans="7:13" ht="12.75">
      <c r="G515" s="1"/>
      <c r="H515" s="1"/>
      <c r="I515" s="1"/>
      <c r="M515" s="11"/>
    </row>
    <row r="516" spans="7:13" ht="12.75">
      <c r="G516" s="1"/>
      <c r="H516" s="1"/>
      <c r="I516" s="1"/>
      <c r="M516" s="11"/>
    </row>
    <row r="517" spans="7:13" ht="12.75">
      <c r="G517" s="1"/>
      <c r="H517" s="1"/>
      <c r="I517" s="1"/>
      <c r="M517" s="11"/>
    </row>
    <row r="518" spans="7:13" ht="12.75">
      <c r="G518" s="1"/>
      <c r="H518" s="1"/>
      <c r="I518" s="1"/>
      <c r="M518" s="11"/>
    </row>
    <row r="519" spans="7:13" ht="12.75">
      <c r="G519" s="1"/>
      <c r="H519" s="1"/>
      <c r="I519" s="1"/>
      <c r="M519" s="11"/>
    </row>
    <row r="520" spans="7:13" ht="12.75">
      <c r="G520" s="1"/>
      <c r="H520" s="1"/>
      <c r="I520" s="1"/>
      <c r="M520" s="11"/>
    </row>
    <row r="521" spans="7:13" ht="12.75">
      <c r="G521" s="1"/>
      <c r="H521" s="1"/>
      <c r="I521" s="1"/>
      <c r="M521" s="11"/>
    </row>
    <row r="522" spans="7:13" ht="12.75">
      <c r="G522" s="1"/>
      <c r="H522" s="1"/>
      <c r="I522" s="1"/>
      <c r="M522" s="11"/>
    </row>
    <row r="523" spans="7:13" ht="12.75">
      <c r="G523" s="1"/>
      <c r="H523" s="1"/>
      <c r="I523" s="1"/>
      <c r="M523" s="11"/>
    </row>
    <row r="524" spans="7:13" ht="12.75">
      <c r="G524" s="1"/>
      <c r="H524" s="1"/>
      <c r="I524" s="1"/>
      <c r="M524" s="11"/>
    </row>
    <row r="525" spans="7:13" ht="12.75">
      <c r="G525" s="1"/>
      <c r="H525" s="1"/>
      <c r="I525" s="1"/>
      <c r="M525" s="11"/>
    </row>
    <row r="526" spans="7:13" ht="12.75">
      <c r="G526" s="1"/>
      <c r="H526" s="1"/>
      <c r="I526" s="1"/>
      <c r="M526" s="11"/>
    </row>
    <row r="527" spans="7:13" ht="12.75">
      <c r="G527" s="1"/>
      <c r="H527" s="1"/>
      <c r="I527" s="1"/>
      <c r="M527" s="11"/>
    </row>
    <row r="528" spans="7:13" ht="12.75">
      <c r="G528" s="1"/>
      <c r="H528" s="1"/>
      <c r="I528" s="1"/>
      <c r="M528" s="11"/>
    </row>
    <row r="529" spans="7:13" ht="12.75">
      <c r="G529" s="1"/>
      <c r="H529" s="1"/>
      <c r="I529" s="1"/>
      <c r="M529" s="11"/>
    </row>
    <row r="530" spans="7:13" ht="12.75">
      <c r="G530" s="1"/>
      <c r="H530" s="1"/>
      <c r="I530" s="1"/>
      <c r="M530" s="11"/>
    </row>
    <row r="531" spans="7:13" ht="12.75">
      <c r="G531" s="1"/>
      <c r="H531" s="1"/>
      <c r="I531" s="1"/>
      <c r="M531" s="11"/>
    </row>
    <row r="532" spans="7:13" ht="12.75">
      <c r="G532" s="1"/>
      <c r="H532" s="1"/>
      <c r="I532" s="1"/>
      <c r="M532" s="11"/>
    </row>
    <row r="533" spans="7:13" ht="12.75">
      <c r="G533" s="1"/>
      <c r="H533" s="1"/>
      <c r="I533" s="1"/>
      <c r="M533" s="11"/>
    </row>
    <row r="534" spans="7:13" ht="12.75">
      <c r="G534" s="1"/>
      <c r="H534" s="1"/>
      <c r="I534" s="1"/>
      <c r="M534" s="11"/>
    </row>
    <row r="535" spans="7:13" ht="12.75">
      <c r="G535" s="1"/>
      <c r="H535" s="1"/>
      <c r="I535" s="1"/>
      <c r="M535" s="11"/>
    </row>
    <row r="536" spans="7:13" ht="12.75">
      <c r="G536" s="1"/>
      <c r="H536" s="1"/>
      <c r="I536" s="1"/>
      <c r="M536" s="11"/>
    </row>
    <row r="537" spans="7:13" ht="12.75">
      <c r="G537" s="1"/>
      <c r="H537" s="1"/>
      <c r="I537" s="1"/>
      <c r="M537" s="11"/>
    </row>
    <row r="538" spans="7:13" ht="12.75">
      <c r="G538" s="1"/>
      <c r="H538" s="1"/>
      <c r="I538" s="1"/>
      <c r="M538" s="11"/>
    </row>
    <row r="539" spans="7:13" ht="12.75">
      <c r="G539" s="1"/>
      <c r="H539" s="1"/>
      <c r="I539" s="1"/>
      <c r="M539" s="11"/>
    </row>
    <row r="540" spans="7:13" ht="12.75">
      <c r="G540" s="1"/>
      <c r="H540" s="1"/>
      <c r="I540" s="1"/>
      <c r="M540" s="11"/>
    </row>
    <row r="541" spans="7:13" ht="12.75">
      <c r="G541" s="1"/>
      <c r="H541" s="1"/>
      <c r="I541" s="1"/>
      <c r="M541" s="11"/>
    </row>
    <row r="542" spans="7:13" ht="12.75">
      <c r="G542" s="1"/>
      <c r="H542" s="1"/>
      <c r="I542" s="1"/>
      <c r="M542" s="11"/>
    </row>
    <row r="543" spans="7:13" ht="12.75">
      <c r="G543" s="1"/>
      <c r="H543" s="1"/>
      <c r="I543" s="1"/>
      <c r="M543" s="11"/>
    </row>
    <row r="544" spans="7:13" ht="12.75">
      <c r="G544" s="1"/>
      <c r="H544" s="1"/>
      <c r="I544" s="1"/>
      <c r="M544" s="11"/>
    </row>
    <row r="545" spans="7:13" ht="12.75">
      <c r="G545" s="1"/>
      <c r="H545" s="1"/>
      <c r="I545" s="1"/>
      <c r="M545" s="11"/>
    </row>
    <row r="546" spans="7:13" ht="12.75">
      <c r="G546" s="1"/>
      <c r="H546" s="1"/>
      <c r="I546" s="1"/>
      <c r="M546" s="11"/>
    </row>
    <row r="547" spans="7:13" ht="12.75">
      <c r="G547" s="1"/>
      <c r="H547" s="1"/>
      <c r="I547" s="1"/>
      <c r="M547" s="11"/>
    </row>
    <row r="548" spans="7:13" ht="12.75">
      <c r="G548" s="1"/>
      <c r="H548" s="1"/>
      <c r="I548" s="1"/>
      <c r="M548" s="11"/>
    </row>
    <row r="549" spans="7:13" ht="12.75">
      <c r="G549" s="1"/>
      <c r="H549" s="1"/>
      <c r="I549" s="1"/>
      <c r="M549" s="11"/>
    </row>
    <row r="550" spans="7:13" ht="12.75">
      <c r="G550" s="1"/>
      <c r="H550" s="1"/>
      <c r="I550" s="1"/>
      <c r="M550" s="11"/>
    </row>
    <row r="551" spans="7:13" ht="12.75">
      <c r="G551" s="1"/>
      <c r="H551" s="1"/>
      <c r="I551" s="1"/>
      <c r="M551" s="11"/>
    </row>
    <row r="552" spans="7:13" ht="12.75">
      <c r="G552" s="1"/>
      <c r="H552" s="1"/>
      <c r="I552" s="1"/>
      <c r="M552" s="11"/>
    </row>
    <row r="553" spans="7:13" ht="12.75">
      <c r="G553" s="1"/>
      <c r="H553" s="1"/>
      <c r="I553" s="1"/>
      <c r="M553" s="11"/>
    </row>
    <row r="554" spans="7:13" ht="12.75">
      <c r="G554" s="1"/>
      <c r="H554" s="1"/>
      <c r="I554" s="1"/>
      <c r="M554" s="11"/>
    </row>
    <row r="555" spans="7:13" ht="12.75">
      <c r="G555" s="1"/>
      <c r="H555" s="1"/>
      <c r="I555" s="1"/>
      <c r="M555" s="11"/>
    </row>
    <row r="556" spans="7:13" ht="12.75">
      <c r="G556" s="1"/>
      <c r="H556" s="1"/>
      <c r="I556" s="1"/>
      <c r="M556" s="11"/>
    </row>
    <row r="557" spans="7:13" ht="12.75">
      <c r="G557" s="1"/>
      <c r="H557" s="1"/>
      <c r="I557" s="1"/>
      <c r="M557" s="11"/>
    </row>
    <row r="558" spans="7:13" ht="12.75">
      <c r="G558" s="1"/>
      <c r="H558" s="1"/>
      <c r="I558" s="1"/>
      <c r="M558" s="11"/>
    </row>
    <row r="559" spans="7:13" ht="12.75">
      <c r="G559" s="1"/>
      <c r="H559" s="1"/>
      <c r="I559" s="1"/>
      <c r="M559" s="11"/>
    </row>
    <row r="560" spans="7:13" ht="12.75">
      <c r="G560" s="1"/>
      <c r="H560" s="1"/>
      <c r="I560" s="1"/>
      <c r="M560" s="11"/>
    </row>
    <row r="561" spans="7:13" ht="12.75">
      <c r="G561" s="1"/>
      <c r="H561" s="1"/>
      <c r="I561" s="1"/>
      <c r="M561" s="11"/>
    </row>
    <row r="562" spans="7:13" ht="12.75">
      <c r="G562" s="1"/>
      <c r="H562" s="1"/>
      <c r="I562" s="1"/>
      <c r="M562" s="11"/>
    </row>
    <row r="563" spans="7:13" ht="12.75">
      <c r="G563" s="1"/>
      <c r="H563" s="1"/>
      <c r="I563" s="1"/>
      <c r="M563" s="11"/>
    </row>
    <row r="564" spans="7:13" ht="12.75">
      <c r="G564" s="1"/>
      <c r="H564" s="1"/>
      <c r="I564" s="1"/>
      <c r="M564" s="11"/>
    </row>
    <row r="565" spans="7:13" ht="12.75">
      <c r="G565" s="1"/>
      <c r="H565" s="1"/>
      <c r="I565" s="1"/>
      <c r="M565" s="11"/>
    </row>
    <row r="566" spans="7:13" ht="12.75">
      <c r="G566" s="1"/>
      <c r="H566" s="1"/>
      <c r="I566" s="1"/>
      <c r="M566" s="11"/>
    </row>
    <row r="567" spans="7:13" ht="12.75">
      <c r="G567" s="1"/>
      <c r="H567" s="1"/>
      <c r="I567" s="1"/>
      <c r="M567" s="11"/>
    </row>
    <row r="568" spans="7:13" ht="12.75">
      <c r="G568" s="1"/>
      <c r="H568" s="1"/>
      <c r="I568" s="1"/>
      <c r="M568" s="11"/>
    </row>
    <row r="569" spans="7:13" ht="12.75">
      <c r="G569" s="1"/>
      <c r="H569" s="1"/>
      <c r="I569" s="1"/>
      <c r="M569" s="11"/>
    </row>
    <row r="570" spans="7:13" ht="12.75">
      <c r="G570" s="1"/>
      <c r="H570" s="1"/>
      <c r="I570" s="1"/>
      <c r="M570" s="11"/>
    </row>
    <row r="571" spans="7:13" ht="12.75">
      <c r="G571" s="1"/>
      <c r="H571" s="1"/>
      <c r="I571" s="1"/>
      <c r="M571" s="11"/>
    </row>
    <row r="572" spans="7:13" ht="12.75">
      <c r="G572" s="1"/>
      <c r="H572" s="1"/>
      <c r="I572" s="1"/>
      <c r="M572" s="11"/>
    </row>
    <row r="573" spans="7:13" ht="12.75">
      <c r="G573" s="1"/>
      <c r="H573" s="1"/>
      <c r="I573" s="1"/>
      <c r="M573" s="11"/>
    </row>
    <row r="574" spans="7:13" ht="12.75">
      <c r="G574" s="1"/>
      <c r="H574" s="1"/>
      <c r="I574" s="1"/>
      <c r="M574" s="11"/>
    </row>
    <row r="575" spans="7:13" ht="12.75">
      <c r="G575" s="1"/>
      <c r="H575" s="1"/>
      <c r="I575" s="1"/>
      <c r="M575" s="11"/>
    </row>
    <row r="576" spans="7:13" ht="12.75">
      <c r="G576" s="1"/>
      <c r="H576" s="1"/>
      <c r="I576" s="1"/>
      <c r="M576" s="11"/>
    </row>
    <row r="577" spans="7:13" ht="12.75">
      <c r="G577" s="1"/>
      <c r="H577" s="1"/>
      <c r="I577" s="1"/>
      <c r="M577" s="11"/>
    </row>
    <row r="578" spans="7:13" ht="12.75">
      <c r="G578" s="1"/>
      <c r="H578" s="1"/>
      <c r="I578" s="1"/>
      <c r="M578" s="11"/>
    </row>
    <row r="579" spans="7:13" ht="12.75">
      <c r="G579" s="1"/>
      <c r="H579" s="1"/>
      <c r="I579" s="1"/>
      <c r="M579" s="11"/>
    </row>
    <row r="580" spans="7:13" ht="12.75">
      <c r="G580" s="1"/>
      <c r="H580" s="1"/>
      <c r="I580" s="1"/>
      <c r="M580" s="11"/>
    </row>
    <row r="581" spans="7:13" ht="12.75">
      <c r="G581" s="1"/>
      <c r="H581" s="1"/>
      <c r="I581" s="1"/>
      <c r="M581" s="11"/>
    </row>
    <row r="582" spans="7:13" ht="12.75">
      <c r="G582" s="1"/>
      <c r="H582" s="1"/>
      <c r="I582" s="1"/>
      <c r="M582" s="11"/>
    </row>
    <row r="583" spans="7:13" ht="12.75">
      <c r="G583" s="1"/>
      <c r="H583" s="1"/>
      <c r="I583" s="1"/>
      <c r="M583" s="11"/>
    </row>
    <row r="584" spans="7:13" ht="12.75">
      <c r="G584" s="1"/>
      <c r="H584" s="1"/>
      <c r="I584" s="1"/>
      <c r="M584" s="11"/>
    </row>
    <row r="585" spans="7:13" ht="12.75">
      <c r="G585" s="1"/>
      <c r="H585" s="1"/>
      <c r="I585" s="1"/>
      <c r="M585" s="11"/>
    </row>
    <row r="586" spans="7:13" ht="12.75">
      <c r="G586" s="1"/>
      <c r="H586" s="1"/>
      <c r="I586" s="1"/>
      <c r="M586" s="11"/>
    </row>
    <row r="587" spans="7:13" ht="12.75">
      <c r="G587" s="1"/>
      <c r="H587" s="1"/>
      <c r="I587" s="1"/>
      <c r="M587" s="11"/>
    </row>
    <row r="588" spans="7:13" ht="12.75">
      <c r="G588" s="1"/>
      <c r="H588" s="1"/>
      <c r="I588" s="1"/>
      <c r="M588" s="11"/>
    </row>
    <row r="589" spans="7:13" ht="12.75">
      <c r="G589" s="1"/>
      <c r="H589" s="1"/>
      <c r="I589" s="1"/>
      <c r="M589" s="11"/>
    </row>
    <row r="590" spans="7:13" ht="12.75">
      <c r="G590" s="1"/>
      <c r="H590" s="1"/>
      <c r="I590" s="1"/>
      <c r="M590" s="11"/>
    </row>
    <row r="591" spans="7:13" ht="12.75">
      <c r="G591" s="1"/>
      <c r="H591" s="1"/>
      <c r="I591" s="1"/>
      <c r="M591" s="11"/>
    </row>
    <row r="592" spans="7:13" ht="12.75">
      <c r="G592" s="1"/>
      <c r="H592" s="1"/>
      <c r="I592" s="1"/>
      <c r="M592" s="11"/>
    </row>
    <row r="593" spans="7:13" ht="12.75">
      <c r="G593" s="1"/>
      <c r="H593" s="1"/>
      <c r="I593" s="1"/>
      <c r="M593" s="11"/>
    </row>
    <row r="594" spans="7:13" ht="12.75">
      <c r="G594" s="1"/>
      <c r="H594" s="1"/>
      <c r="I594" s="1"/>
      <c r="M594" s="11"/>
    </row>
    <row r="595" spans="7:13" ht="12.75">
      <c r="G595" s="1"/>
      <c r="H595" s="1"/>
      <c r="I595" s="1"/>
      <c r="M595" s="11"/>
    </row>
    <row r="596" spans="7:13" ht="12.75">
      <c r="G596" s="1"/>
      <c r="H596" s="1"/>
      <c r="I596" s="1"/>
      <c r="M596" s="11"/>
    </row>
    <row r="597" spans="7:13" ht="12.75">
      <c r="G597" s="1"/>
      <c r="H597" s="1"/>
      <c r="I597" s="1"/>
      <c r="M597" s="11"/>
    </row>
    <row r="598" spans="7:13" ht="12.75">
      <c r="G598" s="1"/>
      <c r="H598" s="1"/>
      <c r="I598" s="1"/>
      <c r="M598" s="11"/>
    </row>
    <row r="599" spans="7:13" ht="12.75">
      <c r="G599" s="1"/>
      <c r="H599" s="1"/>
      <c r="I599" s="1"/>
      <c r="M599" s="11"/>
    </row>
    <row r="600" spans="7:13" ht="12.75">
      <c r="G600" s="1"/>
      <c r="H600" s="1"/>
      <c r="I600" s="1"/>
      <c r="M600" s="11"/>
    </row>
    <row r="601" spans="7:13" ht="12.75">
      <c r="G601" s="1"/>
      <c r="H601" s="1"/>
      <c r="I601" s="1"/>
      <c r="M601" s="11"/>
    </row>
    <row r="602" spans="7:13" ht="12.75">
      <c r="G602" s="1"/>
      <c r="H602" s="1"/>
      <c r="I602" s="1"/>
      <c r="M602" s="11"/>
    </row>
    <row r="603" spans="7:13" ht="12.75">
      <c r="G603" s="1"/>
      <c r="H603" s="1"/>
      <c r="I603" s="1"/>
      <c r="M603" s="11"/>
    </row>
    <row r="604" spans="7:13" ht="12.75">
      <c r="G604" s="1"/>
      <c r="H604" s="1"/>
      <c r="I604" s="1"/>
      <c r="M604" s="11"/>
    </row>
    <row r="605" spans="7:13" ht="12.75">
      <c r="G605" s="1"/>
      <c r="H605" s="1"/>
      <c r="I605" s="1"/>
      <c r="M605" s="11"/>
    </row>
    <row r="606" spans="7:13" ht="12.75">
      <c r="G606" s="1"/>
      <c r="H606" s="1"/>
      <c r="I606" s="1"/>
      <c r="M606" s="11"/>
    </row>
    <row r="607" spans="7:13" ht="12.75">
      <c r="G607" s="1"/>
      <c r="H607" s="1"/>
      <c r="I607" s="1"/>
      <c r="M607" s="11"/>
    </row>
    <row r="608" spans="7:13" ht="12.75">
      <c r="G608" s="1"/>
      <c r="H608" s="1"/>
      <c r="I608" s="1"/>
      <c r="M608" s="11"/>
    </row>
    <row r="609" spans="7:13" ht="12.75">
      <c r="G609" s="1"/>
      <c r="H609" s="1"/>
      <c r="I609" s="1"/>
      <c r="M609" s="11"/>
    </row>
    <row r="610" spans="7:13" ht="12.75">
      <c r="G610" s="1"/>
      <c r="H610" s="1"/>
      <c r="I610" s="1"/>
      <c r="M610" s="11"/>
    </row>
    <row r="611" spans="7:13" ht="12.75">
      <c r="G611" s="1"/>
      <c r="H611" s="1"/>
      <c r="I611" s="1"/>
      <c r="M611" s="11"/>
    </row>
    <row r="612" spans="7:13" ht="12.75">
      <c r="G612" s="1"/>
      <c r="H612" s="1"/>
      <c r="I612" s="1"/>
      <c r="M612" s="11"/>
    </row>
    <row r="613" spans="7:13" ht="12.75">
      <c r="G613" s="1"/>
      <c r="H613" s="1"/>
      <c r="I613" s="1"/>
      <c r="M613" s="11"/>
    </row>
    <row r="614" spans="7:13" ht="12.75">
      <c r="G614" s="1"/>
      <c r="H614" s="1"/>
      <c r="I614" s="1"/>
      <c r="M614" s="11"/>
    </row>
    <row r="615" spans="7:13" ht="12.75">
      <c r="G615" s="1"/>
      <c r="H615" s="1"/>
      <c r="I615" s="1"/>
      <c r="M615" s="11"/>
    </row>
    <row r="616" spans="7:13" ht="12.75">
      <c r="G616" s="1"/>
      <c r="H616" s="1"/>
      <c r="I616" s="1"/>
      <c r="M616" s="11"/>
    </row>
    <row r="617" spans="7:13" ht="12.75">
      <c r="G617" s="1"/>
      <c r="H617" s="1"/>
      <c r="I617" s="1"/>
      <c r="M617" s="11"/>
    </row>
    <row r="618" spans="7:13" ht="12.75">
      <c r="G618" s="1"/>
      <c r="H618" s="1"/>
      <c r="I618" s="1"/>
      <c r="M618" s="11"/>
    </row>
    <row r="619" spans="7:13" ht="12.75">
      <c r="G619" s="1"/>
      <c r="H619" s="1"/>
      <c r="I619" s="1"/>
      <c r="M619" s="11"/>
    </row>
    <row r="620" spans="7:13" ht="12.75">
      <c r="G620" s="1"/>
      <c r="H620" s="1"/>
      <c r="I620" s="1"/>
      <c r="M620" s="11"/>
    </row>
    <row r="621" spans="7:13" ht="12.75">
      <c r="G621" s="1"/>
      <c r="H621" s="1"/>
      <c r="I621" s="1"/>
      <c r="M621" s="11"/>
    </row>
    <row r="622" spans="7:13" ht="12.75">
      <c r="G622" s="1"/>
      <c r="H622" s="1"/>
      <c r="I622" s="1"/>
      <c r="M622" s="11"/>
    </row>
    <row r="623" spans="7:13" ht="12.75">
      <c r="G623" s="1"/>
      <c r="H623" s="1"/>
      <c r="I623" s="1"/>
      <c r="M623" s="11"/>
    </row>
    <row r="624" spans="7:13" ht="12.75">
      <c r="G624" s="1"/>
      <c r="H624" s="1"/>
      <c r="I624" s="1"/>
      <c r="M624" s="11"/>
    </row>
    <row r="625" spans="7:13" ht="12.75">
      <c r="G625" s="1"/>
      <c r="H625" s="1"/>
      <c r="I625" s="1"/>
      <c r="M625" s="11"/>
    </row>
    <row r="626" spans="7:13" ht="12.75">
      <c r="G626" s="1"/>
      <c r="H626" s="1"/>
      <c r="I626" s="1"/>
      <c r="M626" s="11"/>
    </row>
    <row r="627" spans="7:13" ht="12.75">
      <c r="G627" s="1"/>
      <c r="H627" s="1"/>
      <c r="I627" s="1"/>
      <c r="M627" s="11"/>
    </row>
    <row r="628" spans="7:13" ht="12.75">
      <c r="G628" s="1"/>
      <c r="H628" s="1"/>
      <c r="I628" s="1"/>
      <c r="M628" s="11"/>
    </row>
    <row r="629" spans="7:13" ht="12.75">
      <c r="G629" s="1"/>
      <c r="H629" s="1"/>
      <c r="I629" s="1"/>
      <c r="M629" s="11"/>
    </row>
    <row r="630" spans="7:13" ht="12.75">
      <c r="G630" s="1"/>
      <c r="H630" s="1"/>
      <c r="I630" s="1"/>
      <c r="M630" s="11"/>
    </row>
    <row r="631" spans="7:13" ht="12.75">
      <c r="G631" s="1"/>
      <c r="H631" s="1"/>
      <c r="I631" s="1"/>
      <c r="M631" s="11"/>
    </row>
    <row r="632" spans="7:13" ht="12.75">
      <c r="G632" s="1"/>
      <c r="H632" s="1"/>
      <c r="I632" s="1"/>
      <c r="M632" s="11"/>
    </row>
    <row r="633" spans="7:13" ht="12.75">
      <c r="G633" s="1"/>
      <c r="H633" s="1"/>
      <c r="I633" s="1"/>
      <c r="M633" s="11"/>
    </row>
    <row r="634" spans="7:13" ht="12.75">
      <c r="G634" s="1"/>
      <c r="H634" s="1"/>
      <c r="I634" s="1"/>
      <c r="M634" s="11"/>
    </row>
    <row r="635" spans="7:13" ht="12.75">
      <c r="G635" s="1"/>
      <c r="H635" s="1"/>
      <c r="I635" s="1"/>
      <c r="M635" s="11"/>
    </row>
    <row r="636" spans="7:13" ht="12.75">
      <c r="G636" s="1"/>
      <c r="H636" s="1"/>
      <c r="I636" s="1"/>
      <c r="M636" s="11"/>
    </row>
    <row r="637" spans="7:13" ht="12.75">
      <c r="G637" s="1"/>
      <c r="H637" s="1"/>
      <c r="I637" s="1"/>
      <c r="M637" s="11"/>
    </row>
    <row r="638" spans="7:13" ht="12.75">
      <c r="G638" s="1"/>
      <c r="H638" s="1"/>
      <c r="I638" s="1"/>
      <c r="M638" s="11"/>
    </row>
    <row r="639" spans="7:13" ht="12.75">
      <c r="G639" s="1"/>
      <c r="H639" s="1"/>
      <c r="I639" s="1"/>
      <c r="M639" s="11"/>
    </row>
    <row r="640" spans="7:13" ht="12.75">
      <c r="G640" s="1"/>
      <c r="H640" s="1"/>
      <c r="I640" s="1"/>
      <c r="M640" s="11"/>
    </row>
    <row r="641" spans="7:13" ht="12.75">
      <c r="G641" s="1"/>
      <c r="H641" s="1"/>
      <c r="I641" s="1"/>
      <c r="M641" s="11"/>
    </row>
    <row r="642" spans="7:13" ht="12.75">
      <c r="G642" s="1"/>
      <c r="H642" s="1"/>
      <c r="I642" s="1"/>
      <c r="M642" s="11"/>
    </row>
    <row r="643" spans="7:13" ht="12.75">
      <c r="G643" s="1"/>
      <c r="H643" s="1"/>
      <c r="I643" s="1"/>
      <c r="M643" s="11"/>
    </row>
    <row r="644" spans="7:13" ht="12.75">
      <c r="G644" s="1"/>
      <c r="H644" s="1"/>
      <c r="I644" s="1"/>
      <c r="M644" s="11"/>
    </row>
    <row r="645" spans="7:13" ht="12.75">
      <c r="G645" s="1"/>
      <c r="H645" s="1"/>
      <c r="I645" s="1"/>
      <c r="M645" s="11"/>
    </row>
    <row r="646" spans="7:13" ht="12.75">
      <c r="G646" s="1"/>
      <c r="H646" s="1"/>
      <c r="I646" s="1"/>
      <c r="M646" s="11"/>
    </row>
    <row r="647" spans="7:13" ht="12.75">
      <c r="G647" s="1"/>
      <c r="H647" s="1"/>
      <c r="I647" s="1"/>
      <c r="M647" s="11"/>
    </row>
    <row r="648" spans="7:13" ht="12.75">
      <c r="G648" s="1"/>
      <c r="H648" s="1"/>
      <c r="I648" s="1"/>
      <c r="M648" s="11"/>
    </row>
    <row r="649" spans="7:13" ht="12.75">
      <c r="G649" s="1"/>
      <c r="H649" s="1"/>
      <c r="I649" s="1"/>
      <c r="M649" s="11"/>
    </row>
    <row r="650" spans="7:13" ht="12.75">
      <c r="G650" s="1"/>
      <c r="H650" s="1"/>
      <c r="I650" s="1"/>
      <c r="M650" s="11"/>
    </row>
    <row r="651" spans="7:13" ht="12.75">
      <c r="G651" s="1"/>
      <c r="H651" s="1"/>
      <c r="I651" s="1"/>
      <c r="M651" s="11"/>
    </row>
    <row r="652" spans="7:13" ht="12.75">
      <c r="G652" s="1"/>
      <c r="H652" s="1"/>
      <c r="I652" s="1"/>
      <c r="M652" s="11"/>
    </row>
    <row r="653" spans="7:13" ht="12.75">
      <c r="G653" s="1"/>
      <c r="H653" s="1"/>
      <c r="I653" s="1"/>
      <c r="M653" s="11"/>
    </row>
    <row r="654" spans="7:13" ht="12.75">
      <c r="G654" s="1"/>
      <c r="H654" s="1"/>
      <c r="I654" s="1"/>
      <c r="M654" s="11"/>
    </row>
    <row r="655" spans="7:13" ht="12.75">
      <c r="G655" s="1"/>
      <c r="H655" s="1"/>
      <c r="I655" s="1"/>
      <c r="M655" s="11"/>
    </row>
    <row r="656" spans="7:13" ht="12.75">
      <c r="G656" s="1"/>
      <c r="H656" s="1"/>
      <c r="I656" s="1"/>
      <c r="M656" s="11"/>
    </row>
    <row r="657" spans="7:13" ht="12.75">
      <c r="G657" s="1"/>
      <c r="H657" s="1"/>
      <c r="I657" s="1"/>
      <c r="M657" s="11"/>
    </row>
    <row r="658" spans="7:13" ht="12.75">
      <c r="G658" s="1"/>
      <c r="H658" s="1"/>
      <c r="I658" s="1"/>
      <c r="M658" s="11"/>
    </row>
    <row r="659" spans="7:13" ht="12.75">
      <c r="G659" s="1"/>
      <c r="H659" s="1"/>
      <c r="I659" s="1"/>
      <c r="M659" s="11"/>
    </row>
    <row r="660" spans="7:13" ht="12.75">
      <c r="G660" s="1"/>
      <c r="H660" s="1"/>
      <c r="I660" s="1"/>
      <c r="M660" s="11"/>
    </row>
    <row r="661" spans="7:13" ht="12.75">
      <c r="G661" s="1"/>
      <c r="H661" s="1"/>
      <c r="I661" s="1"/>
      <c r="M661" s="11"/>
    </row>
    <row r="662" spans="7:13" ht="12.75">
      <c r="G662" s="1"/>
      <c r="H662" s="1"/>
      <c r="I662" s="1"/>
      <c r="M662" s="11"/>
    </row>
    <row r="663" spans="7:13" ht="12.75">
      <c r="G663" s="1"/>
      <c r="H663" s="1"/>
      <c r="I663" s="1"/>
      <c r="M663" s="11"/>
    </row>
    <row r="664" spans="7:13" ht="12.75">
      <c r="G664" s="1"/>
      <c r="H664" s="1"/>
      <c r="I664" s="1"/>
      <c r="M664" s="11"/>
    </row>
    <row r="665" spans="7:13" ht="12.75">
      <c r="G665" s="1"/>
      <c r="H665" s="1"/>
      <c r="I665" s="1"/>
      <c r="M665" s="11"/>
    </row>
    <row r="666" spans="7:13" ht="12.75">
      <c r="G666" s="1"/>
      <c r="H666" s="1"/>
      <c r="I666" s="1"/>
      <c r="M666" s="11"/>
    </row>
    <row r="667" spans="7:13" ht="12.75">
      <c r="G667" s="1"/>
      <c r="H667" s="1"/>
      <c r="I667" s="1"/>
      <c r="M667" s="11"/>
    </row>
    <row r="668" spans="7:13" ht="12.75">
      <c r="G668" s="1"/>
      <c r="H668" s="1"/>
      <c r="I668" s="1"/>
      <c r="M668" s="11"/>
    </row>
    <row r="669" spans="7:13" ht="12.75">
      <c r="G669" s="1"/>
      <c r="H669" s="1"/>
      <c r="I669" s="1"/>
      <c r="M669" s="11"/>
    </row>
    <row r="670" spans="7:13" ht="12.75">
      <c r="G670" s="1"/>
      <c r="H670" s="1"/>
      <c r="I670" s="1"/>
      <c r="M670" s="11"/>
    </row>
    <row r="671" spans="7:13" ht="12.75">
      <c r="G671" s="1"/>
      <c r="H671" s="1"/>
      <c r="I671" s="1"/>
      <c r="M671" s="11"/>
    </row>
    <row r="672" spans="7:13" ht="12.75">
      <c r="G672" s="1"/>
      <c r="H672" s="1"/>
      <c r="I672" s="1"/>
      <c r="M672" s="11"/>
    </row>
    <row r="673" spans="7:13" ht="12.75">
      <c r="G673" s="1"/>
      <c r="H673" s="1"/>
      <c r="I673" s="1"/>
      <c r="M673" s="11"/>
    </row>
    <row r="674" spans="7:13" ht="12.75">
      <c r="G674" s="1"/>
      <c r="H674" s="1"/>
      <c r="I674" s="1"/>
      <c r="M674" s="11"/>
    </row>
    <row r="675" spans="7:13" ht="12.75">
      <c r="G675" s="1"/>
      <c r="H675" s="1"/>
      <c r="I675" s="1"/>
      <c r="M675" s="11"/>
    </row>
    <row r="676" spans="7:13" ht="12.75">
      <c r="G676" s="1"/>
      <c r="H676" s="1"/>
      <c r="I676" s="1"/>
      <c r="M676" s="11"/>
    </row>
    <row r="677" spans="7:13" ht="12.75">
      <c r="G677" s="1"/>
      <c r="H677" s="1"/>
      <c r="I677" s="1"/>
      <c r="M677" s="11"/>
    </row>
    <row r="678" spans="7:13" ht="12.75">
      <c r="G678" s="1"/>
      <c r="H678" s="1"/>
      <c r="I678" s="1"/>
      <c r="M678" s="11"/>
    </row>
    <row r="679" spans="7:13" ht="12.75">
      <c r="G679" s="1"/>
      <c r="H679" s="1"/>
      <c r="I679" s="1"/>
      <c r="M679" s="11"/>
    </row>
    <row r="680" spans="7:13" ht="12.75">
      <c r="G680" s="1"/>
      <c r="H680" s="1"/>
      <c r="I680" s="1"/>
      <c r="M680" s="11"/>
    </row>
    <row r="681" spans="7:13" ht="12.75">
      <c r="G681" s="1"/>
      <c r="H681" s="1"/>
      <c r="I681" s="1"/>
      <c r="M681" s="11"/>
    </row>
    <row r="682" spans="7:13" ht="12.75">
      <c r="G682" s="1"/>
      <c r="H682" s="1"/>
      <c r="I682" s="1"/>
      <c r="M682" s="11"/>
    </row>
    <row r="683" spans="7:13" ht="12.75">
      <c r="G683" s="1"/>
      <c r="H683" s="1"/>
      <c r="I683" s="1"/>
      <c r="M683" s="11"/>
    </row>
    <row r="684" spans="7:13" ht="12.75">
      <c r="G684" s="1"/>
      <c r="H684" s="1"/>
      <c r="I684" s="1"/>
      <c r="M684" s="11"/>
    </row>
    <row r="685" spans="7:13" ht="12.75">
      <c r="G685" s="1"/>
      <c r="H685" s="1"/>
      <c r="I685" s="1"/>
      <c r="M685" s="11"/>
    </row>
    <row r="686" spans="7:13" ht="12.75">
      <c r="G686" s="1"/>
      <c r="H686" s="1"/>
      <c r="I686" s="1"/>
      <c r="M686" s="11"/>
    </row>
    <row r="687" spans="7:13" ht="12.75">
      <c r="G687" s="1"/>
      <c r="H687" s="1"/>
      <c r="I687" s="1"/>
      <c r="M687" s="11"/>
    </row>
    <row r="688" spans="7:13" ht="12.75">
      <c r="G688" s="1"/>
      <c r="H688" s="1"/>
      <c r="I688" s="1"/>
      <c r="M688" s="11"/>
    </row>
    <row r="689" spans="7:13" ht="12.75">
      <c r="G689" s="1"/>
      <c r="H689" s="1"/>
      <c r="I689" s="1"/>
      <c r="M689" s="11"/>
    </row>
    <row r="690" spans="7:13" ht="12.75">
      <c r="G690" s="1"/>
      <c r="H690" s="1"/>
      <c r="I690" s="1"/>
      <c r="M690" s="11"/>
    </row>
    <row r="691" spans="7:13" ht="12.75">
      <c r="G691" s="1"/>
      <c r="H691" s="1"/>
      <c r="I691" s="1"/>
      <c r="M691" s="11"/>
    </row>
    <row r="692" spans="7:13" ht="12.75">
      <c r="G692" s="1"/>
      <c r="H692" s="1"/>
      <c r="I692" s="1"/>
      <c r="M692" s="11"/>
    </row>
    <row r="693" spans="7:13" ht="12.75">
      <c r="G693" s="1"/>
      <c r="H693" s="1"/>
      <c r="I693" s="1"/>
      <c r="M693" s="11"/>
    </row>
    <row r="694" spans="7:13" ht="12.75">
      <c r="G694" s="1"/>
      <c r="H694" s="1"/>
      <c r="I694" s="1"/>
      <c r="M694" s="11"/>
    </row>
    <row r="695" spans="7:13" ht="12.75">
      <c r="G695" s="1"/>
      <c r="H695" s="1"/>
      <c r="I695" s="1"/>
      <c r="M695" s="11"/>
    </row>
    <row r="696" spans="7:13" ht="12.75">
      <c r="G696" s="1"/>
      <c r="H696" s="1"/>
      <c r="I696" s="1"/>
      <c r="M696" s="11"/>
    </row>
    <row r="697" spans="7:13" ht="12.75">
      <c r="G697" s="1"/>
      <c r="H697" s="1"/>
      <c r="I697" s="1"/>
      <c r="M697" s="11"/>
    </row>
    <row r="698" spans="7:13" ht="12.75">
      <c r="G698" s="1"/>
      <c r="H698" s="1"/>
      <c r="I698" s="1"/>
      <c r="M698" s="11"/>
    </row>
    <row r="699" spans="7:13" ht="12.75">
      <c r="G699" s="1"/>
      <c r="H699" s="1"/>
      <c r="I699" s="1"/>
      <c r="M699" s="11"/>
    </row>
    <row r="700" spans="7:13" ht="12.75">
      <c r="G700" s="1"/>
      <c r="H700" s="1"/>
      <c r="I700" s="1"/>
      <c r="M700" s="11"/>
    </row>
    <row r="701" spans="7:13" ht="12.75">
      <c r="G701" s="1"/>
      <c r="H701" s="1"/>
      <c r="I701" s="1"/>
      <c r="M701" s="11"/>
    </row>
    <row r="702" spans="7:13" ht="12.75">
      <c r="G702" s="1"/>
      <c r="H702" s="1"/>
      <c r="I702" s="1"/>
      <c r="M702" s="11"/>
    </row>
    <row r="703" spans="7:13" ht="12.75">
      <c r="G703" s="1"/>
      <c r="H703" s="1"/>
      <c r="I703" s="1"/>
      <c r="M703" s="11"/>
    </row>
    <row r="704" spans="7:13" ht="12.75">
      <c r="G704" s="1"/>
      <c r="H704" s="1"/>
      <c r="I704" s="1"/>
      <c r="M704" s="11"/>
    </row>
    <row r="705" spans="7:13" ht="12.75">
      <c r="G705" s="1"/>
      <c r="H705" s="1"/>
      <c r="I705" s="1"/>
      <c r="M705" s="11"/>
    </row>
    <row r="706" spans="7:13" ht="12.75">
      <c r="G706" s="1"/>
      <c r="H706" s="1"/>
      <c r="I706" s="1"/>
      <c r="M706" s="11"/>
    </row>
    <row r="707" spans="7:13" ht="12.75">
      <c r="G707" s="1"/>
      <c r="H707" s="1"/>
      <c r="I707" s="1"/>
      <c r="M707" s="11"/>
    </row>
    <row r="708" spans="7:13" ht="12.75">
      <c r="G708" s="1"/>
      <c r="H708" s="1"/>
      <c r="I708" s="1"/>
      <c r="M708" s="11"/>
    </row>
    <row r="709" spans="7:13" ht="12.75">
      <c r="G709" s="1"/>
      <c r="H709" s="1"/>
      <c r="I709" s="1"/>
      <c r="M709" s="11"/>
    </row>
    <row r="710" spans="7:13" ht="12.75">
      <c r="G710" s="1"/>
      <c r="H710" s="1"/>
      <c r="I710" s="1"/>
      <c r="M710" s="11"/>
    </row>
    <row r="711" spans="7:13" ht="12.75">
      <c r="G711" s="1"/>
      <c r="H711" s="1"/>
      <c r="I711" s="1"/>
      <c r="M711" s="11"/>
    </row>
    <row r="712" spans="7:13" ht="12.75">
      <c r="G712" s="1"/>
      <c r="H712" s="1"/>
      <c r="I712" s="1"/>
      <c r="M712" s="11"/>
    </row>
    <row r="713" spans="7:13" ht="12.75">
      <c r="G713" s="1"/>
      <c r="H713" s="1"/>
      <c r="I713" s="1"/>
      <c r="M713" s="11"/>
    </row>
    <row r="714" spans="7:13" ht="12.75">
      <c r="G714" s="1"/>
      <c r="H714" s="1"/>
      <c r="I714" s="1"/>
      <c r="M714" s="11"/>
    </row>
    <row r="715" spans="7:13" ht="12.75">
      <c r="G715" s="1"/>
      <c r="H715" s="1"/>
      <c r="I715" s="1"/>
      <c r="M715" s="11"/>
    </row>
    <row r="716" spans="7:13" ht="12.75">
      <c r="G716" s="1"/>
      <c r="H716" s="1"/>
      <c r="I716" s="1"/>
      <c r="M716" s="11"/>
    </row>
    <row r="717" spans="7:13" ht="12.75">
      <c r="G717" s="1"/>
      <c r="H717" s="1"/>
      <c r="I717" s="1"/>
      <c r="M717" s="11"/>
    </row>
    <row r="718" spans="7:13" ht="12.75">
      <c r="G718" s="1"/>
      <c r="H718" s="1"/>
      <c r="I718" s="1"/>
      <c r="M718" s="11"/>
    </row>
    <row r="719" spans="7:13" ht="12.75">
      <c r="G719" s="1"/>
      <c r="H719" s="1"/>
      <c r="I719" s="1"/>
      <c r="M719" s="11"/>
    </row>
    <row r="720" spans="7:13" ht="12.75">
      <c r="G720" s="1"/>
      <c r="H720" s="1"/>
      <c r="I720" s="1"/>
      <c r="M720" s="11"/>
    </row>
    <row r="721" spans="7:13" ht="12.75">
      <c r="G721" s="1"/>
      <c r="H721" s="1"/>
      <c r="I721" s="1"/>
      <c r="M721" s="11"/>
    </row>
    <row r="722" spans="7:13" ht="12.75">
      <c r="G722" s="1"/>
      <c r="H722" s="1"/>
      <c r="I722" s="1"/>
      <c r="M722" s="11"/>
    </row>
    <row r="723" spans="7:13" ht="12.75">
      <c r="G723" s="1"/>
      <c r="H723" s="1"/>
      <c r="I723" s="1"/>
      <c r="M723" s="11"/>
    </row>
    <row r="724" spans="7:13" ht="12.75">
      <c r="G724" s="1"/>
      <c r="H724" s="1"/>
      <c r="I724" s="1"/>
      <c r="M724" s="11"/>
    </row>
    <row r="725" spans="7:13" ht="12.75">
      <c r="G725" s="1"/>
      <c r="H725" s="1"/>
      <c r="I725" s="1"/>
      <c r="M725" s="11"/>
    </row>
    <row r="726" spans="7:13" ht="12.75">
      <c r="G726" s="1"/>
      <c r="H726" s="1"/>
      <c r="I726" s="1"/>
      <c r="M726" s="11"/>
    </row>
    <row r="727" spans="7:13" ht="12.75">
      <c r="G727" s="1"/>
      <c r="H727" s="1"/>
      <c r="I727" s="1"/>
      <c r="M727" s="11"/>
    </row>
    <row r="728" spans="7:13" ht="12.75">
      <c r="G728" s="1"/>
      <c r="H728" s="1"/>
      <c r="I728" s="1"/>
      <c r="M728" s="11"/>
    </row>
    <row r="729" spans="7:13" ht="12.75">
      <c r="G729" s="1"/>
      <c r="H729" s="1"/>
      <c r="I729" s="1"/>
      <c r="M729" s="11"/>
    </row>
    <row r="730" spans="7:13" ht="12.75">
      <c r="G730" s="1"/>
      <c r="H730" s="1"/>
      <c r="I730" s="1"/>
      <c r="M730" s="11"/>
    </row>
    <row r="731" spans="7:13" ht="12.75">
      <c r="G731" s="1"/>
      <c r="H731" s="1"/>
      <c r="I731" s="1"/>
      <c r="M731" s="11"/>
    </row>
    <row r="732" spans="7:13" ht="12.75">
      <c r="G732" s="1"/>
      <c r="H732" s="1"/>
      <c r="I732" s="1"/>
      <c r="M732" s="11"/>
    </row>
    <row r="733" spans="7:13" ht="12.75">
      <c r="G733" s="1"/>
      <c r="H733" s="1"/>
      <c r="I733" s="1"/>
      <c r="M733" s="11"/>
    </row>
    <row r="734" spans="7:13" ht="12.75">
      <c r="G734" s="1"/>
      <c r="H734" s="1"/>
      <c r="I734" s="1"/>
      <c r="M734" s="11"/>
    </row>
    <row r="735" spans="7:13" ht="12.75">
      <c r="G735" s="1"/>
      <c r="H735" s="1"/>
      <c r="I735" s="1"/>
      <c r="M735" s="11"/>
    </row>
    <row r="736" spans="7:13" ht="12.75">
      <c r="G736" s="1"/>
      <c r="H736" s="1"/>
      <c r="I736" s="1"/>
      <c r="M736" s="11"/>
    </row>
    <row r="737" spans="7:13" ht="12.75">
      <c r="G737" s="1"/>
      <c r="H737" s="1"/>
      <c r="I737" s="1"/>
      <c r="M737" s="11"/>
    </row>
    <row r="738" spans="7:13" ht="12.75">
      <c r="G738" s="1"/>
      <c r="H738" s="1"/>
      <c r="I738" s="1"/>
      <c r="M738" s="11"/>
    </row>
    <row r="739" spans="7:13" ht="12.75">
      <c r="G739" s="1"/>
      <c r="H739" s="1"/>
      <c r="I739" s="1"/>
      <c r="M739" s="11"/>
    </row>
    <row r="740" spans="7:13" ht="12.75">
      <c r="G740" s="1"/>
      <c r="H740" s="1"/>
      <c r="I740" s="1"/>
      <c r="M740" s="11"/>
    </row>
    <row r="741" spans="7:13" ht="12.75">
      <c r="G741" s="1"/>
      <c r="H741" s="1"/>
      <c r="I741" s="1"/>
      <c r="M741" s="11"/>
    </row>
    <row r="742" spans="7:13" ht="12.75">
      <c r="G742" s="1"/>
      <c r="H742" s="1"/>
      <c r="I742" s="1"/>
      <c r="M742" s="11"/>
    </row>
    <row r="743" spans="7:13" ht="12.75">
      <c r="G743" s="1"/>
      <c r="H743" s="1"/>
      <c r="I743" s="1"/>
      <c r="M743" s="11"/>
    </row>
    <row r="744" spans="7:13" ht="12.75">
      <c r="G744" s="1"/>
      <c r="H744" s="1"/>
      <c r="I744" s="1"/>
      <c r="M744" s="11"/>
    </row>
    <row r="745" spans="7:13" ht="12.75">
      <c r="G745" s="1"/>
      <c r="H745" s="1"/>
      <c r="I745" s="1"/>
      <c r="M745" s="11"/>
    </row>
    <row r="746" spans="7:13" ht="12.75">
      <c r="G746" s="1"/>
      <c r="H746" s="1"/>
      <c r="I746" s="1"/>
      <c r="M746" s="11"/>
    </row>
    <row r="747" spans="7:13" ht="12.75">
      <c r="G747" s="1"/>
      <c r="H747" s="1"/>
      <c r="I747" s="1"/>
      <c r="M747" s="11"/>
    </row>
    <row r="748" spans="7:13" ht="12.75">
      <c r="G748" s="1"/>
      <c r="H748" s="1"/>
      <c r="I748" s="1"/>
      <c r="M748" s="11"/>
    </row>
    <row r="749" spans="7:13" ht="12.75">
      <c r="G749" s="1"/>
      <c r="H749" s="1"/>
      <c r="I749" s="1"/>
      <c r="M749" s="11"/>
    </row>
    <row r="750" spans="7:13" ht="12.75">
      <c r="G750" s="1"/>
      <c r="H750" s="1"/>
      <c r="I750" s="1"/>
      <c r="M750" s="11"/>
    </row>
    <row r="751" spans="7:13" ht="12.75">
      <c r="G751" s="1"/>
      <c r="H751" s="1"/>
      <c r="I751" s="1"/>
      <c r="M751" s="11"/>
    </row>
    <row r="752" spans="7:13" ht="12.75">
      <c r="G752" s="1"/>
      <c r="H752" s="1"/>
      <c r="I752" s="1"/>
      <c r="M752" s="11"/>
    </row>
    <row r="753" spans="7:13" ht="12.75">
      <c r="G753" s="1"/>
      <c r="H753" s="1"/>
      <c r="I753" s="1"/>
      <c r="M753" s="11"/>
    </row>
    <row r="754" spans="7:13" ht="12.75">
      <c r="G754" s="1"/>
      <c r="H754" s="1"/>
      <c r="I754" s="1"/>
      <c r="M754" s="11"/>
    </row>
    <row r="755" spans="7:13" ht="12.75">
      <c r="G755" s="1"/>
      <c r="H755" s="1"/>
      <c r="I755" s="1"/>
      <c r="M755" s="11"/>
    </row>
    <row r="756" spans="7:13" ht="12.75">
      <c r="G756" s="1"/>
      <c r="H756" s="1"/>
      <c r="I756" s="1"/>
      <c r="M756" s="11"/>
    </row>
    <row r="757" spans="7:13" ht="12.75">
      <c r="G757" s="1"/>
      <c r="H757" s="1"/>
      <c r="I757" s="1"/>
      <c r="M757" s="11"/>
    </row>
    <row r="758" spans="7:13" ht="12.75">
      <c r="G758" s="1"/>
      <c r="H758" s="1"/>
      <c r="I758" s="1"/>
      <c r="M758" s="11"/>
    </row>
    <row r="759" spans="7:13" ht="12.75">
      <c r="G759" s="1"/>
      <c r="H759" s="1"/>
      <c r="I759" s="1"/>
      <c r="M759" s="11"/>
    </row>
    <row r="760" spans="7:13" ht="12.75">
      <c r="G760" s="1"/>
      <c r="H760" s="1"/>
      <c r="I760" s="1"/>
      <c r="M760" s="11"/>
    </row>
    <row r="761" spans="7:13" ht="12.75">
      <c r="G761" s="1"/>
      <c r="H761" s="1"/>
      <c r="I761" s="1"/>
      <c r="M761" s="11"/>
    </row>
    <row r="762" spans="7:13" ht="12.75">
      <c r="G762" s="1"/>
      <c r="H762" s="1"/>
      <c r="I762" s="1"/>
      <c r="M762" s="11"/>
    </row>
    <row r="763" spans="7:13" ht="12.75">
      <c r="G763" s="1"/>
      <c r="H763" s="1"/>
      <c r="I763" s="1"/>
      <c r="M763" s="11"/>
    </row>
    <row r="764" spans="7:13" ht="12.75">
      <c r="G764" s="1"/>
      <c r="H764" s="1"/>
      <c r="I764" s="1"/>
      <c r="M764" s="11"/>
    </row>
    <row r="765" spans="7:13" ht="12.75">
      <c r="G765" s="1"/>
      <c r="H765" s="1"/>
      <c r="I765" s="1"/>
      <c r="M765" s="11"/>
    </row>
    <row r="766" spans="7:13" ht="12.75">
      <c r="G766" s="1"/>
      <c r="H766" s="1"/>
      <c r="I766" s="1"/>
      <c r="M766" s="11"/>
    </row>
    <row r="767" spans="7:13" ht="12.75">
      <c r="G767" s="1"/>
      <c r="H767" s="1"/>
      <c r="I767" s="1"/>
      <c r="M767" s="11"/>
    </row>
    <row r="768" spans="7:13" ht="12.75">
      <c r="G768" s="1"/>
      <c r="H768" s="1"/>
      <c r="I768" s="1"/>
      <c r="M768" s="11"/>
    </row>
    <row r="769" spans="7:13" ht="12.75">
      <c r="G769" s="1"/>
      <c r="H769" s="1"/>
      <c r="I769" s="1"/>
      <c r="M769" s="11"/>
    </row>
    <row r="770" spans="7:13" ht="12.75">
      <c r="G770" s="1"/>
      <c r="H770" s="1"/>
      <c r="I770" s="1"/>
      <c r="M770" s="11"/>
    </row>
    <row r="771" spans="7:13" ht="12.75">
      <c r="G771" s="1"/>
      <c r="H771" s="1"/>
      <c r="I771" s="1"/>
      <c r="M771" s="11"/>
    </row>
    <row r="772" spans="7:13" ht="12.75">
      <c r="G772" s="1"/>
      <c r="H772" s="1"/>
      <c r="I772" s="1"/>
      <c r="M772" s="11"/>
    </row>
    <row r="773" spans="7:13" ht="12.75">
      <c r="G773" s="1"/>
      <c r="H773" s="1"/>
      <c r="I773" s="1"/>
      <c r="M773" s="11"/>
    </row>
    <row r="774" spans="7:13" ht="12.75">
      <c r="G774" s="1"/>
      <c r="H774" s="1"/>
      <c r="I774" s="1"/>
      <c r="M774" s="11"/>
    </row>
    <row r="775" spans="7:13" ht="12.75">
      <c r="G775" s="1"/>
      <c r="H775" s="1"/>
      <c r="I775" s="1"/>
      <c r="M775" s="11"/>
    </row>
    <row r="776" spans="7:13" ht="12.75">
      <c r="G776" s="1"/>
      <c r="H776" s="1"/>
      <c r="I776" s="1"/>
      <c r="M776" s="11"/>
    </row>
    <row r="777" spans="7:13" ht="12.75">
      <c r="G777" s="1"/>
      <c r="H777" s="1"/>
      <c r="I777" s="1"/>
      <c r="M777" s="11"/>
    </row>
    <row r="778" spans="7:13" ht="12.75">
      <c r="G778" s="1"/>
      <c r="H778" s="1"/>
      <c r="I778" s="1"/>
      <c r="M778" s="11"/>
    </row>
    <row r="779" spans="7:13" ht="12.75">
      <c r="G779" s="1"/>
      <c r="H779" s="1"/>
      <c r="I779" s="1"/>
      <c r="M779" s="11"/>
    </row>
    <row r="780" spans="7:13" ht="12.75">
      <c r="G780" s="1"/>
      <c r="H780" s="1"/>
      <c r="I780" s="1"/>
      <c r="M780" s="11"/>
    </row>
    <row r="781" spans="7:13" ht="12.75">
      <c r="G781" s="1"/>
      <c r="H781" s="1"/>
      <c r="I781" s="1"/>
      <c r="M781" s="11"/>
    </row>
    <row r="782" spans="7:13" ht="12.75">
      <c r="G782" s="1"/>
      <c r="H782" s="1"/>
      <c r="I782" s="1"/>
      <c r="M782" s="11"/>
    </row>
    <row r="783" spans="7:13" ht="12.75">
      <c r="G783" s="1"/>
      <c r="H783" s="1"/>
      <c r="I783" s="1"/>
      <c r="M783" s="11"/>
    </row>
    <row r="784" spans="7:13" ht="12.75">
      <c r="G784" s="1"/>
      <c r="H784" s="1"/>
      <c r="I784" s="1"/>
      <c r="M784" s="11"/>
    </row>
    <row r="785" spans="7:13" ht="12.75">
      <c r="G785" s="1"/>
      <c r="H785" s="1"/>
      <c r="I785" s="1"/>
      <c r="M785" s="11"/>
    </row>
    <row r="786" spans="7:13" ht="12.75">
      <c r="G786" s="1"/>
      <c r="H786" s="1"/>
      <c r="I786" s="1"/>
      <c r="M786" s="11"/>
    </row>
    <row r="787" spans="7:13" ht="12.75">
      <c r="G787" s="1"/>
      <c r="H787" s="1"/>
      <c r="I787" s="1"/>
      <c r="M787" s="11"/>
    </row>
    <row r="788" spans="7:13" ht="12.75">
      <c r="G788" s="1"/>
      <c r="H788" s="1"/>
      <c r="I788" s="1"/>
      <c r="M788" s="11"/>
    </row>
    <row r="789" spans="7:13" ht="12.75">
      <c r="G789" s="1"/>
      <c r="H789" s="1"/>
      <c r="I789" s="1"/>
      <c r="M789" s="11"/>
    </row>
    <row r="790" spans="7:13" ht="12.75">
      <c r="G790" s="1"/>
      <c r="H790" s="1"/>
      <c r="I790" s="1"/>
      <c r="M790" s="11"/>
    </row>
    <row r="791" spans="7:13" ht="12.75">
      <c r="G791" s="1"/>
      <c r="H791" s="1"/>
      <c r="I791" s="1"/>
      <c r="M791" s="11"/>
    </row>
    <row r="792" spans="7:13" ht="12.75">
      <c r="G792" s="1"/>
      <c r="H792" s="1"/>
      <c r="I792" s="1"/>
      <c r="M792" s="11"/>
    </row>
    <row r="793" spans="7:13" ht="12.75">
      <c r="G793" s="1"/>
      <c r="H793" s="1"/>
      <c r="I793" s="1"/>
      <c r="M793" s="11"/>
    </row>
    <row r="794" spans="7:13" ht="12.75">
      <c r="G794" s="1"/>
      <c r="H794" s="1"/>
      <c r="I794" s="1"/>
      <c r="M794" s="11"/>
    </row>
    <row r="795" spans="7:13" ht="12.75">
      <c r="G795" s="1"/>
      <c r="H795" s="1"/>
      <c r="I795" s="1"/>
      <c r="M795" s="11"/>
    </row>
    <row r="796" spans="7:13" ht="12.75">
      <c r="G796" s="1"/>
      <c r="H796" s="1"/>
      <c r="I796" s="1"/>
      <c r="M796" s="11"/>
    </row>
    <row r="797" spans="7:13" ht="12.75">
      <c r="G797" s="1"/>
      <c r="H797" s="1"/>
      <c r="I797" s="1"/>
      <c r="M797" s="11"/>
    </row>
    <row r="798" spans="7:13" ht="12.75">
      <c r="G798" s="1"/>
      <c r="H798" s="1"/>
      <c r="I798" s="1"/>
      <c r="M798" s="11"/>
    </row>
    <row r="799" spans="7:13" ht="12.75">
      <c r="G799" s="1"/>
      <c r="H799" s="1"/>
      <c r="I799" s="1"/>
      <c r="M799" s="11"/>
    </row>
    <row r="800" spans="7:13" ht="12.75">
      <c r="G800" s="1"/>
      <c r="H800" s="1"/>
      <c r="I800" s="1"/>
      <c r="M800" s="11"/>
    </row>
    <row r="801" spans="7:13" ht="12.75">
      <c r="G801" s="1"/>
      <c r="H801" s="1"/>
      <c r="I801" s="1"/>
      <c r="M801" s="11"/>
    </row>
    <row r="802" spans="7:13" ht="12.75">
      <c r="G802" s="1"/>
      <c r="H802" s="1"/>
      <c r="I802" s="1"/>
      <c r="M802" s="11"/>
    </row>
    <row r="803" spans="7:13" ht="12.75">
      <c r="G803" s="1"/>
      <c r="H803" s="1"/>
      <c r="I803" s="1"/>
      <c r="M803" s="11"/>
    </row>
    <row r="804" spans="7:13" ht="12.75">
      <c r="G804" s="1"/>
      <c r="H804" s="1"/>
      <c r="I804" s="1"/>
      <c r="M804" s="11"/>
    </row>
    <row r="805" spans="7:13" ht="12.75">
      <c r="G805" s="1"/>
      <c r="H805" s="1"/>
      <c r="I805" s="1"/>
      <c r="M805" s="11"/>
    </row>
    <row r="806" spans="7:13" ht="12.75">
      <c r="G806" s="1"/>
      <c r="H806" s="1"/>
      <c r="I806" s="1"/>
      <c r="M806" s="11"/>
    </row>
    <row r="807" spans="7:13" ht="12.75">
      <c r="G807" s="1"/>
      <c r="H807" s="1"/>
      <c r="I807" s="1"/>
      <c r="M807" s="11"/>
    </row>
    <row r="808" spans="7:13" ht="12.75">
      <c r="G808" s="1"/>
      <c r="H808" s="1"/>
      <c r="I808" s="1"/>
      <c r="M808" s="11"/>
    </row>
    <row r="809" spans="7:13" ht="12.75">
      <c r="G809" s="1"/>
      <c r="H809" s="1"/>
      <c r="I809" s="1"/>
      <c r="M809" s="11"/>
    </row>
    <row r="810" spans="7:13" ht="12.75">
      <c r="G810" s="1"/>
      <c r="H810" s="1"/>
      <c r="I810" s="1"/>
      <c r="M810" s="11"/>
    </row>
    <row r="811" spans="7:13" ht="12.75">
      <c r="G811" s="1"/>
      <c r="H811" s="1"/>
      <c r="I811" s="1"/>
      <c r="M811" s="11"/>
    </row>
    <row r="812" spans="7:13" ht="12.75">
      <c r="G812" s="1"/>
      <c r="H812" s="1"/>
      <c r="I812" s="1"/>
      <c r="M812" s="11"/>
    </row>
    <row r="813" spans="7:13" ht="12.75">
      <c r="G813" s="1"/>
      <c r="H813" s="1"/>
      <c r="I813" s="1"/>
      <c r="M813" s="11"/>
    </row>
    <row r="814" spans="7:13" ht="12.75">
      <c r="G814" s="1"/>
      <c r="H814" s="1"/>
      <c r="I814" s="1"/>
      <c r="M814" s="11"/>
    </row>
    <row r="815" spans="7:13" ht="12.75">
      <c r="G815" s="1"/>
      <c r="H815" s="1"/>
      <c r="I815" s="1"/>
      <c r="M815" s="11"/>
    </row>
    <row r="816" spans="7:13" ht="12.75">
      <c r="G816" s="1"/>
      <c r="H816" s="1"/>
      <c r="I816" s="1"/>
      <c r="M816" s="11"/>
    </row>
    <row r="817" spans="7:13" ht="12.75">
      <c r="G817" s="1"/>
      <c r="H817" s="1"/>
      <c r="I817" s="1"/>
      <c r="M817" s="11"/>
    </row>
    <row r="818" spans="7:13" ht="12.75">
      <c r="G818" s="1"/>
      <c r="H818" s="1"/>
      <c r="I818" s="1"/>
      <c r="M818" s="11"/>
    </row>
    <row r="819" spans="7:13" ht="12.75">
      <c r="G819" s="1"/>
      <c r="H819" s="1"/>
      <c r="I819" s="1"/>
      <c r="M819" s="11"/>
    </row>
    <row r="820" spans="7:13" ht="12.75">
      <c r="G820" s="1"/>
      <c r="H820" s="1"/>
      <c r="I820" s="1"/>
      <c r="M820" s="11"/>
    </row>
    <row r="821" spans="7:13" ht="12.75">
      <c r="G821" s="1"/>
      <c r="H821" s="1"/>
      <c r="I821" s="1"/>
      <c r="M821" s="11"/>
    </row>
    <row r="822" spans="7:13" ht="12.75">
      <c r="G822" s="1"/>
      <c r="H822" s="1"/>
      <c r="I822" s="1"/>
      <c r="M822" s="11"/>
    </row>
    <row r="823" spans="7:13" ht="12.75">
      <c r="G823" s="1"/>
      <c r="H823" s="1"/>
      <c r="I823" s="1"/>
      <c r="M823" s="11"/>
    </row>
    <row r="824" spans="7:13" ht="12.75">
      <c r="G824" s="1"/>
      <c r="H824" s="1"/>
      <c r="I824" s="1"/>
      <c r="M824" s="11"/>
    </row>
    <row r="825" spans="7:13" ht="12.75">
      <c r="G825" s="1"/>
      <c r="H825" s="1"/>
      <c r="I825" s="1"/>
      <c r="M825" s="11"/>
    </row>
    <row r="826" spans="7:13" ht="12.75">
      <c r="G826" s="1"/>
      <c r="H826" s="1"/>
      <c r="I826" s="1"/>
      <c r="M826" s="11"/>
    </row>
    <row r="827" spans="7:13" ht="12.75">
      <c r="G827" s="1"/>
      <c r="H827" s="1"/>
      <c r="I827" s="1"/>
      <c r="M827" s="11"/>
    </row>
    <row r="828" spans="7:13" ht="12.75">
      <c r="G828" s="1"/>
      <c r="H828" s="1"/>
      <c r="I828" s="1"/>
      <c r="M828" s="11"/>
    </row>
    <row r="829" spans="7:13" ht="12.75">
      <c r="G829" s="1"/>
      <c r="H829" s="1"/>
      <c r="I829" s="1"/>
      <c r="M829" s="11"/>
    </row>
    <row r="830" spans="7:13" ht="12.75">
      <c r="G830" s="1"/>
      <c r="H830" s="1"/>
      <c r="I830" s="1"/>
      <c r="M830" s="11"/>
    </row>
    <row r="831" spans="7:13" ht="12.75">
      <c r="G831" s="1"/>
      <c r="H831" s="1"/>
      <c r="I831" s="1"/>
      <c r="M831" s="11"/>
    </row>
    <row r="832" spans="7:13" ht="12.75">
      <c r="G832" s="1"/>
      <c r="H832" s="1"/>
      <c r="I832" s="1"/>
      <c r="M832" s="11"/>
    </row>
    <row r="833" spans="7:13" ht="12.75">
      <c r="G833" s="1"/>
      <c r="H833" s="1"/>
      <c r="I833" s="1"/>
      <c r="M833" s="11"/>
    </row>
    <row r="834" spans="7:13" ht="12.75">
      <c r="G834" s="1"/>
      <c r="H834" s="1"/>
      <c r="I834" s="1"/>
      <c r="M834" s="11"/>
    </row>
    <row r="835" spans="7:13" ht="12.75">
      <c r="G835" s="1"/>
      <c r="H835" s="1"/>
      <c r="I835" s="1"/>
      <c r="M835" s="11"/>
    </row>
    <row r="836" spans="7:13" ht="12.75">
      <c r="G836" s="1"/>
      <c r="H836" s="1"/>
      <c r="I836" s="1"/>
      <c r="M836" s="11"/>
    </row>
    <row r="837" spans="7:13" ht="12.75">
      <c r="G837" s="1"/>
      <c r="H837" s="1"/>
      <c r="I837" s="1"/>
      <c r="M837" s="11"/>
    </row>
    <row r="838" spans="7:13" ht="12.75">
      <c r="G838" s="1"/>
      <c r="H838" s="1"/>
      <c r="I838" s="1"/>
      <c r="M838" s="11"/>
    </row>
    <row r="839" spans="7:13" ht="12.75">
      <c r="G839" s="1"/>
      <c r="H839" s="1"/>
      <c r="I839" s="1"/>
      <c r="M839" s="11"/>
    </row>
    <row r="840" spans="7:13" ht="12.75">
      <c r="G840" s="1"/>
      <c r="H840" s="1"/>
      <c r="I840" s="1"/>
      <c r="M840" s="11"/>
    </row>
    <row r="841" spans="7:13" ht="12.75">
      <c r="G841" s="1"/>
      <c r="H841" s="1"/>
      <c r="I841" s="1"/>
      <c r="M841" s="11"/>
    </row>
    <row r="842" spans="7:13" ht="12.75">
      <c r="G842" s="1"/>
      <c r="H842" s="1"/>
      <c r="I842" s="1"/>
      <c r="M842" s="11"/>
    </row>
    <row r="843" spans="7:13" ht="12.75">
      <c r="G843" s="1"/>
      <c r="H843" s="1"/>
      <c r="I843" s="1"/>
      <c r="M843" s="11"/>
    </row>
    <row r="844" spans="7:13" ht="12.75">
      <c r="G844" s="1"/>
      <c r="H844" s="1"/>
      <c r="I844" s="1"/>
      <c r="M844" s="11"/>
    </row>
    <row r="845" spans="7:13" ht="12.75">
      <c r="G845" s="1"/>
      <c r="H845" s="1"/>
      <c r="I845" s="1"/>
      <c r="M845" s="11"/>
    </row>
    <row r="846" spans="7:13" ht="12.75">
      <c r="G846" s="1"/>
      <c r="H846" s="1"/>
      <c r="I846" s="1"/>
      <c r="M846" s="11"/>
    </row>
    <row r="847" spans="7:13" ht="12.75">
      <c r="G847" s="1"/>
      <c r="H847" s="1"/>
      <c r="I847" s="1"/>
      <c r="M847" s="11"/>
    </row>
    <row r="848" spans="7:13" ht="12.75">
      <c r="G848" s="1"/>
      <c r="H848" s="1"/>
      <c r="I848" s="1"/>
      <c r="M848" s="11"/>
    </row>
    <row r="849" spans="7:13" ht="12.75">
      <c r="G849" s="1"/>
      <c r="H849" s="1"/>
      <c r="I849" s="1"/>
      <c r="M849" s="11"/>
    </row>
    <row r="850" spans="7:13" ht="12.75">
      <c r="G850" s="1"/>
      <c r="H850" s="1"/>
      <c r="I850" s="1"/>
      <c r="M850" s="11"/>
    </row>
    <row r="851" spans="7:13" ht="12.75">
      <c r="G851" s="1"/>
      <c r="H851" s="1"/>
      <c r="I851" s="1"/>
      <c r="M851" s="11"/>
    </row>
    <row r="852" spans="7:13" ht="12.75">
      <c r="G852" s="1"/>
      <c r="H852" s="1"/>
      <c r="I852" s="1"/>
      <c r="M852" s="11"/>
    </row>
    <row r="853" spans="7:13" ht="12.75">
      <c r="G853" s="1"/>
      <c r="H853" s="1"/>
      <c r="I853" s="1"/>
      <c r="M853" s="11"/>
    </row>
    <row r="854" spans="7:13" ht="12.75">
      <c r="G854" s="1"/>
      <c r="H854" s="1"/>
      <c r="I854" s="1"/>
      <c r="M854" s="11"/>
    </row>
    <row r="855" spans="7:13" ht="12.75">
      <c r="G855" s="1"/>
      <c r="H855" s="1"/>
      <c r="I855" s="1"/>
      <c r="M855" s="11"/>
    </row>
    <row r="856" spans="7:13" ht="12.75">
      <c r="G856" s="1"/>
      <c r="H856" s="1"/>
      <c r="I856" s="1"/>
      <c r="M856" s="11"/>
    </row>
    <row r="857" spans="7:13" ht="12.75">
      <c r="G857" s="1"/>
      <c r="H857" s="1"/>
      <c r="I857" s="1"/>
      <c r="M857" s="11"/>
    </row>
    <row r="858" spans="7:13" ht="12.75">
      <c r="G858" s="1"/>
      <c r="H858" s="1"/>
      <c r="I858" s="1"/>
      <c r="M858" s="11"/>
    </row>
    <row r="859" spans="7:13" ht="12.75">
      <c r="G859" s="1"/>
      <c r="H859" s="1"/>
      <c r="I859" s="1"/>
      <c r="M859" s="11"/>
    </row>
    <row r="860" spans="7:13" ht="12.75">
      <c r="G860" s="1"/>
      <c r="H860" s="1"/>
      <c r="I860" s="1"/>
      <c r="M860" s="11"/>
    </row>
    <row r="861" spans="7:13" ht="12.75">
      <c r="G861" s="1"/>
      <c r="H861" s="1"/>
      <c r="I861" s="1"/>
      <c r="M861" s="11"/>
    </row>
    <row r="862" spans="7:13" ht="12.75">
      <c r="G862" s="1"/>
      <c r="H862" s="1"/>
      <c r="I862" s="1"/>
      <c r="M862" s="11"/>
    </row>
    <row r="863" spans="7:13" ht="12.75">
      <c r="G863" s="1"/>
      <c r="H863" s="1"/>
      <c r="I863" s="1"/>
      <c r="M863" s="11"/>
    </row>
    <row r="864" spans="7:13" ht="12.75">
      <c r="G864" s="1"/>
      <c r="H864" s="1"/>
      <c r="I864" s="1"/>
      <c r="M864" s="11"/>
    </row>
    <row r="865" spans="7:13" ht="12.75">
      <c r="G865" s="1"/>
      <c r="H865" s="1"/>
      <c r="I865" s="1"/>
      <c r="M865" s="11"/>
    </row>
    <row r="866" spans="7:13" ht="12.75">
      <c r="G866" s="1"/>
      <c r="H866" s="1"/>
      <c r="I866" s="1"/>
      <c r="M866" s="11"/>
    </row>
    <row r="867" spans="7:13" ht="12.75">
      <c r="G867" s="1"/>
      <c r="H867" s="1"/>
      <c r="I867" s="1"/>
      <c r="M867" s="11"/>
    </row>
    <row r="868" spans="7:13" ht="12.75">
      <c r="G868" s="1"/>
      <c r="H868" s="1"/>
      <c r="I868" s="1"/>
      <c r="M868" s="11"/>
    </row>
    <row r="869" spans="7:13" ht="12.75">
      <c r="G869" s="1"/>
      <c r="H869" s="1"/>
      <c r="I869" s="1"/>
      <c r="M869" s="11"/>
    </row>
    <row r="870" spans="7:13" ht="12.75">
      <c r="G870" s="1"/>
      <c r="H870" s="1"/>
      <c r="I870" s="1"/>
      <c r="M870" s="11"/>
    </row>
    <row r="871" spans="7:13" ht="12.75">
      <c r="G871" s="1"/>
      <c r="H871" s="1"/>
      <c r="I871" s="1"/>
      <c r="M871" s="11"/>
    </row>
    <row r="872" spans="7:13" ht="12.75">
      <c r="G872" s="1"/>
      <c r="H872" s="1"/>
      <c r="I872" s="1"/>
      <c r="M872" s="11"/>
    </row>
    <row r="873" spans="7:13" ht="12.75">
      <c r="G873" s="1"/>
      <c r="H873" s="1"/>
      <c r="I873" s="1"/>
      <c r="M873" s="11"/>
    </row>
    <row r="874" spans="7:13" ht="12.75">
      <c r="G874" s="1"/>
      <c r="H874" s="1"/>
      <c r="I874" s="1"/>
      <c r="M874" s="11"/>
    </row>
    <row r="875" spans="7:13" ht="12.75">
      <c r="G875" s="1"/>
      <c r="H875" s="1"/>
      <c r="I875" s="1"/>
      <c r="M875" s="11"/>
    </row>
    <row r="876" spans="7:13" ht="12.75">
      <c r="G876" s="1"/>
      <c r="H876" s="1"/>
      <c r="I876" s="1"/>
      <c r="M876" s="11"/>
    </row>
    <row r="877" spans="7:13" ht="12.75">
      <c r="G877" s="1"/>
      <c r="H877" s="1"/>
      <c r="I877" s="1"/>
      <c r="M877" s="11"/>
    </row>
    <row r="878" spans="7:13" ht="12.75">
      <c r="G878" s="1"/>
      <c r="H878" s="1"/>
      <c r="I878" s="1"/>
      <c r="M878" s="11"/>
    </row>
    <row r="879" spans="7:13" ht="12.75">
      <c r="G879" s="1"/>
      <c r="H879" s="1"/>
      <c r="I879" s="1"/>
      <c r="M879" s="11"/>
    </row>
    <row r="880" spans="7:13" ht="12.75">
      <c r="G880" s="1"/>
      <c r="H880" s="1"/>
      <c r="I880" s="1"/>
      <c r="M880" s="11"/>
    </row>
    <row r="881" spans="7:13" ht="12.75">
      <c r="G881" s="1"/>
      <c r="H881" s="1"/>
      <c r="I881" s="1"/>
      <c r="M881" s="11"/>
    </row>
    <row r="882" spans="7:13" ht="12.75">
      <c r="G882" s="1"/>
      <c r="H882" s="1"/>
      <c r="I882" s="1"/>
      <c r="M882" s="11"/>
    </row>
    <row r="883" spans="7:13" ht="12.75">
      <c r="G883" s="1"/>
      <c r="H883" s="1"/>
      <c r="I883" s="1"/>
      <c r="M883" s="11"/>
    </row>
    <row r="884" spans="7:13" ht="12.75">
      <c r="G884" s="1"/>
      <c r="H884" s="1"/>
      <c r="I884" s="1"/>
      <c r="M884" s="11"/>
    </row>
    <row r="885" spans="7:13" ht="12.75">
      <c r="G885" s="1"/>
      <c r="H885" s="1"/>
      <c r="I885" s="1"/>
      <c r="M885" s="11"/>
    </row>
    <row r="886" spans="7:13" ht="12.75">
      <c r="G886" s="1"/>
      <c r="H886" s="1"/>
      <c r="I886" s="1"/>
      <c r="M886" s="11"/>
    </row>
    <row r="887" spans="7:13" ht="12.75">
      <c r="G887" s="1"/>
      <c r="H887" s="1"/>
      <c r="I887" s="1"/>
      <c r="M887" s="11"/>
    </row>
    <row r="888" spans="7:13" ht="12.75">
      <c r="G888" s="1"/>
      <c r="H888" s="1"/>
      <c r="I888" s="1"/>
      <c r="M888" s="11"/>
    </row>
    <row r="889" spans="7:13" ht="12.75">
      <c r="G889" s="1"/>
      <c r="H889" s="1"/>
      <c r="I889" s="1"/>
      <c r="M889" s="11"/>
    </row>
    <row r="890" spans="7:13" ht="12.75">
      <c r="G890" s="1"/>
      <c r="H890" s="1"/>
      <c r="I890" s="1"/>
      <c r="M890" s="11"/>
    </row>
    <row r="891" spans="7:13" ht="12.75">
      <c r="G891" s="1"/>
      <c r="H891" s="1"/>
      <c r="I891" s="1"/>
      <c r="M891" s="11"/>
    </row>
    <row r="892" spans="7:13" ht="12.75">
      <c r="G892" s="1"/>
      <c r="H892" s="1"/>
      <c r="I892" s="1"/>
      <c r="M892" s="11"/>
    </row>
    <row r="893" spans="7:13" ht="12.75">
      <c r="G893" s="1"/>
      <c r="H893" s="1"/>
      <c r="I893" s="1"/>
      <c r="M893" s="11"/>
    </row>
    <row r="894" spans="7:13" ht="12.75">
      <c r="G894" s="1"/>
      <c r="H894" s="1"/>
      <c r="I894" s="1"/>
      <c r="M894" s="11"/>
    </row>
    <row r="895" spans="7:13" ht="12.75">
      <c r="G895" s="1"/>
      <c r="H895" s="1"/>
      <c r="I895" s="1"/>
      <c r="M895" s="11"/>
    </row>
    <row r="896" spans="7:13" ht="12.75">
      <c r="G896" s="1"/>
      <c r="H896" s="1"/>
      <c r="I896" s="1"/>
      <c r="M896" s="11"/>
    </row>
    <row r="897" spans="7:13" ht="12.75">
      <c r="G897" s="1"/>
      <c r="H897" s="1"/>
      <c r="I897" s="1"/>
      <c r="M897" s="11"/>
    </row>
    <row r="898" spans="7:13" ht="12.75">
      <c r="G898" s="1"/>
      <c r="H898" s="1"/>
      <c r="I898" s="1"/>
      <c r="M898" s="11"/>
    </row>
    <row r="899" spans="7:13" ht="12.75">
      <c r="G899" s="1"/>
      <c r="H899" s="1"/>
      <c r="I899" s="1"/>
      <c r="M899" s="11"/>
    </row>
    <row r="900" spans="7:13" ht="12.75">
      <c r="G900" s="1"/>
      <c r="H900" s="1"/>
      <c r="I900" s="1"/>
      <c r="M900" s="11"/>
    </row>
    <row r="901" spans="7:13" ht="12.75">
      <c r="G901" s="1"/>
      <c r="H901" s="1"/>
      <c r="I901" s="1"/>
      <c r="M901" s="11"/>
    </row>
    <row r="902" spans="7:13" ht="12.75">
      <c r="G902" s="1"/>
      <c r="H902" s="1"/>
      <c r="I902" s="1"/>
      <c r="M902" s="11"/>
    </row>
    <row r="903" spans="7:13" ht="12.75">
      <c r="G903" s="1"/>
      <c r="H903" s="1"/>
      <c r="I903" s="1"/>
      <c r="M903" s="11"/>
    </row>
    <row r="904" spans="7:13" ht="12.75">
      <c r="G904" s="1"/>
      <c r="H904" s="1"/>
      <c r="I904" s="1"/>
      <c r="M904" s="11"/>
    </row>
    <row r="905" spans="7:13" ht="12.75">
      <c r="G905" s="1"/>
      <c r="H905" s="1"/>
      <c r="I905" s="1"/>
      <c r="M905" s="11"/>
    </row>
    <row r="906" spans="7:13" ht="12.75">
      <c r="G906" s="1"/>
      <c r="H906" s="1"/>
      <c r="I906" s="1"/>
      <c r="M906" s="11"/>
    </row>
    <row r="907" spans="7:13" ht="12.75">
      <c r="G907" s="1"/>
      <c r="H907" s="1"/>
      <c r="I907" s="1"/>
      <c r="M907" s="11"/>
    </row>
    <row r="908" spans="7:13" ht="12.75">
      <c r="G908" s="1"/>
      <c r="H908" s="1"/>
      <c r="I908" s="1"/>
      <c r="M908" s="11"/>
    </row>
    <row r="909" spans="7:13" ht="12.75">
      <c r="G909" s="1"/>
      <c r="H909" s="1"/>
      <c r="I909" s="1"/>
      <c r="M909" s="11"/>
    </row>
    <row r="910" spans="7:13" ht="12.75">
      <c r="G910" s="1"/>
      <c r="H910" s="1"/>
      <c r="I910" s="1"/>
      <c r="M910" s="11"/>
    </row>
    <row r="911" spans="7:13" ht="12.75">
      <c r="G911" s="1"/>
      <c r="H911" s="1"/>
      <c r="I911" s="1"/>
      <c r="M911" s="11"/>
    </row>
    <row r="912" spans="7:13" ht="12.75">
      <c r="G912" s="1"/>
      <c r="H912" s="1"/>
      <c r="I912" s="1"/>
      <c r="M912" s="11"/>
    </row>
    <row r="913" spans="7:13" ht="12.75">
      <c r="G913" s="1"/>
      <c r="H913" s="1"/>
      <c r="I913" s="1"/>
      <c r="M913" s="11"/>
    </row>
    <row r="914" spans="7:13" ht="12.75">
      <c r="G914" s="1"/>
      <c r="H914" s="1"/>
      <c r="I914" s="1"/>
      <c r="M914" s="11"/>
    </row>
    <row r="915" spans="7:13" ht="12.75">
      <c r="G915" s="1"/>
      <c r="H915" s="1"/>
      <c r="I915" s="1"/>
      <c r="M915" s="11"/>
    </row>
    <row r="916" spans="7:13" ht="12.75">
      <c r="G916" s="1"/>
      <c r="H916" s="1"/>
      <c r="I916" s="1"/>
      <c r="M916" s="11"/>
    </row>
    <row r="917" spans="7:13" ht="12.75">
      <c r="G917" s="1"/>
      <c r="H917" s="1"/>
      <c r="I917" s="1"/>
      <c r="M917" s="11"/>
    </row>
    <row r="918" spans="7:13" ht="12.75">
      <c r="G918" s="1"/>
      <c r="H918" s="1"/>
      <c r="I918" s="1"/>
      <c r="M918" s="11"/>
    </row>
    <row r="919" spans="7:13" ht="12.75">
      <c r="G919" s="1"/>
      <c r="H919" s="1"/>
      <c r="I919" s="1"/>
      <c r="M919" s="11"/>
    </row>
    <row r="920" spans="7:13" ht="12.75">
      <c r="G920" s="1"/>
      <c r="H920" s="1"/>
      <c r="I920" s="1"/>
      <c r="M920" s="11"/>
    </row>
    <row r="921" spans="7:13" ht="12.75">
      <c r="G921" s="1"/>
      <c r="H921" s="1"/>
      <c r="I921" s="1"/>
      <c r="M921" s="11"/>
    </row>
    <row r="922" spans="7:13" ht="12.75">
      <c r="G922" s="1"/>
      <c r="H922" s="1"/>
      <c r="I922" s="1"/>
      <c r="M922" s="11"/>
    </row>
    <row r="923" spans="7:13" ht="12.75">
      <c r="G923" s="1"/>
      <c r="H923" s="1"/>
      <c r="I923" s="1"/>
      <c r="M923" s="11"/>
    </row>
    <row r="924" spans="7:13" ht="12.75">
      <c r="G924" s="1"/>
      <c r="H924" s="1"/>
      <c r="I924" s="1"/>
      <c r="M924" s="11"/>
    </row>
    <row r="925" spans="7:13" ht="12.75">
      <c r="G925" s="1"/>
      <c r="H925" s="1"/>
      <c r="I925" s="1"/>
      <c r="M925" s="11"/>
    </row>
    <row r="926" spans="7:13" ht="12.75">
      <c r="G926" s="1"/>
      <c r="H926" s="1"/>
      <c r="I926" s="1"/>
      <c r="M926" s="11"/>
    </row>
    <row r="927" spans="7:13" ht="12.75">
      <c r="G927" s="1"/>
      <c r="H927" s="1"/>
      <c r="I927" s="1"/>
      <c r="M927" s="11"/>
    </row>
    <row r="928" spans="7:13" ht="12.75">
      <c r="G928" s="1"/>
      <c r="H928" s="1"/>
      <c r="I928" s="1"/>
      <c r="M928" s="11"/>
    </row>
    <row r="929" spans="7:13" ht="12.75">
      <c r="G929" s="1"/>
      <c r="H929" s="1"/>
      <c r="I929" s="1"/>
      <c r="M929" s="11"/>
    </row>
    <row r="930" spans="7:13" ht="12.75">
      <c r="G930" s="1"/>
      <c r="H930" s="1"/>
      <c r="I930" s="1"/>
      <c r="M930" s="11"/>
    </row>
    <row r="931" spans="7:13" ht="12.75">
      <c r="G931" s="1"/>
      <c r="H931" s="1"/>
      <c r="I931" s="1"/>
      <c r="M931" s="11"/>
    </row>
    <row r="932" spans="7:13" ht="12.75">
      <c r="G932" s="1"/>
      <c r="H932" s="1"/>
      <c r="I932" s="1"/>
      <c r="M932" s="11"/>
    </row>
    <row r="933" spans="7:13" ht="12.75">
      <c r="G933" s="1"/>
      <c r="H933" s="1"/>
      <c r="I933" s="1"/>
      <c r="M933" s="11"/>
    </row>
    <row r="934" spans="7:13" ht="12.75">
      <c r="G934" s="1"/>
      <c r="H934" s="1"/>
      <c r="I934" s="1"/>
      <c r="M934" s="11"/>
    </row>
    <row r="935" spans="7:13" ht="12.75">
      <c r="G935" s="1"/>
      <c r="H935" s="1"/>
      <c r="I935" s="1"/>
      <c r="M935" s="11"/>
    </row>
    <row r="936" spans="7:13" ht="12.75">
      <c r="G936" s="1"/>
      <c r="H936" s="1"/>
      <c r="I936" s="1"/>
      <c r="M936" s="11"/>
    </row>
    <row r="937" spans="7:13" ht="12.75">
      <c r="G937" s="1"/>
      <c r="H937" s="1"/>
      <c r="I937" s="1"/>
      <c r="M937" s="11"/>
    </row>
    <row r="938" spans="7:13" ht="12.75">
      <c r="G938" s="1"/>
      <c r="H938" s="1"/>
      <c r="I938" s="1"/>
      <c r="M938" s="11"/>
    </row>
    <row r="939" spans="7:13" ht="12.75">
      <c r="G939" s="1"/>
      <c r="H939" s="1"/>
      <c r="I939" s="1"/>
      <c r="M939" s="11"/>
    </row>
    <row r="940" spans="7:13" ht="12.75">
      <c r="G940" s="1"/>
      <c r="H940" s="1"/>
      <c r="I940" s="1"/>
      <c r="M940" s="11"/>
    </row>
    <row r="941" spans="7:13" ht="12.75">
      <c r="G941" s="1"/>
      <c r="H941" s="1"/>
      <c r="I941" s="1"/>
      <c r="M941" s="11"/>
    </row>
    <row r="942" spans="7:13" ht="12.75">
      <c r="G942" s="1"/>
      <c r="H942" s="1"/>
      <c r="I942" s="1"/>
      <c r="M942" s="11"/>
    </row>
    <row r="943" spans="7:13" ht="12.75">
      <c r="G943" s="1"/>
      <c r="H943" s="1"/>
      <c r="I943" s="1"/>
      <c r="M943" s="11"/>
    </row>
    <row r="944" spans="7:13" ht="12.75">
      <c r="G944" s="1"/>
      <c r="H944" s="1"/>
      <c r="I944" s="1"/>
      <c r="M944" s="11"/>
    </row>
    <row r="945" spans="7:13" ht="12.75">
      <c r="G945" s="1"/>
      <c r="H945" s="1"/>
      <c r="I945" s="1"/>
      <c r="M945" s="11"/>
    </row>
    <row r="946" spans="7:13" ht="12.75">
      <c r="G946" s="1"/>
      <c r="H946" s="1"/>
      <c r="I946" s="1"/>
      <c r="M946" s="11"/>
    </row>
    <row r="947" spans="7:13" ht="12.75">
      <c r="G947" s="1"/>
      <c r="H947" s="1"/>
      <c r="I947" s="1"/>
      <c r="M947" s="11"/>
    </row>
    <row r="948" spans="7:13" ht="12.75">
      <c r="G948" s="1"/>
      <c r="H948" s="1"/>
      <c r="I948" s="1"/>
      <c r="M948" s="11"/>
    </row>
    <row r="949" spans="7:13" ht="12.75">
      <c r="G949" s="1"/>
      <c r="H949" s="1"/>
      <c r="I949" s="1"/>
      <c r="M949" s="11"/>
    </row>
    <row r="950" spans="7:13" ht="12.75">
      <c r="G950" s="1"/>
      <c r="H950" s="1"/>
      <c r="I950" s="1"/>
      <c r="M950" s="11"/>
    </row>
    <row r="951" spans="7:13" ht="12.75">
      <c r="G951" s="1"/>
      <c r="H951" s="1"/>
      <c r="I951" s="1"/>
      <c r="M951" s="11"/>
    </row>
    <row r="952" spans="7:13" ht="12.75">
      <c r="G952" s="1"/>
      <c r="H952" s="1"/>
      <c r="I952" s="1"/>
      <c r="M952" s="11"/>
    </row>
    <row r="953" spans="7:13" ht="12.75">
      <c r="G953" s="1"/>
      <c r="H953" s="1"/>
      <c r="I953" s="1"/>
      <c r="M953" s="11"/>
    </row>
    <row r="954" spans="7:13" ht="12.75">
      <c r="G954" s="1"/>
      <c r="H954" s="1"/>
      <c r="I954" s="1"/>
      <c r="M954" s="11"/>
    </row>
    <row r="955" spans="7:13" ht="12.75">
      <c r="G955" s="1"/>
      <c r="H955" s="1"/>
      <c r="I955" s="1"/>
      <c r="M955" s="11"/>
    </row>
    <row r="956" spans="7:13" ht="12.75">
      <c r="G956" s="1"/>
      <c r="H956" s="1"/>
      <c r="I956" s="1"/>
      <c r="M956" s="11"/>
    </row>
    <row r="957" spans="7:13" ht="12.75">
      <c r="G957" s="1"/>
      <c r="H957" s="1"/>
      <c r="I957" s="1"/>
      <c r="M957" s="11"/>
    </row>
    <row r="958" spans="7:13" ht="12.75">
      <c r="G958" s="1"/>
      <c r="H958" s="1"/>
      <c r="I958" s="1"/>
      <c r="M958" s="11"/>
    </row>
    <row r="959" spans="7:13" ht="12.75">
      <c r="G959" s="1"/>
      <c r="H959" s="1"/>
      <c r="I959" s="1"/>
      <c r="M959" s="11"/>
    </row>
    <row r="960" spans="7:13" ht="12.75">
      <c r="G960" s="1"/>
      <c r="H960" s="1"/>
      <c r="I960" s="1"/>
      <c r="M960" s="11"/>
    </row>
    <row r="961" spans="7:13" ht="12.75">
      <c r="G961" s="1"/>
      <c r="H961" s="1"/>
      <c r="I961" s="1"/>
      <c r="M961" s="11"/>
    </row>
    <row r="962" spans="7:13" ht="12.75">
      <c r="G962" s="1"/>
      <c r="H962" s="1"/>
      <c r="I962" s="1"/>
      <c r="M962" s="11"/>
    </row>
    <row r="963" spans="7:13" ht="12.75">
      <c r="G963" s="1"/>
      <c r="H963" s="1"/>
      <c r="I963" s="1"/>
      <c r="M963" s="11"/>
    </row>
    <row r="964" spans="7:13" ht="12.75">
      <c r="G964" s="1"/>
      <c r="H964" s="1"/>
      <c r="I964" s="1"/>
      <c r="M964" s="11"/>
    </row>
    <row r="965" spans="7:13" ht="12.75">
      <c r="G965" s="1"/>
      <c r="H965" s="1"/>
      <c r="I965" s="1"/>
      <c r="M965" s="11"/>
    </row>
    <row r="966" spans="7:13" ht="12.75">
      <c r="G966" s="1"/>
      <c r="H966" s="1"/>
      <c r="I966" s="1"/>
      <c r="M966" s="11"/>
    </row>
    <row r="967" spans="7:13" ht="12.75">
      <c r="G967" s="1"/>
      <c r="H967" s="1"/>
      <c r="I967" s="1"/>
      <c r="M967" s="11"/>
    </row>
    <row r="968" spans="7:13" ht="12.75">
      <c r="G968" s="1"/>
      <c r="H968" s="1"/>
      <c r="I968" s="1"/>
      <c r="M968" s="11"/>
    </row>
    <row r="969" spans="7:13" ht="12.75">
      <c r="G969" s="1"/>
      <c r="H969" s="1"/>
      <c r="I969" s="1"/>
      <c r="M969" s="11"/>
    </row>
    <row r="970" spans="7:13" ht="12.75">
      <c r="G970" s="1"/>
      <c r="H970" s="1"/>
      <c r="I970" s="1"/>
      <c r="M970" s="11"/>
    </row>
    <row r="971" spans="7:13" ht="12.75">
      <c r="G971" s="1"/>
      <c r="H971" s="1"/>
      <c r="I971" s="1"/>
      <c r="M971" s="11"/>
    </row>
    <row r="972" spans="7:13" ht="12.75">
      <c r="G972" s="1"/>
      <c r="H972" s="1"/>
      <c r="I972" s="1"/>
      <c r="M972" s="11"/>
    </row>
    <row r="973" spans="7:13" ht="12.75">
      <c r="G973" s="1"/>
      <c r="H973" s="1"/>
      <c r="I973" s="1"/>
      <c r="M973" s="11"/>
    </row>
    <row r="974" spans="7:13" ht="12.75">
      <c r="G974" s="1"/>
      <c r="H974" s="1"/>
      <c r="I974" s="1"/>
      <c r="M974" s="11"/>
    </row>
    <row r="975" spans="7:13" ht="12.75">
      <c r="G975" s="1"/>
      <c r="H975" s="1"/>
      <c r="I975" s="1"/>
      <c r="M975" s="11"/>
    </row>
    <row r="976" spans="7:13" ht="12.75">
      <c r="G976" s="1"/>
      <c r="H976" s="1"/>
      <c r="I976" s="1"/>
      <c r="M976" s="11"/>
    </row>
    <row r="977" spans="7:13" ht="12.75">
      <c r="G977" s="1"/>
      <c r="H977" s="1"/>
      <c r="I977" s="1"/>
      <c r="M977" s="11"/>
    </row>
    <row r="978" spans="7:13" ht="12.75">
      <c r="G978" s="1"/>
      <c r="H978" s="1"/>
      <c r="I978" s="1"/>
      <c r="M978" s="11"/>
    </row>
    <row r="979" spans="7:13" ht="12.75">
      <c r="G979" s="1"/>
      <c r="H979" s="1"/>
      <c r="I979" s="1"/>
      <c r="M979" s="11"/>
    </row>
    <row r="980" spans="7:13" ht="12.75">
      <c r="G980" s="1"/>
      <c r="H980" s="1"/>
      <c r="I980" s="1"/>
      <c r="M980" s="11"/>
    </row>
    <row r="981" spans="7:13" ht="12.75">
      <c r="G981" s="1"/>
      <c r="H981" s="1"/>
      <c r="I981" s="1"/>
      <c r="M981" s="11"/>
    </row>
    <row r="982" spans="7:13" ht="12.75">
      <c r="G982" s="1"/>
      <c r="H982" s="1"/>
      <c r="I982" s="1"/>
      <c r="M982" s="11"/>
    </row>
    <row r="983" spans="7:13" ht="12.75">
      <c r="G983" s="1"/>
      <c r="H983" s="1"/>
      <c r="I983" s="1"/>
      <c r="M983" s="11"/>
    </row>
    <row r="984" spans="7:13" ht="12.75">
      <c r="G984" s="1"/>
      <c r="H984" s="1"/>
      <c r="I984" s="1"/>
      <c r="M984" s="11"/>
    </row>
    <row r="985" spans="7:13" ht="12.75">
      <c r="G985" s="1"/>
      <c r="H985" s="1"/>
      <c r="I985" s="1"/>
      <c r="M985" s="11"/>
    </row>
    <row r="986" spans="7:13" ht="12.75">
      <c r="G986" s="1"/>
      <c r="H986" s="1"/>
      <c r="I986" s="1"/>
      <c r="M986" s="11"/>
    </row>
    <row r="987" spans="7:13" ht="12.75">
      <c r="G987" s="1"/>
      <c r="H987" s="1"/>
      <c r="I987" s="1"/>
      <c r="M987" s="11"/>
    </row>
    <row r="988" spans="7:13" ht="12.75">
      <c r="G988" s="1"/>
      <c r="H988" s="1"/>
      <c r="I988" s="1"/>
      <c r="M988" s="11"/>
    </row>
    <row r="989" spans="7:13" ht="12.75">
      <c r="G989" s="1"/>
      <c r="H989" s="1"/>
      <c r="I989" s="1"/>
      <c r="M989" s="11"/>
    </row>
    <row r="990" spans="7:13" ht="12.75">
      <c r="G990" s="1"/>
      <c r="H990" s="1"/>
      <c r="I990" s="1"/>
      <c r="M990" s="11"/>
    </row>
    <row r="991" spans="7:13" ht="12.75">
      <c r="G991" s="1"/>
      <c r="H991" s="1"/>
      <c r="I991" s="1"/>
      <c r="M991" s="11"/>
    </row>
    <row r="992" spans="7:13" ht="12.75">
      <c r="G992" s="1"/>
      <c r="H992" s="1"/>
      <c r="I992" s="1"/>
      <c r="M992" s="11"/>
    </row>
    <row r="993" spans="7:13" ht="12.75">
      <c r="G993" s="1"/>
      <c r="H993" s="1"/>
      <c r="I993" s="1"/>
      <c r="M993" s="11"/>
    </row>
    <row r="994" spans="7:13" ht="12.75">
      <c r="G994" s="1"/>
      <c r="H994" s="1"/>
      <c r="I994" s="1"/>
      <c r="M994" s="11"/>
    </row>
    <row r="995" spans="7:13" ht="12.75">
      <c r="G995" s="1"/>
      <c r="H995" s="1"/>
      <c r="I995" s="1"/>
      <c r="M995" s="11"/>
    </row>
    <row r="996" spans="7:13" ht="12.75">
      <c r="G996" s="1"/>
      <c r="H996" s="1"/>
      <c r="I996" s="1"/>
      <c r="M996" s="11"/>
    </row>
    <row r="997" spans="7:13" ht="12.75">
      <c r="G997" s="1"/>
      <c r="H997" s="1"/>
      <c r="I997" s="1"/>
      <c r="M997" s="11"/>
    </row>
    <row r="998" spans="7:13" ht="12.75">
      <c r="G998" s="1"/>
      <c r="H998" s="1"/>
      <c r="I998" s="1"/>
      <c r="M998" s="11"/>
    </row>
    <row r="999" spans="7:13" ht="12.75">
      <c r="G999" s="1"/>
      <c r="H999" s="1"/>
      <c r="I999" s="1"/>
      <c r="M999" s="11"/>
    </row>
    <row r="1000" spans="7:13" ht="12.75">
      <c r="G1000" s="1"/>
      <c r="H1000" s="1"/>
      <c r="I1000" s="1"/>
      <c r="M1000" s="11"/>
    </row>
  </sheetData>
  <autoFilter ref="A1:AB265" xr:uid="{76916F83-EDF8-4010-A82A-1E1570773D63}"/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7C3D-1116-4CBB-B5F8-C6C5D7260362}">
  <dimension ref="A1:U24"/>
  <sheetViews>
    <sheetView workbookViewId="0">
      <selection activeCell="D25" sqref="D25"/>
    </sheetView>
  </sheetViews>
  <sheetFormatPr defaultRowHeight="12.75"/>
  <cols>
    <col min="4" max="4" width="27" customWidth="1"/>
    <col min="5" max="5" width="14.7109375" customWidth="1"/>
    <col min="6" max="6" width="32.28515625" customWidth="1"/>
    <col min="20" max="20" width="16.7109375" customWidth="1"/>
    <col min="21" max="21" width="35.85546875" customWidth="1"/>
  </cols>
  <sheetData>
    <row r="1" spans="1:21" ht="15.75">
      <c r="A1" s="95" t="s">
        <v>940</v>
      </c>
      <c r="B1" s="95" t="s">
        <v>941</v>
      </c>
      <c r="C1" s="95" t="s">
        <v>942</v>
      </c>
      <c r="D1" s="95" t="s">
        <v>942</v>
      </c>
      <c r="E1" s="95" t="s">
        <v>943</v>
      </c>
      <c r="F1" s="95" t="s">
        <v>942</v>
      </c>
      <c r="G1" s="95" t="s">
        <v>944</v>
      </c>
      <c r="H1" s="95" t="s">
        <v>945</v>
      </c>
      <c r="I1" s="95" t="s">
        <v>946</v>
      </c>
      <c r="J1" s="95" t="s">
        <v>947</v>
      </c>
      <c r="K1" s="95" t="s">
        <v>948</v>
      </c>
      <c r="L1" s="95" t="s">
        <v>949</v>
      </c>
      <c r="M1" s="95" t="s">
        <v>950</v>
      </c>
      <c r="N1" s="95" t="s">
        <v>951</v>
      </c>
      <c r="O1" s="95" t="s">
        <v>952</v>
      </c>
      <c r="P1" s="95" t="s">
        <v>953</v>
      </c>
      <c r="Q1" s="95" t="s">
        <v>954</v>
      </c>
      <c r="R1" s="95" t="s">
        <v>955</v>
      </c>
      <c r="U1" t="s">
        <v>956</v>
      </c>
    </row>
    <row r="2" spans="1:21" ht="12.75" customHeight="1">
      <c r="A2" s="95" t="s">
        <v>957</v>
      </c>
      <c r="B2" s="95" t="s">
        <v>958</v>
      </c>
      <c r="C2" s="95" t="s">
        <v>959</v>
      </c>
      <c r="D2" s="95" t="s">
        <v>960</v>
      </c>
      <c r="E2" s="95">
        <v>1</v>
      </c>
      <c r="F2" s="95" t="s">
        <v>961</v>
      </c>
      <c r="G2" s="95" t="s">
        <v>962</v>
      </c>
      <c r="H2" s="95">
        <v>1</v>
      </c>
      <c r="I2" s="95">
        <v>1</v>
      </c>
      <c r="J2" s="95">
        <v>50</v>
      </c>
      <c r="K2" s="95"/>
      <c r="L2" s="95" t="s">
        <v>963</v>
      </c>
      <c r="M2" s="95">
        <v>50</v>
      </c>
      <c r="N2" s="95" t="s">
        <v>964</v>
      </c>
      <c r="O2" s="95" t="s">
        <v>963</v>
      </c>
      <c r="P2" s="128" t="s">
        <v>958</v>
      </c>
      <c r="Q2" s="128"/>
      <c r="R2" s="95"/>
      <c r="T2" t="s">
        <v>965</v>
      </c>
    </row>
    <row r="3" spans="1:21" ht="12.75" customHeight="1">
      <c r="A3" s="95" t="s">
        <v>957</v>
      </c>
      <c r="B3" s="95" t="s">
        <v>966</v>
      </c>
      <c r="C3" s="95" t="s">
        <v>967</v>
      </c>
      <c r="D3" s="95" t="s">
        <v>145</v>
      </c>
      <c r="E3" s="95">
        <v>1</v>
      </c>
      <c r="F3" s="95" t="s">
        <v>968</v>
      </c>
      <c r="G3" s="95"/>
      <c r="H3" s="95">
        <v>1</v>
      </c>
      <c r="I3" s="95">
        <v>1</v>
      </c>
      <c r="J3" s="95">
        <v>50</v>
      </c>
      <c r="K3" s="95"/>
      <c r="L3" s="95" t="s">
        <v>969</v>
      </c>
      <c r="M3" s="95">
        <v>50</v>
      </c>
      <c r="N3" s="95" t="s">
        <v>964</v>
      </c>
      <c r="O3" s="95" t="s">
        <v>969</v>
      </c>
      <c r="P3" s="128" t="s">
        <v>966</v>
      </c>
      <c r="Q3" s="128"/>
      <c r="R3" s="95" t="s">
        <v>957</v>
      </c>
      <c r="T3" t="s">
        <v>144</v>
      </c>
    </row>
    <row r="4" spans="1:21" ht="12.75" customHeight="1">
      <c r="A4" s="95" t="s">
        <v>957</v>
      </c>
      <c r="B4" s="95" t="s">
        <v>966</v>
      </c>
      <c r="C4" s="95" t="s">
        <v>967</v>
      </c>
      <c r="D4" s="95" t="s">
        <v>621</v>
      </c>
      <c r="E4" s="95">
        <v>4</v>
      </c>
      <c r="F4" s="95" t="s">
        <v>970</v>
      </c>
      <c r="G4" s="95"/>
      <c r="H4" s="95">
        <v>1</v>
      </c>
      <c r="I4" s="95">
        <v>4</v>
      </c>
      <c r="J4" s="95">
        <v>12.3</v>
      </c>
      <c r="K4" s="95"/>
      <c r="L4" s="95" t="s">
        <v>969</v>
      </c>
      <c r="M4" s="95">
        <v>12.3</v>
      </c>
      <c r="N4" s="95" t="s">
        <v>964</v>
      </c>
      <c r="O4" s="95" t="s">
        <v>969</v>
      </c>
      <c r="P4" s="128" t="s">
        <v>966</v>
      </c>
      <c r="Q4" s="128"/>
      <c r="R4" s="95" t="s">
        <v>957</v>
      </c>
      <c r="T4" t="s">
        <v>144</v>
      </c>
    </row>
    <row r="5" spans="1:21" ht="12.75" customHeight="1">
      <c r="A5" s="95" t="s">
        <v>957</v>
      </c>
      <c r="B5" s="95" t="s">
        <v>958</v>
      </c>
      <c r="C5" s="95" t="s">
        <v>959</v>
      </c>
      <c r="D5" s="95" t="s">
        <v>253</v>
      </c>
      <c r="E5" s="95">
        <v>3</v>
      </c>
      <c r="F5" s="95" t="s">
        <v>971</v>
      </c>
      <c r="G5" s="95" t="s">
        <v>972</v>
      </c>
      <c r="H5" s="95">
        <v>1</v>
      </c>
      <c r="I5" s="95">
        <v>3</v>
      </c>
      <c r="J5" s="95">
        <v>50</v>
      </c>
      <c r="K5" s="95"/>
      <c r="L5" s="95" t="s">
        <v>963</v>
      </c>
      <c r="M5" s="95">
        <v>50</v>
      </c>
      <c r="N5" s="95" t="s">
        <v>964</v>
      </c>
      <c r="O5" s="95" t="s">
        <v>963</v>
      </c>
      <c r="P5" s="128" t="s">
        <v>958</v>
      </c>
      <c r="Q5" s="128"/>
      <c r="R5" s="95"/>
      <c r="T5" t="s">
        <v>252</v>
      </c>
    </row>
    <row r="6" spans="1:21" ht="12.75" customHeight="1">
      <c r="A6" s="95" t="s">
        <v>957</v>
      </c>
      <c r="B6" s="95" t="s">
        <v>958</v>
      </c>
      <c r="C6" s="95" t="s">
        <v>959</v>
      </c>
      <c r="D6" s="95" t="s">
        <v>973</v>
      </c>
      <c r="E6" s="95">
        <v>14</v>
      </c>
      <c r="F6" s="95" t="s">
        <v>974</v>
      </c>
      <c r="G6" s="95" t="s">
        <v>975</v>
      </c>
      <c r="H6" s="95">
        <v>2</v>
      </c>
      <c r="I6" s="95">
        <v>5</v>
      </c>
      <c r="J6" s="95">
        <v>50</v>
      </c>
      <c r="K6" s="95"/>
      <c r="L6" s="95" t="s">
        <v>963</v>
      </c>
      <c r="M6" s="95">
        <v>50</v>
      </c>
      <c r="N6" s="95" t="s">
        <v>964</v>
      </c>
      <c r="O6" s="95" t="s">
        <v>963</v>
      </c>
      <c r="P6" s="128" t="s">
        <v>958</v>
      </c>
      <c r="Q6" s="128"/>
      <c r="R6" s="95"/>
      <c r="T6" t="s">
        <v>252</v>
      </c>
    </row>
    <row r="7" spans="1:21" ht="12.75" customHeight="1">
      <c r="A7" s="95" t="s">
        <v>957</v>
      </c>
      <c r="B7" s="95" t="s">
        <v>958</v>
      </c>
      <c r="C7" s="95" t="s">
        <v>959</v>
      </c>
      <c r="D7" s="95" t="s">
        <v>976</v>
      </c>
      <c r="E7" s="95">
        <v>15</v>
      </c>
      <c r="F7" s="95" t="s">
        <v>977</v>
      </c>
      <c r="G7" s="95" t="s">
        <v>978</v>
      </c>
      <c r="H7" s="95">
        <v>2</v>
      </c>
      <c r="I7" s="95">
        <v>6</v>
      </c>
      <c r="J7" s="95">
        <v>50</v>
      </c>
      <c r="K7" s="95"/>
      <c r="L7" s="95" t="s">
        <v>963</v>
      </c>
      <c r="M7" s="95">
        <v>50</v>
      </c>
      <c r="N7" s="95" t="s">
        <v>964</v>
      </c>
      <c r="O7" s="95" t="s">
        <v>963</v>
      </c>
      <c r="P7" s="128" t="s">
        <v>958</v>
      </c>
      <c r="Q7" s="128"/>
      <c r="R7" s="95"/>
      <c r="T7" t="s">
        <v>979</v>
      </c>
    </row>
    <row r="8" spans="1:21" ht="12.75" customHeight="1">
      <c r="A8" s="95" t="s">
        <v>957</v>
      </c>
      <c r="B8" s="95" t="s">
        <v>966</v>
      </c>
      <c r="C8" s="95" t="s">
        <v>967</v>
      </c>
      <c r="D8" s="95" t="s">
        <v>537</v>
      </c>
      <c r="E8" s="95">
        <v>5</v>
      </c>
      <c r="F8" s="95" t="s">
        <v>980</v>
      </c>
      <c r="G8" s="95"/>
      <c r="H8" s="95">
        <v>1</v>
      </c>
      <c r="I8" s="95">
        <v>5</v>
      </c>
      <c r="J8" s="95">
        <v>18.100000000000001</v>
      </c>
      <c r="K8" s="95"/>
      <c r="L8" s="95" t="s">
        <v>969</v>
      </c>
      <c r="M8" s="95">
        <v>18.100000000000001</v>
      </c>
      <c r="N8" s="95" t="s">
        <v>964</v>
      </c>
      <c r="O8" s="95" t="s">
        <v>969</v>
      </c>
      <c r="P8" s="128" t="s">
        <v>966</v>
      </c>
      <c r="Q8" s="128"/>
      <c r="R8" s="95" t="s">
        <v>957</v>
      </c>
      <c r="T8" t="s">
        <v>979</v>
      </c>
    </row>
    <row r="9" spans="1:21" ht="12.75" customHeight="1">
      <c r="A9" s="95" t="s">
        <v>957</v>
      </c>
      <c r="B9" s="95" t="s">
        <v>958</v>
      </c>
      <c r="C9" s="95" t="s">
        <v>959</v>
      </c>
      <c r="D9" s="95" t="s">
        <v>981</v>
      </c>
      <c r="E9" s="95">
        <v>12</v>
      </c>
      <c r="F9" s="95" t="s">
        <v>982</v>
      </c>
      <c r="G9" s="95" t="s">
        <v>983</v>
      </c>
      <c r="H9" s="95">
        <v>2</v>
      </c>
      <c r="I9" s="95">
        <v>3</v>
      </c>
      <c r="J9" s="95">
        <v>50</v>
      </c>
      <c r="K9" s="95"/>
      <c r="L9" s="95" t="s">
        <v>963</v>
      </c>
      <c r="M9" s="95">
        <v>50</v>
      </c>
      <c r="N9" s="95" t="s">
        <v>964</v>
      </c>
      <c r="O9" s="95" t="s">
        <v>963</v>
      </c>
      <c r="P9" s="128" t="s">
        <v>958</v>
      </c>
      <c r="Q9" s="128"/>
      <c r="R9" s="95"/>
      <c r="T9" t="s">
        <v>984</v>
      </c>
    </row>
    <row r="10" spans="1:21" ht="12.75" customHeight="1">
      <c r="A10" s="95" t="s">
        <v>957</v>
      </c>
      <c r="B10" s="95" t="s">
        <v>966</v>
      </c>
      <c r="C10" s="95" t="s">
        <v>967</v>
      </c>
      <c r="D10" s="95" t="s">
        <v>985</v>
      </c>
      <c r="E10" s="95">
        <v>2</v>
      </c>
      <c r="F10" s="95" t="s">
        <v>986</v>
      </c>
      <c r="G10" s="95"/>
      <c r="H10" s="95">
        <v>1</v>
      </c>
      <c r="I10" s="95">
        <v>2</v>
      </c>
      <c r="J10" s="95">
        <v>50</v>
      </c>
      <c r="K10" s="95"/>
      <c r="L10" s="95" t="s">
        <v>969</v>
      </c>
      <c r="M10" s="95">
        <v>50</v>
      </c>
      <c r="N10" s="95" t="s">
        <v>964</v>
      </c>
      <c r="O10" s="95" t="s">
        <v>969</v>
      </c>
      <c r="P10" s="128" t="s">
        <v>966</v>
      </c>
      <c r="Q10" s="128"/>
      <c r="R10" s="95" t="s">
        <v>957</v>
      </c>
      <c r="T10" t="s">
        <v>984</v>
      </c>
    </row>
    <row r="11" spans="1:21" ht="12.75" customHeight="1">
      <c r="A11" s="95" t="s">
        <v>957</v>
      </c>
      <c r="B11" s="95" t="s">
        <v>958</v>
      </c>
      <c r="C11" s="95" t="s">
        <v>959</v>
      </c>
      <c r="D11" s="95" t="s">
        <v>347</v>
      </c>
      <c r="E11" s="95">
        <v>8</v>
      </c>
      <c r="F11" s="95" t="s">
        <v>987</v>
      </c>
      <c r="G11" s="95" t="s">
        <v>988</v>
      </c>
      <c r="H11" s="95">
        <v>1</v>
      </c>
      <c r="I11" s="95">
        <v>8</v>
      </c>
      <c r="J11" s="95">
        <v>50</v>
      </c>
      <c r="K11" s="95"/>
      <c r="L11" s="95" t="s">
        <v>963</v>
      </c>
      <c r="M11" s="95">
        <v>50</v>
      </c>
      <c r="N11" s="95" t="s">
        <v>964</v>
      </c>
      <c r="O11" s="95" t="s">
        <v>963</v>
      </c>
      <c r="P11" s="128" t="s">
        <v>958</v>
      </c>
      <c r="Q11" s="128"/>
      <c r="R11" s="95"/>
      <c r="T11" t="s">
        <v>481</v>
      </c>
    </row>
    <row r="12" spans="1:21" ht="12.75" customHeight="1">
      <c r="A12" s="95" t="s">
        <v>957</v>
      </c>
      <c r="B12" s="95" t="s">
        <v>958</v>
      </c>
      <c r="C12" s="95" t="s">
        <v>959</v>
      </c>
      <c r="D12" s="95" t="s">
        <v>989</v>
      </c>
      <c r="E12" s="95">
        <v>11</v>
      </c>
      <c r="F12" s="95" t="s">
        <v>990</v>
      </c>
      <c r="G12" s="95" t="s">
        <v>991</v>
      </c>
      <c r="H12" s="95">
        <v>2</v>
      </c>
      <c r="I12" s="95">
        <v>2</v>
      </c>
      <c r="J12" s="95">
        <v>50</v>
      </c>
      <c r="K12" s="95"/>
      <c r="L12" s="95" t="s">
        <v>963</v>
      </c>
      <c r="M12" s="95">
        <v>50</v>
      </c>
      <c r="N12" s="95" t="s">
        <v>964</v>
      </c>
      <c r="O12" s="95" t="s">
        <v>963</v>
      </c>
      <c r="P12" s="128" t="s">
        <v>958</v>
      </c>
      <c r="Q12" s="128"/>
      <c r="R12" s="95"/>
      <c r="T12" t="s">
        <v>481</v>
      </c>
    </row>
    <row r="13" spans="1:21" ht="12.75" customHeight="1">
      <c r="A13" s="95" t="s">
        <v>957</v>
      </c>
      <c r="B13" s="95" t="s">
        <v>958</v>
      </c>
      <c r="C13" s="95" t="s">
        <v>959</v>
      </c>
      <c r="D13" s="95" t="s">
        <v>992</v>
      </c>
      <c r="E13" s="95">
        <v>13</v>
      </c>
      <c r="F13" s="95" t="s">
        <v>993</v>
      </c>
      <c r="G13" s="95" t="s">
        <v>994</v>
      </c>
      <c r="H13" s="95">
        <v>2</v>
      </c>
      <c r="I13" s="95">
        <v>4</v>
      </c>
      <c r="J13" s="95">
        <v>50</v>
      </c>
      <c r="K13" s="95"/>
      <c r="L13" s="95" t="s">
        <v>963</v>
      </c>
      <c r="M13" s="95">
        <v>50</v>
      </c>
      <c r="N13" s="95" t="s">
        <v>964</v>
      </c>
      <c r="O13" s="95" t="s">
        <v>963</v>
      </c>
      <c r="P13" s="128" t="s">
        <v>958</v>
      </c>
      <c r="Q13" s="128"/>
      <c r="R13" s="95"/>
      <c r="T13" t="s">
        <v>481</v>
      </c>
    </row>
    <row r="14" spans="1:21" ht="12.75" customHeight="1">
      <c r="A14" s="95" t="s">
        <v>957</v>
      </c>
      <c r="B14" s="95" t="s">
        <v>958</v>
      </c>
      <c r="C14" s="95" t="s">
        <v>959</v>
      </c>
      <c r="D14" s="95" t="s">
        <v>995</v>
      </c>
      <c r="E14" s="95">
        <v>22</v>
      </c>
      <c r="F14" s="95" t="s">
        <v>996</v>
      </c>
      <c r="G14" s="95" t="s">
        <v>997</v>
      </c>
      <c r="H14" s="95">
        <v>3</v>
      </c>
      <c r="I14" s="95">
        <v>4</v>
      </c>
      <c r="J14" s="95">
        <v>50</v>
      </c>
      <c r="K14" s="95"/>
      <c r="L14" s="95" t="s">
        <v>963</v>
      </c>
      <c r="M14" s="95">
        <v>50</v>
      </c>
      <c r="N14" s="95" t="s">
        <v>964</v>
      </c>
      <c r="O14" s="95" t="s">
        <v>963</v>
      </c>
      <c r="P14" s="128" t="s">
        <v>958</v>
      </c>
      <c r="Q14" s="128"/>
      <c r="R14" s="95"/>
      <c r="T14" t="s">
        <v>998</v>
      </c>
    </row>
    <row r="15" spans="1:21" ht="12.75" customHeight="1">
      <c r="A15" s="95" t="s">
        <v>957</v>
      </c>
      <c r="B15" s="95" t="s">
        <v>958</v>
      </c>
      <c r="C15" s="95" t="s">
        <v>959</v>
      </c>
      <c r="D15" s="95" t="s">
        <v>999</v>
      </c>
      <c r="E15" s="95">
        <v>23</v>
      </c>
      <c r="F15" s="95" t="s">
        <v>1000</v>
      </c>
      <c r="G15" s="95" t="s">
        <v>1001</v>
      </c>
      <c r="H15" s="95">
        <v>3</v>
      </c>
      <c r="I15" s="95">
        <v>5</v>
      </c>
      <c r="J15" s="95">
        <v>50</v>
      </c>
      <c r="K15" s="95"/>
      <c r="L15" s="95" t="s">
        <v>963</v>
      </c>
      <c r="M15" s="95">
        <v>50</v>
      </c>
      <c r="N15" s="95" t="s">
        <v>964</v>
      </c>
      <c r="O15" s="95" t="s">
        <v>963</v>
      </c>
      <c r="P15" s="128" t="s">
        <v>958</v>
      </c>
      <c r="Q15" s="128"/>
      <c r="R15" s="95"/>
      <c r="T15" t="s">
        <v>998</v>
      </c>
    </row>
    <row r="16" spans="1:21" ht="12.75" customHeight="1">
      <c r="A16" s="95" t="s">
        <v>957</v>
      </c>
      <c r="B16" s="95" t="s">
        <v>958</v>
      </c>
      <c r="C16" s="95" t="s">
        <v>959</v>
      </c>
      <c r="D16" s="95" t="s">
        <v>1002</v>
      </c>
      <c r="E16" s="95">
        <v>6</v>
      </c>
      <c r="F16" s="128" t="s">
        <v>1003</v>
      </c>
      <c r="G16" s="128" t="s">
        <v>1004</v>
      </c>
      <c r="H16" s="95">
        <v>1</v>
      </c>
      <c r="I16" s="95">
        <v>6</v>
      </c>
      <c r="J16" s="95">
        <v>50</v>
      </c>
      <c r="K16" s="95"/>
      <c r="L16" s="95" t="s">
        <v>963</v>
      </c>
      <c r="M16" s="95">
        <v>50</v>
      </c>
      <c r="N16" s="95" t="s">
        <v>964</v>
      </c>
      <c r="O16" s="95" t="s">
        <v>963</v>
      </c>
      <c r="P16" s="128" t="s">
        <v>958</v>
      </c>
      <c r="Q16" s="128"/>
      <c r="R16" s="95"/>
      <c r="T16" t="s">
        <v>1005</v>
      </c>
    </row>
    <row r="17" spans="1:20" ht="12.75" customHeight="1">
      <c r="A17" s="95" t="s">
        <v>957</v>
      </c>
      <c r="B17" s="95" t="s">
        <v>958</v>
      </c>
      <c r="C17" s="95" t="s">
        <v>959</v>
      </c>
      <c r="D17" s="95" t="s">
        <v>1006</v>
      </c>
      <c r="E17" s="95">
        <v>7</v>
      </c>
      <c r="F17" s="128" t="s">
        <v>1007</v>
      </c>
      <c r="G17" s="128" t="s">
        <v>1008</v>
      </c>
      <c r="H17" s="95">
        <v>1</v>
      </c>
      <c r="I17" s="95">
        <v>7</v>
      </c>
      <c r="J17" s="95">
        <v>50</v>
      </c>
      <c r="K17" s="95"/>
      <c r="L17" s="95" t="s">
        <v>963</v>
      </c>
      <c r="M17" s="95">
        <v>50</v>
      </c>
      <c r="N17" s="95" t="s">
        <v>964</v>
      </c>
      <c r="O17" s="95" t="s">
        <v>963</v>
      </c>
      <c r="P17" s="128" t="s">
        <v>958</v>
      </c>
      <c r="Q17" s="128"/>
      <c r="R17" s="95"/>
      <c r="T17" t="s">
        <v>1005</v>
      </c>
    </row>
    <row r="18" spans="1:20" ht="12.75" customHeight="1">
      <c r="A18" s="95" t="s">
        <v>957</v>
      </c>
      <c r="B18" s="95" t="s">
        <v>958</v>
      </c>
      <c r="C18" s="95" t="s">
        <v>959</v>
      </c>
      <c r="D18" s="95" t="s">
        <v>1009</v>
      </c>
      <c r="E18" s="95">
        <v>4</v>
      </c>
      <c r="F18" s="128" t="s">
        <v>1010</v>
      </c>
      <c r="G18" s="128" t="s">
        <v>1011</v>
      </c>
      <c r="H18" s="95">
        <v>1</v>
      </c>
      <c r="I18" s="95">
        <v>4</v>
      </c>
      <c r="J18" s="95">
        <v>50</v>
      </c>
      <c r="K18" s="95"/>
      <c r="L18" s="95" t="s">
        <v>963</v>
      </c>
      <c r="M18" s="95">
        <v>50</v>
      </c>
      <c r="N18" s="95" t="s">
        <v>964</v>
      </c>
      <c r="O18" s="95" t="s">
        <v>963</v>
      </c>
      <c r="P18" s="128" t="s">
        <v>958</v>
      </c>
      <c r="Q18" s="128"/>
      <c r="R18" s="95"/>
      <c r="T18" t="s">
        <v>1012</v>
      </c>
    </row>
    <row r="19" spans="1:20" ht="12.75" customHeight="1">
      <c r="A19" s="95" t="s">
        <v>957</v>
      </c>
      <c r="B19" s="95" t="s">
        <v>958</v>
      </c>
      <c r="C19" s="95" t="s">
        <v>959</v>
      </c>
      <c r="D19" s="95" t="s">
        <v>560</v>
      </c>
      <c r="E19" s="95">
        <v>21</v>
      </c>
      <c r="F19" s="128" t="s">
        <v>1013</v>
      </c>
      <c r="G19" s="128" t="s">
        <v>1014</v>
      </c>
      <c r="H19" s="95">
        <v>3</v>
      </c>
      <c r="I19" s="95">
        <v>3</v>
      </c>
      <c r="J19" s="95">
        <v>50</v>
      </c>
      <c r="K19" s="95"/>
      <c r="L19" s="95" t="s">
        <v>963</v>
      </c>
      <c r="M19" s="95">
        <v>50</v>
      </c>
      <c r="N19" s="95" t="s">
        <v>964</v>
      </c>
      <c r="O19" s="95" t="s">
        <v>963</v>
      </c>
      <c r="P19" s="128" t="s">
        <v>958</v>
      </c>
      <c r="Q19" s="128"/>
      <c r="R19" s="95"/>
      <c r="T19" t="s">
        <v>716</v>
      </c>
    </row>
    <row r="20" spans="1:20" ht="12.75" customHeight="1">
      <c r="A20" s="95" t="s">
        <v>957</v>
      </c>
      <c r="B20" s="95" t="s">
        <v>966</v>
      </c>
      <c r="C20" s="95" t="s">
        <v>967</v>
      </c>
      <c r="D20" s="95" t="s">
        <v>357</v>
      </c>
      <c r="E20" s="95">
        <v>3</v>
      </c>
      <c r="F20" s="128" t="s">
        <v>1015</v>
      </c>
      <c r="G20" s="128"/>
      <c r="H20" s="95">
        <v>1</v>
      </c>
      <c r="I20" s="95">
        <v>3</v>
      </c>
      <c r="J20" s="95">
        <v>10</v>
      </c>
      <c r="K20" s="95"/>
      <c r="L20" s="95" t="s">
        <v>969</v>
      </c>
      <c r="M20" s="95">
        <v>10</v>
      </c>
      <c r="N20" s="95" t="s">
        <v>964</v>
      </c>
      <c r="O20" s="95" t="s">
        <v>969</v>
      </c>
      <c r="P20" s="128" t="s">
        <v>966</v>
      </c>
      <c r="Q20" s="128"/>
      <c r="R20" s="95" t="s">
        <v>957</v>
      </c>
      <c r="T20" t="s">
        <v>757</v>
      </c>
    </row>
    <row r="24" spans="1:20">
      <c r="A24" t="s">
        <v>956</v>
      </c>
    </row>
  </sheetData>
  <autoFilter ref="A1:T1" xr:uid="{E6CC7C3D-1116-4CBB-B5F8-C6C5D7260362}">
    <sortState xmlns:xlrd2="http://schemas.microsoft.com/office/spreadsheetml/2017/richdata2" ref="A2:T20">
      <sortCondition ref="T1"/>
    </sortState>
  </autoFilter>
  <mergeCells count="24">
    <mergeCell ref="F18:G18"/>
    <mergeCell ref="P18:Q18"/>
    <mergeCell ref="F19:G19"/>
    <mergeCell ref="P19:Q19"/>
    <mergeCell ref="F20:G20"/>
    <mergeCell ref="P20:Q20"/>
    <mergeCell ref="P14:Q14"/>
    <mergeCell ref="P15:Q15"/>
    <mergeCell ref="F16:G16"/>
    <mergeCell ref="P16:Q16"/>
    <mergeCell ref="F17:G17"/>
    <mergeCell ref="P17:Q17"/>
    <mergeCell ref="P13:Q13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T1000"/>
  <sheetViews>
    <sheetView workbookViewId="0">
      <pane xSplit="2" ySplit="1" topLeftCell="AI2" activePane="bottomRight" state="frozen"/>
      <selection pane="bottomRight" activeCell="AL2" sqref="AL2"/>
      <selection pane="bottomLeft" activeCell="A2" sqref="A2"/>
      <selection pane="topRight" activeCell="C1" sqref="C1"/>
    </sheetView>
  </sheetViews>
  <sheetFormatPr defaultColWidth="14.42578125" defaultRowHeight="15.75" customHeight="1"/>
  <cols>
    <col min="2" max="2" width="23.85546875" bestFit="1" customWidth="1"/>
    <col min="4" max="4" width="28.42578125" customWidth="1"/>
    <col min="5" max="5" width="19.7109375" customWidth="1"/>
    <col min="6" max="6" width="11.85546875" customWidth="1"/>
    <col min="15" max="15" width="23.5703125" customWidth="1"/>
    <col min="21" max="21" width="12.85546875" customWidth="1"/>
    <col min="24" max="24" width="22.42578125" customWidth="1"/>
    <col min="25" max="25" width="41.42578125" customWidth="1"/>
    <col min="26" max="26" width="17.5703125" customWidth="1"/>
    <col min="27" max="27" width="15.7109375" customWidth="1"/>
    <col min="28" max="28" width="39.140625" customWidth="1"/>
    <col min="29" max="29" width="43.42578125" customWidth="1"/>
    <col min="30" max="30" width="57.85546875" bestFit="1" customWidth="1"/>
    <col min="34" max="34" width="29.85546875" bestFit="1" customWidth="1"/>
    <col min="35" max="35" width="30" customWidth="1"/>
    <col min="36" max="36" width="16.28515625" bestFit="1" customWidth="1"/>
    <col min="37" max="37" width="18.7109375" customWidth="1"/>
    <col min="38" max="38" width="13" customWidth="1"/>
    <col min="39" max="39" width="43.42578125" style="77" customWidth="1"/>
    <col min="43" max="43" width="9.140625"/>
  </cols>
  <sheetData>
    <row r="1" spans="1:44" ht="12.75">
      <c r="A1" s="11" t="s">
        <v>40</v>
      </c>
      <c r="B1" s="11" t="s">
        <v>41</v>
      </c>
      <c r="C1" s="11" t="s">
        <v>96</v>
      </c>
      <c r="D1" s="11" t="s">
        <v>97</v>
      </c>
      <c r="E1" s="11" t="s">
        <v>98</v>
      </c>
      <c r="F1" s="11" t="s">
        <v>1016</v>
      </c>
      <c r="G1" s="11" t="s">
        <v>1017</v>
      </c>
      <c r="H1" s="11" t="s">
        <v>1018</v>
      </c>
      <c r="I1" s="11" t="s">
        <v>1019</v>
      </c>
      <c r="J1" s="11" t="s">
        <v>1020</v>
      </c>
      <c r="K1" s="11" t="s">
        <v>1021</v>
      </c>
      <c r="L1" s="11" t="s">
        <v>1022</v>
      </c>
      <c r="M1" s="11" t="s">
        <v>1023</v>
      </c>
      <c r="N1" s="11" t="s">
        <v>1024</v>
      </c>
      <c r="O1" s="11" t="s">
        <v>1025</v>
      </c>
      <c r="P1" s="11" t="s">
        <v>99</v>
      </c>
      <c r="Q1" s="11" t="s">
        <v>1026</v>
      </c>
      <c r="R1" s="11" t="s">
        <v>1027</v>
      </c>
      <c r="S1" s="1" t="s">
        <v>1028</v>
      </c>
      <c r="T1" s="1" t="s">
        <v>1029</v>
      </c>
      <c r="U1" s="1" t="s">
        <v>1030</v>
      </c>
      <c r="V1" s="1" t="s">
        <v>100</v>
      </c>
      <c r="W1" s="1" t="s">
        <v>101</v>
      </c>
      <c r="X1" s="1" t="s">
        <v>102</v>
      </c>
      <c r="Y1" s="2" t="s">
        <v>1031</v>
      </c>
      <c r="Z1" s="2" t="s">
        <v>1032</v>
      </c>
      <c r="AA1" s="2" t="s">
        <v>1033</v>
      </c>
      <c r="AB1" s="2" t="s">
        <v>1034</v>
      </c>
      <c r="AC1" s="2" t="s">
        <v>1035</v>
      </c>
      <c r="AD1" s="2" t="s">
        <v>1036</v>
      </c>
      <c r="AE1" s="2" t="s">
        <v>1037</v>
      </c>
      <c r="AF1" s="2" t="s">
        <v>1038</v>
      </c>
      <c r="AG1" s="2" t="s">
        <v>1039</v>
      </c>
      <c r="AH1" s="2" t="s">
        <v>42</v>
      </c>
      <c r="AI1" s="2" t="s">
        <v>43</v>
      </c>
      <c r="AJ1" s="2" t="s">
        <v>44</v>
      </c>
      <c r="AK1" s="10" t="s">
        <v>103</v>
      </c>
      <c r="AL1" t="s">
        <v>104</v>
      </c>
      <c r="AM1" s="77" t="s">
        <v>106</v>
      </c>
      <c r="AO1" t="s">
        <v>103</v>
      </c>
      <c r="AP1" t="s">
        <v>104</v>
      </c>
    </row>
    <row r="2" spans="1:44">
      <c r="A2" s="11" t="s">
        <v>113</v>
      </c>
      <c r="B2" s="11" t="s">
        <v>114</v>
      </c>
      <c r="C2" s="11" t="s">
        <v>114</v>
      </c>
      <c r="D2" s="11" t="s">
        <v>115</v>
      </c>
      <c r="E2" s="11" t="s">
        <v>116</v>
      </c>
      <c r="F2" s="11">
        <v>76</v>
      </c>
      <c r="G2" s="11" t="s">
        <v>1040</v>
      </c>
      <c r="H2" s="11" t="s">
        <v>1041</v>
      </c>
      <c r="I2" s="11" t="s">
        <v>1042</v>
      </c>
      <c r="J2" s="11" t="s">
        <v>1043</v>
      </c>
      <c r="K2" s="11" t="s">
        <v>1044</v>
      </c>
      <c r="L2" s="11" t="s">
        <v>1045</v>
      </c>
      <c r="M2" s="11" t="s">
        <v>1046</v>
      </c>
      <c r="N2" s="11">
        <v>970</v>
      </c>
      <c r="O2" s="11" t="s">
        <v>1047</v>
      </c>
      <c r="P2" s="11" t="s">
        <v>117</v>
      </c>
      <c r="Q2" s="11" t="s">
        <v>1043</v>
      </c>
      <c r="R2" s="11" t="s">
        <v>1048</v>
      </c>
      <c r="S2" s="1">
        <f>COUNTIF('Project Hope UCSF and Dana Farb'!$B$2:$B$36,C2)</f>
        <v>2</v>
      </c>
      <c r="T2" s="1">
        <f>COUNTIF('Project Hope UCSF and Dana Farb'!$B$2:$B$36,C2)</f>
        <v>2</v>
      </c>
      <c r="U2" s="1"/>
      <c r="V2" s="1" t="s">
        <v>118</v>
      </c>
      <c r="W2" s="1" t="s">
        <v>119</v>
      </c>
      <c r="X2" s="1" t="s">
        <v>120</v>
      </c>
      <c r="Y2" s="66"/>
      <c r="Z2" s="66" t="s">
        <v>1049</v>
      </c>
      <c r="AA2" s="3" t="s">
        <v>118</v>
      </c>
      <c r="AB2" s="66" t="s">
        <v>119</v>
      </c>
      <c r="AC2" s="66" t="s">
        <v>120</v>
      </c>
      <c r="AD2" s="11" t="s">
        <v>1050</v>
      </c>
      <c r="AE2" s="10" t="b">
        <v>1</v>
      </c>
      <c r="AF2" s="10" t="b">
        <v>0</v>
      </c>
      <c r="AG2" s="10" t="b">
        <v>1</v>
      </c>
      <c r="AH2" s="11" t="s">
        <v>119</v>
      </c>
      <c r="AI2" s="92" t="s">
        <v>118</v>
      </c>
      <c r="AJ2" s="58" t="s">
        <v>120</v>
      </c>
      <c r="AK2" s="10">
        <f>COUNTIF($AO$2:$AO$241,B2)</f>
        <v>1</v>
      </c>
      <c r="AL2">
        <f>COUNTIF($AP$2:$AP$96,B2)</f>
        <v>1</v>
      </c>
      <c r="AO2" s="95" t="s">
        <v>311</v>
      </c>
      <c r="AP2" t="s">
        <v>161</v>
      </c>
      <c r="AR2" s="70"/>
    </row>
    <row r="3" spans="1:44">
      <c r="A3" s="11" t="s">
        <v>125</v>
      </c>
      <c r="B3" s="11" t="s">
        <v>126</v>
      </c>
      <c r="C3" s="11" t="s">
        <v>126</v>
      </c>
      <c r="D3" s="11" t="s">
        <v>127</v>
      </c>
      <c r="E3" s="11" t="s">
        <v>116</v>
      </c>
      <c r="F3" s="11">
        <v>8</v>
      </c>
      <c r="G3" s="11" t="s">
        <v>1040</v>
      </c>
      <c r="H3" s="11" t="s">
        <v>1051</v>
      </c>
      <c r="I3" s="11" t="s">
        <v>1042</v>
      </c>
      <c r="J3" s="11" t="s">
        <v>1043</v>
      </c>
      <c r="K3" s="11" t="s">
        <v>1052</v>
      </c>
      <c r="L3" s="11" t="s">
        <v>1053</v>
      </c>
      <c r="M3" s="11" t="s">
        <v>1046</v>
      </c>
      <c r="N3" s="11">
        <v>4545</v>
      </c>
      <c r="O3" s="11" t="s">
        <v>1047</v>
      </c>
      <c r="P3" s="11" t="s">
        <v>117</v>
      </c>
      <c r="Q3" s="11" t="s">
        <v>1043</v>
      </c>
      <c r="R3" s="11" t="s">
        <v>1054</v>
      </c>
      <c r="S3" s="1">
        <f>COUNTIF('Project Hope UCSF and Dana Farb'!$B$2:$B$36,C3)</f>
        <v>0</v>
      </c>
      <c r="T3" s="1">
        <f>COUNTIF('Project Hope UCSF and Dana Farb'!$B$2:$B$36,C3)</f>
        <v>0</v>
      </c>
      <c r="U3" s="1"/>
      <c r="V3" s="1" t="s">
        <v>128</v>
      </c>
      <c r="W3" s="1" t="s">
        <v>128</v>
      </c>
      <c r="X3" s="1" t="s">
        <v>128</v>
      </c>
      <c r="Y3" s="66"/>
      <c r="Z3" s="66"/>
      <c r="AA3" s="66"/>
      <c r="AB3" s="66"/>
      <c r="AC3" s="11"/>
      <c r="AD3" s="10"/>
      <c r="AE3" s="10" t="b">
        <v>0</v>
      </c>
      <c r="AF3" s="81" t="b">
        <v>1</v>
      </c>
      <c r="AG3" s="10" t="b">
        <v>0</v>
      </c>
      <c r="AH3" s="98" t="s">
        <v>129</v>
      </c>
      <c r="AI3" s="80" t="s">
        <v>130</v>
      </c>
      <c r="AJ3" s="98" t="s">
        <v>131</v>
      </c>
      <c r="AK3" s="10">
        <f>COUNTIF($AO$2:$AO$241,B3)</f>
        <v>1</v>
      </c>
      <c r="AL3">
        <f>COUNTIF($AP$2:$AP$96,B3)</f>
        <v>1</v>
      </c>
      <c r="AO3" s="95" t="s">
        <v>438</v>
      </c>
      <c r="AP3" t="s">
        <v>223</v>
      </c>
      <c r="AR3" s="70"/>
    </row>
    <row r="4" spans="1:44">
      <c r="A4" s="11" t="s">
        <v>135</v>
      </c>
      <c r="B4" s="11" t="s">
        <v>136</v>
      </c>
      <c r="C4" s="11" t="s">
        <v>136</v>
      </c>
      <c r="D4" s="11" t="s">
        <v>137</v>
      </c>
      <c r="E4" s="11" t="s">
        <v>116</v>
      </c>
      <c r="F4" s="11">
        <v>70</v>
      </c>
      <c r="G4" s="11" t="s">
        <v>1040</v>
      </c>
      <c r="H4" s="11" t="s">
        <v>1041</v>
      </c>
      <c r="I4" s="11" t="s">
        <v>1042</v>
      </c>
      <c r="J4" s="11" t="s">
        <v>1043</v>
      </c>
      <c r="K4" s="11" t="s">
        <v>1044</v>
      </c>
      <c r="L4" s="11" t="s">
        <v>1045</v>
      </c>
      <c r="M4" s="11" t="s">
        <v>1046</v>
      </c>
      <c r="N4" s="11">
        <v>2101</v>
      </c>
      <c r="O4" s="11" t="s">
        <v>1055</v>
      </c>
      <c r="P4" s="11" t="s">
        <v>117</v>
      </c>
      <c r="Q4" s="11" t="s">
        <v>1056</v>
      </c>
      <c r="R4" s="11" t="s">
        <v>1057</v>
      </c>
      <c r="S4" s="1">
        <f>COUNTIF('Project Hope UCSF and Dana Farb'!$B$2:$B$36,C4)</f>
        <v>0</v>
      </c>
      <c r="T4" s="1">
        <f>COUNTIF('Project Hope UCSF and Dana Farb'!$B$2:$B$36,C4)</f>
        <v>0</v>
      </c>
      <c r="U4" s="1"/>
      <c r="V4" s="1" t="s">
        <v>128</v>
      </c>
      <c r="W4" s="1" t="s">
        <v>128</v>
      </c>
      <c r="X4" s="1" t="s">
        <v>128</v>
      </c>
      <c r="Y4" s="66"/>
      <c r="Z4" s="66"/>
      <c r="AA4" s="66"/>
      <c r="AB4" s="66"/>
      <c r="AC4" s="11"/>
      <c r="AD4" s="10"/>
      <c r="AE4" s="81" t="b">
        <v>1</v>
      </c>
      <c r="AF4" s="81" t="b">
        <v>1</v>
      </c>
      <c r="AG4" s="10" t="b">
        <v>0</v>
      </c>
      <c r="AH4" s="80" t="s">
        <v>138</v>
      </c>
      <c r="AI4" s="80" t="s">
        <v>139</v>
      </c>
      <c r="AJ4" s="98" t="s">
        <v>140</v>
      </c>
      <c r="AK4" s="10">
        <f>COUNTIF($AO$2:$AO$241,B4)</f>
        <v>1</v>
      </c>
      <c r="AL4">
        <f>COUNTIF($AP$2:$AP$96,B4)</f>
        <v>1</v>
      </c>
      <c r="AO4" s="95" t="s">
        <v>463</v>
      </c>
      <c r="AP4" t="s">
        <v>464</v>
      </c>
      <c r="AR4" s="70"/>
    </row>
    <row r="5" spans="1:44">
      <c r="A5" s="11" t="s">
        <v>144</v>
      </c>
      <c r="B5" s="11" t="s">
        <v>145</v>
      </c>
      <c r="C5" s="11" t="s">
        <v>145</v>
      </c>
      <c r="D5" s="11" t="s">
        <v>146</v>
      </c>
      <c r="E5" s="11" t="s">
        <v>116</v>
      </c>
      <c r="F5" s="11">
        <v>69</v>
      </c>
      <c r="G5" s="11" t="s">
        <v>1040</v>
      </c>
      <c r="H5" s="11" t="s">
        <v>1041</v>
      </c>
      <c r="I5" s="11" t="s">
        <v>1042</v>
      </c>
      <c r="J5" s="11" t="s">
        <v>1043</v>
      </c>
      <c r="K5" s="11" t="s">
        <v>1044</v>
      </c>
      <c r="L5" s="11" t="s">
        <v>1053</v>
      </c>
      <c r="M5" s="11" t="s">
        <v>1058</v>
      </c>
      <c r="N5" s="11">
        <v>6233</v>
      </c>
      <c r="O5" s="11" t="s">
        <v>1047</v>
      </c>
      <c r="P5" s="11" t="s">
        <v>117</v>
      </c>
      <c r="Q5" s="11" t="s">
        <v>1056</v>
      </c>
      <c r="R5" s="11" t="s">
        <v>1059</v>
      </c>
      <c r="S5" s="1">
        <f>COUNTIF('Project Hope UCSF and Dana Farb'!$B$2:$B$36,C5)</f>
        <v>0</v>
      </c>
      <c r="T5" s="1">
        <f>COUNTIF('Project Hope UCSF and Dana Farb'!$B$2:$B$36,C5)</f>
        <v>0</v>
      </c>
      <c r="U5" s="1"/>
      <c r="V5" s="1" t="s">
        <v>128</v>
      </c>
      <c r="W5" s="1" t="s">
        <v>128</v>
      </c>
      <c r="X5" s="1" t="s">
        <v>128</v>
      </c>
      <c r="Y5" s="66"/>
      <c r="Z5" s="66"/>
      <c r="AA5" s="66"/>
      <c r="AB5" s="66"/>
      <c r="AC5" s="11"/>
      <c r="AD5" s="10"/>
      <c r="AE5" s="81" t="b">
        <v>1</v>
      </c>
      <c r="AF5" s="81" t="b">
        <v>1</v>
      </c>
      <c r="AG5" s="81" t="b">
        <v>1</v>
      </c>
      <c r="AH5" s="80" t="s">
        <v>147</v>
      </c>
      <c r="AI5" s="80" t="s">
        <v>148</v>
      </c>
      <c r="AJ5" s="80" t="s">
        <v>149</v>
      </c>
      <c r="AK5" s="10">
        <f>COUNTIF($AO$2:$AO$241,B5)</f>
        <v>1</v>
      </c>
      <c r="AL5">
        <f>COUNTIF($AP$2:$AP$96,B5)</f>
        <v>1</v>
      </c>
      <c r="AO5" s="95" t="s">
        <v>446</v>
      </c>
      <c r="AP5" t="s">
        <v>58</v>
      </c>
      <c r="AR5" s="70"/>
    </row>
    <row r="6" spans="1:44">
      <c r="A6" s="11" t="s">
        <v>153</v>
      </c>
      <c r="B6" s="11" t="s">
        <v>154</v>
      </c>
      <c r="C6" s="11" t="s">
        <v>154</v>
      </c>
      <c r="D6" s="11" t="s">
        <v>155</v>
      </c>
      <c r="E6" s="11" t="s">
        <v>116</v>
      </c>
      <c r="F6" s="11">
        <v>9</v>
      </c>
      <c r="G6" s="11" t="s">
        <v>1040</v>
      </c>
      <c r="H6" s="11" t="s">
        <v>1051</v>
      </c>
      <c r="I6" s="11" t="s">
        <v>1060</v>
      </c>
      <c r="J6" s="11" t="s">
        <v>1043</v>
      </c>
      <c r="K6" s="11" t="s">
        <v>1052</v>
      </c>
      <c r="L6" s="11" t="s">
        <v>1053</v>
      </c>
      <c r="M6" s="11" t="s">
        <v>1046</v>
      </c>
      <c r="N6" s="11">
        <v>2702</v>
      </c>
      <c r="O6" s="11" t="s">
        <v>1047</v>
      </c>
      <c r="P6" s="11" t="s">
        <v>117</v>
      </c>
      <c r="Q6" s="11" t="s">
        <v>1056</v>
      </c>
      <c r="R6" s="11" t="s">
        <v>1061</v>
      </c>
      <c r="S6" s="1">
        <f>COUNTIF('Project Hope UCSF and Dana Farb'!$B$2:$B$36,C6)</f>
        <v>0</v>
      </c>
      <c r="T6" s="1">
        <f>COUNTIF('Project Hope UCSF and Dana Farb'!$B$2:$B$36,C6)</f>
        <v>0</v>
      </c>
      <c r="U6" s="1"/>
      <c r="V6" s="1" t="s">
        <v>128</v>
      </c>
      <c r="W6" s="1" t="s">
        <v>128</v>
      </c>
      <c r="X6" s="1" t="s">
        <v>128</v>
      </c>
      <c r="Y6" s="66"/>
      <c r="Z6" s="66"/>
      <c r="AA6" s="66"/>
      <c r="AB6" s="66"/>
      <c r="AC6" s="11"/>
      <c r="AD6" s="10"/>
      <c r="AE6" s="10" t="b">
        <v>0</v>
      </c>
      <c r="AF6" s="81" t="b">
        <v>1</v>
      </c>
      <c r="AG6" s="10" t="b">
        <v>0</v>
      </c>
      <c r="AH6" s="11" t="s">
        <v>156</v>
      </c>
      <c r="AI6" s="80" t="s">
        <v>157</v>
      </c>
      <c r="AJ6" s="11" t="s">
        <v>156</v>
      </c>
      <c r="AK6" s="10">
        <f>COUNTIF($AO$2:$AO$241,B6)</f>
        <v>1</v>
      </c>
      <c r="AL6">
        <f>COUNTIF($AP$2:$AP$96,B6)</f>
        <v>1</v>
      </c>
      <c r="AO6" s="95" t="s">
        <v>304</v>
      </c>
      <c r="AP6" t="s">
        <v>64</v>
      </c>
      <c r="AR6" s="70"/>
    </row>
    <row r="7" spans="1:44">
      <c r="A7" s="11" t="s">
        <v>162</v>
      </c>
      <c r="B7" s="11" t="s">
        <v>124</v>
      </c>
      <c r="C7" s="11" t="s">
        <v>124</v>
      </c>
      <c r="D7" s="11" t="s">
        <v>163</v>
      </c>
      <c r="E7" s="11" t="s">
        <v>116</v>
      </c>
      <c r="F7" s="11">
        <v>10</v>
      </c>
      <c r="G7" s="11" t="s">
        <v>1040</v>
      </c>
      <c r="H7" s="11" t="s">
        <v>1041</v>
      </c>
      <c r="I7" s="11" t="s">
        <v>1042</v>
      </c>
      <c r="J7" s="11" t="s">
        <v>1043</v>
      </c>
      <c r="K7" s="11" t="s">
        <v>1062</v>
      </c>
      <c r="L7" s="11" t="s">
        <v>1045</v>
      </c>
      <c r="M7" s="11" t="s">
        <v>1058</v>
      </c>
      <c r="N7" s="11">
        <v>6432</v>
      </c>
      <c r="O7" s="11" t="s">
        <v>1047</v>
      </c>
      <c r="P7" s="11" t="s">
        <v>117</v>
      </c>
      <c r="Q7" s="11" t="s">
        <v>1056</v>
      </c>
      <c r="R7" s="11" t="s">
        <v>1061</v>
      </c>
      <c r="S7" s="1">
        <f>COUNTIF('Project Hope UCSF and Dana Farb'!$B$2:$B$36,C7)</f>
        <v>0</v>
      </c>
      <c r="T7" s="1">
        <f>COUNTIF('Project Hope UCSF and Dana Farb'!$B$2:$B$36,C7)</f>
        <v>0</v>
      </c>
      <c r="U7" s="1"/>
      <c r="V7" s="1" t="s">
        <v>128</v>
      </c>
      <c r="W7" s="1" t="s">
        <v>128</v>
      </c>
      <c r="X7" s="1" t="s">
        <v>128</v>
      </c>
      <c r="Y7" s="66"/>
      <c r="Z7" s="66"/>
      <c r="AA7" s="66"/>
      <c r="AB7" s="66"/>
      <c r="AC7" s="11"/>
      <c r="AD7" s="10"/>
      <c r="AE7" s="10" t="b">
        <v>0</v>
      </c>
      <c r="AF7" s="81" t="b">
        <v>1</v>
      </c>
      <c r="AG7" s="10" t="b">
        <v>0</v>
      </c>
      <c r="AH7" s="98" t="s">
        <v>164</v>
      </c>
      <c r="AI7" s="80" t="s">
        <v>165</v>
      </c>
      <c r="AJ7" s="98" t="s">
        <v>166</v>
      </c>
      <c r="AK7" s="10">
        <f>COUNTIF($AO$2:$AO$241,B7)</f>
        <v>1</v>
      </c>
      <c r="AL7">
        <f>COUNTIF($AP$2:$AP$96,B7)</f>
        <v>1</v>
      </c>
      <c r="AO7" s="95" t="s">
        <v>487</v>
      </c>
      <c r="AP7" t="s">
        <v>383</v>
      </c>
      <c r="AR7" s="70"/>
    </row>
    <row r="8" spans="1:44">
      <c r="A8" s="11" t="s">
        <v>170</v>
      </c>
      <c r="B8" s="11" t="s">
        <v>171</v>
      </c>
      <c r="C8" s="11" t="s">
        <v>171</v>
      </c>
      <c r="D8" s="11" t="s">
        <v>172</v>
      </c>
      <c r="E8" s="11" t="s">
        <v>116</v>
      </c>
      <c r="F8" s="11">
        <v>73</v>
      </c>
      <c r="G8" s="11" t="s">
        <v>1040</v>
      </c>
      <c r="H8" s="11" t="s">
        <v>1051</v>
      </c>
      <c r="I8" s="11" t="s">
        <v>1042</v>
      </c>
      <c r="J8" s="11" t="s">
        <v>1043</v>
      </c>
      <c r="K8" s="11" t="s">
        <v>1044</v>
      </c>
      <c r="L8" s="11" t="s">
        <v>1045</v>
      </c>
      <c r="M8" s="11" t="s">
        <v>1058</v>
      </c>
      <c r="N8" s="11">
        <v>8254</v>
      </c>
      <c r="O8" s="11" t="s">
        <v>1055</v>
      </c>
      <c r="P8" s="11" t="s">
        <v>117</v>
      </c>
      <c r="Q8" s="11" t="s">
        <v>1056</v>
      </c>
      <c r="R8" s="11" t="s">
        <v>1063</v>
      </c>
      <c r="S8" s="1">
        <f>COUNTIF('Project Hope UCSF and Dana Farb'!$B$2:$B$36,C8)</f>
        <v>0</v>
      </c>
      <c r="T8" s="1">
        <f>COUNTIF('Project Hope UCSF and Dana Farb'!$B$2:$B$36,C8)</f>
        <v>0</v>
      </c>
      <c r="U8" s="1"/>
      <c r="V8" s="1" t="s">
        <v>128</v>
      </c>
      <c r="W8" s="1" t="s">
        <v>128</v>
      </c>
      <c r="X8" s="1" t="s">
        <v>128</v>
      </c>
      <c r="Y8" s="66"/>
      <c r="Z8" s="66"/>
      <c r="AA8" s="66"/>
      <c r="AB8" s="66"/>
      <c r="AC8" s="11"/>
      <c r="AD8" s="10"/>
      <c r="AE8" s="81" t="b">
        <v>1</v>
      </c>
      <c r="AF8" s="81" t="b">
        <v>1</v>
      </c>
      <c r="AG8" s="10" t="b">
        <v>0</v>
      </c>
      <c r="AH8" s="80" t="s">
        <v>173</v>
      </c>
      <c r="AI8" s="80" t="s">
        <v>174</v>
      </c>
      <c r="AJ8" s="98" t="s">
        <v>175</v>
      </c>
      <c r="AK8" s="10">
        <f>COUNTIF($AO$2:$AO$241,B8)</f>
        <v>1</v>
      </c>
      <c r="AL8">
        <f>COUNTIF($AP$2:$AP$96,B8)</f>
        <v>1</v>
      </c>
      <c r="AO8" s="95" t="s">
        <v>829</v>
      </c>
      <c r="AP8" t="s">
        <v>709</v>
      </c>
      <c r="AR8" s="70"/>
    </row>
    <row r="9" spans="1:44">
      <c r="A9" s="11" t="s">
        <v>179</v>
      </c>
      <c r="B9" s="11" t="s">
        <v>180</v>
      </c>
      <c r="C9" s="11" t="s">
        <v>180</v>
      </c>
      <c r="D9" s="11" t="s">
        <v>181</v>
      </c>
      <c r="E9" s="11" t="s">
        <v>116</v>
      </c>
      <c r="F9" s="11">
        <v>68</v>
      </c>
      <c r="G9" s="11" t="s">
        <v>1040</v>
      </c>
      <c r="H9" s="11" t="s">
        <v>1051</v>
      </c>
      <c r="I9" s="11" t="s">
        <v>1064</v>
      </c>
      <c r="J9" s="11" t="s">
        <v>1043</v>
      </c>
      <c r="K9" s="11" t="s">
        <v>1052</v>
      </c>
      <c r="L9" s="11" t="s">
        <v>1065</v>
      </c>
      <c r="M9" s="11" t="s">
        <v>1058</v>
      </c>
      <c r="N9" s="11">
        <v>6894</v>
      </c>
      <c r="O9" s="11" t="s">
        <v>1047</v>
      </c>
      <c r="P9" s="11" t="s">
        <v>117</v>
      </c>
      <c r="Q9" s="11" t="s">
        <v>1043</v>
      </c>
      <c r="R9" s="11" t="s">
        <v>1048</v>
      </c>
      <c r="S9" s="1">
        <f>COUNTIF('Project Hope UCSF and Dana Farb'!$B$2:$B$36,C9)</f>
        <v>0</v>
      </c>
      <c r="T9" s="1">
        <f>COUNTIF('Project Hope UCSF and Dana Farb'!$B$2:$B$36,C9)</f>
        <v>0</v>
      </c>
      <c r="U9" s="1"/>
      <c r="V9" s="1" t="s">
        <v>128</v>
      </c>
      <c r="W9" s="1" t="s">
        <v>128</v>
      </c>
      <c r="X9" s="1" t="s">
        <v>128</v>
      </c>
      <c r="Y9" s="66"/>
      <c r="Z9" s="66"/>
      <c r="AA9" s="66"/>
      <c r="AB9" s="66"/>
      <c r="AC9" s="11"/>
      <c r="AD9" s="10"/>
      <c r="AE9" s="81" t="b">
        <v>1</v>
      </c>
      <c r="AF9" s="81" t="b">
        <v>1</v>
      </c>
      <c r="AG9" s="81" t="b">
        <v>1</v>
      </c>
      <c r="AH9" s="80" t="s">
        <v>182</v>
      </c>
      <c r="AI9" s="80" t="s">
        <v>183</v>
      </c>
      <c r="AJ9" s="80" t="s">
        <v>184</v>
      </c>
      <c r="AK9" s="10">
        <f>COUNTIF($AO$2:$AO$241,B9)</f>
        <v>2</v>
      </c>
      <c r="AL9">
        <f>COUNTIF($AP$2:$AP$96,B9)</f>
        <v>1</v>
      </c>
      <c r="AO9" s="95" t="s">
        <v>470</v>
      </c>
      <c r="AP9" t="s">
        <v>471</v>
      </c>
      <c r="AR9" s="70"/>
    </row>
    <row r="10" spans="1:44">
      <c r="A10" s="11" t="s">
        <v>194</v>
      </c>
      <c r="B10" s="11" t="s">
        <v>195</v>
      </c>
      <c r="C10" s="11" t="s">
        <v>195</v>
      </c>
      <c r="D10" s="11" t="s">
        <v>196</v>
      </c>
      <c r="E10" s="11" t="s">
        <v>116</v>
      </c>
      <c r="F10" s="11">
        <v>43</v>
      </c>
      <c r="G10" s="11" t="s">
        <v>1040</v>
      </c>
      <c r="H10" s="11" t="s">
        <v>1041</v>
      </c>
      <c r="I10" s="11" t="s">
        <v>1064</v>
      </c>
      <c r="J10" s="11" t="s">
        <v>1043</v>
      </c>
      <c r="K10" s="11" t="s">
        <v>1052</v>
      </c>
      <c r="L10" s="11" t="s">
        <v>1045</v>
      </c>
      <c r="M10" s="11" t="s">
        <v>1046</v>
      </c>
      <c r="N10" s="11">
        <v>3739</v>
      </c>
      <c r="O10" s="11" t="s">
        <v>1047</v>
      </c>
      <c r="P10" s="11" t="s">
        <v>117</v>
      </c>
      <c r="Q10" s="11" t="s">
        <v>1056</v>
      </c>
      <c r="R10" s="11" t="s">
        <v>1061</v>
      </c>
      <c r="S10" s="1">
        <f>COUNTIF('Project Hope UCSF and Dana Farb'!$B$2:$B$36,C10)</f>
        <v>0</v>
      </c>
      <c r="T10" s="1">
        <f>COUNTIF('Project Hope UCSF and Dana Farb'!$B$2:$B$36,C10)</f>
        <v>0</v>
      </c>
      <c r="U10" s="1"/>
      <c r="V10" s="1" t="s">
        <v>197</v>
      </c>
      <c r="W10" s="1" t="s">
        <v>198</v>
      </c>
      <c r="X10" s="1" t="s">
        <v>199</v>
      </c>
      <c r="Y10" s="66"/>
      <c r="Z10" s="66" t="s">
        <v>1066</v>
      </c>
      <c r="AA10" s="66" t="s">
        <v>197</v>
      </c>
      <c r="AB10" s="66" t="s">
        <v>198</v>
      </c>
      <c r="AC10" s="11" t="s">
        <v>200</v>
      </c>
      <c r="AD10" s="9" t="s">
        <v>1067</v>
      </c>
      <c r="AE10" s="10" t="b">
        <v>1</v>
      </c>
      <c r="AF10" s="10" t="b">
        <v>1</v>
      </c>
      <c r="AG10" s="10" t="b">
        <v>1</v>
      </c>
      <c r="AH10" s="11" t="s">
        <v>198</v>
      </c>
      <c r="AI10" s="11" t="s">
        <v>197</v>
      </c>
      <c r="AJ10" s="11" t="s">
        <v>200</v>
      </c>
      <c r="AK10" s="10">
        <f>COUNTIF($AO$2:$AO$241,B10)</f>
        <v>1</v>
      </c>
      <c r="AL10">
        <f>COUNTIF($AP$2:$AP$96,B10)</f>
        <v>1</v>
      </c>
      <c r="AO10" s="95" t="s">
        <v>505</v>
      </c>
      <c r="AP10" t="s">
        <v>299</v>
      </c>
      <c r="AR10" s="70"/>
    </row>
    <row r="11" spans="1:44">
      <c r="A11" s="11" t="s">
        <v>203</v>
      </c>
      <c r="B11" s="11" t="s">
        <v>204</v>
      </c>
      <c r="C11" s="11" t="s">
        <v>204</v>
      </c>
      <c r="D11" s="11" t="s">
        <v>205</v>
      </c>
      <c r="E11" s="11" t="s">
        <v>116</v>
      </c>
      <c r="F11" s="11">
        <v>72</v>
      </c>
      <c r="G11" s="11" t="s">
        <v>1040</v>
      </c>
      <c r="H11" s="11" t="s">
        <v>1041</v>
      </c>
      <c r="I11" s="11" t="s">
        <v>1042</v>
      </c>
      <c r="J11" s="11" t="s">
        <v>1043</v>
      </c>
      <c r="K11" s="11" t="s">
        <v>1044</v>
      </c>
      <c r="L11" s="11" t="s">
        <v>1053</v>
      </c>
      <c r="M11" s="11" t="s">
        <v>1058</v>
      </c>
      <c r="N11" s="11">
        <v>5844</v>
      </c>
      <c r="O11" s="11" t="s">
        <v>1047</v>
      </c>
      <c r="P11" s="11" t="s">
        <v>117</v>
      </c>
      <c r="Q11" s="11" t="s">
        <v>1043</v>
      </c>
      <c r="R11" s="11" t="s">
        <v>1048</v>
      </c>
      <c r="S11" s="1">
        <f>COUNTIF('Project Hope UCSF and Dana Farb'!$B$2:$B$36,C11)</f>
        <v>0</v>
      </c>
      <c r="T11" s="1">
        <f>COUNTIF('Project Hope UCSF and Dana Farb'!$B$2:$B$36,C11)</f>
        <v>0</v>
      </c>
      <c r="U11" s="1"/>
      <c r="V11" s="1" t="s">
        <v>128</v>
      </c>
      <c r="W11" s="1" t="s">
        <v>128</v>
      </c>
      <c r="X11" s="1" t="s">
        <v>128</v>
      </c>
      <c r="Y11" s="66"/>
      <c r="Z11" s="66"/>
      <c r="AA11" s="66"/>
      <c r="AB11" s="66"/>
      <c r="AC11" s="11"/>
      <c r="AD11" s="11"/>
      <c r="AE11" s="81" t="b">
        <v>1</v>
      </c>
      <c r="AF11" s="81" t="b">
        <v>1</v>
      </c>
      <c r="AG11" s="81" t="b">
        <v>1</v>
      </c>
      <c r="AH11" s="80" t="s">
        <v>206</v>
      </c>
      <c r="AI11" s="80" t="s">
        <v>207</v>
      </c>
      <c r="AJ11" s="80" t="s">
        <v>208</v>
      </c>
      <c r="AK11" s="10">
        <f>COUNTIF($AO$2:$AO$241,B11)</f>
        <v>1</v>
      </c>
      <c r="AL11">
        <f>COUNTIF($AP$2:$AP$96,B11)</f>
        <v>1</v>
      </c>
      <c r="AO11" s="95" t="s">
        <v>764</v>
      </c>
      <c r="AP11" t="s">
        <v>320</v>
      </c>
      <c r="AR11" s="70"/>
    </row>
    <row r="12" spans="1:44">
      <c r="A12" s="11" t="s">
        <v>212</v>
      </c>
      <c r="B12" s="11" t="s">
        <v>213</v>
      </c>
      <c r="C12" s="11" t="s">
        <v>213</v>
      </c>
      <c r="D12" s="11" t="s">
        <v>214</v>
      </c>
      <c r="E12" s="11" t="s">
        <v>116</v>
      </c>
      <c r="F12" s="11">
        <v>41</v>
      </c>
      <c r="G12" s="11" t="s">
        <v>1040</v>
      </c>
      <c r="H12" s="11" t="s">
        <v>1041</v>
      </c>
      <c r="I12" s="11" t="s">
        <v>1060</v>
      </c>
      <c r="J12" s="11" t="s">
        <v>1043</v>
      </c>
      <c r="K12" s="11" t="s">
        <v>1052</v>
      </c>
      <c r="L12" s="11" t="s">
        <v>1053</v>
      </c>
      <c r="M12" s="11" t="s">
        <v>1046</v>
      </c>
      <c r="N12" s="11">
        <v>1292</v>
      </c>
      <c r="O12" s="11" t="s">
        <v>1047</v>
      </c>
      <c r="P12" s="11" t="s">
        <v>117</v>
      </c>
      <c r="Q12" s="11" t="s">
        <v>1043</v>
      </c>
      <c r="R12" s="11" t="s">
        <v>1068</v>
      </c>
      <c r="S12" s="1">
        <f>COUNTIF('Project Hope UCSF and Dana Farb'!$B$2:$B$36,C12)</f>
        <v>0</v>
      </c>
      <c r="T12" s="1">
        <f>COUNTIF('Project Hope UCSF and Dana Farb'!$B$2:$B$36,C12)</f>
        <v>0</v>
      </c>
      <c r="U12" s="1"/>
      <c r="V12" s="1" t="s">
        <v>215</v>
      </c>
      <c r="W12" s="1" t="s">
        <v>215</v>
      </c>
      <c r="X12" s="1" t="s">
        <v>216</v>
      </c>
      <c r="Y12" s="66"/>
      <c r="Z12" s="66" t="s">
        <v>1069</v>
      </c>
      <c r="AA12" s="66"/>
      <c r="AB12" s="66"/>
      <c r="AC12" s="11" t="s">
        <v>218</v>
      </c>
      <c r="AD12" s="11" t="s">
        <v>1070</v>
      </c>
      <c r="AE12" s="81" t="b">
        <v>1</v>
      </c>
      <c r="AF12" s="10" t="b">
        <v>0</v>
      </c>
      <c r="AG12" s="10" t="b">
        <v>1</v>
      </c>
      <c r="AH12" s="80" t="s">
        <v>217</v>
      </c>
      <c r="AI12" s="11" t="s">
        <v>156</v>
      </c>
      <c r="AJ12" s="11" t="s">
        <v>218</v>
      </c>
      <c r="AK12" s="10">
        <f>COUNTIF($AO$2:$AO$241,B12)</f>
        <v>1</v>
      </c>
      <c r="AL12">
        <f>COUNTIF($AP$2:$AP$96,B12)</f>
        <v>1</v>
      </c>
      <c r="AO12" s="95" t="s">
        <v>495</v>
      </c>
      <c r="AP12" t="s">
        <v>114</v>
      </c>
      <c r="AR12" s="70"/>
    </row>
    <row r="13" spans="1:44">
      <c r="A13" s="11" t="s">
        <v>222</v>
      </c>
      <c r="B13" s="11" t="s">
        <v>223</v>
      </c>
      <c r="C13" s="11" t="s">
        <v>223</v>
      </c>
      <c r="D13" s="11" t="s">
        <v>224</v>
      </c>
      <c r="E13" s="11" t="s">
        <v>116</v>
      </c>
      <c r="F13" s="11">
        <v>3</v>
      </c>
      <c r="G13" s="11" t="s">
        <v>1040</v>
      </c>
      <c r="H13" s="11" t="s">
        <v>1041</v>
      </c>
      <c r="I13" s="11" t="s">
        <v>1060</v>
      </c>
      <c r="J13" s="11" t="s">
        <v>1043</v>
      </c>
      <c r="K13" s="11" t="s">
        <v>1052</v>
      </c>
      <c r="L13" s="11" t="s">
        <v>1053</v>
      </c>
      <c r="M13" s="11" t="s">
        <v>1046</v>
      </c>
      <c r="N13" s="11">
        <v>192</v>
      </c>
      <c r="O13" s="11" t="s">
        <v>1047</v>
      </c>
      <c r="P13" s="11" t="s">
        <v>117</v>
      </c>
      <c r="Q13" s="11" t="s">
        <v>1043</v>
      </c>
      <c r="R13" s="11" t="s">
        <v>1068</v>
      </c>
      <c r="S13" s="1">
        <f>COUNTIF('Project Hope UCSF and Dana Farb'!$B$2:$B$36,C13)</f>
        <v>0</v>
      </c>
      <c r="T13" s="1">
        <f>COUNTIF('Project Hope UCSF and Dana Farb'!$B$2:$B$36,C13)</f>
        <v>0</v>
      </c>
      <c r="U13" s="1"/>
      <c r="V13" s="1" t="s">
        <v>215</v>
      </c>
      <c r="W13" s="1" t="s">
        <v>215</v>
      </c>
      <c r="X13" s="1" t="s">
        <v>225</v>
      </c>
      <c r="Y13" s="66"/>
      <c r="Z13" s="66" t="s">
        <v>1071</v>
      </c>
      <c r="AA13" s="66"/>
      <c r="AB13" s="66"/>
      <c r="AC13" s="11" t="s">
        <v>227</v>
      </c>
      <c r="AD13" s="11" t="s">
        <v>1072</v>
      </c>
      <c r="AE13" s="81" t="b">
        <v>1</v>
      </c>
      <c r="AF13" s="10" t="b">
        <v>0</v>
      </c>
      <c r="AG13" s="10" t="b">
        <v>1</v>
      </c>
      <c r="AH13" s="80" t="s">
        <v>226</v>
      </c>
      <c r="AI13" s="11" t="s">
        <v>156</v>
      </c>
      <c r="AJ13" s="11" t="s">
        <v>227</v>
      </c>
      <c r="AK13" s="10">
        <f>COUNTIF($AO$2:$AO$241,B13)</f>
        <v>1</v>
      </c>
      <c r="AL13">
        <f>COUNTIF($AP$2:$AP$96,B13)</f>
        <v>1</v>
      </c>
      <c r="AO13" s="95" t="s">
        <v>417</v>
      </c>
      <c r="AP13" t="s">
        <v>611</v>
      </c>
      <c r="AR13" s="70"/>
    </row>
    <row r="14" spans="1:44">
      <c r="A14" s="11" t="s">
        <v>230</v>
      </c>
      <c r="B14" s="11" t="s">
        <v>231</v>
      </c>
      <c r="C14" s="11" t="s">
        <v>231</v>
      </c>
      <c r="D14" s="11" t="s">
        <v>232</v>
      </c>
      <c r="E14" s="11" t="s">
        <v>116</v>
      </c>
      <c r="F14" s="11">
        <v>42</v>
      </c>
      <c r="G14" s="11" t="s">
        <v>1040</v>
      </c>
      <c r="H14" s="11" t="s">
        <v>1051</v>
      </c>
      <c r="I14" s="11" t="s">
        <v>1060</v>
      </c>
      <c r="J14" s="11" t="s">
        <v>1043</v>
      </c>
      <c r="K14" s="11" t="s">
        <v>1052</v>
      </c>
      <c r="L14" s="11" t="s">
        <v>1053</v>
      </c>
      <c r="M14" s="11" t="s">
        <v>1058</v>
      </c>
      <c r="N14" s="11" t="s">
        <v>1073</v>
      </c>
      <c r="O14" s="11" t="s">
        <v>1047</v>
      </c>
      <c r="P14" s="11" t="s">
        <v>117</v>
      </c>
      <c r="Q14" s="11" t="s">
        <v>1043</v>
      </c>
      <c r="R14" s="11" t="s">
        <v>1074</v>
      </c>
      <c r="S14" s="1">
        <f>COUNTIF('Project Hope UCSF and Dana Farb'!$B$2:$B$36,C14)</f>
        <v>0</v>
      </c>
      <c r="T14" s="1">
        <f>COUNTIF('Project Hope UCSF and Dana Farb'!$B$2:$B$36,C14)</f>
        <v>0</v>
      </c>
      <c r="U14" s="1"/>
      <c r="V14" s="1" t="s">
        <v>215</v>
      </c>
      <c r="W14" s="1" t="s">
        <v>215</v>
      </c>
      <c r="X14" s="1" t="s">
        <v>233</v>
      </c>
      <c r="Y14" s="66"/>
      <c r="Z14" s="66" t="s">
        <v>1075</v>
      </c>
      <c r="AA14" s="66"/>
      <c r="AB14" s="66"/>
      <c r="AC14" s="11" t="s">
        <v>235</v>
      </c>
      <c r="AD14" s="11" t="s">
        <v>1076</v>
      </c>
      <c r="AE14" s="10" t="b">
        <v>0</v>
      </c>
      <c r="AF14" s="10" t="b">
        <v>0</v>
      </c>
      <c r="AG14" s="10" t="b">
        <v>1</v>
      </c>
      <c r="AH14" s="98" t="s">
        <v>234</v>
      </c>
      <c r="AI14" s="11" t="s">
        <v>156</v>
      </c>
      <c r="AJ14" s="11" t="s">
        <v>235</v>
      </c>
      <c r="AK14" s="10">
        <f>COUNTIF($AO$2:$AO$241,B14)</f>
        <v>1</v>
      </c>
      <c r="AL14">
        <f>COUNTIF($AP$2:$AP$96,B14)</f>
        <v>1</v>
      </c>
      <c r="AO14" s="95" t="s">
        <v>706</v>
      </c>
      <c r="AP14" t="s">
        <v>213</v>
      </c>
      <c r="AR14" s="70"/>
    </row>
    <row r="15" spans="1:44">
      <c r="A15" s="11" t="s">
        <v>237</v>
      </c>
      <c r="B15" s="11" t="s">
        <v>238</v>
      </c>
      <c r="C15" s="11" t="s">
        <v>238</v>
      </c>
      <c r="D15" s="11" t="s">
        <v>239</v>
      </c>
      <c r="E15" s="11" t="s">
        <v>116</v>
      </c>
      <c r="F15" s="11">
        <v>2</v>
      </c>
      <c r="G15" s="11" t="s">
        <v>1040</v>
      </c>
      <c r="H15" s="11" t="s">
        <v>1041</v>
      </c>
      <c r="I15" s="11" t="s">
        <v>1060</v>
      </c>
      <c r="J15" s="11" t="s">
        <v>1043</v>
      </c>
      <c r="K15" s="11" t="s">
        <v>1052</v>
      </c>
      <c r="L15" s="11" t="s">
        <v>1053</v>
      </c>
      <c r="M15" s="11" t="s">
        <v>1046</v>
      </c>
      <c r="N15" s="11">
        <v>3740</v>
      </c>
      <c r="O15" s="11" t="s">
        <v>1047</v>
      </c>
      <c r="P15" s="11" t="s">
        <v>117</v>
      </c>
      <c r="Q15" s="11" t="s">
        <v>1043</v>
      </c>
      <c r="R15" s="11" t="s">
        <v>1068</v>
      </c>
      <c r="S15" s="1">
        <f>COUNTIF('Project Hope UCSF and Dana Farb'!$B$2:$B$36,C15)</f>
        <v>0</v>
      </c>
      <c r="T15" s="1">
        <f>COUNTIF('Project Hope UCSF and Dana Farb'!$B$2:$B$36,C15)</f>
        <v>0</v>
      </c>
      <c r="U15" s="1"/>
      <c r="V15" s="1" t="s">
        <v>215</v>
      </c>
      <c r="W15" s="1" t="s">
        <v>215</v>
      </c>
      <c r="X15" s="1" t="s">
        <v>240</v>
      </c>
      <c r="Y15" s="66"/>
      <c r="Z15" s="66" t="s">
        <v>1077</v>
      </c>
      <c r="AA15" s="66"/>
      <c r="AB15" s="66"/>
      <c r="AC15" s="11" t="s">
        <v>240</v>
      </c>
      <c r="AD15" s="11"/>
      <c r="AE15" s="81" t="b">
        <v>1</v>
      </c>
      <c r="AF15" s="10" t="b">
        <v>0</v>
      </c>
      <c r="AG15" s="10" t="b">
        <v>1</v>
      </c>
      <c r="AH15" s="80" t="s">
        <v>241</v>
      </c>
      <c r="AI15" s="11" t="s">
        <v>156</v>
      </c>
      <c r="AJ15" s="11" t="s">
        <v>240</v>
      </c>
      <c r="AK15" s="10">
        <f>COUNTIF($AO$2:$AO$241,B15)</f>
        <v>1</v>
      </c>
      <c r="AL15">
        <f>COUNTIF($AP$2:$AP$96,B15)</f>
        <v>1</v>
      </c>
      <c r="AO15" s="95" t="s">
        <v>577</v>
      </c>
      <c r="AP15" t="s">
        <v>418</v>
      </c>
      <c r="AR15" s="70"/>
    </row>
    <row r="16" spans="1:44">
      <c r="A16" s="11" t="s">
        <v>244</v>
      </c>
      <c r="B16" s="11" t="s">
        <v>186</v>
      </c>
      <c r="C16" s="11" t="s">
        <v>186</v>
      </c>
      <c r="D16" s="11" t="s">
        <v>245</v>
      </c>
      <c r="E16" s="11" t="s">
        <v>116</v>
      </c>
      <c r="F16" s="11">
        <v>71</v>
      </c>
      <c r="G16" s="11" t="s">
        <v>1040</v>
      </c>
      <c r="H16" s="11" t="s">
        <v>1041</v>
      </c>
      <c r="I16" s="11" t="s">
        <v>1060</v>
      </c>
      <c r="J16" s="11" t="s">
        <v>1043</v>
      </c>
      <c r="K16" s="11" t="s">
        <v>1052</v>
      </c>
      <c r="L16" s="11" t="s">
        <v>1053</v>
      </c>
      <c r="M16" s="11" t="s">
        <v>1058</v>
      </c>
      <c r="N16" s="11">
        <v>5333</v>
      </c>
      <c r="O16" s="11" t="s">
        <v>1047</v>
      </c>
      <c r="P16" s="11" t="s">
        <v>117</v>
      </c>
      <c r="Q16" s="11" t="s">
        <v>1056</v>
      </c>
      <c r="R16" s="11" t="s">
        <v>1078</v>
      </c>
      <c r="S16" s="1">
        <f>COUNTIF('Project Hope UCSF and Dana Farb'!$B$2:$B$36,C16)</f>
        <v>0</v>
      </c>
      <c r="T16" s="1">
        <f>COUNTIF('Project Hope UCSF and Dana Farb'!$B$2:$B$36,C16)</f>
        <v>0</v>
      </c>
      <c r="U16" s="1"/>
      <c r="V16" s="1" t="s">
        <v>128</v>
      </c>
      <c r="W16" s="1" t="s">
        <v>128</v>
      </c>
      <c r="X16" s="1" t="s">
        <v>128</v>
      </c>
      <c r="Y16" s="66"/>
      <c r="Z16" s="66"/>
      <c r="AA16" s="66"/>
      <c r="AB16" s="66"/>
      <c r="AC16" s="11"/>
      <c r="AD16" s="11"/>
      <c r="AE16" s="81" t="b">
        <v>1</v>
      </c>
      <c r="AF16" s="81" t="b">
        <v>1</v>
      </c>
      <c r="AG16" s="81" t="b">
        <v>1</v>
      </c>
      <c r="AH16" s="80" t="s">
        <v>246</v>
      </c>
      <c r="AI16" s="80" t="s">
        <v>247</v>
      </c>
      <c r="AJ16" s="80" t="s">
        <v>248</v>
      </c>
      <c r="AK16" s="10">
        <f>COUNTIF($AO$2:$AO$241,B16)</f>
        <v>1</v>
      </c>
      <c r="AL16">
        <f>COUNTIF($AP$2:$AP$96,B16)</f>
        <v>1</v>
      </c>
      <c r="AO16" s="95" t="s">
        <v>559</v>
      </c>
      <c r="AP16" t="s">
        <v>560</v>
      </c>
      <c r="AR16" s="70"/>
    </row>
    <row r="17" spans="1:44" ht="18.75" customHeight="1">
      <c r="A17" s="11" t="s">
        <v>252</v>
      </c>
      <c r="B17" s="11" t="s">
        <v>253</v>
      </c>
      <c r="C17" s="11" t="s">
        <v>253</v>
      </c>
      <c r="D17" s="11" t="s">
        <v>254</v>
      </c>
      <c r="E17" s="11" t="s">
        <v>116</v>
      </c>
      <c r="F17" s="11">
        <v>11</v>
      </c>
      <c r="G17" s="11" t="s">
        <v>1040</v>
      </c>
      <c r="H17" s="11" t="s">
        <v>1051</v>
      </c>
      <c r="I17" s="11" t="s">
        <v>1042</v>
      </c>
      <c r="J17" s="11" t="s">
        <v>1043</v>
      </c>
      <c r="K17" s="11" t="s">
        <v>1079</v>
      </c>
      <c r="L17" s="11" t="s">
        <v>1053</v>
      </c>
      <c r="M17" s="11" t="s">
        <v>1058</v>
      </c>
      <c r="N17" s="11">
        <v>6093</v>
      </c>
      <c r="O17" s="11" t="s">
        <v>1047</v>
      </c>
      <c r="P17" s="11" t="s">
        <v>117</v>
      </c>
      <c r="Q17" s="11" t="s">
        <v>1043</v>
      </c>
      <c r="R17" s="11" t="s">
        <v>1074</v>
      </c>
      <c r="S17" s="1">
        <f>COUNTIF('Project Hope UCSF and Dana Farb'!$B$2:$B$36,C17)</f>
        <v>0</v>
      </c>
      <c r="T17" s="1">
        <f>COUNTIF('Project Hope UCSF and Dana Farb'!$B$2:$B$36,C17)</f>
        <v>0</v>
      </c>
      <c r="U17" s="1"/>
      <c r="V17" s="1" t="s">
        <v>128</v>
      </c>
      <c r="W17" s="1" t="s">
        <v>128</v>
      </c>
      <c r="X17" s="1" t="s">
        <v>128</v>
      </c>
      <c r="Y17" s="66"/>
      <c r="Z17" s="66"/>
      <c r="AA17" s="66"/>
      <c r="AB17" s="66"/>
      <c r="AC17" s="11"/>
      <c r="AD17" s="11"/>
      <c r="AE17" s="10" t="b">
        <v>0</v>
      </c>
      <c r="AF17" s="81" t="b">
        <v>1</v>
      </c>
      <c r="AG17" s="10" t="b">
        <v>0</v>
      </c>
      <c r="AH17" s="98" t="s">
        <v>255</v>
      </c>
      <c r="AI17" s="80" t="s">
        <v>256</v>
      </c>
      <c r="AJ17" s="11" t="s">
        <v>156</v>
      </c>
      <c r="AK17" s="10">
        <f>COUNTIF($AO$2:$AO$241,B17)</f>
        <v>1</v>
      </c>
      <c r="AL17">
        <f>COUNTIF($AP$2:$AP$96,B17)</f>
        <v>1</v>
      </c>
      <c r="AO17" s="95" t="s">
        <v>620</v>
      </c>
      <c r="AP17" t="s">
        <v>346</v>
      </c>
      <c r="AR17" s="70"/>
    </row>
    <row r="18" spans="1:44">
      <c r="A18" s="11" t="s">
        <v>260</v>
      </c>
      <c r="B18" s="11" t="s">
        <v>261</v>
      </c>
      <c r="C18" s="11" t="s">
        <v>261</v>
      </c>
      <c r="D18" s="11" t="s">
        <v>262</v>
      </c>
      <c r="E18" s="11" t="s">
        <v>116</v>
      </c>
      <c r="F18" s="11">
        <v>67</v>
      </c>
      <c r="G18" s="11" t="s">
        <v>1040</v>
      </c>
      <c r="H18" s="11" t="s">
        <v>1051</v>
      </c>
      <c r="I18" s="11" t="s">
        <v>1064</v>
      </c>
      <c r="J18" s="11" t="s">
        <v>1043</v>
      </c>
      <c r="K18" s="11" t="s">
        <v>1052</v>
      </c>
      <c r="L18" s="11" t="s">
        <v>1065</v>
      </c>
      <c r="M18" s="11" t="s">
        <v>1046</v>
      </c>
      <c r="N18" s="11">
        <v>3529</v>
      </c>
      <c r="O18" s="11" t="s">
        <v>1047</v>
      </c>
      <c r="P18" s="11" t="s">
        <v>117</v>
      </c>
      <c r="Q18" s="11" t="s">
        <v>1043</v>
      </c>
      <c r="R18" s="11" t="s">
        <v>1080</v>
      </c>
      <c r="S18" s="1">
        <f>COUNTIF('Project Hope UCSF and Dana Farb'!$B$2:$B$36,C18)</f>
        <v>0</v>
      </c>
      <c r="T18" s="1">
        <f>COUNTIF('Project Hope UCSF and Dana Farb'!$B$2:$B$36,C18)</f>
        <v>0</v>
      </c>
      <c r="U18" s="1"/>
      <c r="V18" s="1" t="s">
        <v>128</v>
      </c>
      <c r="W18" s="1" t="s">
        <v>128</v>
      </c>
      <c r="X18" s="1" t="s">
        <v>128</v>
      </c>
      <c r="Y18" s="66"/>
      <c r="Z18" s="66"/>
      <c r="AA18" s="66"/>
      <c r="AB18" s="66"/>
      <c r="AC18" s="11"/>
      <c r="AD18" s="11"/>
      <c r="AE18" s="81" t="b">
        <v>1</v>
      </c>
      <c r="AF18" s="81" t="b">
        <v>1</v>
      </c>
      <c r="AG18" s="81" t="b">
        <v>1</v>
      </c>
      <c r="AH18" s="80" t="s">
        <v>263</v>
      </c>
      <c r="AI18" s="80" t="s">
        <v>264</v>
      </c>
      <c r="AJ18" s="80" t="s">
        <v>265</v>
      </c>
      <c r="AK18" s="10">
        <f>COUNTIF($AO$2:$AO$241,B18)</f>
        <v>1</v>
      </c>
      <c r="AL18">
        <f>COUNTIF($AP$2:$AP$96,B18)</f>
        <v>1</v>
      </c>
      <c r="AO18" s="95" t="s">
        <v>152</v>
      </c>
      <c r="AP18" t="s">
        <v>454</v>
      </c>
      <c r="AR18" s="70"/>
    </row>
    <row r="19" spans="1:44">
      <c r="A19" s="11" t="s">
        <v>268</v>
      </c>
      <c r="B19" s="11" t="s">
        <v>269</v>
      </c>
      <c r="C19" s="11" t="s">
        <v>269</v>
      </c>
      <c r="D19" s="11" t="s">
        <v>270</v>
      </c>
      <c r="E19" s="11" t="s">
        <v>116</v>
      </c>
      <c r="F19" s="11">
        <v>65</v>
      </c>
      <c r="G19" s="11" t="s">
        <v>1040</v>
      </c>
      <c r="H19" s="11" t="s">
        <v>1051</v>
      </c>
      <c r="I19" s="11" t="s">
        <v>1042</v>
      </c>
      <c r="J19" s="11" t="s">
        <v>1043</v>
      </c>
      <c r="K19" s="11" t="s">
        <v>1044</v>
      </c>
      <c r="L19" s="11" t="s">
        <v>1053</v>
      </c>
      <c r="M19" s="11" t="s">
        <v>1046</v>
      </c>
      <c r="N19" s="11">
        <v>3828</v>
      </c>
      <c r="O19" s="11" t="s">
        <v>1047</v>
      </c>
      <c r="P19" s="11" t="s">
        <v>117</v>
      </c>
      <c r="Q19" s="11" t="s">
        <v>1056</v>
      </c>
      <c r="R19" s="11" t="s">
        <v>1081</v>
      </c>
      <c r="S19" s="1">
        <f>COUNTIF('Project Hope UCSF and Dana Farb'!$B$2:$B$36,C19)</f>
        <v>0</v>
      </c>
      <c r="T19" s="1">
        <f>COUNTIF('Project Hope UCSF and Dana Farb'!$B$2:$B$36,C19)</f>
        <v>0</v>
      </c>
      <c r="U19" s="1"/>
      <c r="V19" s="1" t="s">
        <v>128</v>
      </c>
      <c r="W19" s="1" t="s">
        <v>128</v>
      </c>
      <c r="X19" s="1" t="s">
        <v>128</v>
      </c>
      <c r="Y19" s="66"/>
      <c r="Z19" s="66"/>
      <c r="AA19" s="66"/>
      <c r="AB19" s="66"/>
      <c r="AC19" s="11"/>
      <c r="AD19" s="11"/>
      <c r="AE19" s="81" t="b">
        <v>1</v>
      </c>
      <c r="AF19" s="81" t="b">
        <v>1</v>
      </c>
      <c r="AG19" s="81" t="b">
        <v>1</v>
      </c>
      <c r="AH19" s="80" t="s">
        <v>271</v>
      </c>
      <c r="AI19" s="80" t="s">
        <v>272</v>
      </c>
      <c r="AJ19" s="80" t="s">
        <v>273</v>
      </c>
      <c r="AK19" s="10">
        <f>COUNTIF($AO$2:$AO$241,B19)</f>
        <v>1</v>
      </c>
      <c r="AL19">
        <f>COUNTIF($AP$2:$AP$96,B19)</f>
        <v>1</v>
      </c>
      <c r="AO19" s="95" t="s">
        <v>629</v>
      </c>
      <c r="AP19" t="s">
        <v>136</v>
      </c>
      <c r="AR19" s="70"/>
    </row>
    <row r="20" spans="1:44">
      <c r="A20" s="11" t="s">
        <v>277</v>
      </c>
      <c r="B20" s="11" t="s">
        <v>278</v>
      </c>
      <c r="C20" s="11" t="s">
        <v>278</v>
      </c>
      <c r="D20" s="11" t="s">
        <v>279</v>
      </c>
      <c r="E20" s="11" t="s">
        <v>116</v>
      </c>
      <c r="F20" s="11">
        <v>66</v>
      </c>
      <c r="G20" s="11" t="s">
        <v>1040</v>
      </c>
      <c r="H20" s="11" t="s">
        <v>1051</v>
      </c>
      <c r="I20" s="11" t="s">
        <v>1042</v>
      </c>
      <c r="J20" s="11" t="s">
        <v>1043</v>
      </c>
      <c r="K20" s="11" t="s">
        <v>1062</v>
      </c>
      <c r="L20" s="11" t="s">
        <v>1045</v>
      </c>
      <c r="M20" s="11" t="s">
        <v>1046</v>
      </c>
      <c r="N20" s="11">
        <v>3690</v>
      </c>
      <c r="O20" s="11" t="s">
        <v>1047</v>
      </c>
      <c r="P20" s="11" t="s">
        <v>117</v>
      </c>
      <c r="Q20" s="11" t="s">
        <v>1056</v>
      </c>
      <c r="R20" s="11" t="s">
        <v>1082</v>
      </c>
      <c r="S20" s="1">
        <f>COUNTIF('Project Hope UCSF and Dana Farb'!$B$2:$B$36,C20)</f>
        <v>0</v>
      </c>
      <c r="T20" s="1">
        <f>COUNTIF('Project Hope UCSF and Dana Farb'!$B$2:$B$36,C20)</f>
        <v>0</v>
      </c>
      <c r="U20" s="1"/>
      <c r="V20" s="1" t="s">
        <v>128</v>
      </c>
      <c r="W20" s="1" t="s">
        <v>128</v>
      </c>
      <c r="X20" s="1" t="s">
        <v>128</v>
      </c>
      <c r="Y20" s="66"/>
      <c r="Z20" s="66"/>
      <c r="AA20" s="66"/>
      <c r="AB20" s="66"/>
      <c r="AC20" s="11"/>
      <c r="AD20" s="11"/>
      <c r="AE20" s="81" t="b">
        <v>1</v>
      </c>
      <c r="AF20" s="81" t="b">
        <v>1</v>
      </c>
      <c r="AG20" s="81" t="b">
        <v>1</v>
      </c>
      <c r="AH20" s="80" t="s">
        <v>280</v>
      </c>
      <c r="AI20" s="80" t="s">
        <v>281</v>
      </c>
      <c r="AJ20" s="80" t="s">
        <v>282</v>
      </c>
      <c r="AK20" s="10">
        <f>COUNTIF($AO$2:$AO$241,B20)</f>
        <v>1</v>
      </c>
      <c r="AL20">
        <f>COUNTIF($AP$2:$AP$96,B20)</f>
        <v>1</v>
      </c>
      <c r="AO20" s="95" t="s">
        <v>529</v>
      </c>
      <c r="AP20" t="s">
        <v>405</v>
      </c>
      <c r="AR20" s="70"/>
    </row>
    <row r="21" spans="1:44">
      <c r="A21" s="11" t="s">
        <v>286</v>
      </c>
      <c r="B21" s="11" t="s">
        <v>287</v>
      </c>
      <c r="C21" s="11" t="s">
        <v>287</v>
      </c>
      <c r="D21" s="11" t="s">
        <v>288</v>
      </c>
      <c r="E21" s="11" t="s">
        <v>289</v>
      </c>
      <c r="F21" s="11">
        <v>2</v>
      </c>
      <c r="G21" s="11" t="s">
        <v>1040</v>
      </c>
      <c r="H21" s="11" t="s">
        <v>1041</v>
      </c>
      <c r="I21" s="11" t="s">
        <v>1042</v>
      </c>
      <c r="J21" s="11" t="s">
        <v>1043</v>
      </c>
      <c r="K21" s="11" t="s">
        <v>1044</v>
      </c>
      <c r="L21" s="11" t="s">
        <v>1045</v>
      </c>
      <c r="M21" s="11" t="s">
        <v>1046</v>
      </c>
      <c r="N21" s="11">
        <v>3633</v>
      </c>
      <c r="O21" s="11" t="s">
        <v>1055</v>
      </c>
      <c r="P21" s="11" t="s">
        <v>117</v>
      </c>
      <c r="Q21" s="11" t="s">
        <v>1056</v>
      </c>
      <c r="R21" s="11" t="s">
        <v>1083</v>
      </c>
      <c r="S21" s="1">
        <f>COUNTIF('Project Hope UCSF and Dana Farb'!$B$2:$B$36,C21)</f>
        <v>2</v>
      </c>
      <c r="T21" s="1">
        <f>COUNTIF('Project Hope UCSF and Dana Farb'!$B$2:$B$36,C21)</f>
        <v>2</v>
      </c>
      <c r="U21" s="1"/>
      <c r="V21" s="1" t="s">
        <v>290</v>
      </c>
      <c r="W21" s="1" t="s">
        <v>128</v>
      </c>
      <c r="X21" s="1" t="s">
        <v>291</v>
      </c>
      <c r="Y21" s="8"/>
      <c r="Z21" s="8"/>
      <c r="AA21" s="3" t="s">
        <v>290</v>
      </c>
      <c r="AB21" s="66"/>
      <c r="AC21" s="66" t="s">
        <v>291</v>
      </c>
      <c r="AD21" s="66" t="s">
        <v>1084</v>
      </c>
      <c r="AE21" s="10" t="b">
        <v>0</v>
      </c>
      <c r="AF21" s="10" t="b">
        <v>0</v>
      </c>
      <c r="AG21" s="10" t="b">
        <v>1</v>
      </c>
      <c r="AH21" s="98" t="s">
        <v>292</v>
      </c>
      <c r="AI21" s="88" t="s">
        <v>290</v>
      </c>
      <c r="AJ21" s="58" t="s">
        <v>291</v>
      </c>
      <c r="AK21" s="10">
        <f>COUNTIF($AO$2:$AO$241,B21)</f>
        <v>0</v>
      </c>
      <c r="AL21">
        <f>COUNTIF($AP$2:$AP$96,B21)</f>
        <v>1</v>
      </c>
      <c r="AO21" s="95" t="s">
        <v>121</v>
      </c>
      <c r="AP21" t="s">
        <v>122</v>
      </c>
      <c r="AR21" s="70"/>
    </row>
    <row r="22" spans="1:44" ht="24">
      <c r="A22" s="11" t="s">
        <v>298</v>
      </c>
      <c r="B22" s="11" t="s">
        <v>299</v>
      </c>
      <c r="C22" s="11" t="s">
        <v>299</v>
      </c>
      <c r="D22" s="11" t="s">
        <v>300</v>
      </c>
      <c r="E22" s="11" t="s">
        <v>116</v>
      </c>
      <c r="F22" s="11">
        <v>49</v>
      </c>
      <c r="G22" s="11" t="s">
        <v>1040</v>
      </c>
      <c r="H22" s="11" t="s">
        <v>1041</v>
      </c>
      <c r="I22" s="11" t="s">
        <v>1042</v>
      </c>
      <c r="J22" s="11" t="s">
        <v>1043</v>
      </c>
      <c r="K22" s="11" t="s">
        <v>1062</v>
      </c>
      <c r="L22" s="11" t="s">
        <v>1053</v>
      </c>
      <c r="M22" s="11" t="s">
        <v>1046</v>
      </c>
      <c r="N22" s="11">
        <v>636</v>
      </c>
      <c r="O22" s="11" t="s">
        <v>1047</v>
      </c>
      <c r="P22" s="11" t="s">
        <v>117</v>
      </c>
      <c r="Q22" s="11" t="s">
        <v>1043</v>
      </c>
      <c r="R22" s="11" t="s">
        <v>1068</v>
      </c>
      <c r="S22" s="1">
        <f>COUNTIF('Project Hope UCSF and Dana Farb'!$B$2:$B$36,C22)</f>
        <v>0</v>
      </c>
      <c r="T22" s="1">
        <f>COUNTIF('Project Hope UCSF and Dana Farb'!$B$2:$B$36,C22)</f>
        <v>0</v>
      </c>
      <c r="U22" s="1"/>
      <c r="V22" s="1" t="s">
        <v>215</v>
      </c>
      <c r="W22" s="1" t="s">
        <v>301</v>
      </c>
      <c r="X22" s="1" t="s">
        <v>302</v>
      </c>
      <c r="Y22" s="66"/>
      <c r="Z22" s="66" t="s">
        <v>1085</v>
      </c>
      <c r="AA22" s="66"/>
      <c r="AB22" s="66" t="s">
        <v>301</v>
      </c>
      <c r="AC22" s="89" t="s">
        <v>1086</v>
      </c>
      <c r="AD22" s="11" t="s">
        <v>1087</v>
      </c>
      <c r="AE22" s="10" t="b">
        <v>1</v>
      </c>
      <c r="AF22" s="10" t="b">
        <v>0</v>
      </c>
      <c r="AG22" s="10" t="b">
        <v>1</v>
      </c>
      <c r="AH22" s="66" t="s">
        <v>301</v>
      </c>
      <c r="AI22" s="11" t="s">
        <v>156</v>
      </c>
      <c r="AJ22" s="11" t="s">
        <v>303</v>
      </c>
      <c r="AK22" s="10">
        <f>COUNTIF($AO$2:$AO$241,B22)</f>
        <v>1</v>
      </c>
      <c r="AL22">
        <f>COUNTIF($AP$2:$AP$96,B22)</f>
        <v>1</v>
      </c>
      <c r="AO22" s="95" t="s">
        <v>645</v>
      </c>
      <c r="AP22" t="s">
        <v>412</v>
      </c>
      <c r="AR22" s="70"/>
    </row>
    <row r="23" spans="1:44">
      <c r="A23" s="11" t="s">
        <v>306</v>
      </c>
      <c r="B23" s="11" t="s">
        <v>307</v>
      </c>
      <c r="C23" s="11" t="s">
        <v>307</v>
      </c>
      <c r="D23" s="11" t="s">
        <v>308</v>
      </c>
      <c r="E23" s="11" t="s">
        <v>116</v>
      </c>
      <c r="F23" s="11">
        <v>40</v>
      </c>
      <c r="G23" s="11" t="s">
        <v>1040</v>
      </c>
      <c r="H23" s="11" t="s">
        <v>1041</v>
      </c>
      <c r="I23" s="11" t="s">
        <v>1042</v>
      </c>
      <c r="J23" s="11" t="s">
        <v>1043</v>
      </c>
      <c r="K23" s="11" t="s">
        <v>1044</v>
      </c>
      <c r="L23" s="11" t="s">
        <v>1053</v>
      </c>
      <c r="M23" s="11" t="s">
        <v>1046</v>
      </c>
      <c r="N23" s="11">
        <v>4098</v>
      </c>
      <c r="O23" s="11" t="s">
        <v>1047</v>
      </c>
      <c r="P23" s="11" t="s">
        <v>117</v>
      </c>
      <c r="Q23" s="11" t="s">
        <v>1043</v>
      </c>
      <c r="R23" s="11" t="s">
        <v>1088</v>
      </c>
      <c r="S23" s="1">
        <f>COUNTIF('Project Hope UCSF and Dana Farb'!$B$2:$B$36,C23)</f>
        <v>0</v>
      </c>
      <c r="T23" s="1">
        <f>COUNTIF('Project Hope UCSF and Dana Farb'!$B$2:$B$36,C23)</f>
        <v>0</v>
      </c>
      <c r="U23" s="1"/>
      <c r="V23" s="1" t="s">
        <v>215</v>
      </c>
      <c r="W23" s="1" t="s">
        <v>215</v>
      </c>
      <c r="X23" s="1" t="s">
        <v>309</v>
      </c>
      <c r="Y23" s="66"/>
      <c r="Z23" s="66" t="s">
        <v>1089</v>
      </c>
      <c r="AA23" s="66"/>
      <c r="AB23" s="66"/>
      <c r="AC23" s="66" t="s">
        <v>309</v>
      </c>
      <c r="AD23" s="66"/>
      <c r="AE23" s="81" t="b">
        <v>1</v>
      </c>
      <c r="AF23" s="10" t="b">
        <v>0</v>
      </c>
      <c r="AG23" s="10" t="b">
        <v>1</v>
      </c>
      <c r="AH23" s="80" t="s">
        <v>310</v>
      </c>
      <c r="AI23" s="11" t="s">
        <v>156</v>
      </c>
      <c r="AJ23" s="11" t="s">
        <v>309</v>
      </c>
      <c r="AK23" s="10">
        <f>COUNTIF($AO$2:$AO$241,B23)</f>
        <v>1</v>
      </c>
      <c r="AL23">
        <f>COUNTIF($AP$2:$AP$96,B23)</f>
        <v>1</v>
      </c>
      <c r="AO23" s="95" t="s">
        <v>568</v>
      </c>
      <c r="AP23" t="s">
        <v>51</v>
      </c>
      <c r="AR23" s="70"/>
    </row>
    <row r="24" spans="1:44" ht="36">
      <c r="A24" s="11" t="s">
        <v>313</v>
      </c>
      <c r="B24" s="11" t="s">
        <v>193</v>
      </c>
      <c r="C24" s="11" t="s">
        <v>193</v>
      </c>
      <c r="D24" s="11" t="s">
        <v>314</v>
      </c>
      <c r="E24" s="11" t="s">
        <v>116</v>
      </c>
      <c r="F24" s="11">
        <v>28</v>
      </c>
      <c r="G24" s="11" t="s">
        <v>1040</v>
      </c>
      <c r="H24" s="11" t="s">
        <v>1041</v>
      </c>
      <c r="I24" s="11" t="s">
        <v>1042</v>
      </c>
      <c r="J24" s="11" t="s">
        <v>1043</v>
      </c>
      <c r="K24" s="11" t="s">
        <v>1044</v>
      </c>
      <c r="L24" s="11" t="s">
        <v>1045</v>
      </c>
      <c r="M24" s="11" t="s">
        <v>1058</v>
      </c>
      <c r="N24" s="11">
        <v>11150</v>
      </c>
      <c r="O24" s="11" t="s">
        <v>1047</v>
      </c>
      <c r="P24" s="11" t="s">
        <v>117</v>
      </c>
      <c r="Q24" s="11" t="s">
        <v>1056</v>
      </c>
      <c r="R24" s="11" t="s">
        <v>1083</v>
      </c>
      <c r="S24" s="1">
        <f>COUNTIF('Project Hope UCSF and Dana Farb'!$B$2:$B$36,C24)</f>
        <v>0</v>
      </c>
      <c r="T24" s="1">
        <f>COUNTIF('Project Hope UCSF and Dana Farb'!$B$2:$B$36,C24)</f>
        <v>0</v>
      </c>
      <c r="U24" s="1" t="s">
        <v>1090</v>
      </c>
      <c r="V24" s="1" t="s">
        <v>315</v>
      </c>
      <c r="W24" s="1" t="s">
        <v>316</v>
      </c>
      <c r="X24" s="1" t="s">
        <v>316</v>
      </c>
      <c r="Y24" s="7" t="s">
        <v>1091</v>
      </c>
      <c r="Z24" s="66" t="s">
        <v>1092</v>
      </c>
      <c r="AA24" s="66"/>
      <c r="AB24" s="66"/>
      <c r="AC24" s="66" t="s">
        <v>318</v>
      </c>
      <c r="AD24" s="4" t="s">
        <v>1093</v>
      </c>
      <c r="AE24" s="81" t="b">
        <v>1</v>
      </c>
      <c r="AF24" s="10" t="b">
        <v>0</v>
      </c>
      <c r="AG24" s="10" t="b">
        <v>0</v>
      </c>
      <c r="AH24" s="80" t="s">
        <v>317</v>
      </c>
      <c r="AI24" s="11" t="s">
        <v>156</v>
      </c>
      <c r="AJ24" s="90" t="s">
        <v>318</v>
      </c>
      <c r="AK24" s="10">
        <f>COUNTIF($AO$2:$AO$241,B24)</f>
        <v>1</v>
      </c>
      <c r="AL24">
        <f>COUNTIF($AP$2:$AP$96,B24)</f>
        <v>1</v>
      </c>
      <c r="AM24" s="77" t="s">
        <v>319</v>
      </c>
      <c r="AO24" s="95" t="s">
        <v>403</v>
      </c>
      <c r="AP24" t="s">
        <v>404</v>
      </c>
      <c r="AR24" s="70"/>
    </row>
    <row r="25" spans="1:44">
      <c r="A25" s="11" t="s">
        <v>323</v>
      </c>
      <c r="B25" s="11" t="s">
        <v>177</v>
      </c>
      <c r="C25" s="11" t="s">
        <v>177</v>
      </c>
      <c r="D25" s="11" t="s">
        <v>324</v>
      </c>
      <c r="E25" s="11" t="s">
        <v>116</v>
      </c>
      <c r="F25" s="11">
        <v>30</v>
      </c>
      <c r="G25" s="11" t="s">
        <v>1040</v>
      </c>
      <c r="H25" s="11" t="s">
        <v>1041</v>
      </c>
      <c r="I25" s="11" t="s">
        <v>1042</v>
      </c>
      <c r="J25" s="11" t="s">
        <v>1043</v>
      </c>
      <c r="K25" s="11" t="s">
        <v>1044</v>
      </c>
      <c r="L25" s="11" t="s">
        <v>1094</v>
      </c>
      <c r="M25" s="11" t="s">
        <v>1058</v>
      </c>
      <c r="N25" s="11">
        <v>7884</v>
      </c>
      <c r="O25" s="11" t="s">
        <v>1047</v>
      </c>
      <c r="P25" s="11" t="s">
        <v>117</v>
      </c>
      <c r="Q25" s="11" t="s">
        <v>1043</v>
      </c>
      <c r="R25" s="11" t="s">
        <v>1074</v>
      </c>
      <c r="S25" s="1">
        <f>COUNTIF('Project Hope UCSF and Dana Farb'!$B$2:$B$36,C25)</f>
        <v>0</v>
      </c>
      <c r="T25" s="1">
        <f>COUNTIF('Project Hope UCSF and Dana Farb'!$B$2:$B$36,C25)</f>
        <v>0</v>
      </c>
      <c r="U25" s="1"/>
      <c r="V25" s="1" t="s">
        <v>325</v>
      </c>
      <c r="W25" s="1" t="s">
        <v>326</v>
      </c>
      <c r="X25" s="1" t="s">
        <v>327</v>
      </c>
      <c r="Y25" s="66"/>
      <c r="Z25" s="66" t="s">
        <v>1095</v>
      </c>
      <c r="AA25" s="66" t="s">
        <v>325</v>
      </c>
      <c r="AB25" s="66" t="s">
        <v>1096</v>
      </c>
      <c r="AC25" s="11" t="s">
        <v>1097</v>
      </c>
      <c r="AD25" s="11"/>
      <c r="AE25" s="10" t="b">
        <v>1</v>
      </c>
      <c r="AF25" s="10" t="b">
        <v>1</v>
      </c>
      <c r="AG25" s="10" t="b">
        <v>1</v>
      </c>
      <c r="AH25" s="11" t="s">
        <v>328</v>
      </c>
      <c r="AI25" s="11" t="s">
        <v>325</v>
      </c>
      <c r="AJ25" s="11" t="s">
        <v>329</v>
      </c>
      <c r="AK25" s="10">
        <f>COUNTIF($AO$2:$AO$241,B25)</f>
        <v>1</v>
      </c>
      <c r="AL25">
        <f>COUNTIF($AP$2:$AP$96,B25)</f>
        <v>1</v>
      </c>
      <c r="AO25" s="95" t="s">
        <v>730</v>
      </c>
      <c r="AP25" t="s">
        <v>731</v>
      </c>
      <c r="AR25" s="70"/>
    </row>
    <row r="26" spans="1:44" ht="143.25">
      <c r="A26" s="11" t="s">
        <v>332</v>
      </c>
      <c r="B26" s="11" t="s">
        <v>168</v>
      </c>
      <c r="C26" s="11" t="s">
        <v>168</v>
      </c>
      <c r="D26" s="11" t="s">
        <v>333</v>
      </c>
      <c r="E26" s="11" t="s">
        <v>116</v>
      </c>
      <c r="F26" s="11">
        <v>80</v>
      </c>
      <c r="G26" s="11" t="s">
        <v>1040</v>
      </c>
      <c r="H26" s="11" t="s">
        <v>1041</v>
      </c>
      <c r="I26" s="11" t="s">
        <v>1042</v>
      </c>
      <c r="J26" s="11" t="s">
        <v>1043</v>
      </c>
      <c r="K26" s="11" t="s">
        <v>1079</v>
      </c>
      <c r="L26" s="11" t="s">
        <v>1094</v>
      </c>
      <c r="M26" s="11" t="s">
        <v>1058</v>
      </c>
      <c r="N26" s="11">
        <v>5694</v>
      </c>
      <c r="O26" s="11" t="s">
        <v>1047</v>
      </c>
      <c r="P26" s="11" t="s">
        <v>117</v>
      </c>
      <c r="Q26" s="11" t="s">
        <v>1043</v>
      </c>
      <c r="R26" s="11" t="s">
        <v>1088</v>
      </c>
      <c r="S26" s="1">
        <f>COUNTIF('Project Hope UCSF and Dana Farb'!$B$2:$B$36,C26)</f>
        <v>0</v>
      </c>
      <c r="T26" s="1">
        <f>COUNTIF('Project Hope UCSF and Dana Farb'!$B$2:$B$36,C26)</f>
        <v>0</v>
      </c>
      <c r="U26" s="91" t="s">
        <v>1098</v>
      </c>
      <c r="V26" s="1" t="s">
        <v>334</v>
      </c>
      <c r="W26" s="1" t="s">
        <v>335</v>
      </c>
      <c r="X26" s="1" t="s">
        <v>336</v>
      </c>
      <c r="Y26" s="66" t="s">
        <v>1099</v>
      </c>
      <c r="Z26" s="66" t="s">
        <v>1100</v>
      </c>
      <c r="AA26" s="66"/>
      <c r="AB26" s="66"/>
      <c r="AC26" s="89" t="s">
        <v>1101</v>
      </c>
      <c r="AD26" s="6" t="s">
        <v>1102</v>
      </c>
      <c r="AE26" s="10" t="b">
        <v>0</v>
      </c>
      <c r="AF26" s="10" t="b">
        <v>0</v>
      </c>
      <c r="AG26" s="10" t="b">
        <v>0</v>
      </c>
      <c r="AH26" s="11" t="s">
        <v>156</v>
      </c>
      <c r="AI26" s="11" t="s">
        <v>156</v>
      </c>
      <c r="AJ26" s="86" t="s">
        <v>337</v>
      </c>
      <c r="AK26" s="10">
        <f>COUNTIF($AO$2:$AO$241,B26)</f>
        <v>1</v>
      </c>
      <c r="AL26">
        <f>COUNTIF($AP$2:$AP$96,B26)</f>
        <v>1</v>
      </c>
      <c r="AM26" s="77" t="s">
        <v>319</v>
      </c>
      <c r="AO26" s="95" t="s">
        <v>584</v>
      </c>
      <c r="AP26" t="s">
        <v>524</v>
      </c>
      <c r="AR26" s="70"/>
    </row>
    <row r="27" spans="1:44" ht="15" customHeight="1">
      <c r="A27" s="11" t="s">
        <v>341</v>
      </c>
      <c r="B27" s="11" t="s">
        <v>342</v>
      </c>
      <c r="C27" s="11" t="s">
        <v>342</v>
      </c>
      <c r="D27" s="11" t="s">
        <v>343</v>
      </c>
      <c r="E27" s="11" t="s">
        <v>116</v>
      </c>
      <c r="F27" s="11">
        <v>60</v>
      </c>
      <c r="G27" s="11" t="s">
        <v>1040</v>
      </c>
      <c r="H27" s="11" t="s">
        <v>1051</v>
      </c>
      <c r="I27" s="11" t="s">
        <v>1042</v>
      </c>
      <c r="J27" s="11" t="s">
        <v>1043</v>
      </c>
      <c r="K27" s="11" t="s">
        <v>1044</v>
      </c>
      <c r="L27" s="11" t="s">
        <v>1053</v>
      </c>
      <c r="M27" s="11" t="s">
        <v>1046</v>
      </c>
      <c r="N27" s="11">
        <v>3838</v>
      </c>
      <c r="O27" s="11" t="s">
        <v>1047</v>
      </c>
      <c r="P27" s="11" t="s">
        <v>117</v>
      </c>
      <c r="Q27" s="11" t="s">
        <v>1043</v>
      </c>
      <c r="R27" s="11" t="s">
        <v>1074</v>
      </c>
      <c r="S27" s="1">
        <f>COUNTIF('Project Hope UCSF and Dana Farb'!$B$2:$B$36,C27)</f>
        <v>0</v>
      </c>
      <c r="T27" s="1">
        <f>COUNTIF('Project Hope UCSF and Dana Farb'!$B$2:$B$36,C27)</f>
        <v>0</v>
      </c>
      <c r="U27" s="1"/>
      <c r="V27" s="1" t="s">
        <v>128</v>
      </c>
      <c r="W27" s="1" t="s">
        <v>128</v>
      </c>
      <c r="X27" s="1" t="s">
        <v>128</v>
      </c>
      <c r="Y27" s="66"/>
      <c r="Z27" s="66"/>
      <c r="AA27" s="66"/>
      <c r="AB27" s="66"/>
      <c r="AC27" s="11"/>
      <c r="AD27" s="11"/>
      <c r="AE27" s="10" t="b">
        <v>0</v>
      </c>
      <c r="AF27" s="81" t="b">
        <v>1</v>
      </c>
      <c r="AG27" s="10" t="b">
        <v>0</v>
      </c>
      <c r="AH27" s="98" t="s">
        <v>344</v>
      </c>
      <c r="AI27" s="80" t="s">
        <v>345</v>
      </c>
      <c r="AJ27" s="11" t="s">
        <v>156</v>
      </c>
      <c r="AK27" s="10">
        <f>COUNTIF($AO$2:$AO$241,B27)</f>
        <v>1</v>
      </c>
      <c r="AL27">
        <f>COUNTIF($AP$2:$AP$96,B27)</f>
        <v>1</v>
      </c>
      <c r="AO27" s="95" t="s">
        <v>667</v>
      </c>
      <c r="AP27" t="s">
        <v>571</v>
      </c>
      <c r="AR27" s="70"/>
    </row>
    <row r="28" spans="1:44">
      <c r="A28" s="11" t="s">
        <v>57</v>
      </c>
      <c r="B28" s="11" t="s">
        <v>58</v>
      </c>
      <c r="C28" s="11" t="s">
        <v>58</v>
      </c>
      <c r="D28" s="11" t="s">
        <v>349</v>
      </c>
      <c r="E28" s="11" t="s">
        <v>116</v>
      </c>
      <c r="F28" s="11">
        <v>62</v>
      </c>
      <c r="G28" s="11" t="s">
        <v>1040</v>
      </c>
      <c r="H28" s="11" t="s">
        <v>1051</v>
      </c>
      <c r="I28" s="11" t="s">
        <v>1042</v>
      </c>
      <c r="J28" s="11" t="s">
        <v>1043</v>
      </c>
      <c r="K28" s="11" t="s">
        <v>1044</v>
      </c>
      <c r="L28" s="11" t="s">
        <v>1053</v>
      </c>
      <c r="M28" s="11" t="s">
        <v>1046</v>
      </c>
      <c r="N28" s="11">
        <v>264</v>
      </c>
      <c r="O28" s="11" t="s">
        <v>1047</v>
      </c>
      <c r="P28" s="11" t="s">
        <v>117</v>
      </c>
      <c r="Q28" s="11" t="s">
        <v>1043</v>
      </c>
      <c r="R28" s="11" t="s">
        <v>1068</v>
      </c>
      <c r="S28" s="1">
        <f>COUNTIF('Project Hope UCSF and Dana Farb'!$B$2:$B$36,C28)</f>
        <v>2</v>
      </c>
      <c r="T28" s="1">
        <f>COUNTIF('Project Hope UCSF and Dana Farb'!$B$2:$B$36,C28)</f>
        <v>2</v>
      </c>
      <c r="U28" s="1"/>
      <c r="V28" s="1" t="s">
        <v>350</v>
      </c>
      <c r="W28" s="1" t="s">
        <v>350</v>
      </c>
      <c r="X28" s="1" t="s">
        <v>350</v>
      </c>
      <c r="Y28" s="66"/>
      <c r="Z28" s="66"/>
      <c r="AA28" s="66"/>
      <c r="AB28" s="66"/>
      <c r="AC28" s="11"/>
      <c r="AD28" s="11"/>
      <c r="AE28" s="10" t="b">
        <v>0</v>
      </c>
      <c r="AF28" s="10" t="b">
        <v>0</v>
      </c>
      <c r="AG28" s="10" t="b">
        <v>0</v>
      </c>
      <c r="AH28" s="11" t="s">
        <v>156</v>
      </c>
      <c r="AI28" s="11" t="s">
        <v>156</v>
      </c>
      <c r="AJ28" s="11" t="s">
        <v>156</v>
      </c>
      <c r="AK28" s="10">
        <f>COUNTIF($AO$2:$AO$241,B28)</f>
        <v>1</v>
      </c>
      <c r="AL28">
        <f>COUNTIF($AP$2:$AP$96,B28)</f>
        <v>1</v>
      </c>
      <c r="AO28" s="95" t="s">
        <v>651</v>
      </c>
      <c r="AP28" t="s">
        <v>490</v>
      </c>
      <c r="AR28" s="70"/>
    </row>
    <row r="29" spans="1:44">
      <c r="A29" s="11" t="s">
        <v>57</v>
      </c>
      <c r="B29" s="11" t="s">
        <v>64</v>
      </c>
      <c r="C29" s="11" t="s">
        <v>64</v>
      </c>
      <c r="D29" s="11" t="s">
        <v>355</v>
      </c>
      <c r="E29" s="11" t="s">
        <v>289</v>
      </c>
      <c r="F29" s="11">
        <v>14</v>
      </c>
      <c r="G29" s="11" t="s">
        <v>1040</v>
      </c>
      <c r="H29" s="11" t="s">
        <v>1051</v>
      </c>
      <c r="I29" s="11" t="s">
        <v>1042</v>
      </c>
      <c r="J29" s="11" t="s">
        <v>1043</v>
      </c>
      <c r="K29" s="11" t="s">
        <v>1044</v>
      </c>
      <c r="L29" s="11" t="s">
        <v>1053</v>
      </c>
      <c r="M29" s="11" t="s">
        <v>1046</v>
      </c>
      <c r="N29" s="11">
        <v>270</v>
      </c>
      <c r="O29" s="11" t="s">
        <v>1047</v>
      </c>
      <c r="P29" s="11" t="s">
        <v>117</v>
      </c>
      <c r="Q29" s="11" t="s">
        <v>1043</v>
      </c>
      <c r="R29" s="11" t="s">
        <v>1068</v>
      </c>
      <c r="S29" s="1">
        <f>COUNTIF('Project Hope UCSF and Dana Farb'!$B$2:$B$36,C29)</f>
        <v>2</v>
      </c>
      <c r="T29" s="1">
        <f>COUNTIF('Project Hope UCSF and Dana Farb'!$B$2:$B$36,C29)</f>
        <v>2</v>
      </c>
      <c r="U29" s="1"/>
      <c r="V29" s="1" t="s">
        <v>350</v>
      </c>
      <c r="W29" s="1" t="s">
        <v>350</v>
      </c>
      <c r="X29" s="1" t="s">
        <v>350</v>
      </c>
      <c r="Y29" s="66"/>
      <c r="Z29" s="66"/>
      <c r="AA29" s="66"/>
      <c r="AB29" s="66"/>
      <c r="AC29" s="11"/>
      <c r="AD29" s="11"/>
      <c r="AE29" s="10" t="b">
        <v>0</v>
      </c>
      <c r="AF29" s="10" t="b">
        <v>0</v>
      </c>
      <c r="AG29" s="10" t="b">
        <v>0</v>
      </c>
      <c r="AH29" s="11" t="s">
        <v>156</v>
      </c>
      <c r="AI29" s="11" t="s">
        <v>156</v>
      </c>
      <c r="AJ29" s="11" t="s">
        <v>156</v>
      </c>
      <c r="AK29" s="10">
        <f>COUNTIF($AO$2:$AO$241,B29)</f>
        <v>1</v>
      </c>
      <c r="AL29">
        <f>COUNTIF($AP$2:$AP$96,B29)</f>
        <v>1</v>
      </c>
      <c r="AO29" s="95" t="s">
        <v>797</v>
      </c>
      <c r="AP29" t="s">
        <v>798</v>
      </c>
      <c r="AR29" s="70"/>
    </row>
    <row r="30" spans="1:44">
      <c r="A30" s="11" t="s">
        <v>358</v>
      </c>
      <c r="B30" s="11" t="s">
        <v>284</v>
      </c>
      <c r="C30" s="11" t="s">
        <v>284</v>
      </c>
      <c r="D30" s="11" t="s">
        <v>359</v>
      </c>
      <c r="E30" s="11" t="s">
        <v>116</v>
      </c>
      <c r="F30" s="11">
        <v>63</v>
      </c>
      <c r="G30" s="11" t="s">
        <v>1040</v>
      </c>
      <c r="H30" s="11" t="s">
        <v>1051</v>
      </c>
      <c r="I30" s="11" t="s">
        <v>1064</v>
      </c>
      <c r="J30" s="11" t="s">
        <v>1043</v>
      </c>
      <c r="K30" s="11" t="s">
        <v>1044</v>
      </c>
      <c r="L30" s="11" t="s">
        <v>1053</v>
      </c>
      <c r="M30" s="11" t="s">
        <v>1058</v>
      </c>
      <c r="N30" s="11">
        <v>6587</v>
      </c>
      <c r="O30" s="11" t="s">
        <v>1047</v>
      </c>
      <c r="P30" s="11" t="s">
        <v>117</v>
      </c>
      <c r="Q30" s="11" t="s">
        <v>1043</v>
      </c>
      <c r="R30" s="11" t="s">
        <v>1068</v>
      </c>
      <c r="S30" s="1">
        <f>COUNTIF('Project Hope UCSF and Dana Farb'!$B$2:$B$36,C30)</f>
        <v>0</v>
      </c>
      <c r="T30" s="1">
        <f>COUNTIF('Project Hope UCSF and Dana Farb'!$B$2:$B$36,C30)</f>
        <v>0</v>
      </c>
      <c r="U30" s="1"/>
      <c r="V30" s="1" t="s">
        <v>128</v>
      </c>
      <c r="W30" s="1" t="s">
        <v>128</v>
      </c>
      <c r="X30" s="1" t="s">
        <v>128</v>
      </c>
      <c r="Y30" s="66"/>
      <c r="Z30" s="66"/>
      <c r="AA30" s="66"/>
      <c r="AB30" s="66"/>
      <c r="AC30" s="11"/>
      <c r="AD30" s="11"/>
      <c r="AE30" s="81" t="b">
        <v>1</v>
      </c>
      <c r="AF30" s="81" t="b">
        <v>1</v>
      </c>
      <c r="AG30" s="81" t="b">
        <v>1</v>
      </c>
      <c r="AH30" s="80" t="s">
        <v>360</v>
      </c>
      <c r="AI30" s="80" t="s">
        <v>361</v>
      </c>
      <c r="AJ30" s="80" t="s">
        <v>362</v>
      </c>
      <c r="AK30" s="10">
        <f>COUNTIF($AO$2:$AO$241,B30)</f>
        <v>1</v>
      </c>
      <c r="AL30">
        <f>COUNTIF($AP$2:$AP$96,B30)</f>
        <v>1</v>
      </c>
      <c r="AO30" s="95" t="s">
        <v>542</v>
      </c>
      <c r="AP30" t="s">
        <v>154</v>
      </c>
      <c r="AR30" s="70"/>
    </row>
    <row r="31" spans="1:44" ht="15.75" customHeight="1">
      <c r="A31" s="11" t="s">
        <v>364</v>
      </c>
      <c r="B31" s="11" t="s">
        <v>258</v>
      </c>
      <c r="C31" s="11" t="s">
        <v>258</v>
      </c>
      <c r="D31" s="11" t="s">
        <v>365</v>
      </c>
      <c r="E31" s="11" t="s">
        <v>116</v>
      </c>
      <c r="F31" s="11">
        <v>81</v>
      </c>
      <c r="G31" s="11" t="s">
        <v>1040</v>
      </c>
      <c r="H31" s="11" t="s">
        <v>1051</v>
      </c>
      <c r="I31" s="11" t="s">
        <v>1042</v>
      </c>
      <c r="J31" s="11" t="s">
        <v>1043</v>
      </c>
      <c r="K31" s="11" t="s">
        <v>1044</v>
      </c>
      <c r="L31" s="11" t="s">
        <v>1045</v>
      </c>
      <c r="M31" s="11" t="s">
        <v>1058</v>
      </c>
      <c r="N31" s="11">
        <v>6381</v>
      </c>
      <c r="O31" s="11" t="s">
        <v>1047</v>
      </c>
      <c r="P31" s="11" t="s">
        <v>117</v>
      </c>
      <c r="Q31" s="11" t="s">
        <v>1043</v>
      </c>
      <c r="R31" s="11" t="s">
        <v>1103</v>
      </c>
      <c r="S31" s="1">
        <f>COUNTIF('Project Hope UCSF and Dana Farb'!$B$2:$B$36,C31)</f>
        <v>0</v>
      </c>
      <c r="T31" s="1">
        <f>COUNTIF('Project Hope UCSF and Dana Farb'!$B$2:$B$36,C31)</f>
        <v>0</v>
      </c>
      <c r="U31" s="1"/>
      <c r="V31" s="1" t="s">
        <v>366</v>
      </c>
      <c r="W31" s="1" t="s">
        <v>367</v>
      </c>
      <c r="X31" s="1" t="s">
        <v>368</v>
      </c>
      <c r="Y31" s="66"/>
      <c r="Z31" s="66" t="s">
        <v>1104</v>
      </c>
      <c r="AA31" s="66" t="s">
        <v>366</v>
      </c>
      <c r="AB31" s="66" t="s">
        <v>367</v>
      </c>
      <c r="AC31" s="66" t="s">
        <v>368</v>
      </c>
      <c r="AD31" s="66"/>
      <c r="AE31" s="10" t="b">
        <v>1</v>
      </c>
      <c r="AF31" s="10" t="b">
        <v>1</v>
      </c>
      <c r="AG31" s="10" t="b">
        <v>1</v>
      </c>
      <c r="AH31" s="11" t="s">
        <v>367</v>
      </c>
      <c r="AI31" s="11" t="s">
        <v>366</v>
      </c>
      <c r="AJ31" s="11" t="s">
        <v>368</v>
      </c>
      <c r="AK31" s="10">
        <f>COUNTIF($AO$2:$AO$241,B31)</f>
        <v>1</v>
      </c>
      <c r="AL31">
        <f>COUNTIF($AP$2:$AP$96,B31)</f>
        <v>1</v>
      </c>
      <c r="AO31" s="95" t="s">
        <v>338</v>
      </c>
      <c r="AP31" t="s">
        <v>339</v>
      </c>
    </row>
    <row r="32" spans="1:44" hidden="1">
      <c r="A32" s="11" t="s">
        <v>372</v>
      </c>
      <c r="B32" s="11" t="s">
        <v>373</v>
      </c>
      <c r="C32" s="11" t="s">
        <v>373</v>
      </c>
      <c r="D32" s="11" t="s">
        <v>374</v>
      </c>
      <c r="E32" s="11" t="s">
        <v>116</v>
      </c>
      <c r="F32" s="11">
        <v>78</v>
      </c>
      <c r="G32" s="11" t="s">
        <v>1040</v>
      </c>
      <c r="H32" s="11" t="s">
        <v>1051</v>
      </c>
      <c r="I32" s="11" t="s">
        <v>1064</v>
      </c>
      <c r="J32" s="11" t="s">
        <v>1043</v>
      </c>
      <c r="K32" s="11" t="s">
        <v>1052</v>
      </c>
      <c r="L32" s="11" t="s">
        <v>1053</v>
      </c>
      <c r="M32" s="11" t="s">
        <v>1046</v>
      </c>
      <c r="N32" s="11">
        <v>3490</v>
      </c>
      <c r="O32" s="11" t="s">
        <v>1047</v>
      </c>
      <c r="P32" s="11" t="s">
        <v>117</v>
      </c>
      <c r="Q32" s="11" t="s">
        <v>1043</v>
      </c>
      <c r="R32" s="11" t="s">
        <v>1080</v>
      </c>
      <c r="S32" s="1">
        <f>COUNTIF('Project Hope UCSF and Dana Farb'!$B$2:$B$36,C32)</f>
        <v>0</v>
      </c>
      <c r="T32" s="1">
        <f>COUNTIF('Project Hope UCSF and Dana Farb'!$B$2:$B$36,C32)</f>
        <v>0</v>
      </c>
      <c r="U32" s="1"/>
      <c r="V32" s="1" t="s">
        <v>128</v>
      </c>
      <c r="W32" s="1" t="s">
        <v>128</v>
      </c>
      <c r="X32" s="1" t="s">
        <v>128</v>
      </c>
      <c r="Y32" s="66"/>
      <c r="Z32" s="66"/>
      <c r="AA32" s="66"/>
      <c r="AB32" s="66"/>
      <c r="AC32" s="11"/>
      <c r="AD32" s="11"/>
      <c r="AE32" s="81" t="b">
        <v>1</v>
      </c>
      <c r="AF32" s="81" t="b">
        <v>1</v>
      </c>
      <c r="AG32" s="81" t="b">
        <v>1</v>
      </c>
      <c r="AH32" s="80" t="s">
        <v>375</v>
      </c>
      <c r="AI32" s="80" t="s">
        <v>376</v>
      </c>
      <c r="AJ32" s="80" t="s">
        <v>377</v>
      </c>
      <c r="AK32" s="10">
        <f>COUNTIF($AO$2:$AO$241,B32)</f>
        <v>1</v>
      </c>
      <c r="AL32">
        <f>COUNTIF($AP$2:$AP$96,B32)</f>
        <v>0</v>
      </c>
      <c r="AM32" t="s">
        <v>378</v>
      </c>
      <c r="AO32" s="95" t="s">
        <v>657</v>
      </c>
      <c r="AP32" t="s">
        <v>658</v>
      </c>
    </row>
    <row r="33" spans="1:42">
      <c r="A33" s="11" t="s">
        <v>382</v>
      </c>
      <c r="B33" s="11" t="s">
        <v>383</v>
      </c>
      <c r="C33" s="11" t="s">
        <v>383</v>
      </c>
      <c r="D33" s="11" t="s">
        <v>384</v>
      </c>
      <c r="E33" s="11" t="s">
        <v>116</v>
      </c>
      <c r="F33" s="11">
        <v>64</v>
      </c>
      <c r="G33" s="11" t="s">
        <v>1040</v>
      </c>
      <c r="H33" s="11" t="s">
        <v>1051</v>
      </c>
      <c r="I33" s="11" t="s">
        <v>1060</v>
      </c>
      <c r="J33" s="11" t="s">
        <v>1043</v>
      </c>
      <c r="K33" s="11" t="s">
        <v>1052</v>
      </c>
      <c r="L33" s="11" t="s">
        <v>1053</v>
      </c>
      <c r="M33" s="11" t="s">
        <v>1046</v>
      </c>
      <c r="N33" s="11">
        <v>337</v>
      </c>
      <c r="O33" s="11" t="s">
        <v>1105</v>
      </c>
      <c r="P33" s="11" t="s">
        <v>117</v>
      </c>
      <c r="Q33" s="11" t="s">
        <v>1043</v>
      </c>
      <c r="R33" s="11" t="s">
        <v>1048</v>
      </c>
      <c r="S33" s="1">
        <f>COUNTIF('Project Hope UCSF and Dana Farb'!$B$2:$B$36,C33)</f>
        <v>0</v>
      </c>
      <c r="T33" s="1">
        <f>COUNTIF('Project Hope UCSF and Dana Farb'!$B$2:$B$36,C33)</f>
        <v>0</v>
      </c>
      <c r="U33" s="1"/>
      <c r="V33" s="1" t="s">
        <v>128</v>
      </c>
      <c r="W33" s="1" t="s">
        <v>128</v>
      </c>
      <c r="X33" s="1" t="s">
        <v>128</v>
      </c>
      <c r="Y33" s="66"/>
      <c r="Z33" s="66"/>
      <c r="AA33" s="66"/>
      <c r="AB33" s="66"/>
      <c r="AC33" s="11"/>
      <c r="AD33" s="11"/>
      <c r="AE33" s="10" t="b">
        <v>0</v>
      </c>
      <c r="AF33" s="81" t="b">
        <v>1</v>
      </c>
      <c r="AG33" s="10" t="b">
        <v>0</v>
      </c>
      <c r="AH33" s="98" t="s">
        <v>385</v>
      </c>
      <c r="AI33" s="80" t="s">
        <v>386</v>
      </c>
      <c r="AJ33" s="98" t="s">
        <v>387</v>
      </c>
      <c r="AK33" s="10">
        <f>COUNTIF($AO$2:$AO$241,B33)</f>
        <v>1</v>
      </c>
      <c r="AL33">
        <f>COUNTIF($AP$2:$AP$96,B33)</f>
        <v>1</v>
      </c>
      <c r="AO33" s="95" t="s">
        <v>551</v>
      </c>
      <c r="AP33" t="s">
        <v>231</v>
      </c>
    </row>
    <row r="34" spans="1:42">
      <c r="A34" s="11" t="s">
        <v>390</v>
      </c>
      <c r="B34" s="11" t="s">
        <v>391</v>
      </c>
      <c r="C34" s="11" t="s">
        <v>391</v>
      </c>
      <c r="D34" s="11" t="s">
        <v>392</v>
      </c>
      <c r="E34" s="11" t="s">
        <v>289</v>
      </c>
      <c r="F34" s="11">
        <v>5</v>
      </c>
      <c r="G34" s="11" t="s">
        <v>1040</v>
      </c>
      <c r="H34" s="11" t="s">
        <v>1051</v>
      </c>
      <c r="I34" s="11" t="s">
        <v>1042</v>
      </c>
      <c r="J34" s="11" t="s">
        <v>1043</v>
      </c>
      <c r="K34" s="11" t="s">
        <v>1044</v>
      </c>
      <c r="L34" s="11" t="s">
        <v>1065</v>
      </c>
      <c r="M34" s="11" t="s">
        <v>1058</v>
      </c>
      <c r="N34" s="11">
        <v>12045</v>
      </c>
      <c r="O34" s="11" t="s">
        <v>1105</v>
      </c>
      <c r="P34" s="11" t="s">
        <v>393</v>
      </c>
      <c r="Q34" s="11" t="s">
        <v>1043</v>
      </c>
      <c r="R34" s="11" t="s">
        <v>1068</v>
      </c>
      <c r="S34" s="1">
        <f>COUNTIF('Project Hope UCSF and Dana Farb'!$B$2:$B$36,C34)</f>
        <v>0</v>
      </c>
      <c r="T34" s="1">
        <f>COUNTIF('Project Hope UCSF and Dana Farb'!$B$2:$B$36,C34)</f>
        <v>0</v>
      </c>
      <c r="U34" s="1"/>
      <c r="V34" s="1" t="s">
        <v>128</v>
      </c>
      <c r="W34" s="1" t="s">
        <v>128</v>
      </c>
      <c r="X34" s="1" t="s">
        <v>128</v>
      </c>
      <c r="Y34" s="66"/>
      <c r="Z34" s="66"/>
      <c r="AA34" s="66"/>
      <c r="AB34" s="66"/>
      <c r="AC34" s="11"/>
      <c r="AD34" s="11"/>
      <c r="AE34" s="81" t="b">
        <v>1</v>
      </c>
      <c r="AF34" s="81" t="b">
        <v>1</v>
      </c>
      <c r="AG34" s="10" t="b">
        <v>0</v>
      </c>
      <c r="AH34" s="80" t="s">
        <v>394</v>
      </c>
      <c r="AI34" s="80" t="s">
        <v>395</v>
      </c>
      <c r="AJ34" s="98" t="s">
        <v>396</v>
      </c>
      <c r="AK34" s="10">
        <f>COUNTIF($AO$2:$AO$241,B34)</f>
        <v>0</v>
      </c>
      <c r="AL34">
        <f>COUNTIF($AP$2:$AP$96,B34)</f>
        <v>1</v>
      </c>
      <c r="AO34" s="95" t="s">
        <v>688</v>
      </c>
      <c r="AP34" t="s">
        <v>158</v>
      </c>
    </row>
    <row r="35" spans="1:42">
      <c r="A35" s="11" t="s">
        <v>398</v>
      </c>
      <c r="B35" s="11" t="s">
        <v>346</v>
      </c>
      <c r="C35" s="11" t="s">
        <v>346</v>
      </c>
      <c r="D35" s="11" t="s">
        <v>399</v>
      </c>
      <c r="E35" s="11" t="s">
        <v>116</v>
      </c>
      <c r="F35" s="11">
        <v>77</v>
      </c>
      <c r="G35" s="11" t="s">
        <v>1040</v>
      </c>
      <c r="H35" s="11" t="s">
        <v>1041</v>
      </c>
      <c r="I35" s="11" t="s">
        <v>1042</v>
      </c>
      <c r="J35" s="11" t="s">
        <v>1043</v>
      </c>
      <c r="K35" s="11" t="s">
        <v>1044</v>
      </c>
      <c r="L35" s="11" t="s">
        <v>1045</v>
      </c>
      <c r="M35" s="11" t="s">
        <v>1046</v>
      </c>
      <c r="N35" s="11">
        <v>1840</v>
      </c>
      <c r="O35" s="11" t="s">
        <v>1047</v>
      </c>
      <c r="P35" s="11" t="s">
        <v>117</v>
      </c>
      <c r="Q35" s="11" t="s">
        <v>1056</v>
      </c>
      <c r="R35" s="11" t="s">
        <v>1106</v>
      </c>
      <c r="S35" s="1">
        <f>COUNTIF('Project Hope UCSF and Dana Farb'!$B$2:$B$36,C35)</f>
        <v>2</v>
      </c>
      <c r="T35" s="1">
        <f>COUNTIF('Project Hope UCSF and Dana Farb'!$B$2:$B$36,C35)</f>
        <v>2</v>
      </c>
      <c r="U35" s="1"/>
      <c r="V35" s="1" t="s">
        <v>400</v>
      </c>
      <c r="W35" s="1" t="s">
        <v>401</v>
      </c>
      <c r="X35" s="1" t="s">
        <v>402</v>
      </c>
      <c r="Y35" s="66"/>
      <c r="Z35" s="66" t="s">
        <v>1107</v>
      </c>
      <c r="AA35" s="5" t="s">
        <v>400</v>
      </c>
      <c r="AB35" s="66" t="s">
        <v>401</v>
      </c>
      <c r="AC35" s="66" t="s">
        <v>402</v>
      </c>
      <c r="AD35" s="11" t="s">
        <v>1108</v>
      </c>
      <c r="AE35" s="10" t="b">
        <v>1</v>
      </c>
      <c r="AF35" s="10" t="b">
        <v>0</v>
      </c>
      <c r="AG35" s="10" t="b">
        <v>1</v>
      </c>
      <c r="AH35" s="11" t="s">
        <v>401</v>
      </c>
      <c r="AI35" t="s">
        <v>400</v>
      </c>
      <c r="AJ35" s="11" t="s">
        <v>402</v>
      </c>
      <c r="AK35" s="10">
        <f>COUNTIF($AO$2:$AO$241,B35)</f>
        <v>1</v>
      </c>
      <c r="AL35">
        <f>COUNTIF($AP$2:$AP$96,B35)</f>
        <v>1</v>
      </c>
      <c r="AO35" s="95" t="s">
        <v>672</v>
      </c>
      <c r="AP35" t="s">
        <v>673</v>
      </c>
    </row>
    <row r="36" spans="1:42">
      <c r="A36" s="11" t="s">
        <v>398</v>
      </c>
      <c r="B36" s="11" t="s">
        <v>405</v>
      </c>
      <c r="C36" s="11" t="s">
        <v>405</v>
      </c>
      <c r="D36" s="11" t="s">
        <v>406</v>
      </c>
      <c r="E36" s="11" t="s">
        <v>116</v>
      </c>
      <c r="F36" s="11">
        <v>31</v>
      </c>
      <c r="G36" s="11" t="s">
        <v>1040</v>
      </c>
      <c r="H36" s="11" t="s">
        <v>1041</v>
      </c>
      <c r="I36" s="11" t="s">
        <v>1042</v>
      </c>
      <c r="J36" s="11" t="s">
        <v>1043</v>
      </c>
      <c r="K36" s="11" t="s">
        <v>1044</v>
      </c>
      <c r="L36" s="11" t="s">
        <v>1065</v>
      </c>
      <c r="M36" s="11" t="s">
        <v>1046</v>
      </c>
      <c r="N36" s="11">
        <v>2119</v>
      </c>
      <c r="O36" s="11" t="s">
        <v>1047</v>
      </c>
      <c r="P36" s="11" t="s">
        <v>117</v>
      </c>
      <c r="Q36" s="11" t="s">
        <v>1056</v>
      </c>
      <c r="R36" s="11" t="s">
        <v>1109</v>
      </c>
      <c r="S36" s="1">
        <f>COUNTIF('Project Hope UCSF and Dana Farb'!$B$2:$B$36,C36)</f>
        <v>1</v>
      </c>
      <c r="T36" s="1">
        <f>COUNTIF('Project Hope UCSF and Dana Farb'!$B$2:$B$36,C36)</f>
        <v>1</v>
      </c>
      <c r="U36" s="1"/>
      <c r="V36" s="1" t="s">
        <v>400</v>
      </c>
      <c r="W36" s="1" t="s">
        <v>407</v>
      </c>
      <c r="X36" s="1" t="s">
        <v>408</v>
      </c>
      <c r="Y36" s="66"/>
      <c r="Z36" s="66"/>
      <c r="AA36" s="5" t="s">
        <v>400</v>
      </c>
      <c r="AB36" s="66" t="s">
        <v>407</v>
      </c>
      <c r="AC36" s="66" t="s">
        <v>408</v>
      </c>
      <c r="AD36" s="11" t="s">
        <v>1108</v>
      </c>
      <c r="AE36" s="10" t="b">
        <v>1</v>
      </c>
      <c r="AF36" s="10" t="b">
        <v>0</v>
      </c>
      <c r="AG36" s="10" t="b">
        <v>1</v>
      </c>
      <c r="AH36" s="11" t="s">
        <v>407</v>
      </c>
      <c r="AI36" t="s">
        <v>400</v>
      </c>
      <c r="AJ36" s="11" t="s">
        <v>408</v>
      </c>
      <c r="AK36" s="10">
        <f>COUNTIF($AO$2:$AO$241,B36)</f>
        <v>1</v>
      </c>
      <c r="AL36">
        <f>COUNTIF($AP$2:$AP$96,B36)</f>
        <v>1</v>
      </c>
      <c r="AO36" s="95" t="s">
        <v>409</v>
      </c>
      <c r="AP36" t="s">
        <v>293</v>
      </c>
    </row>
    <row r="37" spans="1:42">
      <c r="A37" s="11" t="s">
        <v>398</v>
      </c>
      <c r="B37" s="11" t="s">
        <v>412</v>
      </c>
      <c r="C37" s="11" t="s">
        <v>412</v>
      </c>
      <c r="D37" s="11" t="s">
        <v>413</v>
      </c>
      <c r="E37" s="11" t="s">
        <v>116</v>
      </c>
      <c r="F37" s="11">
        <v>52</v>
      </c>
      <c r="G37" s="11" t="s">
        <v>1040</v>
      </c>
      <c r="H37" s="11" t="s">
        <v>1041</v>
      </c>
      <c r="I37" s="11" t="s">
        <v>1042</v>
      </c>
      <c r="J37" s="11" t="s">
        <v>1043</v>
      </c>
      <c r="K37" s="11" t="s">
        <v>1044</v>
      </c>
      <c r="L37" s="11" t="s">
        <v>1045</v>
      </c>
      <c r="M37" s="11" t="s">
        <v>1046</v>
      </c>
      <c r="N37" s="11">
        <v>2203</v>
      </c>
      <c r="O37" s="11" t="s">
        <v>1055</v>
      </c>
      <c r="P37" s="11" t="s">
        <v>117</v>
      </c>
      <c r="Q37" s="11" t="s">
        <v>1056</v>
      </c>
      <c r="R37" s="11" t="s">
        <v>1110</v>
      </c>
      <c r="S37" s="1">
        <f>COUNTIF('Project Hope UCSF and Dana Farb'!$B$2:$B$36,C37)</f>
        <v>2</v>
      </c>
      <c r="T37" s="1">
        <f>COUNTIF('Project Hope UCSF and Dana Farb'!$B$2:$B$36,C37)</f>
        <v>2</v>
      </c>
      <c r="U37" s="1"/>
      <c r="V37" s="1" t="s">
        <v>400</v>
      </c>
      <c r="W37" s="1" t="s">
        <v>414</v>
      </c>
      <c r="X37" s="1" t="s">
        <v>415</v>
      </c>
      <c r="Y37" s="66"/>
      <c r="Z37" s="66"/>
      <c r="AA37" s="5" t="s">
        <v>400</v>
      </c>
      <c r="AB37" s="66" t="s">
        <v>414</v>
      </c>
      <c r="AC37" s="66" t="s">
        <v>415</v>
      </c>
      <c r="AD37" s="11" t="s">
        <v>1108</v>
      </c>
      <c r="AE37" s="10" t="b">
        <v>1</v>
      </c>
      <c r="AF37" s="10" t="b">
        <v>0</v>
      </c>
      <c r="AG37" s="10" t="b">
        <v>1</v>
      </c>
      <c r="AH37" s="11" t="s">
        <v>414</v>
      </c>
      <c r="AI37" t="s">
        <v>400</v>
      </c>
      <c r="AJ37" s="11" t="s">
        <v>415</v>
      </c>
      <c r="AK37" s="10">
        <f>COUNTIF($AO$2:$AO$241,B37)</f>
        <v>0</v>
      </c>
      <c r="AL37">
        <f>COUNTIF($AP$2:$AP$96,B37)</f>
        <v>1</v>
      </c>
      <c r="AO37" s="95" t="s">
        <v>534</v>
      </c>
      <c r="AP37" t="s">
        <v>535</v>
      </c>
    </row>
    <row r="38" spans="1:42">
      <c r="A38" s="11" t="s">
        <v>398</v>
      </c>
      <c r="B38" s="11" t="s">
        <v>418</v>
      </c>
      <c r="C38" s="11" t="s">
        <v>418</v>
      </c>
      <c r="D38" s="11" t="s">
        <v>419</v>
      </c>
      <c r="E38" s="11" t="s">
        <v>116</v>
      </c>
      <c r="F38" s="11">
        <v>51</v>
      </c>
      <c r="G38" s="11" t="s">
        <v>1040</v>
      </c>
      <c r="H38" s="11" t="s">
        <v>1041</v>
      </c>
      <c r="I38" s="11" t="s">
        <v>1042</v>
      </c>
      <c r="J38" s="11" t="s">
        <v>1043</v>
      </c>
      <c r="K38" s="11" t="s">
        <v>1044</v>
      </c>
      <c r="L38" s="11" t="s">
        <v>1065</v>
      </c>
      <c r="M38" s="11" t="s">
        <v>1046</v>
      </c>
      <c r="N38" s="11">
        <v>1500</v>
      </c>
      <c r="O38" s="11" t="s">
        <v>1047</v>
      </c>
      <c r="P38" s="11" t="s">
        <v>117</v>
      </c>
      <c r="Q38" s="11" t="s">
        <v>1056</v>
      </c>
      <c r="R38" s="11" t="s">
        <v>1111</v>
      </c>
      <c r="S38" s="1">
        <f>COUNTIF('Project Hope UCSF and Dana Farb'!$B$2:$B$36,C38)</f>
        <v>2</v>
      </c>
      <c r="T38" s="1">
        <f>COUNTIF('Project Hope UCSF and Dana Farb'!$B$2:$B$36,C38)</f>
        <v>2</v>
      </c>
      <c r="U38" s="1"/>
      <c r="V38" s="1" t="s">
        <v>400</v>
      </c>
      <c r="W38" s="1" t="s">
        <v>420</v>
      </c>
      <c r="X38" s="1" t="s">
        <v>421</v>
      </c>
      <c r="Y38" s="66"/>
      <c r="Z38" s="66" t="s">
        <v>1107</v>
      </c>
      <c r="AA38" s="66" t="s">
        <v>400</v>
      </c>
      <c r="AB38" s="66" t="s">
        <v>420</v>
      </c>
      <c r="AC38" s="66" t="s">
        <v>421</v>
      </c>
      <c r="AD38" s="66"/>
      <c r="AE38" s="10" t="b">
        <v>1</v>
      </c>
      <c r="AF38" s="10" t="b">
        <v>1</v>
      </c>
      <c r="AG38" s="10" t="b">
        <v>1</v>
      </c>
      <c r="AH38" s="11" t="s">
        <v>420</v>
      </c>
      <c r="AI38" s="11" t="s">
        <v>400</v>
      </c>
      <c r="AJ38" s="11" t="s">
        <v>421</v>
      </c>
      <c r="AK38" s="10">
        <f>COUNTIF($AO$2:$AO$241,B38)</f>
        <v>0</v>
      </c>
      <c r="AL38">
        <f>COUNTIF($AP$2:$AP$96,B38)</f>
        <v>1</v>
      </c>
      <c r="AO38" s="95" t="s">
        <v>416</v>
      </c>
      <c r="AP38" t="s">
        <v>261</v>
      </c>
    </row>
    <row r="39" spans="1:42" ht="60">
      <c r="A39" s="11" t="s">
        <v>425</v>
      </c>
      <c r="B39" s="11" t="s">
        <v>320</v>
      </c>
      <c r="C39" s="11" t="s">
        <v>320</v>
      </c>
      <c r="D39" s="11" t="s">
        <v>426</v>
      </c>
      <c r="E39" s="11" t="s">
        <v>116</v>
      </c>
      <c r="F39" s="11">
        <v>75</v>
      </c>
      <c r="G39" s="11" t="s">
        <v>1040</v>
      </c>
      <c r="H39" s="11" t="s">
        <v>1051</v>
      </c>
      <c r="I39" s="11" t="s">
        <v>1060</v>
      </c>
      <c r="J39" s="11" t="s">
        <v>1043</v>
      </c>
      <c r="K39" s="11" t="s">
        <v>1044</v>
      </c>
      <c r="L39" s="11" t="s">
        <v>1053</v>
      </c>
      <c r="M39" s="11" t="s">
        <v>1046</v>
      </c>
      <c r="N39" s="11">
        <v>919</v>
      </c>
      <c r="O39" s="11" t="s">
        <v>1047</v>
      </c>
      <c r="P39" s="11" t="s">
        <v>117</v>
      </c>
      <c r="Q39" s="11" t="s">
        <v>1043</v>
      </c>
      <c r="R39" s="11" t="s">
        <v>1074</v>
      </c>
      <c r="S39" s="1">
        <f>COUNTIF('Project Hope UCSF and Dana Farb'!$B$2:$B$36,C39)</f>
        <v>0</v>
      </c>
      <c r="T39" s="1">
        <f>COUNTIF('Project Hope UCSF and Dana Farb'!$B$2:$B$36,C39)</f>
        <v>0</v>
      </c>
      <c r="U39" s="1" t="s">
        <v>1112</v>
      </c>
      <c r="V39" s="1" t="s">
        <v>427</v>
      </c>
      <c r="W39" s="1" t="s">
        <v>428</v>
      </c>
      <c r="X39" s="1" t="s">
        <v>429</v>
      </c>
      <c r="Y39" s="66" t="s">
        <v>1113</v>
      </c>
      <c r="Z39" s="66" t="s">
        <v>1114</v>
      </c>
      <c r="AA39" s="66" t="s">
        <v>427</v>
      </c>
      <c r="AB39" s="66" t="s">
        <v>1115</v>
      </c>
      <c r="AC39" s="89" t="s">
        <v>1116</v>
      </c>
      <c r="AD39" s="11" t="s">
        <v>1117</v>
      </c>
      <c r="AE39" s="10" t="b">
        <v>1</v>
      </c>
      <c r="AF39" s="10" t="b">
        <v>1</v>
      </c>
      <c r="AG39" s="10" t="b">
        <v>1</v>
      </c>
      <c r="AH39" s="11" t="s">
        <v>430</v>
      </c>
      <c r="AI39" s="11" t="s">
        <v>427</v>
      </c>
      <c r="AJ39" s="11" t="s">
        <v>431</v>
      </c>
      <c r="AK39" s="10">
        <f>COUNTIF($AO$2:$AO$241,B39)</f>
        <v>1</v>
      </c>
      <c r="AL39">
        <f>COUNTIF($AP$2:$AP$96,B39)</f>
        <v>1</v>
      </c>
      <c r="AO39" s="95" t="s">
        <v>720</v>
      </c>
      <c r="AP39" t="s">
        <v>287</v>
      </c>
    </row>
    <row r="40" spans="1:42">
      <c r="A40" s="11" t="s">
        <v>433</v>
      </c>
      <c r="B40" s="11" t="s">
        <v>142</v>
      </c>
      <c r="C40" s="11" t="s">
        <v>142</v>
      </c>
      <c r="D40" s="11" t="s">
        <v>434</v>
      </c>
      <c r="E40" s="11" t="s">
        <v>116</v>
      </c>
      <c r="F40" s="11">
        <v>25</v>
      </c>
      <c r="G40" s="11" t="s">
        <v>1040</v>
      </c>
      <c r="H40" s="11" t="s">
        <v>1051</v>
      </c>
      <c r="I40" s="11" t="s">
        <v>1060</v>
      </c>
      <c r="J40" s="11" t="s">
        <v>1043</v>
      </c>
      <c r="K40" s="11" t="s">
        <v>1052</v>
      </c>
      <c r="L40" s="11" t="s">
        <v>1053</v>
      </c>
      <c r="M40" s="11" t="s">
        <v>1058</v>
      </c>
      <c r="N40" s="11">
        <v>6770</v>
      </c>
      <c r="O40" s="11" t="s">
        <v>1047</v>
      </c>
      <c r="P40" s="11" t="s">
        <v>117</v>
      </c>
      <c r="Q40" s="11" t="s">
        <v>1056</v>
      </c>
      <c r="R40" s="11" t="s">
        <v>1059</v>
      </c>
      <c r="S40" s="1">
        <f>COUNTIF('Project Hope UCSF and Dana Farb'!$B$2:$B$36,C40)</f>
        <v>0</v>
      </c>
      <c r="T40" s="1">
        <f>COUNTIF('Project Hope UCSF and Dana Farb'!$B$2:$B$36,C40)</f>
        <v>0</v>
      </c>
      <c r="U40" s="1"/>
      <c r="V40" s="1" t="s">
        <v>435</v>
      </c>
      <c r="W40" s="1" t="s">
        <v>436</v>
      </c>
      <c r="X40" s="1" t="s">
        <v>437</v>
      </c>
      <c r="Y40" s="66"/>
      <c r="Z40" s="66" t="s">
        <v>1118</v>
      </c>
      <c r="AA40" s="66" t="s">
        <v>435</v>
      </c>
      <c r="AB40" s="66" t="s">
        <v>436</v>
      </c>
      <c r="AC40" s="66" t="s">
        <v>437</v>
      </c>
      <c r="AD40" s="66"/>
      <c r="AE40" s="10" t="b">
        <v>1</v>
      </c>
      <c r="AF40" s="10" t="b">
        <v>1</v>
      </c>
      <c r="AG40" s="10" t="b">
        <v>1</v>
      </c>
      <c r="AH40" s="11" t="s">
        <v>436</v>
      </c>
      <c r="AI40" s="11" t="s">
        <v>435</v>
      </c>
      <c r="AJ40" s="11" t="s">
        <v>437</v>
      </c>
      <c r="AK40" s="10">
        <f>COUNTIF($AO$2:$AO$241,B40)</f>
        <v>1</v>
      </c>
      <c r="AL40">
        <f>COUNTIF($AP$2:$AP$96,B40)</f>
        <v>1</v>
      </c>
      <c r="AO40" s="95" t="s">
        <v>521</v>
      </c>
      <c r="AP40" t="s">
        <v>278</v>
      </c>
    </row>
    <row r="41" spans="1:42">
      <c r="A41" s="11" t="s">
        <v>440</v>
      </c>
      <c r="B41" s="11" t="s">
        <v>441</v>
      </c>
      <c r="C41" s="11" t="s">
        <v>441</v>
      </c>
      <c r="D41" s="11" t="s">
        <v>442</v>
      </c>
      <c r="E41" s="11" t="s">
        <v>116</v>
      </c>
      <c r="F41" s="11">
        <v>18</v>
      </c>
      <c r="G41" s="11" t="s">
        <v>1040</v>
      </c>
      <c r="H41" s="11" t="s">
        <v>1041</v>
      </c>
      <c r="I41" s="11" t="s">
        <v>1042</v>
      </c>
      <c r="J41" s="11" t="s">
        <v>1043</v>
      </c>
      <c r="K41" s="11" t="s">
        <v>1044</v>
      </c>
      <c r="L41" s="11" t="s">
        <v>1094</v>
      </c>
      <c r="M41" s="11" t="s">
        <v>1058</v>
      </c>
      <c r="N41" s="11">
        <v>11184</v>
      </c>
      <c r="O41" s="11" t="s">
        <v>1047</v>
      </c>
      <c r="P41" s="11" t="s">
        <v>117</v>
      </c>
      <c r="Q41" s="11" t="s">
        <v>1056</v>
      </c>
      <c r="R41" s="11" t="s">
        <v>1119</v>
      </c>
      <c r="S41" s="1">
        <f>COUNTIF('Project Hope UCSF and Dana Farb'!$B$2:$B$36,C41)</f>
        <v>0</v>
      </c>
      <c r="T41" s="1">
        <f>COUNTIF('Project Hope UCSF and Dana Farb'!$B$2:$B$36,C41)</f>
        <v>0</v>
      </c>
      <c r="U41" s="1"/>
      <c r="V41" s="1" t="s">
        <v>443</v>
      </c>
      <c r="W41" s="1" t="s">
        <v>444</v>
      </c>
      <c r="X41" s="1" t="s">
        <v>445</v>
      </c>
      <c r="Y41" s="66"/>
      <c r="Z41" s="66" t="s">
        <v>1120</v>
      </c>
      <c r="AA41" s="66" t="s">
        <v>443</v>
      </c>
      <c r="AB41" s="66" t="s">
        <v>444</v>
      </c>
      <c r="AC41" s="66" t="s">
        <v>445</v>
      </c>
      <c r="AD41" s="66"/>
      <c r="AE41" s="10" t="b">
        <v>1</v>
      </c>
      <c r="AF41" s="10" t="b">
        <v>1</v>
      </c>
      <c r="AG41" s="10" t="b">
        <v>1</v>
      </c>
      <c r="AH41" s="11" t="s">
        <v>444</v>
      </c>
      <c r="AI41" s="11" t="s">
        <v>443</v>
      </c>
      <c r="AJ41" s="11" t="s">
        <v>445</v>
      </c>
      <c r="AK41" s="10">
        <f>COUNTIF($AO$2:$AO$241,B41)</f>
        <v>1</v>
      </c>
      <c r="AL41">
        <f>COUNTIF($AP$2:$AP$96,B41)</f>
        <v>1</v>
      </c>
      <c r="AO41" s="95" t="s">
        <v>714</v>
      </c>
      <c r="AP41" t="s">
        <v>515</v>
      </c>
    </row>
    <row r="42" spans="1:42">
      <c r="A42" s="11" t="s">
        <v>448</v>
      </c>
      <c r="B42" s="11" t="s">
        <v>449</v>
      </c>
      <c r="C42" s="11" t="s">
        <v>449</v>
      </c>
      <c r="D42" s="11" t="s">
        <v>450</v>
      </c>
      <c r="E42" s="11" t="s">
        <v>289</v>
      </c>
      <c r="F42" s="11">
        <v>12</v>
      </c>
      <c r="G42" s="11" t="s">
        <v>1040</v>
      </c>
      <c r="H42" s="11" t="s">
        <v>1051</v>
      </c>
      <c r="I42" s="11" t="s">
        <v>1042</v>
      </c>
      <c r="J42" s="11" t="s">
        <v>1043</v>
      </c>
      <c r="K42" s="11" t="s">
        <v>1044</v>
      </c>
      <c r="L42" s="11" t="s">
        <v>1065</v>
      </c>
      <c r="M42" s="11" t="s">
        <v>1058</v>
      </c>
      <c r="N42" s="11">
        <v>13505</v>
      </c>
      <c r="O42" s="11" t="s">
        <v>1105</v>
      </c>
      <c r="P42" s="11" t="s">
        <v>451</v>
      </c>
      <c r="Q42" s="11" t="s">
        <v>1043</v>
      </c>
      <c r="R42" s="11" t="s">
        <v>1048</v>
      </c>
      <c r="S42" s="1">
        <f>COUNTIF('Project Hope UCSF and Dana Farb'!$B$2:$B$36,C42)</f>
        <v>0</v>
      </c>
      <c r="T42" s="1">
        <f>COUNTIF('Project Hope UCSF and Dana Farb'!$B$2:$B$36,C42)</f>
        <v>0</v>
      </c>
      <c r="U42" s="1"/>
      <c r="V42" s="1" t="s">
        <v>128</v>
      </c>
      <c r="W42" s="1" t="s">
        <v>128</v>
      </c>
      <c r="X42" s="1" t="s">
        <v>128</v>
      </c>
      <c r="Y42" s="66"/>
      <c r="Z42" s="66"/>
      <c r="AA42" s="66"/>
      <c r="AB42" s="66"/>
      <c r="AC42" s="11"/>
      <c r="AD42" s="11"/>
      <c r="AE42" s="10" t="b">
        <v>0</v>
      </c>
      <c r="AF42" s="81" t="b">
        <v>1</v>
      </c>
      <c r="AG42" s="10" t="b">
        <v>0</v>
      </c>
      <c r="AH42" s="11" t="s">
        <v>156</v>
      </c>
      <c r="AI42" s="80" t="s">
        <v>452</v>
      </c>
      <c r="AJ42" s="11" t="s">
        <v>156</v>
      </c>
      <c r="AK42" s="10">
        <f>COUNTIF($AO$2:$AO$241,B42)</f>
        <v>0</v>
      </c>
      <c r="AL42">
        <f>COUNTIF($AP$2:$AP$96,B42)</f>
        <v>1</v>
      </c>
      <c r="AO42" s="95" t="s">
        <v>597</v>
      </c>
      <c r="AP42" t="s">
        <v>195</v>
      </c>
    </row>
    <row r="43" spans="1:42">
      <c r="A43" s="11" t="s">
        <v>455</v>
      </c>
      <c r="B43" s="11" t="s">
        <v>86</v>
      </c>
      <c r="C43" s="11" t="s">
        <v>86</v>
      </c>
      <c r="D43" s="11" t="s">
        <v>456</v>
      </c>
      <c r="E43" s="11" t="s">
        <v>289</v>
      </c>
      <c r="F43" s="11">
        <v>11</v>
      </c>
      <c r="G43" s="11" t="s">
        <v>1040</v>
      </c>
      <c r="H43" s="11" t="s">
        <v>1041</v>
      </c>
      <c r="I43" s="11" t="s">
        <v>1042</v>
      </c>
      <c r="J43" s="11" t="s">
        <v>1043</v>
      </c>
      <c r="K43" s="11" t="s">
        <v>1044</v>
      </c>
      <c r="L43" s="11" t="s">
        <v>1053</v>
      </c>
      <c r="M43" s="11" t="s">
        <v>1058</v>
      </c>
      <c r="N43" s="11">
        <v>8395</v>
      </c>
      <c r="O43" s="11" t="s">
        <v>1105</v>
      </c>
      <c r="P43" s="11" t="s">
        <v>451</v>
      </c>
      <c r="Q43" s="11" t="s">
        <v>1056</v>
      </c>
      <c r="R43" s="11" t="s">
        <v>1121</v>
      </c>
      <c r="S43" s="1">
        <f>COUNTIF('Project Hope UCSF and Dana Farb'!$B$2:$B$36,C43)</f>
        <v>0</v>
      </c>
      <c r="T43" s="1">
        <f>COUNTIF('Project Hope UCSF and Dana Farb'!$B$2:$B$36,C43)</f>
        <v>0</v>
      </c>
      <c r="U43" s="1"/>
      <c r="V43" s="1" t="s">
        <v>128</v>
      </c>
      <c r="W43" s="1" t="s">
        <v>128</v>
      </c>
      <c r="X43" s="1" t="s">
        <v>128</v>
      </c>
      <c r="Y43" s="66"/>
      <c r="Z43" s="66"/>
      <c r="AA43" s="66"/>
      <c r="AB43" s="66"/>
      <c r="AC43" s="11"/>
      <c r="AD43" s="11"/>
      <c r="AE43" s="81" t="b">
        <v>1</v>
      </c>
      <c r="AF43" s="10" t="b">
        <v>0</v>
      </c>
      <c r="AG43" s="81" t="b">
        <v>1</v>
      </c>
      <c r="AH43" s="80" t="s">
        <v>87</v>
      </c>
      <c r="AI43" s="11" t="s">
        <v>156</v>
      </c>
      <c r="AJ43" s="80" t="s">
        <v>88</v>
      </c>
      <c r="AK43" s="10">
        <f>COUNTIF($AO$2:$AO$241,B43)</f>
        <v>0</v>
      </c>
      <c r="AL43">
        <f>COUNTIF($AP$2:$AP$96,B43)</f>
        <v>1</v>
      </c>
      <c r="AO43" s="95" t="s">
        <v>604</v>
      </c>
      <c r="AP43" t="s">
        <v>238</v>
      </c>
    </row>
    <row r="44" spans="1:42">
      <c r="A44" s="11" t="s">
        <v>458</v>
      </c>
      <c r="B44" s="11" t="s">
        <v>250</v>
      </c>
      <c r="C44" s="11" t="s">
        <v>250</v>
      </c>
      <c r="D44" s="11" t="s">
        <v>459</v>
      </c>
      <c r="E44" s="11" t="s">
        <v>116</v>
      </c>
      <c r="F44" s="11">
        <v>46</v>
      </c>
      <c r="G44" s="11" t="s">
        <v>1040</v>
      </c>
      <c r="H44" s="11" t="s">
        <v>1051</v>
      </c>
      <c r="I44" s="11" t="s">
        <v>1060</v>
      </c>
      <c r="J44" s="11" t="s">
        <v>1043</v>
      </c>
      <c r="K44" s="11" t="s">
        <v>1052</v>
      </c>
      <c r="L44" s="11" t="s">
        <v>1053</v>
      </c>
      <c r="M44" s="11" t="s">
        <v>1058</v>
      </c>
      <c r="N44" s="11">
        <v>6081</v>
      </c>
      <c r="O44" s="11" t="s">
        <v>1047</v>
      </c>
      <c r="P44" s="11" t="s">
        <v>117</v>
      </c>
      <c r="Q44" s="11" t="s">
        <v>1043</v>
      </c>
      <c r="R44" s="11" t="s">
        <v>1074</v>
      </c>
      <c r="S44" s="1">
        <f>COUNTIF('Project Hope UCSF and Dana Farb'!$B$2:$B$36,C44)</f>
        <v>0</v>
      </c>
      <c r="T44" s="1">
        <f>COUNTIF('Project Hope UCSF and Dana Farb'!$B$2:$B$36,C44)</f>
        <v>0</v>
      </c>
      <c r="U44" s="1"/>
      <c r="V44" s="1" t="s">
        <v>460</v>
      </c>
      <c r="W44" s="1" t="s">
        <v>461</v>
      </c>
      <c r="X44" s="1" t="s">
        <v>462</v>
      </c>
      <c r="Y44" s="66"/>
      <c r="Z44" s="66" t="s">
        <v>1122</v>
      </c>
      <c r="AA44" s="66" t="s">
        <v>460</v>
      </c>
      <c r="AB44" s="66" t="s">
        <v>461</v>
      </c>
      <c r="AC44" s="66" t="s">
        <v>462</v>
      </c>
      <c r="AD44" s="66"/>
      <c r="AE44" s="10" t="b">
        <v>1</v>
      </c>
      <c r="AF44" s="10" t="b">
        <v>1</v>
      </c>
      <c r="AG44" s="10" t="b">
        <v>1</v>
      </c>
      <c r="AH44" s="11" t="s">
        <v>461</v>
      </c>
      <c r="AI44" s="11" t="s">
        <v>460</v>
      </c>
      <c r="AJ44" s="11" t="s">
        <v>462</v>
      </c>
      <c r="AK44" s="10">
        <f>COUNTIF($AO$2:$AO$241,B44)</f>
        <v>1</v>
      </c>
      <c r="AL44">
        <f>COUNTIF($AP$2:$AP$96,B44)</f>
        <v>1</v>
      </c>
      <c r="AO44" s="95" t="s">
        <v>705</v>
      </c>
      <c r="AP44" t="s">
        <v>498</v>
      </c>
    </row>
    <row r="45" spans="1:42" ht="24">
      <c r="A45" s="11" t="s">
        <v>50</v>
      </c>
      <c r="B45" s="11" t="s">
        <v>51</v>
      </c>
      <c r="C45" s="11" t="s">
        <v>51</v>
      </c>
      <c r="D45" s="11" t="s">
        <v>466</v>
      </c>
      <c r="E45" s="11" t="s">
        <v>116</v>
      </c>
      <c r="F45" s="11">
        <v>47</v>
      </c>
      <c r="G45" s="11" t="s">
        <v>1123</v>
      </c>
      <c r="H45" s="11" t="s">
        <v>1041</v>
      </c>
      <c r="I45" s="11" t="s">
        <v>1064</v>
      </c>
      <c r="J45" s="11" t="s">
        <v>1043</v>
      </c>
      <c r="K45" s="11" t="s">
        <v>1052</v>
      </c>
      <c r="L45" s="11" t="s">
        <v>1053</v>
      </c>
      <c r="M45" s="11" t="s">
        <v>1046</v>
      </c>
      <c r="N45" s="11">
        <v>2307</v>
      </c>
      <c r="O45" s="11" t="s">
        <v>1047</v>
      </c>
      <c r="P45" s="11" t="s">
        <v>117</v>
      </c>
      <c r="Q45" s="11" t="s">
        <v>1043</v>
      </c>
      <c r="R45" s="11" t="s">
        <v>1088</v>
      </c>
      <c r="S45" s="1">
        <f>COUNTIF('Project Hope UCSF and Dana Farb'!$B$2:$B$36,C45)</f>
        <v>0</v>
      </c>
      <c r="T45" s="1">
        <f>COUNTIF('Project Hope UCSF and Dana Farb'!$B$2:$B$36,C45)</f>
        <v>0</v>
      </c>
      <c r="U45" s="1"/>
      <c r="V45" s="1" t="s">
        <v>53</v>
      </c>
      <c r="W45" s="1" t="s">
        <v>467</v>
      </c>
      <c r="X45" s="1" t="s">
        <v>468</v>
      </c>
      <c r="Y45" s="66"/>
      <c r="Z45" s="66" t="s">
        <v>1124</v>
      </c>
      <c r="AA45" s="66" t="s">
        <v>53</v>
      </c>
      <c r="AB45" s="7" t="s">
        <v>1125</v>
      </c>
      <c r="AC45" s="11" t="s">
        <v>1126</v>
      </c>
      <c r="AD45" s="11"/>
      <c r="AE45" s="10" t="b">
        <v>0</v>
      </c>
      <c r="AF45" s="10" t="b">
        <v>1</v>
      </c>
      <c r="AG45" s="10" t="b">
        <v>1</v>
      </c>
      <c r="AH45" s="89"/>
      <c r="AI45" s="11" t="s">
        <v>53</v>
      </c>
      <c r="AJ45" s="11" t="s">
        <v>54</v>
      </c>
      <c r="AK45" s="10">
        <f>COUNTIF($AO$2:$AO$241,B45)</f>
        <v>1</v>
      </c>
      <c r="AL45">
        <f>COUNTIF($AP$2:$AP$96,B45)</f>
        <v>1</v>
      </c>
      <c r="AM45" s="77" t="s">
        <v>469</v>
      </c>
      <c r="AO45" s="95" t="s">
        <v>696</v>
      </c>
      <c r="AP45" t="s">
        <v>269</v>
      </c>
    </row>
    <row r="46" spans="1:42">
      <c r="A46" s="11" t="s">
        <v>473</v>
      </c>
      <c r="B46" s="11" t="s">
        <v>454</v>
      </c>
      <c r="C46" s="11" t="s">
        <v>454</v>
      </c>
      <c r="D46" s="11" t="s">
        <v>474</v>
      </c>
      <c r="E46" s="11" t="s">
        <v>289</v>
      </c>
      <c r="F46" s="11">
        <v>13</v>
      </c>
      <c r="G46" s="11" t="s">
        <v>1040</v>
      </c>
      <c r="H46" s="11" t="s">
        <v>1041</v>
      </c>
      <c r="I46" s="11" t="s">
        <v>1042</v>
      </c>
      <c r="J46" s="11" t="s">
        <v>1043</v>
      </c>
      <c r="K46" s="11" t="s">
        <v>1044</v>
      </c>
      <c r="L46" s="11" t="s">
        <v>1053</v>
      </c>
      <c r="M46" s="11" t="s">
        <v>1046</v>
      </c>
      <c r="N46" s="11">
        <v>1897</v>
      </c>
      <c r="O46" s="11" t="s">
        <v>1047</v>
      </c>
      <c r="P46" s="11" t="s">
        <v>117</v>
      </c>
      <c r="Q46" s="11" t="s">
        <v>1043</v>
      </c>
      <c r="R46" s="11" t="s">
        <v>1080</v>
      </c>
      <c r="S46" s="1">
        <f>COUNTIF('Project Hope UCSF and Dana Farb'!$B$2:$B$36,C46)</f>
        <v>0</v>
      </c>
      <c r="T46" s="1">
        <f>COUNTIF('Project Hope UCSF and Dana Farb'!$B$2:$B$36,C46)</f>
        <v>0</v>
      </c>
      <c r="U46" s="1"/>
      <c r="V46" s="1" t="s">
        <v>475</v>
      </c>
      <c r="W46" s="1" t="s">
        <v>476</v>
      </c>
      <c r="X46" s="1" t="s">
        <v>477</v>
      </c>
      <c r="Y46" s="66"/>
      <c r="Z46" s="66" t="s">
        <v>1127</v>
      </c>
      <c r="AA46" s="66" t="s">
        <v>475</v>
      </c>
      <c r="AB46" s="66" t="s">
        <v>476</v>
      </c>
      <c r="AC46" s="11" t="s">
        <v>478</v>
      </c>
      <c r="AD46" s="11" t="s">
        <v>1128</v>
      </c>
      <c r="AE46" s="10" t="b">
        <v>1</v>
      </c>
      <c r="AF46" s="10" t="b">
        <v>1</v>
      </c>
      <c r="AG46" s="10" t="b">
        <v>1</v>
      </c>
      <c r="AH46" s="11" t="s">
        <v>476</v>
      </c>
      <c r="AI46" s="11" t="s">
        <v>475</v>
      </c>
      <c r="AJ46" s="11" t="s">
        <v>478</v>
      </c>
      <c r="AK46" s="10">
        <f>COUNTIF($AO$2:$AO$241,B46)</f>
        <v>1</v>
      </c>
      <c r="AL46">
        <f>COUNTIF($AP$2:$AP$96,B46)</f>
        <v>1</v>
      </c>
      <c r="AO46" s="95" t="s">
        <v>789</v>
      </c>
      <c r="AP46" t="s">
        <v>342</v>
      </c>
    </row>
    <row r="47" spans="1:42" ht="24">
      <c r="A47" s="11" t="s">
        <v>481</v>
      </c>
      <c r="B47" s="11" t="s">
        <v>347</v>
      </c>
      <c r="C47" s="11" t="s">
        <v>347</v>
      </c>
      <c r="D47" s="11" t="s">
        <v>482</v>
      </c>
      <c r="E47" s="11" t="s">
        <v>116</v>
      </c>
      <c r="F47" s="11">
        <v>19</v>
      </c>
      <c r="G47" s="11" t="s">
        <v>1040</v>
      </c>
      <c r="H47" s="11" t="s">
        <v>1051</v>
      </c>
      <c r="I47" s="11" t="s">
        <v>1064</v>
      </c>
      <c r="J47" s="11" t="s">
        <v>1043</v>
      </c>
      <c r="K47" s="11" t="s">
        <v>1052</v>
      </c>
      <c r="L47" s="11" t="s">
        <v>1053</v>
      </c>
      <c r="M47" s="11" t="s">
        <v>1058</v>
      </c>
      <c r="N47" s="11">
        <v>5908</v>
      </c>
      <c r="O47" s="11" t="s">
        <v>1047</v>
      </c>
      <c r="P47" s="11" t="s">
        <v>117</v>
      </c>
      <c r="Q47" s="11" t="s">
        <v>1043</v>
      </c>
      <c r="R47" s="11" t="s">
        <v>1074</v>
      </c>
      <c r="S47" s="1">
        <f>COUNTIF('Project Hope UCSF and Dana Farb'!$B$2:$B$36,C47)</f>
        <v>0</v>
      </c>
      <c r="T47" s="1">
        <f>COUNTIF('Project Hope UCSF and Dana Farb'!$B$2:$B$36,C47)</f>
        <v>0</v>
      </c>
      <c r="U47" s="1"/>
      <c r="V47" s="1" t="s">
        <v>483</v>
      </c>
      <c r="W47" s="1" t="s">
        <v>484</v>
      </c>
      <c r="X47" s="1" t="s">
        <v>485</v>
      </c>
      <c r="Y47" s="66"/>
      <c r="Z47" s="66" t="s">
        <v>1129</v>
      </c>
      <c r="AA47" s="66" t="s">
        <v>483</v>
      </c>
      <c r="AB47" s="66" t="s">
        <v>484</v>
      </c>
      <c r="AC47" s="89" t="s">
        <v>1130</v>
      </c>
      <c r="AD47" s="11" t="s">
        <v>1131</v>
      </c>
      <c r="AE47" s="10" t="b">
        <v>1</v>
      </c>
      <c r="AF47" s="10" t="b">
        <v>1</v>
      </c>
      <c r="AG47" s="10" t="b">
        <v>1</v>
      </c>
      <c r="AH47" s="11" t="s">
        <v>484</v>
      </c>
      <c r="AI47" s="11" t="s">
        <v>483</v>
      </c>
      <c r="AJ47" s="11" t="s">
        <v>486</v>
      </c>
      <c r="AK47" s="10">
        <f>COUNTIF($AO$2:$AO$241,B47)</f>
        <v>1</v>
      </c>
      <c r="AL47">
        <f>COUNTIF($AP$2:$AP$96,B47)</f>
        <v>1</v>
      </c>
      <c r="AO47" s="95" t="s">
        <v>590</v>
      </c>
      <c r="AP47" t="s">
        <v>307</v>
      </c>
    </row>
    <row r="48" spans="1:42">
      <c r="A48" s="11" t="s">
        <v>1132</v>
      </c>
      <c r="B48" s="11" t="s">
        <v>275</v>
      </c>
      <c r="C48" s="11" t="s">
        <v>275</v>
      </c>
      <c r="D48" s="11" t="s">
        <v>746</v>
      </c>
      <c r="E48" s="11" t="s">
        <v>116</v>
      </c>
      <c r="F48" s="11">
        <v>53</v>
      </c>
      <c r="G48" s="11" t="s">
        <v>1040</v>
      </c>
      <c r="H48" s="11" t="s">
        <v>1133</v>
      </c>
      <c r="I48" s="11" t="s">
        <v>1060</v>
      </c>
      <c r="J48" s="11" t="s">
        <v>1043</v>
      </c>
      <c r="K48" s="11" t="s">
        <v>1052</v>
      </c>
      <c r="L48" s="11" t="s">
        <v>1133</v>
      </c>
      <c r="M48" s="11" t="s">
        <v>1058</v>
      </c>
      <c r="N48" s="11" t="s">
        <v>1073</v>
      </c>
      <c r="O48" s="11" t="s">
        <v>1105</v>
      </c>
      <c r="P48" s="11" t="s">
        <v>117</v>
      </c>
      <c r="Q48" s="11" t="s">
        <v>1043</v>
      </c>
      <c r="R48" s="11" t="s">
        <v>1054</v>
      </c>
      <c r="S48" s="1">
        <f>COUNTIF('Project Hope UCSF and Dana Farb'!$B$2:$B$36,C48)</f>
        <v>0</v>
      </c>
      <c r="T48" s="1">
        <f>COUNTIF('Project Hope UCSF and Dana Farb'!$B$2:$B$36,C48)</f>
        <v>0</v>
      </c>
      <c r="U48" s="1"/>
      <c r="V48" s="1" t="s">
        <v>215</v>
      </c>
      <c r="W48" s="1" t="s">
        <v>215</v>
      </c>
      <c r="X48" s="1" t="s">
        <v>747</v>
      </c>
      <c r="Y48" s="66"/>
      <c r="Z48" s="66"/>
      <c r="AA48" s="66"/>
      <c r="AB48" s="66"/>
      <c r="AC48" s="66" t="s">
        <v>747</v>
      </c>
      <c r="AD48" s="11"/>
      <c r="AE48" s="81" t="b">
        <v>1</v>
      </c>
      <c r="AF48" s="10" t="b">
        <v>0</v>
      </c>
      <c r="AG48" s="10" t="b">
        <v>1</v>
      </c>
      <c r="AH48" s="93" t="s">
        <v>1134</v>
      </c>
      <c r="AI48" s="11" t="s">
        <v>156</v>
      </c>
      <c r="AJ48" s="58" t="s">
        <v>747</v>
      </c>
      <c r="AK48" s="10">
        <f>COUNTIF($AO$2:$AO$241,B48)</f>
        <v>1</v>
      </c>
      <c r="AL48">
        <f>COUNTIF($AP$2:$AP$96,B48)</f>
        <v>1</v>
      </c>
      <c r="AM48" s="5" t="s">
        <v>1135</v>
      </c>
      <c r="AO48" s="95" t="s">
        <v>781</v>
      </c>
      <c r="AP48" t="s">
        <v>607</v>
      </c>
    </row>
    <row r="49" spans="1:46">
      <c r="A49" s="11" t="s">
        <v>489</v>
      </c>
      <c r="B49" s="11" t="s">
        <v>490</v>
      </c>
      <c r="C49" s="11" t="s">
        <v>490</v>
      </c>
      <c r="D49" s="11" t="s">
        <v>491</v>
      </c>
      <c r="E49" s="11" t="s">
        <v>116</v>
      </c>
      <c r="F49" s="11">
        <v>35</v>
      </c>
      <c r="G49" s="11" t="s">
        <v>1040</v>
      </c>
      <c r="H49" s="11" t="s">
        <v>1051</v>
      </c>
      <c r="I49" s="11" t="s">
        <v>1064</v>
      </c>
      <c r="J49" s="11" t="s">
        <v>1043</v>
      </c>
      <c r="K49" s="11" t="s">
        <v>1044</v>
      </c>
      <c r="L49" s="11" t="s">
        <v>1045</v>
      </c>
      <c r="M49" s="11" t="s">
        <v>1046</v>
      </c>
      <c r="N49" s="11">
        <v>2531</v>
      </c>
      <c r="O49" s="11" t="s">
        <v>1047</v>
      </c>
      <c r="P49" s="11" t="s">
        <v>117</v>
      </c>
      <c r="Q49" s="11" t="s">
        <v>1043</v>
      </c>
      <c r="R49" s="11" t="s">
        <v>1074</v>
      </c>
      <c r="S49" s="1">
        <f>COUNTIF('Project Hope UCSF and Dana Farb'!$B$2:$B$36,C49)</f>
        <v>0</v>
      </c>
      <c r="T49" s="1">
        <f>COUNTIF('Project Hope UCSF and Dana Farb'!$B$2:$B$36,C49)</f>
        <v>0</v>
      </c>
      <c r="U49" s="1"/>
      <c r="V49" s="1" t="s">
        <v>492</v>
      </c>
      <c r="W49" s="1" t="s">
        <v>493</v>
      </c>
      <c r="X49" s="1" t="s">
        <v>494</v>
      </c>
      <c r="Y49" s="66"/>
      <c r="Z49" s="66" t="s">
        <v>1136</v>
      </c>
      <c r="AA49" s="66" t="s">
        <v>492</v>
      </c>
      <c r="AB49" s="66" t="s">
        <v>493</v>
      </c>
      <c r="AC49" s="66" t="s">
        <v>494</v>
      </c>
      <c r="AD49" s="66"/>
      <c r="AE49" s="10" t="b">
        <v>1</v>
      </c>
      <c r="AF49" s="10" t="b">
        <v>1</v>
      </c>
      <c r="AG49" s="10" t="b">
        <v>1</v>
      </c>
      <c r="AH49" s="11" t="s">
        <v>493</v>
      </c>
      <c r="AI49" s="11" t="s">
        <v>492</v>
      </c>
      <c r="AJ49" s="11" t="s">
        <v>494</v>
      </c>
      <c r="AK49" s="10">
        <f>COUNTIF($AO$2:$AO$241,B49)</f>
        <v>1</v>
      </c>
      <c r="AL49">
        <f>COUNTIF($AP$2:$AP$96,B49)</f>
        <v>1</v>
      </c>
      <c r="AO49" s="95" t="s">
        <v>843</v>
      </c>
      <c r="AP49" t="s">
        <v>767</v>
      </c>
      <c r="AR49" s="11" t="s">
        <v>837</v>
      </c>
      <c r="AS49" s="11" t="s">
        <v>838</v>
      </c>
      <c r="AT49" t="s">
        <v>378</v>
      </c>
    </row>
    <row r="50" spans="1:46">
      <c r="A50" s="11" t="s">
        <v>497</v>
      </c>
      <c r="B50" s="11" t="s">
        <v>498</v>
      </c>
      <c r="C50" s="11" t="s">
        <v>498</v>
      </c>
      <c r="D50" s="11" t="s">
        <v>499</v>
      </c>
      <c r="E50" s="11" t="s">
        <v>116</v>
      </c>
      <c r="F50" s="11">
        <v>34</v>
      </c>
      <c r="G50" s="11" t="s">
        <v>1040</v>
      </c>
      <c r="H50" s="11" t="s">
        <v>1041</v>
      </c>
      <c r="I50" s="11" t="s">
        <v>1042</v>
      </c>
      <c r="J50" s="11" t="s">
        <v>1043</v>
      </c>
      <c r="K50" s="11" t="s">
        <v>1044</v>
      </c>
      <c r="L50" s="11" t="s">
        <v>1053</v>
      </c>
      <c r="M50" s="11" t="s">
        <v>1046</v>
      </c>
      <c r="N50" s="11">
        <v>3810</v>
      </c>
      <c r="O50" s="11" t="s">
        <v>1047</v>
      </c>
      <c r="P50" s="11" t="s">
        <v>117</v>
      </c>
      <c r="Q50" s="11" t="s">
        <v>1056</v>
      </c>
      <c r="R50" s="11" t="s">
        <v>1137</v>
      </c>
      <c r="S50" s="1">
        <f>COUNTIF('Project Hope UCSF and Dana Farb'!$B$2:$B$36,C50)</f>
        <v>0</v>
      </c>
      <c r="T50" s="1">
        <f>COUNTIF('Project Hope UCSF and Dana Farb'!$B$2:$B$36,C50)</f>
        <v>0</v>
      </c>
      <c r="U50" s="1"/>
      <c r="V50" s="1" t="s">
        <v>500</v>
      </c>
      <c r="W50" s="1" t="s">
        <v>501</v>
      </c>
      <c r="X50" s="1" t="s">
        <v>502</v>
      </c>
      <c r="Y50" s="66"/>
      <c r="Z50" s="66" t="s">
        <v>1138</v>
      </c>
      <c r="AA50" s="66" t="s">
        <v>500</v>
      </c>
      <c r="AB50" s="66" t="s">
        <v>1139</v>
      </c>
      <c r="AC50" s="11" t="s">
        <v>1140</v>
      </c>
      <c r="AD50" s="11"/>
      <c r="AE50" s="10" t="b">
        <v>1</v>
      </c>
      <c r="AF50" s="10" t="b">
        <v>1</v>
      </c>
      <c r="AG50" s="10" t="b">
        <v>1</v>
      </c>
      <c r="AH50" s="11" t="s">
        <v>503</v>
      </c>
      <c r="AI50" s="11" t="s">
        <v>500</v>
      </c>
      <c r="AJ50" s="11" t="s">
        <v>504</v>
      </c>
      <c r="AK50" s="10">
        <f>COUNTIF($AO$2:$AO$241,B50)</f>
        <v>1</v>
      </c>
      <c r="AL50">
        <f>COUNTIF($AP$2:$AP$96,B50)</f>
        <v>1</v>
      </c>
      <c r="AO50" s="95" t="s">
        <v>158</v>
      </c>
      <c r="AP50" t="s">
        <v>159</v>
      </c>
    </row>
    <row r="51" spans="1:46" ht="25.5" customHeight="1">
      <c r="A51" s="11" t="s">
        <v>507</v>
      </c>
      <c r="B51" s="11" t="s">
        <v>229</v>
      </c>
      <c r="C51" s="11" t="s">
        <v>229</v>
      </c>
      <c r="D51" s="11" t="s">
        <v>508</v>
      </c>
      <c r="E51" s="11" t="s">
        <v>289</v>
      </c>
      <c r="F51" s="11">
        <v>6</v>
      </c>
      <c r="G51" s="11" t="s">
        <v>1040</v>
      </c>
      <c r="H51" s="11" t="s">
        <v>1041</v>
      </c>
      <c r="I51" s="11" t="s">
        <v>1042</v>
      </c>
      <c r="J51" s="11" t="s">
        <v>1043</v>
      </c>
      <c r="K51" s="11" t="s">
        <v>1044</v>
      </c>
      <c r="L51" s="11" t="s">
        <v>1053</v>
      </c>
      <c r="M51" s="11" t="s">
        <v>1058</v>
      </c>
      <c r="N51" s="11">
        <v>6570</v>
      </c>
      <c r="O51" s="11" t="s">
        <v>1105</v>
      </c>
      <c r="P51" s="11" t="s">
        <v>393</v>
      </c>
      <c r="Q51" s="11" t="s">
        <v>1043</v>
      </c>
      <c r="R51" s="11" t="s">
        <v>1068</v>
      </c>
      <c r="S51" s="1">
        <f>COUNTIF('Project Hope UCSF and Dana Farb'!$B$2:$B$36,C51)</f>
        <v>0</v>
      </c>
      <c r="T51" s="1">
        <f>COUNTIF('Project Hope UCSF and Dana Farb'!$B$2:$B$36,C51)</f>
        <v>0</v>
      </c>
      <c r="U51" s="1"/>
      <c r="V51" s="1" t="s">
        <v>128</v>
      </c>
      <c r="W51" s="1" t="s">
        <v>128</v>
      </c>
      <c r="X51" s="1" t="s">
        <v>128</v>
      </c>
      <c r="Y51" s="66"/>
      <c r="Z51" s="66"/>
      <c r="AA51" s="66"/>
      <c r="AB51" s="66"/>
      <c r="AC51" s="11"/>
      <c r="AD51" s="11"/>
      <c r="AE51" s="81" t="b">
        <v>1</v>
      </c>
      <c r="AF51" s="81" t="b">
        <v>1</v>
      </c>
      <c r="AG51" s="81" t="b">
        <v>1</v>
      </c>
      <c r="AH51" s="80" t="s">
        <v>509</v>
      </c>
      <c r="AI51" s="80" t="s">
        <v>510</v>
      </c>
      <c r="AJ51" s="80" t="s">
        <v>511</v>
      </c>
      <c r="AK51" s="10">
        <f>COUNTIF($AO$2:$AO$241,B51)</f>
        <v>0</v>
      </c>
      <c r="AL51">
        <f>COUNTIF($AP$2:$AP$96,B51)</f>
        <v>1</v>
      </c>
      <c r="AO51" s="95" t="s">
        <v>320</v>
      </c>
      <c r="AP51" t="s">
        <v>321</v>
      </c>
    </row>
    <row r="52" spans="1:46" ht="24">
      <c r="A52" s="11" t="s">
        <v>514</v>
      </c>
      <c r="B52" s="11" t="s">
        <v>515</v>
      </c>
      <c r="C52" s="11" t="s">
        <v>515</v>
      </c>
      <c r="D52" s="11" t="s">
        <v>516</v>
      </c>
      <c r="E52" s="11" t="s">
        <v>116</v>
      </c>
      <c r="F52" s="11">
        <v>48</v>
      </c>
      <c r="G52" s="11" t="s">
        <v>1040</v>
      </c>
      <c r="H52" s="11" t="s">
        <v>1051</v>
      </c>
      <c r="I52" s="11" t="s">
        <v>1042</v>
      </c>
      <c r="J52" s="11" t="s">
        <v>1043</v>
      </c>
      <c r="K52" s="11" t="s">
        <v>1062</v>
      </c>
      <c r="L52" s="11" t="s">
        <v>1045</v>
      </c>
      <c r="M52" s="11" t="s">
        <v>1046</v>
      </c>
      <c r="N52" s="11">
        <v>3702</v>
      </c>
      <c r="O52" s="11" t="s">
        <v>1055</v>
      </c>
      <c r="P52" s="11" t="s">
        <v>117</v>
      </c>
      <c r="Q52" s="11" t="s">
        <v>1043</v>
      </c>
      <c r="R52" s="11" t="s">
        <v>1080</v>
      </c>
      <c r="S52" s="1">
        <f>COUNTIF('Project Hope UCSF and Dana Farb'!$B$2:$B$36,C52)</f>
        <v>0</v>
      </c>
      <c r="T52" s="1">
        <f>COUNTIF('Project Hope UCSF and Dana Farb'!$B$2:$B$36,C52)</f>
        <v>0</v>
      </c>
      <c r="U52" s="1"/>
      <c r="V52" s="1" t="s">
        <v>517</v>
      </c>
      <c r="W52" s="1" t="s">
        <v>128</v>
      </c>
      <c r="X52" s="1" t="s">
        <v>518</v>
      </c>
      <c r="Y52" s="66"/>
      <c r="Z52" s="66" t="s">
        <v>1141</v>
      </c>
      <c r="AA52" s="3" t="s">
        <v>517</v>
      </c>
      <c r="AB52" s="66"/>
      <c r="AC52" s="66" t="s">
        <v>518</v>
      </c>
      <c r="AD52" s="66" t="s">
        <v>1142</v>
      </c>
      <c r="AE52" s="81" t="b">
        <v>1</v>
      </c>
      <c r="AF52" s="10" t="b">
        <v>0</v>
      </c>
      <c r="AG52" s="10" t="b">
        <v>1</v>
      </c>
      <c r="AH52" s="93" t="s">
        <v>519</v>
      </c>
      <c r="AI52" s="92" t="s">
        <v>517</v>
      </c>
      <c r="AJ52" s="58" t="s">
        <v>518</v>
      </c>
      <c r="AK52" s="10">
        <f>COUNTIF($AO$2:$AO$241,B52)</f>
        <v>1</v>
      </c>
      <c r="AL52">
        <f>COUNTIF($AP$2:$AP$96,B52)</f>
        <v>1</v>
      </c>
      <c r="AM52" s="94" t="s">
        <v>520</v>
      </c>
      <c r="AO52" s="95" t="s">
        <v>293</v>
      </c>
      <c r="AP52" t="s">
        <v>294</v>
      </c>
    </row>
    <row r="53" spans="1:46">
      <c r="A53" s="11" t="s">
        <v>523</v>
      </c>
      <c r="B53" s="11" t="s">
        <v>524</v>
      </c>
      <c r="C53" s="11" t="s">
        <v>524</v>
      </c>
      <c r="D53" s="11" t="s">
        <v>525</v>
      </c>
      <c r="E53" s="11" t="s">
        <v>116</v>
      </c>
      <c r="F53" s="11">
        <v>21</v>
      </c>
      <c r="G53" s="11" t="s">
        <v>1040</v>
      </c>
      <c r="H53" s="11" t="s">
        <v>1051</v>
      </c>
      <c r="I53" s="11" t="s">
        <v>1042</v>
      </c>
      <c r="J53" s="11" t="s">
        <v>1043</v>
      </c>
      <c r="K53" s="11" t="s">
        <v>1062</v>
      </c>
      <c r="L53" s="11" t="s">
        <v>1065</v>
      </c>
      <c r="M53" s="11" t="s">
        <v>1046</v>
      </c>
      <c r="N53" s="11">
        <v>2515</v>
      </c>
      <c r="O53" s="11" t="s">
        <v>1047</v>
      </c>
      <c r="P53" s="11" t="s">
        <v>117</v>
      </c>
      <c r="Q53" s="11" t="s">
        <v>1043</v>
      </c>
      <c r="R53" s="11" t="s">
        <v>1048</v>
      </c>
      <c r="S53" s="1">
        <f>COUNTIF('Project Hope UCSF and Dana Farb'!$B$2:$B$36,C53)</f>
        <v>2</v>
      </c>
      <c r="T53" s="1">
        <f>COUNTIF('Project Hope UCSF and Dana Farb'!$B$2:$B$36,C53)</f>
        <v>2</v>
      </c>
      <c r="U53" s="1"/>
      <c r="V53" s="1" t="s">
        <v>526</v>
      </c>
      <c r="W53" s="1" t="s">
        <v>527</v>
      </c>
      <c r="X53" s="1" t="s">
        <v>528</v>
      </c>
      <c r="Y53" s="66"/>
      <c r="Z53" s="66"/>
      <c r="AA53" s="3" t="s">
        <v>526</v>
      </c>
      <c r="AB53" s="66" t="s">
        <v>527</v>
      </c>
      <c r="AC53" s="66" t="s">
        <v>528</v>
      </c>
      <c r="AD53" s="11" t="s">
        <v>1143</v>
      </c>
      <c r="AE53" s="10" t="b">
        <v>1</v>
      </c>
      <c r="AF53" s="10" t="b">
        <v>0</v>
      </c>
      <c r="AG53" s="10" t="b">
        <v>1</v>
      </c>
      <c r="AH53" s="11" t="s">
        <v>527</v>
      </c>
      <c r="AI53" s="92" t="s">
        <v>526</v>
      </c>
      <c r="AJ53" s="11" t="s">
        <v>528</v>
      </c>
      <c r="AK53" s="10">
        <f>COUNTIF($AO$2:$AO$241,B53)</f>
        <v>1</v>
      </c>
      <c r="AL53">
        <f>COUNTIF($AP$2:$AP$96,B53)</f>
        <v>1</v>
      </c>
      <c r="AO53" s="95" t="s">
        <v>210</v>
      </c>
      <c r="AP53" t="s">
        <v>811</v>
      </c>
    </row>
    <row r="54" spans="1:46">
      <c r="A54" s="11" t="s">
        <v>523</v>
      </c>
      <c r="B54" s="11" t="s">
        <v>339</v>
      </c>
      <c r="C54" s="11" t="s">
        <v>339</v>
      </c>
      <c r="D54" s="11" t="s">
        <v>531</v>
      </c>
      <c r="E54" s="11" t="s">
        <v>116</v>
      </c>
      <c r="F54" s="11">
        <v>4</v>
      </c>
      <c r="G54" s="11" t="s">
        <v>1040</v>
      </c>
      <c r="H54" s="11" t="s">
        <v>1051</v>
      </c>
      <c r="I54" s="11" t="s">
        <v>1042</v>
      </c>
      <c r="J54" s="11" t="s">
        <v>1043</v>
      </c>
      <c r="K54" s="11" t="s">
        <v>1062</v>
      </c>
      <c r="L54" s="11" t="s">
        <v>1045</v>
      </c>
      <c r="M54" s="11" t="s">
        <v>1046</v>
      </c>
      <c r="N54" s="11">
        <v>2842</v>
      </c>
      <c r="O54" s="11" t="s">
        <v>1055</v>
      </c>
      <c r="P54" s="11" t="s">
        <v>117</v>
      </c>
      <c r="Q54" s="11" t="s">
        <v>1056</v>
      </c>
      <c r="R54" s="11" t="s">
        <v>1061</v>
      </c>
      <c r="S54" s="1">
        <f>COUNTIF('Project Hope UCSF and Dana Farb'!$B$2:$B$36,C54)</f>
        <v>2</v>
      </c>
      <c r="T54" s="1">
        <f>COUNTIF('Project Hope UCSF and Dana Farb'!$B$2:$B$36,C54)</f>
        <v>2</v>
      </c>
      <c r="U54" s="1"/>
      <c r="V54" s="1" t="s">
        <v>526</v>
      </c>
      <c r="W54" s="1" t="s">
        <v>532</v>
      </c>
      <c r="X54" s="1" t="s">
        <v>533</v>
      </c>
      <c r="Y54" s="66"/>
      <c r="Z54" s="66" t="s">
        <v>1144</v>
      </c>
      <c r="AA54" s="3" t="s">
        <v>526</v>
      </c>
      <c r="AB54" s="66" t="s">
        <v>532</v>
      </c>
      <c r="AC54" s="66" t="s">
        <v>533</v>
      </c>
      <c r="AD54" s="11" t="s">
        <v>1143</v>
      </c>
      <c r="AE54" s="10" t="b">
        <v>1</v>
      </c>
      <c r="AF54" s="10" t="b">
        <v>0</v>
      </c>
      <c r="AG54" s="10" t="b">
        <v>1</v>
      </c>
      <c r="AH54" s="11" t="s">
        <v>532</v>
      </c>
      <c r="AI54" s="92" t="s">
        <v>526</v>
      </c>
      <c r="AJ54" s="11" t="s">
        <v>533</v>
      </c>
      <c r="AK54" s="10">
        <f>COUNTIF($AO$2:$AO$241,B54)</f>
        <v>2</v>
      </c>
      <c r="AL54">
        <f>COUNTIF($AP$2:$AP$96,B54)</f>
        <v>1</v>
      </c>
      <c r="AO54" s="95" t="s">
        <v>51</v>
      </c>
      <c r="AP54" t="s">
        <v>126</v>
      </c>
    </row>
    <row r="55" spans="1:46">
      <c r="A55" s="11" t="s">
        <v>538</v>
      </c>
      <c r="B55" s="11" t="s">
        <v>380</v>
      </c>
      <c r="C55" s="11" t="s">
        <v>380</v>
      </c>
      <c r="D55" s="11" t="s">
        <v>539</v>
      </c>
      <c r="E55" s="11" t="s">
        <v>116</v>
      </c>
      <c r="F55" s="11">
        <v>23</v>
      </c>
      <c r="G55" s="11" t="s">
        <v>1040</v>
      </c>
      <c r="H55" s="11" t="s">
        <v>1041</v>
      </c>
      <c r="I55" s="11" t="s">
        <v>1042</v>
      </c>
      <c r="J55" s="11" t="s">
        <v>1043</v>
      </c>
      <c r="K55" s="11" t="s">
        <v>1044</v>
      </c>
      <c r="L55" s="11" t="s">
        <v>1045</v>
      </c>
      <c r="M55" s="11" t="s">
        <v>1058</v>
      </c>
      <c r="N55" s="11">
        <v>7816</v>
      </c>
      <c r="O55" s="11" t="s">
        <v>1047</v>
      </c>
      <c r="P55" s="11" t="s">
        <v>117</v>
      </c>
      <c r="Q55" s="11" t="s">
        <v>1043</v>
      </c>
      <c r="R55" s="11" t="s">
        <v>1080</v>
      </c>
      <c r="S55" s="1">
        <f>COUNTIF('Project Hope UCSF and Dana Farb'!$B$2:$B$36,C55)</f>
        <v>0</v>
      </c>
      <c r="T55" s="1">
        <f>COUNTIF('Project Hope UCSF and Dana Farb'!$B$2:$B$36,C55)</f>
        <v>0</v>
      </c>
      <c r="U55" s="1"/>
      <c r="V55" s="1" t="s">
        <v>215</v>
      </c>
      <c r="W55" s="1" t="s">
        <v>215</v>
      </c>
      <c r="X55" s="1" t="s">
        <v>540</v>
      </c>
      <c r="Y55" s="66"/>
      <c r="Z55" s="66" t="s">
        <v>1145</v>
      </c>
      <c r="AA55" s="66"/>
      <c r="AB55" s="66"/>
      <c r="AC55" s="66" t="s">
        <v>540</v>
      </c>
      <c r="AD55" s="66"/>
      <c r="AE55" s="10" t="b">
        <v>0</v>
      </c>
      <c r="AF55" s="10" t="b">
        <v>0</v>
      </c>
      <c r="AG55" s="10" t="b">
        <v>1</v>
      </c>
      <c r="AH55" s="98" t="s">
        <v>541</v>
      </c>
      <c r="AI55" s="11" t="s">
        <v>156</v>
      </c>
      <c r="AJ55" s="11" t="s">
        <v>540</v>
      </c>
      <c r="AK55" s="10">
        <f>COUNTIF($AO$2:$AO$241,B55)</f>
        <v>1</v>
      </c>
      <c r="AL55">
        <f>COUNTIF($AP$2:$AP$96,B55)</f>
        <v>1</v>
      </c>
      <c r="AO55" s="95" t="s">
        <v>823</v>
      </c>
      <c r="AP55" t="s">
        <v>633</v>
      </c>
    </row>
    <row r="56" spans="1:46">
      <c r="A56" s="11" t="s">
        <v>545</v>
      </c>
      <c r="B56" s="11" t="s">
        <v>546</v>
      </c>
      <c r="C56" s="11" t="s">
        <v>546</v>
      </c>
      <c r="D56" s="11" t="s">
        <v>547</v>
      </c>
      <c r="E56" s="11" t="s">
        <v>116</v>
      </c>
      <c r="F56" s="11">
        <v>74</v>
      </c>
      <c r="G56" s="11" t="s">
        <v>1123</v>
      </c>
      <c r="H56" s="11" t="s">
        <v>1041</v>
      </c>
      <c r="I56" s="11" t="s">
        <v>1060</v>
      </c>
      <c r="J56" s="11" t="s">
        <v>1043</v>
      </c>
      <c r="K56" s="11" t="s">
        <v>1044</v>
      </c>
      <c r="L56" s="11" t="s">
        <v>1053</v>
      </c>
      <c r="M56" s="11" t="s">
        <v>1058</v>
      </c>
      <c r="N56" s="11">
        <v>6096</v>
      </c>
      <c r="O56" s="11" t="s">
        <v>1047</v>
      </c>
      <c r="P56" s="11" t="s">
        <v>117</v>
      </c>
      <c r="Q56" s="11" t="s">
        <v>1043</v>
      </c>
      <c r="R56" s="11" t="s">
        <v>1048</v>
      </c>
      <c r="S56" s="1">
        <f>COUNTIF('Project Hope UCSF and Dana Farb'!$B$2:$B$36,C56)</f>
        <v>0</v>
      </c>
      <c r="T56" s="1">
        <f>COUNTIF('Project Hope UCSF and Dana Farb'!$B$2:$B$36,C56)</f>
        <v>0</v>
      </c>
      <c r="U56" s="1"/>
      <c r="V56" s="1" t="s">
        <v>215</v>
      </c>
      <c r="W56" s="1" t="s">
        <v>215</v>
      </c>
      <c r="X56" s="1" t="s">
        <v>548</v>
      </c>
      <c r="Y56" s="66"/>
      <c r="Z56" s="66" t="s">
        <v>1146</v>
      </c>
      <c r="AA56" s="66"/>
      <c r="AB56" s="66"/>
      <c r="AC56" s="11" t="s">
        <v>1147</v>
      </c>
      <c r="AD56" s="11" t="s">
        <v>1148</v>
      </c>
      <c r="AE56" s="81" t="b">
        <v>1</v>
      </c>
      <c r="AF56" s="10" t="b">
        <v>0</v>
      </c>
      <c r="AG56" s="10" t="b">
        <v>1</v>
      </c>
      <c r="AH56" s="80" t="s">
        <v>549</v>
      </c>
      <c r="AI56" s="11" t="s">
        <v>156</v>
      </c>
      <c r="AJ56" s="11" t="s">
        <v>550</v>
      </c>
      <c r="AK56" s="10">
        <f>COUNTIF($AO$2:$AO$241,B56)</f>
        <v>1</v>
      </c>
      <c r="AL56">
        <f>COUNTIF($AP$2:$AP$96,B56)</f>
        <v>1</v>
      </c>
      <c r="AO56" s="95" t="s">
        <v>180</v>
      </c>
      <c r="AP56" t="s">
        <v>479</v>
      </c>
    </row>
    <row r="57" spans="1:46">
      <c r="A57" s="11" t="s">
        <v>554</v>
      </c>
      <c r="B57" s="11" t="s">
        <v>423</v>
      </c>
      <c r="C57" s="11" t="s">
        <v>423</v>
      </c>
      <c r="D57" s="11" t="s">
        <v>555</v>
      </c>
      <c r="E57" s="11" t="s">
        <v>116</v>
      </c>
      <c r="F57" s="11">
        <v>36</v>
      </c>
      <c r="G57" s="11" t="s">
        <v>1040</v>
      </c>
      <c r="H57" s="11" t="s">
        <v>1051</v>
      </c>
      <c r="I57" s="11" t="s">
        <v>1060</v>
      </c>
      <c r="J57" s="11" t="s">
        <v>1043</v>
      </c>
      <c r="K57" s="11" t="s">
        <v>1052</v>
      </c>
      <c r="L57" s="11" t="s">
        <v>1053</v>
      </c>
      <c r="M57" s="11" t="s">
        <v>1058</v>
      </c>
      <c r="N57" s="11">
        <v>9490</v>
      </c>
      <c r="O57" s="11" t="s">
        <v>1105</v>
      </c>
      <c r="P57" s="11" t="s">
        <v>117</v>
      </c>
      <c r="Q57" s="11" t="s">
        <v>1056</v>
      </c>
      <c r="R57" s="11" t="s">
        <v>1149</v>
      </c>
      <c r="S57" s="1">
        <f>COUNTIF('Project Hope UCSF and Dana Farb'!$B$2:$B$36,C57)</f>
        <v>0</v>
      </c>
      <c r="T57" s="1">
        <f>COUNTIF('Project Hope UCSF and Dana Farb'!$B$2:$B$36,C57)</f>
        <v>0</v>
      </c>
      <c r="U57" s="1"/>
      <c r="V57" s="1" t="s">
        <v>556</v>
      </c>
      <c r="W57" s="1" t="s">
        <v>557</v>
      </c>
      <c r="X57" s="1" t="s">
        <v>558</v>
      </c>
      <c r="Y57" s="66"/>
      <c r="Z57" s="66" t="s">
        <v>1150</v>
      </c>
      <c r="AA57" s="66" t="s">
        <v>556</v>
      </c>
      <c r="AB57" s="66" t="s">
        <v>557</v>
      </c>
      <c r="AC57" s="66" t="s">
        <v>558</v>
      </c>
      <c r="AD57" s="66"/>
      <c r="AE57" s="10" t="b">
        <v>1</v>
      </c>
      <c r="AF57" s="10" t="b">
        <v>1</v>
      </c>
      <c r="AG57" s="10" t="b">
        <v>1</v>
      </c>
      <c r="AH57" s="11" t="s">
        <v>557</v>
      </c>
      <c r="AI57" s="11" t="s">
        <v>556</v>
      </c>
      <c r="AJ57" s="11" t="s">
        <v>558</v>
      </c>
      <c r="AK57" s="10">
        <f>COUNTIF($AO$2:$AO$241,B57)</f>
        <v>1</v>
      </c>
      <c r="AL57">
        <f>COUNTIF($AP$2:$AP$96,B57)</f>
        <v>1</v>
      </c>
      <c r="AO57" s="95" t="s">
        <v>339</v>
      </c>
      <c r="AP57" t="s">
        <v>676</v>
      </c>
    </row>
    <row r="58" spans="1:46">
      <c r="A58" s="11" t="s">
        <v>563</v>
      </c>
      <c r="B58" s="11" t="s">
        <v>243</v>
      </c>
      <c r="C58" s="11" t="s">
        <v>243</v>
      </c>
      <c r="D58" s="11" t="s">
        <v>564</v>
      </c>
      <c r="E58" s="11" t="s">
        <v>116</v>
      </c>
      <c r="F58" s="11">
        <v>61</v>
      </c>
      <c r="G58" s="11" t="s">
        <v>1040</v>
      </c>
      <c r="H58" s="11" t="s">
        <v>1051</v>
      </c>
      <c r="I58" s="11" t="s">
        <v>1042</v>
      </c>
      <c r="J58" s="11" t="s">
        <v>1043</v>
      </c>
      <c r="K58" s="11" t="s">
        <v>1044</v>
      </c>
      <c r="L58" s="11" t="s">
        <v>1045</v>
      </c>
      <c r="M58" s="11" t="s">
        <v>1058</v>
      </c>
      <c r="N58" s="11">
        <v>7354</v>
      </c>
      <c r="O58" s="11" t="s">
        <v>1047</v>
      </c>
      <c r="P58" s="11" t="s">
        <v>117</v>
      </c>
      <c r="Q58" s="11" t="s">
        <v>1043</v>
      </c>
      <c r="R58" s="11" t="s">
        <v>1068</v>
      </c>
      <c r="S58" s="1">
        <f>COUNTIF('Project Hope UCSF and Dana Farb'!$B$2:$B$36,C58)</f>
        <v>0</v>
      </c>
      <c r="T58" s="1">
        <f>COUNTIF('Project Hope UCSF and Dana Farb'!$B$2:$B$36,C58)</f>
        <v>0</v>
      </c>
      <c r="U58" s="1"/>
      <c r="V58" s="1" t="s">
        <v>565</v>
      </c>
      <c r="W58" s="1" t="s">
        <v>566</v>
      </c>
      <c r="X58" s="1" t="s">
        <v>567</v>
      </c>
      <c r="Y58" s="66"/>
      <c r="Z58" s="66" t="s">
        <v>1151</v>
      </c>
      <c r="AA58" s="66" t="s">
        <v>565</v>
      </c>
      <c r="AB58" s="66" t="s">
        <v>566</v>
      </c>
      <c r="AC58" s="66" t="s">
        <v>567</v>
      </c>
      <c r="AD58" s="66"/>
      <c r="AE58" s="10" t="b">
        <v>1</v>
      </c>
      <c r="AF58" s="10" t="b">
        <v>1</v>
      </c>
      <c r="AG58" s="10" t="b">
        <v>1</v>
      </c>
      <c r="AH58" s="11" t="s">
        <v>566</v>
      </c>
      <c r="AI58" s="11" t="s">
        <v>565</v>
      </c>
      <c r="AJ58" s="11" t="s">
        <v>567</v>
      </c>
      <c r="AK58" s="10">
        <f>COUNTIF($AO$2:$AO$241,B58)</f>
        <v>1</v>
      </c>
      <c r="AL58">
        <f>COUNTIF($AP$2:$AP$96,B58)</f>
        <v>1</v>
      </c>
      <c r="AO58" s="95" t="s">
        <v>851</v>
      </c>
      <c r="AP58" t="s">
        <v>623</v>
      </c>
    </row>
    <row r="59" spans="1:46">
      <c r="A59" s="11" t="s">
        <v>570</v>
      </c>
      <c r="B59" s="11" t="s">
        <v>571</v>
      </c>
      <c r="C59" s="11" t="s">
        <v>571</v>
      </c>
      <c r="D59" s="11" t="s">
        <v>572</v>
      </c>
      <c r="E59" s="11" t="s">
        <v>289</v>
      </c>
      <c r="F59" s="11">
        <v>16</v>
      </c>
      <c r="G59" s="11" t="s">
        <v>1123</v>
      </c>
      <c r="H59" s="11" t="s">
        <v>1041</v>
      </c>
      <c r="I59" s="11" t="s">
        <v>1042</v>
      </c>
      <c r="J59" s="11" t="s">
        <v>1043</v>
      </c>
      <c r="K59" s="11" t="s">
        <v>1044</v>
      </c>
      <c r="L59" s="11" t="s">
        <v>1053</v>
      </c>
      <c r="M59" s="11" t="s">
        <v>1046</v>
      </c>
      <c r="N59" s="11">
        <v>2530</v>
      </c>
      <c r="O59" s="11" t="s">
        <v>1055</v>
      </c>
      <c r="P59" s="11" t="s">
        <v>117</v>
      </c>
      <c r="Q59" s="11" t="s">
        <v>1043</v>
      </c>
      <c r="R59" s="11" t="s">
        <v>1080</v>
      </c>
      <c r="S59" s="1">
        <f>COUNTIF('Project Hope UCSF and Dana Farb'!$B$2:$B$36,C59)</f>
        <v>0</v>
      </c>
      <c r="T59" s="1">
        <f>COUNTIF('Project Hope UCSF and Dana Farb'!$B$2:$B$36,C59)</f>
        <v>0</v>
      </c>
      <c r="U59" s="1" t="s">
        <v>1152</v>
      </c>
      <c r="V59" s="1" t="s">
        <v>573</v>
      </c>
      <c r="W59" s="1" t="s">
        <v>574</v>
      </c>
      <c r="X59" s="1" t="s">
        <v>575</v>
      </c>
      <c r="Y59" s="66" t="s">
        <v>1113</v>
      </c>
      <c r="Z59" s="66" t="s">
        <v>1153</v>
      </c>
      <c r="AA59" s="66" t="s">
        <v>573</v>
      </c>
      <c r="AB59" s="66" t="s">
        <v>574</v>
      </c>
      <c r="AC59" s="66" t="s">
        <v>575</v>
      </c>
      <c r="AD59" s="66"/>
      <c r="AE59" s="10" t="b">
        <v>1</v>
      </c>
      <c r="AF59" s="10" t="b">
        <v>1</v>
      </c>
      <c r="AG59" s="10" t="b">
        <v>0</v>
      </c>
      <c r="AH59" s="11" t="s">
        <v>574</v>
      </c>
      <c r="AI59" s="11" t="s">
        <v>573</v>
      </c>
      <c r="AJ59" s="90" t="s">
        <v>575</v>
      </c>
      <c r="AK59" s="10">
        <f>COUNTIF($AO$2:$AO$241,B59)</f>
        <v>1</v>
      </c>
      <c r="AL59">
        <f>COUNTIF($AP$2:$AP$96,B59)</f>
        <v>1</v>
      </c>
      <c r="AM59" s="77" t="s">
        <v>576</v>
      </c>
      <c r="AO59" s="95" t="s">
        <v>773</v>
      </c>
      <c r="AP59" t="s">
        <v>774</v>
      </c>
    </row>
    <row r="60" spans="1:46">
      <c r="A60" s="11" t="s">
        <v>579</v>
      </c>
      <c r="B60" s="11" t="s">
        <v>294</v>
      </c>
      <c r="C60" s="11" t="s">
        <v>294</v>
      </c>
      <c r="D60" s="11" t="s">
        <v>580</v>
      </c>
      <c r="E60" s="11" t="s">
        <v>116</v>
      </c>
      <c r="F60" s="11">
        <v>13</v>
      </c>
      <c r="G60" s="11" t="s">
        <v>1040</v>
      </c>
      <c r="H60" s="11" t="s">
        <v>1051</v>
      </c>
      <c r="I60" s="11" t="s">
        <v>1042</v>
      </c>
      <c r="J60" s="11" t="s">
        <v>1043</v>
      </c>
      <c r="K60" s="11" t="s">
        <v>1044</v>
      </c>
      <c r="L60" s="11" t="s">
        <v>1053</v>
      </c>
      <c r="M60" s="11" t="s">
        <v>1046</v>
      </c>
      <c r="N60" s="11">
        <v>4402</v>
      </c>
      <c r="O60" s="11" t="s">
        <v>1047</v>
      </c>
      <c r="P60" s="11" t="s">
        <v>117</v>
      </c>
      <c r="Q60" s="11" t="s">
        <v>1056</v>
      </c>
      <c r="R60" s="11" t="s">
        <v>1154</v>
      </c>
      <c r="S60" s="1">
        <f>COUNTIF('Project Hope UCSF and Dana Farb'!$B$2:$B$36,C60)</f>
        <v>0</v>
      </c>
      <c r="T60" s="1">
        <f>COUNTIF('Project Hope UCSF and Dana Farb'!$B$2:$B$36,C60)</f>
        <v>0</v>
      </c>
      <c r="U60" s="1"/>
      <c r="V60" s="1" t="s">
        <v>581</v>
      </c>
      <c r="W60" s="1" t="s">
        <v>582</v>
      </c>
      <c r="X60" s="1" t="s">
        <v>583</v>
      </c>
      <c r="Y60" s="66"/>
      <c r="Z60" s="66" t="s">
        <v>1155</v>
      </c>
      <c r="AA60" s="66" t="s">
        <v>581</v>
      </c>
      <c r="AB60" s="66" t="s">
        <v>582</v>
      </c>
      <c r="AC60" s="66" t="s">
        <v>583</v>
      </c>
      <c r="AD60" s="66"/>
      <c r="AE60" s="10" t="b">
        <v>1</v>
      </c>
      <c r="AF60" s="10" t="b">
        <v>1</v>
      </c>
      <c r="AG60" s="10" t="b">
        <v>1</v>
      </c>
      <c r="AH60" s="11" t="s">
        <v>582</v>
      </c>
      <c r="AI60" s="11" t="s">
        <v>581</v>
      </c>
      <c r="AJ60" s="11" t="s">
        <v>583</v>
      </c>
      <c r="AK60" s="10">
        <f>COUNTIF($AO$2:$AO$241,B60)</f>
        <v>1</v>
      </c>
      <c r="AL60">
        <f>COUNTIF($AP$2:$AP$96,B60)</f>
        <v>1</v>
      </c>
      <c r="AO60" s="95" t="s">
        <v>132</v>
      </c>
      <c r="AP60" t="s">
        <v>133</v>
      </c>
    </row>
    <row r="61" spans="1:46">
      <c r="A61" s="11" t="s">
        <v>585</v>
      </c>
      <c r="B61" s="11" t="s">
        <v>331</v>
      </c>
      <c r="C61" s="11" t="s">
        <v>331</v>
      </c>
      <c r="D61" s="11" t="s">
        <v>586</v>
      </c>
      <c r="E61" s="11" t="s">
        <v>116</v>
      </c>
      <c r="F61" s="11">
        <v>29</v>
      </c>
      <c r="G61" s="11" t="s">
        <v>1040</v>
      </c>
      <c r="H61" s="11" t="s">
        <v>1051</v>
      </c>
      <c r="I61" s="11" t="s">
        <v>1042</v>
      </c>
      <c r="J61" s="11" t="s">
        <v>1043</v>
      </c>
      <c r="K61" s="11" t="s">
        <v>1044</v>
      </c>
      <c r="L61" s="11" t="s">
        <v>1045</v>
      </c>
      <c r="M61" s="11" t="s">
        <v>1058</v>
      </c>
      <c r="N61" s="11">
        <v>9714</v>
      </c>
      <c r="O61" s="11" t="s">
        <v>1055</v>
      </c>
      <c r="P61" s="11" t="s">
        <v>117</v>
      </c>
      <c r="Q61" s="11" t="s">
        <v>1056</v>
      </c>
      <c r="R61" s="11" t="s">
        <v>1156</v>
      </c>
      <c r="S61" s="1">
        <f>COUNTIF('Project Hope UCSF and Dana Farb'!$B$2:$B$36,C61)</f>
        <v>0</v>
      </c>
      <c r="T61" s="1">
        <f>COUNTIF('Project Hope UCSF and Dana Farb'!$B$2:$B$36,C61)</f>
        <v>0</v>
      </c>
      <c r="U61" s="1"/>
      <c r="V61" s="1" t="s">
        <v>587</v>
      </c>
      <c r="W61" s="1" t="s">
        <v>588</v>
      </c>
      <c r="X61" s="1" t="s">
        <v>589</v>
      </c>
      <c r="Y61" s="66"/>
      <c r="Z61" s="66" t="s">
        <v>1157</v>
      </c>
      <c r="AA61" s="3" t="s">
        <v>587</v>
      </c>
      <c r="AB61" s="66" t="s">
        <v>588</v>
      </c>
      <c r="AC61" s="66" t="s">
        <v>589</v>
      </c>
      <c r="AD61" s="66" t="s">
        <v>1158</v>
      </c>
      <c r="AE61" s="10" t="b">
        <v>1</v>
      </c>
      <c r="AF61" s="10" t="b">
        <v>0</v>
      </c>
      <c r="AG61" s="10" t="b">
        <v>1</v>
      </c>
      <c r="AH61" s="11" t="s">
        <v>588</v>
      </c>
      <c r="AI61" s="92" t="s">
        <v>587</v>
      </c>
      <c r="AJ61" s="58" t="s">
        <v>589</v>
      </c>
      <c r="AK61" s="10">
        <f>COUNTIF($AO$2:$AO$241,B61)</f>
        <v>1</v>
      </c>
      <c r="AL61">
        <f>COUNTIF($AP$2:$AP$96,B61)</f>
        <v>1</v>
      </c>
      <c r="AO61" s="95" t="s">
        <v>185</v>
      </c>
      <c r="AP61" t="s">
        <v>186</v>
      </c>
    </row>
    <row r="62" spans="1:46">
      <c r="A62" s="11" t="s">
        <v>592</v>
      </c>
      <c r="B62" s="11" t="s">
        <v>133</v>
      </c>
      <c r="C62" s="11" t="s">
        <v>133</v>
      </c>
      <c r="D62" s="11" t="s">
        <v>593</v>
      </c>
      <c r="E62" s="11" t="s">
        <v>116</v>
      </c>
      <c r="F62" s="11">
        <v>15</v>
      </c>
      <c r="G62" s="11" t="s">
        <v>1040</v>
      </c>
      <c r="H62" s="11" t="s">
        <v>1051</v>
      </c>
      <c r="I62" s="11" t="s">
        <v>1060</v>
      </c>
      <c r="J62" s="11" t="s">
        <v>1043</v>
      </c>
      <c r="K62" s="11" t="s">
        <v>1044</v>
      </c>
      <c r="L62" s="11" t="s">
        <v>1053</v>
      </c>
      <c r="M62" s="11" t="s">
        <v>1058</v>
      </c>
      <c r="N62" s="11">
        <v>5284</v>
      </c>
      <c r="O62" s="11" t="s">
        <v>1047</v>
      </c>
      <c r="P62" s="11" t="s">
        <v>117</v>
      </c>
      <c r="Q62" s="11" t="s">
        <v>1056</v>
      </c>
      <c r="R62" s="11" t="s">
        <v>1059</v>
      </c>
      <c r="S62" s="1">
        <f>COUNTIF('Project Hope UCSF and Dana Farb'!$B$2:$B$36,C62)</f>
        <v>0</v>
      </c>
      <c r="T62" s="1">
        <f>COUNTIF('Project Hope UCSF and Dana Farb'!$B$2:$B$36,C62)</f>
        <v>0</v>
      </c>
      <c r="U62" s="1"/>
      <c r="V62" s="1" t="s">
        <v>215</v>
      </c>
      <c r="W62" s="1" t="s">
        <v>215</v>
      </c>
      <c r="X62" s="1" t="s">
        <v>594</v>
      </c>
      <c r="Y62" s="66"/>
      <c r="Z62" s="66" t="s">
        <v>1159</v>
      </c>
      <c r="AA62" s="66"/>
      <c r="AB62" s="66"/>
      <c r="AC62" s="11" t="s">
        <v>596</v>
      </c>
      <c r="AD62" s="11" t="s">
        <v>1160</v>
      </c>
      <c r="AE62" s="10" t="b">
        <v>0</v>
      </c>
      <c r="AF62" s="10" t="b">
        <v>0</v>
      </c>
      <c r="AG62" s="10" t="b">
        <v>1</v>
      </c>
      <c r="AH62" s="98" t="s">
        <v>595</v>
      </c>
      <c r="AI62" s="11" t="s">
        <v>156</v>
      </c>
      <c r="AJ62" s="11" t="s">
        <v>596</v>
      </c>
      <c r="AK62" s="10">
        <f>COUNTIF($AO$2:$AO$241,B62)</f>
        <v>1</v>
      </c>
      <c r="AL62">
        <f>COUNTIF($AP$2:$AP$96,B62)</f>
        <v>1</v>
      </c>
      <c r="AO62" s="95" t="s">
        <v>150</v>
      </c>
      <c r="AP62" t="s">
        <v>151</v>
      </c>
    </row>
    <row r="63" spans="1:46" ht="36">
      <c r="A63" s="11" t="s">
        <v>600</v>
      </c>
      <c r="B63" s="11" t="s">
        <v>151</v>
      </c>
      <c r="C63" s="11" t="s">
        <v>151</v>
      </c>
      <c r="D63" s="11" t="s">
        <v>601</v>
      </c>
      <c r="E63" s="11" t="s">
        <v>116</v>
      </c>
      <c r="F63" s="11">
        <v>14</v>
      </c>
      <c r="G63" s="11" t="s">
        <v>1040</v>
      </c>
      <c r="H63" s="11" t="s">
        <v>1041</v>
      </c>
      <c r="I63" s="11" t="s">
        <v>1060</v>
      </c>
      <c r="J63" s="11" t="s">
        <v>1043</v>
      </c>
      <c r="K63" s="11" t="s">
        <v>1044</v>
      </c>
      <c r="L63" s="11" t="s">
        <v>1053</v>
      </c>
      <c r="M63" s="11" t="s">
        <v>1058</v>
      </c>
      <c r="N63" s="11">
        <v>5362</v>
      </c>
      <c r="O63" s="11" t="s">
        <v>1047</v>
      </c>
      <c r="P63" s="11" t="s">
        <v>117</v>
      </c>
      <c r="Q63" s="11" t="s">
        <v>1043</v>
      </c>
      <c r="R63" s="11" t="s">
        <v>1080</v>
      </c>
      <c r="S63" s="1">
        <f>COUNTIF('Project Hope UCSF and Dana Farb'!$B$2:$B$36,C63)</f>
        <v>0</v>
      </c>
      <c r="T63" s="1">
        <f>COUNTIF('Project Hope UCSF and Dana Farb'!$B$2:$B$36,C63)</f>
        <v>0</v>
      </c>
      <c r="U63" s="1" t="s">
        <v>1161</v>
      </c>
      <c r="V63" s="1" t="s">
        <v>215</v>
      </c>
      <c r="W63" s="1" t="s">
        <v>215</v>
      </c>
      <c r="X63" s="1" t="s">
        <v>316</v>
      </c>
      <c r="Y63" s="7" t="s">
        <v>1162</v>
      </c>
      <c r="Z63" s="66" t="s">
        <v>1163</v>
      </c>
      <c r="AA63" s="66"/>
      <c r="AB63" s="66"/>
      <c r="AC63" s="11" t="s">
        <v>603</v>
      </c>
      <c r="AD63" s="11" t="s">
        <v>1164</v>
      </c>
      <c r="AE63" s="10" t="b">
        <v>0</v>
      </c>
      <c r="AF63" s="10" t="b">
        <v>0</v>
      </c>
      <c r="AG63" s="10" t="b">
        <v>1</v>
      </c>
      <c r="AH63" s="98" t="s">
        <v>602</v>
      </c>
      <c r="AI63" s="11" t="s">
        <v>156</v>
      </c>
      <c r="AJ63" s="11" t="s">
        <v>603</v>
      </c>
      <c r="AK63" s="10">
        <f>COUNTIF($AO$2:$AO$241,B63)</f>
        <v>1</v>
      </c>
      <c r="AL63">
        <f>COUNTIF($AP$2:$AP$96,B63)</f>
        <v>1</v>
      </c>
      <c r="AO63" s="95" t="s">
        <v>167</v>
      </c>
      <c r="AP63" t="s">
        <v>168</v>
      </c>
    </row>
    <row r="64" spans="1:46">
      <c r="A64" s="11" t="s">
        <v>606</v>
      </c>
      <c r="B64" s="11" t="s">
        <v>607</v>
      </c>
      <c r="C64" s="11" t="s">
        <v>607</v>
      </c>
      <c r="D64" s="11" t="s">
        <v>608</v>
      </c>
      <c r="E64" s="11" t="s">
        <v>116</v>
      </c>
      <c r="F64" s="11">
        <v>79</v>
      </c>
      <c r="G64" s="11" t="s">
        <v>1040</v>
      </c>
      <c r="H64" s="11" t="s">
        <v>1051</v>
      </c>
      <c r="I64" s="11" t="s">
        <v>1064</v>
      </c>
      <c r="J64" s="11" t="s">
        <v>1043</v>
      </c>
      <c r="K64" s="11" t="s">
        <v>1052</v>
      </c>
      <c r="L64" s="11" t="s">
        <v>1053</v>
      </c>
      <c r="M64" s="11" t="s">
        <v>1046</v>
      </c>
      <c r="N64" s="11">
        <v>4231</v>
      </c>
      <c r="O64" s="11" t="s">
        <v>1047</v>
      </c>
      <c r="P64" s="11" t="s">
        <v>117</v>
      </c>
      <c r="Q64" s="11" t="s">
        <v>1056</v>
      </c>
      <c r="R64" s="11" t="s">
        <v>1165</v>
      </c>
      <c r="S64" s="1">
        <f>COUNTIF('Project Hope UCSF and Dana Farb'!$B$2:$B$36,C64)</f>
        <v>0</v>
      </c>
      <c r="T64" s="1">
        <f>COUNTIF('Project Hope UCSF and Dana Farb'!$B$2:$B$36,C64)</f>
        <v>0</v>
      </c>
      <c r="U64" s="1"/>
      <c r="V64" s="1" t="s">
        <v>215</v>
      </c>
      <c r="W64" s="1" t="s">
        <v>215</v>
      </c>
      <c r="X64" s="1" t="s">
        <v>609</v>
      </c>
      <c r="Y64" s="66"/>
      <c r="Z64" s="66" t="s">
        <v>1166</v>
      </c>
      <c r="AA64" s="66"/>
      <c r="AB64" s="66"/>
      <c r="AC64" s="66" t="s">
        <v>609</v>
      </c>
      <c r="AD64" s="66"/>
      <c r="AE64" s="10" t="b">
        <v>0</v>
      </c>
      <c r="AF64" s="10" t="b">
        <v>0</v>
      </c>
      <c r="AG64" s="10" t="b">
        <v>1</v>
      </c>
      <c r="AH64" s="98" t="s">
        <v>610</v>
      </c>
      <c r="AI64" s="11" t="s">
        <v>156</v>
      </c>
      <c r="AJ64" s="11" t="s">
        <v>609</v>
      </c>
      <c r="AK64" s="10">
        <f>COUNTIF($AO$2:$AO$241,B64)</f>
        <v>1</v>
      </c>
      <c r="AL64">
        <f>COUNTIF($AP$2:$AP$96,B64)</f>
        <v>1</v>
      </c>
      <c r="AO64" s="95" t="s">
        <v>112</v>
      </c>
      <c r="AP64" t="s">
        <v>204</v>
      </c>
    </row>
    <row r="65" spans="1:42" ht="36">
      <c r="A65" s="11" t="s">
        <v>613</v>
      </c>
      <c r="B65" s="11" t="s">
        <v>293</v>
      </c>
      <c r="C65" s="11" t="s">
        <v>293</v>
      </c>
      <c r="D65" s="11" t="s">
        <v>614</v>
      </c>
      <c r="E65" s="11" t="s">
        <v>116</v>
      </c>
      <c r="F65" s="11">
        <v>20</v>
      </c>
      <c r="G65" s="11" t="s">
        <v>1040</v>
      </c>
      <c r="H65" s="11" t="s">
        <v>1051</v>
      </c>
      <c r="I65" s="11" t="s">
        <v>1042</v>
      </c>
      <c r="J65" s="11" t="s">
        <v>1043</v>
      </c>
      <c r="K65" s="11" t="s">
        <v>1044</v>
      </c>
      <c r="L65" s="11" t="s">
        <v>1053</v>
      </c>
      <c r="M65" s="11" t="s">
        <v>1046</v>
      </c>
      <c r="N65" s="11">
        <v>3324</v>
      </c>
      <c r="O65" s="11" t="s">
        <v>1047</v>
      </c>
      <c r="P65" s="11" t="s">
        <v>117</v>
      </c>
      <c r="Q65" s="11" t="s">
        <v>1043</v>
      </c>
      <c r="R65" s="11" t="s">
        <v>1088</v>
      </c>
      <c r="S65" s="1">
        <f>COUNTIF('Project Hope UCSF and Dana Farb'!$B$2:$B$36,C65)</f>
        <v>0</v>
      </c>
      <c r="T65" s="1">
        <f>COUNTIF('Project Hope UCSF and Dana Farb'!$B$2:$B$36,C65)</f>
        <v>0</v>
      </c>
      <c r="U65" s="1"/>
      <c r="V65" s="1" t="s">
        <v>615</v>
      </c>
      <c r="W65" s="1" t="s">
        <v>616</v>
      </c>
      <c r="X65" s="1" t="s">
        <v>617</v>
      </c>
      <c r="Y65" s="66"/>
      <c r="Z65" s="66" t="s">
        <v>1167</v>
      </c>
      <c r="AA65" s="66" t="s">
        <v>615</v>
      </c>
      <c r="AB65" s="7" t="s">
        <v>1168</v>
      </c>
      <c r="AC65" s="11" t="s">
        <v>1169</v>
      </c>
      <c r="AD65" s="11"/>
      <c r="AE65" s="10" t="b">
        <v>1</v>
      </c>
      <c r="AF65" s="10" t="b">
        <v>1</v>
      </c>
      <c r="AG65" s="10" t="b">
        <v>1</v>
      </c>
      <c r="AH65" s="77" t="s">
        <v>618</v>
      </c>
      <c r="AI65" s="11" t="s">
        <v>615</v>
      </c>
      <c r="AJ65" s="11" t="s">
        <v>619</v>
      </c>
      <c r="AK65" s="10">
        <f>COUNTIF($AO$2:$AO$241,B65)</f>
        <v>1</v>
      </c>
      <c r="AL65">
        <f>COUNTIF($AP$2:$AP$96,B65)</f>
        <v>1</v>
      </c>
      <c r="AO65" s="95" t="s">
        <v>346</v>
      </c>
      <c r="AP65" t="s">
        <v>347</v>
      </c>
    </row>
    <row r="66" spans="1:42">
      <c r="A66" s="11" t="s">
        <v>622</v>
      </c>
      <c r="B66" s="11" t="s">
        <v>623</v>
      </c>
      <c r="C66" s="11" t="s">
        <v>623</v>
      </c>
      <c r="D66" s="11" t="s">
        <v>624</v>
      </c>
      <c r="E66" s="11" t="s">
        <v>289</v>
      </c>
      <c r="F66" s="11">
        <v>15</v>
      </c>
      <c r="G66" s="11" t="s">
        <v>1040</v>
      </c>
      <c r="H66" s="11" t="s">
        <v>1041</v>
      </c>
      <c r="I66" s="11" t="s">
        <v>1042</v>
      </c>
      <c r="J66" s="11" t="s">
        <v>1043</v>
      </c>
      <c r="K66" s="11" t="s">
        <v>1044</v>
      </c>
      <c r="L66" s="11" t="s">
        <v>1053</v>
      </c>
      <c r="M66" s="11" t="s">
        <v>1046</v>
      </c>
      <c r="N66" s="11">
        <v>4946</v>
      </c>
      <c r="O66" s="11" t="s">
        <v>1047</v>
      </c>
      <c r="P66" s="11" t="s">
        <v>117</v>
      </c>
      <c r="Q66" s="11" t="s">
        <v>1043</v>
      </c>
      <c r="R66" s="11" t="s">
        <v>1068</v>
      </c>
      <c r="S66" s="1">
        <f>COUNTIF('Project Hope UCSF and Dana Farb'!$B$2:$B$36,C66)</f>
        <v>0</v>
      </c>
      <c r="T66" s="1">
        <f>COUNTIF('Project Hope UCSF and Dana Farb'!$B$2:$B$36,C66)</f>
        <v>0</v>
      </c>
      <c r="U66" s="1"/>
      <c r="V66" s="1" t="s">
        <v>625</v>
      </c>
      <c r="W66" s="1" t="s">
        <v>626</v>
      </c>
      <c r="X66" s="1" t="s">
        <v>627</v>
      </c>
      <c r="Y66" s="66"/>
      <c r="Z66" s="66" t="s">
        <v>1170</v>
      </c>
      <c r="AA66" s="66" t="s">
        <v>625</v>
      </c>
      <c r="AB66" s="66" t="s">
        <v>626</v>
      </c>
      <c r="AC66" s="11" t="s">
        <v>628</v>
      </c>
      <c r="AD66" s="11" t="s">
        <v>1171</v>
      </c>
      <c r="AE66" s="10" t="b">
        <v>1</v>
      </c>
      <c r="AF66" s="10" t="b">
        <v>1</v>
      </c>
      <c r="AG66" s="10" t="b">
        <v>1</v>
      </c>
      <c r="AH66" s="11" t="s">
        <v>626</v>
      </c>
      <c r="AI66" s="11" t="s">
        <v>625</v>
      </c>
      <c r="AJ66" s="11" t="s">
        <v>628</v>
      </c>
      <c r="AK66" s="10">
        <f>COUNTIF($AO$2:$AO$241,B66)</f>
        <v>1</v>
      </c>
      <c r="AL66">
        <f>COUNTIF($AP$2:$AP$96,B66)</f>
        <v>1</v>
      </c>
      <c r="AO66" s="95" t="s">
        <v>249</v>
      </c>
      <c r="AP66" t="s">
        <v>250</v>
      </c>
    </row>
    <row r="67" spans="1:42">
      <c r="A67" s="11" t="s">
        <v>632</v>
      </c>
      <c r="B67" s="11" t="s">
        <v>633</v>
      </c>
      <c r="C67" s="11" t="s">
        <v>633</v>
      </c>
      <c r="D67" s="11" t="s">
        <v>634</v>
      </c>
      <c r="E67" s="11" t="s">
        <v>116</v>
      </c>
      <c r="F67" s="11">
        <v>17</v>
      </c>
      <c r="G67" s="11" t="s">
        <v>1040</v>
      </c>
      <c r="H67" s="11" t="s">
        <v>1041</v>
      </c>
      <c r="I67" s="11" t="s">
        <v>1060</v>
      </c>
      <c r="J67" s="11" t="s">
        <v>1043</v>
      </c>
      <c r="K67" s="11" t="s">
        <v>1052</v>
      </c>
      <c r="L67" s="11" t="s">
        <v>1053</v>
      </c>
      <c r="M67" s="11" t="s">
        <v>1046</v>
      </c>
      <c r="N67" s="11">
        <v>4559</v>
      </c>
      <c r="O67" s="11" t="s">
        <v>1047</v>
      </c>
      <c r="P67" s="11" t="s">
        <v>117</v>
      </c>
      <c r="Q67" s="11" t="s">
        <v>1043</v>
      </c>
      <c r="R67" s="11" t="s">
        <v>1088</v>
      </c>
      <c r="S67" s="1">
        <f>COUNTIF('Project Hope UCSF and Dana Farb'!$B$2:$B$36,C67)</f>
        <v>0</v>
      </c>
      <c r="T67" s="1">
        <f>COUNTIF('Project Hope UCSF and Dana Farb'!$B$2:$B$36,C67)</f>
        <v>0</v>
      </c>
      <c r="U67" s="1"/>
      <c r="V67" s="1" t="s">
        <v>635</v>
      </c>
      <c r="W67" s="1" t="s">
        <v>636</v>
      </c>
      <c r="X67" s="1" t="s">
        <v>637</v>
      </c>
      <c r="Y67" s="66"/>
      <c r="Z67" s="66" t="s">
        <v>1172</v>
      </c>
      <c r="AA67" s="66" t="s">
        <v>635</v>
      </c>
      <c r="AB67" s="66" t="s">
        <v>636</v>
      </c>
      <c r="AC67" s="66" t="s">
        <v>637</v>
      </c>
      <c r="AD67" s="66"/>
      <c r="AE67" s="10" t="b">
        <v>1</v>
      </c>
      <c r="AF67" s="10" t="b">
        <v>1</v>
      </c>
      <c r="AG67" s="10" t="b">
        <v>1</v>
      </c>
      <c r="AH67" s="11" t="s">
        <v>636</v>
      </c>
      <c r="AI67" s="11" t="s">
        <v>635</v>
      </c>
      <c r="AJ67" s="58" t="s">
        <v>637</v>
      </c>
      <c r="AK67" s="10">
        <f>COUNTIF($AO$2:$AO$241,B67)</f>
        <v>1</v>
      </c>
      <c r="AL67">
        <f>COUNTIF($AP$2:$AP$96,B67)</f>
        <v>1</v>
      </c>
      <c r="AO67" s="95" t="s">
        <v>388</v>
      </c>
      <c r="AP67" t="s">
        <v>253</v>
      </c>
    </row>
    <row r="68" spans="1:42">
      <c r="A68" s="11" t="s">
        <v>640</v>
      </c>
      <c r="B68" s="11" t="s">
        <v>363</v>
      </c>
      <c r="C68" s="11" t="s">
        <v>363</v>
      </c>
      <c r="D68" s="11" t="s">
        <v>641</v>
      </c>
      <c r="E68" s="11" t="s">
        <v>116</v>
      </c>
      <c r="F68" s="11">
        <v>22</v>
      </c>
      <c r="G68" s="11" t="s">
        <v>1040</v>
      </c>
      <c r="H68" s="11" t="s">
        <v>1041</v>
      </c>
      <c r="I68" s="11" t="s">
        <v>1042</v>
      </c>
      <c r="J68" s="11" t="s">
        <v>1043</v>
      </c>
      <c r="K68" s="11" t="s">
        <v>1044</v>
      </c>
      <c r="L68" s="11" t="s">
        <v>1065</v>
      </c>
      <c r="M68" s="11" t="s">
        <v>1058</v>
      </c>
      <c r="N68" s="11">
        <v>6696</v>
      </c>
      <c r="O68" s="11" t="s">
        <v>1047</v>
      </c>
      <c r="P68" s="11" t="s">
        <v>117</v>
      </c>
      <c r="Q68" s="11" t="s">
        <v>1043</v>
      </c>
      <c r="R68" s="11" t="s">
        <v>1068</v>
      </c>
      <c r="S68" s="1">
        <f>COUNTIF('Project Hope UCSF and Dana Farb'!$B$2:$B$36,C68)</f>
        <v>0</v>
      </c>
      <c r="T68" s="1">
        <f>COUNTIF('Project Hope UCSF and Dana Farb'!$B$2:$B$36,C68)</f>
        <v>0</v>
      </c>
      <c r="U68" s="1" t="s">
        <v>1173</v>
      </c>
      <c r="V68" s="1" t="s">
        <v>642</v>
      </c>
      <c r="W68" s="1" t="s">
        <v>643</v>
      </c>
      <c r="X68" s="1" t="s">
        <v>644</v>
      </c>
      <c r="Y68" s="66" t="s">
        <v>1174</v>
      </c>
      <c r="Z68" s="66" t="s">
        <v>1175</v>
      </c>
      <c r="AA68" s="66"/>
      <c r="AB68" s="66"/>
      <c r="AC68" s="66" t="s">
        <v>644</v>
      </c>
      <c r="AD68" s="4" t="s">
        <v>1176</v>
      </c>
      <c r="AE68" s="10" t="b">
        <v>0</v>
      </c>
      <c r="AF68" s="10" t="b">
        <v>0</v>
      </c>
      <c r="AG68" s="10" t="b">
        <v>0</v>
      </c>
      <c r="AH68" s="11" t="s">
        <v>156</v>
      </c>
      <c r="AI68" s="11" t="s">
        <v>156</v>
      </c>
      <c r="AJ68" s="90" t="s">
        <v>644</v>
      </c>
      <c r="AK68" s="10">
        <f>COUNTIF($AO$2:$AO$241,B68)</f>
        <v>1</v>
      </c>
      <c r="AL68">
        <f>COUNTIF($AP$2:$AP$96,B68)</f>
        <v>1</v>
      </c>
      <c r="AM68" s="77" t="s">
        <v>319</v>
      </c>
      <c r="AO68" s="95" t="s">
        <v>689</v>
      </c>
      <c r="AP68" t="s">
        <v>546</v>
      </c>
    </row>
    <row r="69" spans="1:42">
      <c r="A69" s="11" t="s">
        <v>647</v>
      </c>
      <c r="B69" s="11" t="s">
        <v>404</v>
      </c>
      <c r="C69" s="11" t="s">
        <v>404</v>
      </c>
      <c r="D69" s="11" t="s">
        <v>648</v>
      </c>
      <c r="E69" s="11" t="s">
        <v>116</v>
      </c>
      <c r="F69" s="11">
        <v>38</v>
      </c>
      <c r="G69" s="11" t="s">
        <v>1040</v>
      </c>
      <c r="H69" s="11" t="s">
        <v>1041</v>
      </c>
      <c r="I69" s="11" t="s">
        <v>1042</v>
      </c>
      <c r="J69" s="11" t="s">
        <v>1043</v>
      </c>
      <c r="K69" s="11" t="s">
        <v>1079</v>
      </c>
      <c r="L69" s="11" t="s">
        <v>1053</v>
      </c>
      <c r="M69" s="11" t="s">
        <v>1046</v>
      </c>
      <c r="N69" s="11">
        <v>2373</v>
      </c>
      <c r="O69" s="11" t="s">
        <v>1047</v>
      </c>
      <c r="P69" s="11" t="s">
        <v>117</v>
      </c>
      <c r="Q69" s="11" t="s">
        <v>1043</v>
      </c>
      <c r="R69" s="11" t="s">
        <v>1048</v>
      </c>
      <c r="S69" s="1">
        <f>COUNTIF('Project Hope UCSF and Dana Farb'!$B$2:$B$36,C69)</f>
        <v>0</v>
      </c>
      <c r="T69" s="1">
        <f>COUNTIF('Project Hope UCSF and Dana Farb'!$B$2:$B$36,C69)</f>
        <v>0</v>
      </c>
      <c r="U69" s="1"/>
      <c r="V69" s="1" t="s">
        <v>215</v>
      </c>
      <c r="W69" s="1" t="s">
        <v>215</v>
      </c>
      <c r="X69" s="1" t="s">
        <v>649</v>
      </c>
      <c r="Y69" s="66"/>
      <c r="Z69" s="66" t="s">
        <v>1177</v>
      </c>
      <c r="AA69" s="66"/>
      <c r="AB69" s="66"/>
      <c r="AC69" s="66" t="s">
        <v>649</v>
      </c>
      <c r="AD69" s="66"/>
      <c r="AE69" s="10" t="b">
        <v>0</v>
      </c>
      <c r="AF69" s="10" t="b">
        <v>0</v>
      </c>
      <c r="AG69" s="10" t="b">
        <v>1</v>
      </c>
      <c r="AH69" s="98" t="s">
        <v>650</v>
      </c>
      <c r="AI69" s="11" t="s">
        <v>156</v>
      </c>
      <c r="AJ69" s="11" t="s">
        <v>649</v>
      </c>
      <c r="AK69" s="10">
        <f>COUNTIF($AO$2:$AO$241,B69)</f>
        <v>1</v>
      </c>
      <c r="AL69">
        <f>COUNTIF($AP$2:$AP$96,B69)</f>
        <v>1</v>
      </c>
      <c r="AO69" s="95" t="s">
        <v>209</v>
      </c>
      <c r="AP69" t="s">
        <v>210</v>
      </c>
    </row>
    <row r="70" spans="1:42">
      <c r="A70" s="11" t="s">
        <v>653</v>
      </c>
      <c r="B70" s="11" t="s">
        <v>479</v>
      </c>
      <c r="C70" s="11" t="s">
        <v>479</v>
      </c>
      <c r="D70" s="11" t="s">
        <v>654</v>
      </c>
      <c r="E70" s="11" t="s">
        <v>116</v>
      </c>
      <c r="F70" s="11">
        <v>39</v>
      </c>
      <c r="G70" s="11" t="s">
        <v>1040</v>
      </c>
      <c r="H70" s="11" t="s">
        <v>1041</v>
      </c>
      <c r="I70" s="11" t="s">
        <v>1042</v>
      </c>
      <c r="J70" s="11" t="s">
        <v>1043</v>
      </c>
      <c r="K70" s="11" t="s">
        <v>1062</v>
      </c>
      <c r="L70" s="11" t="s">
        <v>1045</v>
      </c>
      <c r="M70" s="11" t="s">
        <v>1046</v>
      </c>
      <c r="N70" s="11">
        <v>4640</v>
      </c>
      <c r="O70" s="11" t="s">
        <v>1055</v>
      </c>
      <c r="P70" s="11" t="s">
        <v>117</v>
      </c>
      <c r="Q70" s="11" t="s">
        <v>1056</v>
      </c>
      <c r="R70" s="11" t="s">
        <v>1178</v>
      </c>
      <c r="S70" s="1">
        <f>COUNTIF('Project Hope UCSF and Dana Farb'!$B$2:$B$36,C70)</f>
        <v>0</v>
      </c>
      <c r="T70" s="1">
        <f>COUNTIF('Project Hope UCSF and Dana Farb'!$B$2:$B$36,C70)</f>
        <v>0</v>
      </c>
      <c r="U70" s="1"/>
      <c r="V70" s="1" t="s">
        <v>215</v>
      </c>
      <c r="W70" s="1" t="s">
        <v>215</v>
      </c>
      <c r="X70" s="1" t="s">
        <v>655</v>
      </c>
      <c r="Y70" s="66"/>
      <c r="Z70" s="66" t="s">
        <v>1179</v>
      </c>
      <c r="AA70" s="66"/>
      <c r="AB70" s="66"/>
      <c r="AC70" s="66" t="s">
        <v>655</v>
      </c>
      <c r="AD70" s="66"/>
      <c r="AE70" s="81" t="b">
        <v>1</v>
      </c>
      <c r="AF70" s="10" t="b">
        <v>0</v>
      </c>
      <c r="AG70" s="10" t="b">
        <v>1</v>
      </c>
      <c r="AH70" s="80" t="s">
        <v>656</v>
      </c>
      <c r="AI70" s="11" t="s">
        <v>156</v>
      </c>
      <c r="AJ70" s="11" t="s">
        <v>655</v>
      </c>
      <c r="AK70" s="10">
        <f>COUNTIF($AO$2:$AO$241,B70)</f>
        <v>1</v>
      </c>
      <c r="AL70">
        <f>COUNTIF($AP$2:$AP$96,B70)</f>
        <v>1</v>
      </c>
      <c r="AO70" s="95" t="s">
        <v>353</v>
      </c>
      <c r="AP70" t="s">
        <v>145</v>
      </c>
    </row>
    <row r="71" spans="1:42" ht="24">
      <c r="A71" s="11" t="s">
        <v>660</v>
      </c>
      <c r="B71" s="11" t="s">
        <v>210</v>
      </c>
      <c r="C71" s="11" t="s">
        <v>210</v>
      </c>
      <c r="D71" s="11" t="s">
        <v>661</v>
      </c>
      <c r="E71" s="11" t="s">
        <v>116</v>
      </c>
      <c r="F71" s="11">
        <v>12</v>
      </c>
      <c r="G71" s="11" t="s">
        <v>1040</v>
      </c>
      <c r="H71" s="11" t="s">
        <v>1041</v>
      </c>
      <c r="I71" s="11" t="s">
        <v>1042</v>
      </c>
      <c r="J71" s="11" t="s">
        <v>1043</v>
      </c>
      <c r="K71" s="11" t="s">
        <v>1044</v>
      </c>
      <c r="L71" s="11" t="s">
        <v>1053</v>
      </c>
      <c r="M71" s="11" t="s">
        <v>1058</v>
      </c>
      <c r="N71" s="11">
        <v>6170</v>
      </c>
      <c r="O71" s="11" t="s">
        <v>1047</v>
      </c>
      <c r="P71" s="11" t="s">
        <v>117</v>
      </c>
      <c r="Q71" s="11" t="s">
        <v>1056</v>
      </c>
      <c r="R71" s="11" t="s">
        <v>1180</v>
      </c>
      <c r="S71" s="1">
        <f>COUNTIF('Project Hope UCSF and Dana Farb'!$B$2:$B$36,C71)</f>
        <v>0</v>
      </c>
      <c r="T71" s="1">
        <f>COUNTIF('Project Hope UCSF and Dana Farb'!$B$2:$B$36,C71)</f>
        <v>0</v>
      </c>
      <c r="U71" s="1"/>
      <c r="V71" s="1" t="s">
        <v>662</v>
      </c>
      <c r="W71" s="1" t="s">
        <v>663</v>
      </c>
      <c r="X71" s="1" t="s">
        <v>664</v>
      </c>
      <c r="Y71" s="66"/>
      <c r="Z71" s="66" t="s">
        <v>1181</v>
      </c>
      <c r="AA71" s="66" t="s">
        <v>662</v>
      </c>
      <c r="AB71" s="7" t="s">
        <v>1182</v>
      </c>
      <c r="AC71" s="11" t="s">
        <v>1183</v>
      </c>
      <c r="AD71" s="11"/>
      <c r="AE71" s="10" t="b">
        <v>1</v>
      </c>
      <c r="AF71" s="10" t="b">
        <v>1</v>
      </c>
      <c r="AG71" s="10" t="b">
        <v>1</v>
      </c>
      <c r="AH71" s="7" t="s">
        <v>665</v>
      </c>
      <c r="AI71" s="11" t="s">
        <v>662</v>
      </c>
      <c r="AJ71" s="11" t="s">
        <v>666</v>
      </c>
      <c r="AK71" s="10">
        <f>COUNTIF($AO$2:$AO$241,B71)</f>
        <v>1</v>
      </c>
      <c r="AL71">
        <f>COUNTIF($AP$2:$AP$96,B71)</f>
        <v>1</v>
      </c>
      <c r="AO71" s="95" t="s">
        <v>356</v>
      </c>
      <c r="AP71" t="s">
        <v>357</v>
      </c>
    </row>
    <row r="72" spans="1:42">
      <c r="A72" s="11" t="s">
        <v>668</v>
      </c>
      <c r="B72" s="11" t="s">
        <v>611</v>
      </c>
      <c r="C72" s="11" t="s">
        <v>611</v>
      </c>
      <c r="D72" s="11" t="s">
        <v>669</v>
      </c>
      <c r="E72" s="11" t="s">
        <v>116</v>
      </c>
      <c r="F72" s="11">
        <v>45</v>
      </c>
      <c r="G72" s="11" t="s">
        <v>1040</v>
      </c>
      <c r="H72" s="11" t="s">
        <v>1051</v>
      </c>
      <c r="I72" s="11" t="s">
        <v>1064</v>
      </c>
      <c r="J72" s="11" t="s">
        <v>1043</v>
      </c>
      <c r="K72" s="11" t="s">
        <v>1044</v>
      </c>
      <c r="L72" s="11" t="s">
        <v>1065</v>
      </c>
      <c r="M72" s="11" t="s">
        <v>1046</v>
      </c>
      <c r="N72" s="11">
        <v>1011</v>
      </c>
      <c r="O72" s="11" t="s">
        <v>1047</v>
      </c>
      <c r="P72" s="11" t="s">
        <v>117</v>
      </c>
      <c r="Q72" s="11" t="s">
        <v>1056</v>
      </c>
      <c r="R72" s="11" t="s">
        <v>1061</v>
      </c>
      <c r="S72" s="1">
        <f>COUNTIF('Project Hope UCSF and Dana Farb'!$B$2:$B$36,C72)</f>
        <v>0</v>
      </c>
      <c r="T72" s="1">
        <f>COUNTIF('Project Hope UCSF and Dana Farb'!$B$2:$B$36,C72)</f>
        <v>0</v>
      </c>
      <c r="U72" s="1"/>
      <c r="V72" s="1" t="s">
        <v>215</v>
      </c>
      <c r="W72" s="1" t="s">
        <v>215</v>
      </c>
      <c r="X72" s="1" t="s">
        <v>670</v>
      </c>
      <c r="Y72" s="66"/>
      <c r="Z72" s="66" t="s">
        <v>1184</v>
      </c>
      <c r="AA72" s="66"/>
      <c r="AB72" s="66"/>
      <c r="AC72" s="66" t="s">
        <v>670</v>
      </c>
      <c r="AD72" s="66"/>
      <c r="AE72" s="10" t="b">
        <v>0</v>
      </c>
      <c r="AF72" s="10" t="b">
        <v>0</v>
      </c>
      <c r="AG72" s="10" t="b">
        <v>1</v>
      </c>
      <c r="AH72" s="98" t="s">
        <v>671</v>
      </c>
      <c r="AI72" s="11" t="s">
        <v>156</v>
      </c>
      <c r="AJ72" s="11" t="s">
        <v>670</v>
      </c>
      <c r="AK72" s="10">
        <f>COUNTIF($AO$2:$AO$241,B72)</f>
        <v>1</v>
      </c>
      <c r="AL72">
        <f>COUNTIF($AP$2:$AP$96,B72)</f>
        <v>1</v>
      </c>
      <c r="AO72" s="95" t="s">
        <v>257</v>
      </c>
      <c r="AP72" t="s">
        <v>258</v>
      </c>
    </row>
    <row r="73" spans="1:42">
      <c r="A73" s="11" t="s">
        <v>675</v>
      </c>
      <c r="B73" s="11" t="s">
        <v>676</v>
      </c>
      <c r="C73" s="11" t="s">
        <v>676</v>
      </c>
      <c r="D73" s="11" t="s">
        <v>677</v>
      </c>
      <c r="E73" s="11" t="s">
        <v>116</v>
      </c>
      <c r="F73" s="11">
        <v>37</v>
      </c>
      <c r="G73" s="11" t="s">
        <v>1040</v>
      </c>
      <c r="H73" s="11" t="s">
        <v>1041</v>
      </c>
      <c r="I73" s="11" t="s">
        <v>1042</v>
      </c>
      <c r="J73" s="11" t="s">
        <v>1043</v>
      </c>
      <c r="K73" s="11" t="s">
        <v>1044</v>
      </c>
      <c r="L73" s="11" t="s">
        <v>1045</v>
      </c>
      <c r="M73" s="11" t="s">
        <v>1046</v>
      </c>
      <c r="N73" s="11">
        <v>4808</v>
      </c>
      <c r="O73" s="11" t="s">
        <v>1055</v>
      </c>
      <c r="P73" s="11" t="s">
        <v>117</v>
      </c>
      <c r="Q73" s="11" t="s">
        <v>1056</v>
      </c>
      <c r="R73" s="11" t="s">
        <v>1185</v>
      </c>
      <c r="S73" s="1">
        <f>COUNTIF('Project Hope UCSF and Dana Farb'!$B$2:$B$36,C73)</f>
        <v>0</v>
      </c>
      <c r="T73" s="1">
        <f>COUNTIF('Project Hope UCSF and Dana Farb'!$B$2:$B$36,C73)</f>
        <v>0</v>
      </c>
      <c r="U73" s="1" t="s">
        <v>1186</v>
      </c>
      <c r="V73" s="1" t="s">
        <v>678</v>
      </c>
      <c r="W73" s="1" t="s">
        <v>679</v>
      </c>
      <c r="X73" s="1" t="s">
        <v>680</v>
      </c>
      <c r="Y73" s="66" t="s">
        <v>1187</v>
      </c>
      <c r="Z73" s="66" t="s">
        <v>1188</v>
      </c>
      <c r="AA73" s="66"/>
      <c r="AB73" s="66"/>
      <c r="AC73" s="66" t="s">
        <v>680</v>
      </c>
      <c r="AD73" s="4" t="s">
        <v>1189</v>
      </c>
      <c r="AE73" s="10" t="b">
        <v>0</v>
      </c>
      <c r="AF73" s="10" t="b">
        <v>0</v>
      </c>
      <c r="AG73" s="10" t="b">
        <v>0</v>
      </c>
      <c r="AH73" s="11" t="s">
        <v>156</v>
      </c>
      <c r="AI73" s="11" t="s">
        <v>156</v>
      </c>
      <c r="AJ73" s="11" t="s">
        <v>156</v>
      </c>
      <c r="AK73" s="10">
        <f>COUNTIF($AO$2:$AO$241,B73)</f>
        <v>1</v>
      </c>
      <c r="AL73">
        <f>COUNTIF($AP$2:$AP$96,B73)</f>
        <v>1</v>
      </c>
      <c r="AO73" s="95" t="s">
        <v>266</v>
      </c>
      <c r="AP73" t="s">
        <v>124</v>
      </c>
    </row>
    <row r="74" spans="1:42">
      <c r="A74" s="11" t="s">
        <v>683</v>
      </c>
      <c r="B74" s="11" t="s">
        <v>658</v>
      </c>
      <c r="C74" s="11" t="s">
        <v>658</v>
      </c>
      <c r="D74" s="11" t="s">
        <v>684</v>
      </c>
      <c r="E74" s="11" t="s">
        <v>289</v>
      </c>
      <c r="F74" s="11">
        <v>1</v>
      </c>
      <c r="G74" s="11" t="s">
        <v>1040</v>
      </c>
      <c r="H74" s="11" t="s">
        <v>1051</v>
      </c>
      <c r="I74" s="11" t="s">
        <v>1042</v>
      </c>
      <c r="J74" s="11" t="s">
        <v>1043</v>
      </c>
      <c r="K74" s="11" t="s">
        <v>1044</v>
      </c>
      <c r="L74" s="11" t="s">
        <v>1053</v>
      </c>
      <c r="M74" s="11" t="s">
        <v>1046</v>
      </c>
      <c r="N74" s="11">
        <v>2869</v>
      </c>
      <c r="O74" s="11" t="s">
        <v>1047</v>
      </c>
      <c r="P74" s="11" t="s">
        <v>117</v>
      </c>
      <c r="Q74" s="11" t="s">
        <v>1043</v>
      </c>
      <c r="R74" s="11" t="s">
        <v>1080</v>
      </c>
      <c r="S74" s="1">
        <f>COUNTIF('Project Hope UCSF and Dana Farb'!$B$2:$B$36,C74)</f>
        <v>2</v>
      </c>
      <c r="T74" s="1">
        <f>COUNTIF('Project Hope UCSF and Dana Farb'!$B$2:$B$36,C74)</f>
        <v>2</v>
      </c>
      <c r="U74" s="1"/>
      <c r="V74" s="1" t="s">
        <v>685</v>
      </c>
      <c r="W74" s="1" t="s">
        <v>686</v>
      </c>
      <c r="X74" s="1" t="s">
        <v>687</v>
      </c>
      <c r="Y74" s="66"/>
      <c r="Z74" s="66" t="s">
        <v>1190</v>
      </c>
      <c r="AA74" s="66" t="s">
        <v>685</v>
      </c>
      <c r="AB74" s="66" t="s">
        <v>686</v>
      </c>
      <c r="AC74" s="66" t="s">
        <v>687</v>
      </c>
      <c r="AD74" s="11"/>
      <c r="AE74" s="10" t="b">
        <v>1</v>
      </c>
      <c r="AF74" s="10" t="b">
        <v>1</v>
      </c>
      <c r="AG74" s="10" t="b">
        <v>1</v>
      </c>
      <c r="AH74" s="11" t="s">
        <v>686</v>
      </c>
      <c r="AI74" s="11" t="s">
        <v>685</v>
      </c>
      <c r="AJ74" s="11" t="s">
        <v>687</v>
      </c>
      <c r="AK74" s="10">
        <f>COUNTIF($AO$2:$AO$241,B74)</f>
        <v>0</v>
      </c>
      <c r="AL74">
        <f>COUNTIF($AP$2:$AP$96,B74)</f>
        <v>1</v>
      </c>
      <c r="AO74" s="95" t="s">
        <v>283</v>
      </c>
      <c r="AP74" t="s">
        <v>284</v>
      </c>
    </row>
    <row r="75" spans="1:42">
      <c r="A75" s="11" t="s">
        <v>683</v>
      </c>
      <c r="B75" s="11" t="s">
        <v>158</v>
      </c>
      <c r="C75" s="11" t="s">
        <v>158</v>
      </c>
      <c r="D75" s="11" t="s">
        <v>691</v>
      </c>
      <c r="E75" s="11" t="s">
        <v>289</v>
      </c>
      <c r="F75" s="11">
        <v>3</v>
      </c>
      <c r="G75" s="11" t="s">
        <v>1040</v>
      </c>
      <c r="H75" s="11" t="s">
        <v>1051</v>
      </c>
      <c r="I75" s="11" t="s">
        <v>1042</v>
      </c>
      <c r="J75" s="11" t="s">
        <v>1043</v>
      </c>
      <c r="K75" s="11" t="s">
        <v>1044</v>
      </c>
      <c r="L75" s="11" t="s">
        <v>1045</v>
      </c>
      <c r="M75" s="11" t="s">
        <v>1046</v>
      </c>
      <c r="N75" s="11">
        <v>3100</v>
      </c>
      <c r="O75" s="11" t="s">
        <v>1047</v>
      </c>
      <c r="P75" s="11" t="s">
        <v>117</v>
      </c>
      <c r="Q75" s="11" t="s">
        <v>1056</v>
      </c>
      <c r="R75" s="11" t="s">
        <v>1156</v>
      </c>
      <c r="S75" s="1">
        <f>COUNTIF('Project Hope UCSF and Dana Farb'!$B$2:$B$36,C75)</f>
        <v>2</v>
      </c>
      <c r="T75" s="1">
        <f>COUNTIF('Project Hope UCSF and Dana Farb'!$B$2:$B$36,C75)</f>
        <v>2</v>
      </c>
      <c r="U75" s="1"/>
      <c r="V75" s="1" t="s">
        <v>685</v>
      </c>
      <c r="W75" s="1" t="s">
        <v>692</v>
      </c>
      <c r="X75" s="1" t="s">
        <v>693</v>
      </c>
      <c r="Y75" s="66"/>
      <c r="Z75" s="66" t="s">
        <v>1190</v>
      </c>
      <c r="AA75" s="3" t="s">
        <v>685</v>
      </c>
      <c r="AB75" s="66" t="s">
        <v>1191</v>
      </c>
      <c r="AC75" s="11" t="s">
        <v>1192</v>
      </c>
      <c r="AD75" s="11" t="s">
        <v>1193</v>
      </c>
      <c r="AE75" s="10" t="b">
        <v>1</v>
      </c>
      <c r="AF75" s="10" t="b">
        <v>0</v>
      </c>
      <c r="AG75" s="10" t="b">
        <v>1</v>
      </c>
      <c r="AH75" s="11" t="s">
        <v>694</v>
      </c>
      <c r="AI75" s="92" t="s">
        <v>685</v>
      </c>
      <c r="AJ75" s="11" t="s">
        <v>695</v>
      </c>
      <c r="AK75" s="10">
        <f>COUNTIF($AO$2:$AO$241,B75)</f>
        <v>1</v>
      </c>
      <c r="AL75">
        <f>COUNTIF($AP$2:$AP$96,B75)</f>
        <v>1</v>
      </c>
      <c r="AO75" s="95" t="s">
        <v>274</v>
      </c>
      <c r="AP75" t="s">
        <v>275</v>
      </c>
    </row>
    <row r="76" spans="1:42" ht="24">
      <c r="A76" s="11" t="s">
        <v>699</v>
      </c>
      <c r="B76" s="11" t="s">
        <v>535</v>
      </c>
      <c r="C76" s="11" t="s">
        <v>535</v>
      </c>
      <c r="D76" s="11" t="s">
        <v>700</v>
      </c>
      <c r="E76" s="11" t="s">
        <v>116</v>
      </c>
      <c r="F76" s="11">
        <v>27</v>
      </c>
      <c r="G76" s="11" t="s">
        <v>1040</v>
      </c>
      <c r="H76" s="11" t="s">
        <v>1041</v>
      </c>
      <c r="I76" s="11" t="s">
        <v>1064</v>
      </c>
      <c r="J76" s="11" t="s">
        <v>1043</v>
      </c>
      <c r="K76" s="11" t="s">
        <v>1044</v>
      </c>
      <c r="L76" s="11" t="s">
        <v>1045</v>
      </c>
      <c r="M76" s="11" t="s">
        <v>1046</v>
      </c>
      <c r="N76" s="11">
        <v>3431</v>
      </c>
      <c r="O76" s="11" t="s">
        <v>1055</v>
      </c>
      <c r="P76" s="11" t="s">
        <v>117</v>
      </c>
      <c r="Q76" s="11" t="s">
        <v>1056</v>
      </c>
      <c r="R76" s="11" t="s">
        <v>1194</v>
      </c>
      <c r="S76" s="1">
        <f>COUNTIF('Project Hope UCSF and Dana Farb'!$B$2:$B$36,C76)</f>
        <v>0</v>
      </c>
      <c r="T76" s="1">
        <f>COUNTIF('Project Hope UCSF and Dana Farb'!$B$2:$B$36,C76)</f>
        <v>0</v>
      </c>
      <c r="U76" s="1"/>
      <c r="V76" s="1" t="s">
        <v>701</v>
      </c>
      <c r="W76" s="1" t="s">
        <v>702</v>
      </c>
      <c r="X76" s="1" t="s">
        <v>703</v>
      </c>
      <c r="Y76" s="66"/>
      <c r="Z76" s="66" t="s">
        <v>1195</v>
      </c>
      <c r="AA76" s="66" t="s">
        <v>701</v>
      </c>
      <c r="AB76" s="66" t="s">
        <v>702</v>
      </c>
      <c r="AC76" s="66" t="s">
        <v>703</v>
      </c>
      <c r="AD76" s="66"/>
      <c r="AE76" s="10" t="b">
        <v>1</v>
      </c>
      <c r="AF76" s="10" t="b">
        <v>1</v>
      </c>
      <c r="AG76" s="10" t="b">
        <v>1</v>
      </c>
      <c r="AH76" s="11" t="s">
        <v>702</v>
      </c>
      <c r="AI76" s="66" t="s">
        <v>701</v>
      </c>
      <c r="AJ76" s="11" t="s">
        <v>703</v>
      </c>
      <c r="AK76" s="10">
        <f>COUNTIF($AO$2:$AO$241,B76)</f>
        <v>1</v>
      </c>
      <c r="AL76">
        <f>COUNTIF($AP$2:$AP$96,B76)</f>
        <v>1</v>
      </c>
      <c r="AM76" s="77" t="s">
        <v>704</v>
      </c>
      <c r="AO76" s="95" t="s">
        <v>236</v>
      </c>
      <c r="AP76" t="s">
        <v>363</v>
      </c>
    </row>
    <row r="77" spans="1:42">
      <c r="A77" s="11" t="s">
        <v>708</v>
      </c>
      <c r="B77" s="11" t="s">
        <v>709</v>
      </c>
      <c r="C77" s="11" t="s">
        <v>709</v>
      </c>
      <c r="D77" s="11" t="s">
        <v>710</v>
      </c>
      <c r="E77" s="11" t="s">
        <v>116</v>
      </c>
      <c r="F77" s="11">
        <v>54</v>
      </c>
      <c r="G77" s="11" t="s">
        <v>1040</v>
      </c>
      <c r="H77" s="11" t="s">
        <v>1051</v>
      </c>
      <c r="I77" s="11" t="s">
        <v>1042</v>
      </c>
      <c r="J77" s="11" t="s">
        <v>1043</v>
      </c>
      <c r="K77" s="11" t="s">
        <v>1044</v>
      </c>
      <c r="L77" s="11" t="s">
        <v>1053</v>
      </c>
      <c r="M77" s="11" t="s">
        <v>1046</v>
      </c>
      <c r="N77" s="11">
        <v>493</v>
      </c>
      <c r="O77" s="11" t="s">
        <v>1047</v>
      </c>
      <c r="P77" s="11" t="s">
        <v>117</v>
      </c>
      <c r="Q77" s="11" t="s">
        <v>1043</v>
      </c>
      <c r="R77" s="11" t="s">
        <v>1068</v>
      </c>
      <c r="S77" s="1">
        <f>COUNTIF('Project Hope UCSF and Dana Farb'!$B$2:$B$36,C77)</f>
        <v>0</v>
      </c>
      <c r="T77" s="1">
        <f>COUNTIF('Project Hope UCSF and Dana Farb'!$B$2:$B$36,C77)</f>
        <v>0</v>
      </c>
      <c r="U77" s="1"/>
      <c r="V77" s="1" t="s">
        <v>711</v>
      </c>
      <c r="W77" s="1" t="s">
        <v>712</v>
      </c>
      <c r="X77" s="1" t="s">
        <v>713</v>
      </c>
      <c r="Y77" s="66"/>
      <c r="Z77" s="66" t="s">
        <v>1196</v>
      </c>
      <c r="AA77" s="66" t="s">
        <v>711</v>
      </c>
      <c r="AB77" s="66" t="s">
        <v>712</v>
      </c>
      <c r="AC77" s="66" t="s">
        <v>713</v>
      </c>
      <c r="AD77" s="66"/>
      <c r="AE77" s="10" t="b">
        <v>1</v>
      </c>
      <c r="AF77" s="10" t="b">
        <v>1</v>
      </c>
      <c r="AG77" s="10" t="b">
        <v>1</v>
      </c>
      <c r="AH77" s="11" t="s">
        <v>712</v>
      </c>
      <c r="AI77" s="11" t="s">
        <v>711</v>
      </c>
      <c r="AJ77" s="11" t="s">
        <v>713</v>
      </c>
      <c r="AK77" s="10">
        <f>COUNTIF($AO$2:$AO$241,B77)</f>
        <v>1</v>
      </c>
      <c r="AL77">
        <f>COUNTIF($AP$2:$AP$96,B77)</f>
        <v>1</v>
      </c>
      <c r="AO77" s="95" t="s">
        <v>141</v>
      </c>
      <c r="AP77" t="s">
        <v>142</v>
      </c>
    </row>
    <row r="78" spans="1:42">
      <c r="A78" s="11" t="s">
        <v>716</v>
      </c>
      <c r="B78" s="11" t="s">
        <v>560</v>
      </c>
      <c r="C78" s="11" t="s">
        <v>560</v>
      </c>
      <c r="D78" s="11" t="s">
        <v>717</v>
      </c>
      <c r="E78" s="11" t="s">
        <v>116</v>
      </c>
      <c r="F78" s="11">
        <v>5</v>
      </c>
      <c r="G78" s="11" t="s">
        <v>1040</v>
      </c>
      <c r="H78" s="11" t="s">
        <v>1051</v>
      </c>
      <c r="I78" s="11" t="s">
        <v>1042</v>
      </c>
      <c r="J78" s="11" t="s">
        <v>1043</v>
      </c>
      <c r="K78" s="11" t="s">
        <v>1079</v>
      </c>
      <c r="L78" s="11" t="s">
        <v>1053</v>
      </c>
      <c r="M78" s="11" t="s">
        <v>1046</v>
      </c>
      <c r="N78" s="11">
        <v>1845</v>
      </c>
      <c r="O78" s="11" t="s">
        <v>1047</v>
      </c>
      <c r="P78" s="11" t="s">
        <v>117</v>
      </c>
      <c r="Q78" s="11" t="s">
        <v>1056</v>
      </c>
      <c r="R78" s="11" t="s">
        <v>1185</v>
      </c>
      <c r="S78" s="1">
        <f>COUNTIF('Project Hope UCSF and Dana Farb'!$B$2:$B$36,C78)</f>
        <v>0</v>
      </c>
      <c r="T78" s="1">
        <f>COUNTIF('Project Hope UCSF and Dana Farb'!$B$2:$B$36,C78)</f>
        <v>0</v>
      </c>
      <c r="U78" s="1"/>
      <c r="V78" s="1" t="s">
        <v>215</v>
      </c>
      <c r="W78" s="1" t="s">
        <v>215</v>
      </c>
      <c r="X78" s="1" t="s">
        <v>718</v>
      </c>
      <c r="Y78" s="66"/>
      <c r="Z78" s="66" t="s">
        <v>1197</v>
      </c>
      <c r="AA78" s="66"/>
      <c r="AB78" s="66"/>
      <c r="AC78" s="66" t="s">
        <v>718</v>
      </c>
      <c r="AD78" s="66"/>
      <c r="AE78" s="81" t="b">
        <v>1</v>
      </c>
      <c r="AF78" s="10" t="b">
        <v>0</v>
      </c>
      <c r="AG78" s="10" t="b">
        <v>1</v>
      </c>
      <c r="AH78" s="80" t="s">
        <v>719</v>
      </c>
      <c r="AI78" s="66" t="s">
        <v>156</v>
      </c>
      <c r="AJ78" s="11" t="s">
        <v>718</v>
      </c>
      <c r="AK78" s="10">
        <f>COUNTIF($AO$2:$AO$241,B78)</f>
        <v>1</v>
      </c>
      <c r="AL78">
        <f>COUNTIF($AP$2:$AP$96,B78)</f>
        <v>1</v>
      </c>
      <c r="AO78" s="95" t="s">
        <v>219</v>
      </c>
      <c r="AP78" t="s">
        <v>220</v>
      </c>
    </row>
    <row r="79" spans="1:42" ht="24">
      <c r="A79" s="11" t="s">
        <v>723</v>
      </c>
      <c r="B79" s="11" t="s">
        <v>122</v>
      </c>
      <c r="C79" s="11" t="s">
        <v>122</v>
      </c>
      <c r="D79" s="11" t="s">
        <v>724</v>
      </c>
      <c r="E79" s="11" t="s">
        <v>116</v>
      </c>
      <c r="F79" s="11">
        <v>1</v>
      </c>
      <c r="G79" s="11" t="s">
        <v>1040</v>
      </c>
      <c r="H79" s="11" t="s">
        <v>1051</v>
      </c>
      <c r="I79" s="11" t="s">
        <v>1064</v>
      </c>
      <c r="J79" s="11" t="s">
        <v>1043</v>
      </c>
      <c r="K79" s="11" t="s">
        <v>1044</v>
      </c>
      <c r="L79" s="11" t="s">
        <v>1045</v>
      </c>
      <c r="M79" s="11" t="s">
        <v>1046</v>
      </c>
      <c r="N79" s="11">
        <v>2199</v>
      </c>
      <c r="O79" s="11" t="s">
        <v>1047</v>
      </c>
      <c r="P79" s="11" t="s">
        <v>117</v>
      </c>
      <c r="Q79" s="11" t="s">
        <v>1043</v>
      </c>
      <c r="R79" s="11" t="s">
        <v>1080</v>
      </c>
      <c r="S79" s="1">
        <f>COUNTIF('Project Hope UCSF and Dana Farb'!$B$2:$B$36,C79)</f>
        <v>0</v>
      </c>
      <c r="T79" s="1">
        <f>COUNTIF('Project Hope UCSF and Dana Farb'!$B$2:$B$36,C79)</f>
        <v>0</v>
      </c>
      <c r="U79" s="1"/>
      <c r="V79" s="1" t="s">
        <v>725</v>
      </c>
      <c r="W79" s="1" t="s">
        <v>726</v>
      </c>
      <c r="X79" s="1" t="s">
        <v>727</v>
      </c>
      <c r="Y79" s="66"/>
      <c r="Z79" s="66" t="s">
        <v>1198</v>
      </c>
      <c r="AA79" s="66" t="s">
        <v>725</v>
      </c>
      <c r="AB79" s="7" t="s">
        <v>1199</v>
      </c>
      <c r="AC79" s="11" t="s">
        <v>1200</v>
      </c>
      <c r="AD79" s="11"/>
      <c r="AE79" s="10" t="b">
        <v>1</v>
      </c>
      <c r="AF79" s="10" t="b">
        <v>1</v>
      </c>
      <c r="AG79" s="10" t="b">
        <v>1</v>
      </c>
      <c r="AH79" s="11" t="s">
        <v>728</v>
      </c>
      <c r="AI79" s="11" t="s">
        <v>725</v>
      </c>
      <c r="AJ79" s="11" t="s">
        <v>729</v>
      </c>
      <c r="AK79" s="10">
        <f>COUNTIF($AO$2:$AO$241,B79)</f>
        <v>1</v>
      </c>
      <c r="AL79">
        <f>COUNTIF($AP$2:$AP$96,B79)</f>
        <v>1</v>
      </c>
      <c r="AO79" s="95" t="s">
        <v>228</v>
      </c>
      <c r="AP79" t="s">
        <v>229</v>
      </c>
    </row>
    <row r="80" spans="1:42">
      <c r="A80" s="11" t="s">
        <v>732</v>
      </c>
      <c r="B80" s="11" t="s">
        <v>370</v>
      </c>
      <c r="C80" s="11" t="s">
        <v>370</v>
      </c>
      <c r="D80" s="11" t="s">
        <v>733</v>
      </c>
      <c r="E80" s="11" t="s">
        <v>289</v>
      </c>
      <c r="F80" s="11">
        <v>8</v>
      </c>
      <c r="G80" s="11" t="s">
        <v>1040</v>
      </c>
      <c r="H80" s="11" t="s">
        <v>1041</v>
      </c>
      <c r="I80" s="11" t="s">
        <v>1042</v>
      </c>
      <c r="J80" s="11" t="s">
        <v>1043</v>
      </c>
      <c r="K80" s="11" t="s">
        <v>1044</v>
      </c>
      <c r="L80" s="11" t="s">
        <v>1053</v>
      </c>
      <c r="M80" s="11" t="s">
        <v>1058</v>
      </c>
      <c r="N80" s="11">
        <v>9125</v>
      </c>
      <c r="O80" s="11" t="s">
        <v>1105</v>
      </c>
      <c r="P80" s="11" t="s">
        <v>451</v>
      </c>
      <c r="Q80" s="11" t="s">
        <v>1043</v>
      </c>
      <c r="R80" s="11" t="s">
        <v>1048</v>
      </c>
      <c r="S80" s="1">
        <f>COUNTIF('Project Hope UCSF and Dana Farb'!$B$2:$B$36,C80)</f>
        <v>0</v>
      </c>
      <c r="T80" s="1">
        <f>COUNTIF('Project Hope UCSF and Dana Farb'!$B$2:$B$36,C80)</f>
        <v>0</v>
      </c>
      <c r="U80" s="1"/>
      <c r="V80" s="1" t="s">
        <v>128</v>
      </c>
      <c r="W80" s="1" t="s">
        <v>128</v>
      </c>
      <c r="X80" s="1" t="s">
        <v>128</v>
      </c>
      <c r="Y80" s="66"/>
      <c r="Z80" s="66"/>
      <c r="AA80" s="66"/>
      <c r="AB80" s="66"/>
      <c r="AC80" s="11"/>
      <c r="AD80" s="11"/>
      <c r="AE80" s="10" t="b">
        <v>0</v>
      </c>
      <c r="AF80" s="81" t="b">
        <v>1</v>
      </c>
      <c r="AG80" s="10" t="b">
        <v>0</v>
      </c>
      <c r="AH80" s="98" t="s">
        <v>734</v>
      </c>
      <c r="AI80" s="80" t="s">
        <v>735</v>
      </c>
      <c r="AJ80" s="98" t="s">
        <v>736</v>
      </c>
      <c r="AK80" s="10">
        <f>COUNTIF($AO$2:$AO$241,B80)</f>
        <v>0</v>
      </c>
      <c r="AL80">
        <f>COUNTIF($AP$2:$AP$96,B80)</f>
        <v>1</v>
      </c>
      <c r="AO80" s="95" t="s">
        <v>221</v>
      </c>
      <c r="AP80" t="s">
        <v>180</v>
      </c>
    </row>
    <row r="81" spans="1:46">
      <c r="A81" s="11" t="s">
        <v>73</v>
      </c>
      <c r="B81" s="11" t="s">
        <v>74</v>
      </c>
      <c r="C81" s="11" t="s">
        <v>74</v>
      </c>
      <c r="D81" s="11" t="s">
        <v>739</v>
      </c>
      <c r="E81" s="11" t="s">
        <v>289</v>
      </c>
      <c r="F81" s="11">
        <v>9</v>
      </c>
      <c r="G81" s="11" t="s">
        <v>1040</v>
      </c>
      <c r="H81" s="11" t="s">
        <v>1051</v>
      </c>
      <c r="I81" s="11" t="s">
        <v>1042</v>
      </c>
      <c r="J81" s="11" t="s">
        <v>1043</v>
      </c>
      <c r="K81" s="11" t="s">
        <v>1052</v>
      </c>
      <c r="L81" s="11" t="s">
        <v>1053</v>
      </c>
      <c r="M81" s="11" t="s">
        <v>1058</v>
      </c>
      <c r="N81" s="11">
        <v>13870</v>
      </c>
      <c r="O81" s="11" t="s">
        <v>1105</v>
      </c>
      <c r="P81" s="11" t="s">
        <v>451</v>
      </c>
      <c r="Q81" s="11" t="s">
        <v>1043</v>
      </c>
      <c r="R81" s="11" t="s">
        <v>1074</v>
      </c>
      <c r="S81" s="1">
        <f>COUNTIF('Project Hope UCSF and Dana Farb'!$B$2:$B$36,C81)</f>
        <v>2</v>
      </c>
      <c r="T81" s="1">
        <f>COUNTIF('Project Hope UCSF and Dana Farb'!$B$2:$B$36,C81)</f>
        <v>2</v>
      </c>
      <c r="U81" s="1"/>
      <c r="V81" s="1" t="s">
        <v>350</v>
      </c>
      <c r="W81" s="1" t="s">
        <v>350</v>
      </c>
      <c r="X81" s="1" t="s">
        <v>350</v>
      </c>
      <c r="Y81" s="66"/>
      <c r="Z81" s="66"/>
      <c r="AA81" s="66"/>
      <c r="AB81" s="66"/>
      <c r="AC81" s="11"/>
      <c r="AD81" s="11"/>
      <c r="AE81" s="10" t="b">
        <v>0</v>
      </c>
      <c r="AF81" s="10" t="b">
        <v>0</v>
      </c>
      <c r="AG81" s="10" t="b">
        <v>0</v>
      </c>
      <c r="AH81" s="11" t="s">
        <v>156</v>
      </c>
      <c r="AI81" s="11" t="s">
        <v>156</v>
      </c>
      <c r="AJ81" s="11" t="s">
        <v>156</v>
      </c>
      <c r="AK81" s="10">
        <f>COUNTIF($AO$2:$AO$241,B81)</f>
        <v>0</v>
      </c>
      <c r="AL81">
        <f>COUNTIF($AP$2:$AP$96,B81)</f>
        <v>1</v>
      </c>
      <c r="AO81" s="95" t="s">
        <v>242</v>
      </c>
      <c r="AP81" t="s">
        <v>243</v>
      </c>
    </row>
    <row r="82" spans="1:46">
      <c r="A82" s="11" t="s">
        <v>73</v>
      </c>
      <c r="B82" s="11" t="s">
        <v>75</v>
      </c>
      <c r="C82" s="11" t="s">
        <v>75</v>
      </c>
      <c r="D82" s="11" t="s">
        <v>742</v>
      </c>
      <c r="E82" s="11" t="s">
        <v>289</v>
      </c>
      <c r="F82" s="11">
        <v>4</v>
      </c>
      <c r="G82" s="11" t="s">
        <v>1040</v>
      </c>
      <c r="H82" s="11" t="s">
        <v>1051</v>
      </c>
      <c r="I82" s="11" t="s">
        <v>1042</v>
      </c>
      <c r="J82" s="11" t="s">
        <v>1043</v>
      </c>
      <c r="K82" s="11" t="s">
        <v>1052</v>
      </c>
      <c r="L82" s="11" t="s">
        <v>1065</v>
      </c>
      <c r="M82" s="11" t="s">
        <v>1058</v>
      </c>
      <c r="N82" s="11">
        <v>14235</v>
      </c>
      <c r="O82" s="11" t="s">
        <v>1105</v>
      </c>
      <c r="P82" s="11" t="s">
        <v>451</v>
      </c>
      <c r="Q82" s="11" t="s">
        <v>1043</v>
      </c>
      <c r="R82" s="11" t="s">
        <v>1074</v>
      </c>
      <c r="S82" s="1">
        <f>COUNTIF('Project Hope UCSF and Dana Farb'!$B$2:$B$36,C82)</f>
        <v>2</v>
      </c>
      <c r="T82" s="1">
        <f>COUNTIF('Project Hope UCSF and Dana Farb'!$B$2:$B$36,C82)</f>
        <v>2</v>
      </c>
      <c r="U82" s="1"/>
      <c r="V82" s="1" t="s">
        <v>350</v>
      </c>
      <c r="W82" s="1" t="s">
        <v>350</v>
      </c>
      <c r="X82" s="1" t="s">
        <v>350</v>
      </c>
      <c r="Y82" s="66"/>
      <c r="Z82" s="66"/>
      <c r="AA82" s="66"/>
      <c r="AB82" s="66"/>
      <c r="AC82" s="11"/>
      <c r="AD82" s="11"/>
      <c r="AE82" s="10" t="b">
        <v>0</v>
      </c>
      <c r="AF82" s="10" t="b">
        <v>0</v>
      </c>
      <c r="AG82" s="10" t="b">
        <v>0</v>
      </c>
      <c r="AH82" s="11" t="s">
        <v>156</v>
      </c>
      <c r="AI82" s="11" t="s">
        <v>156</v>
      </c>
      <c r="AJ82" s="11" t="s">
        <v>156</v>
      </c>
      <c r="AK82" s="10">
        <f>COUNTIF($AO$2:$AO$241,B82)</f>
        <v>0</v>
      </c>
      <c r="AL82">
        <f>COUNTIF($AP$2:$AP$96,B82)</f>
        <v>1</v>
      </c>
      <c r="AO82" s="95" t="s">
        <v>379</v>
      </c>
      <c r="AP82" t="s">
        <v>380</v>
      </c>
      <c r="AR82" s="11" t="s">
        <v>372</v>
      </c>
      <c r="AS82" s="11" t="s">
        <v>373</v>
      </c>
      <c r="AT82" t="s">
        <v>378</v>
      </c>
    </row>
    <row r="83" spans="1:46">
      <c r="A83" s="11" t="s">
        <v>70</v>
      </c>
      <c r="B83" s="11" t="s">
        <v>71</v>
      </c>
      <c r="C83" s="11" t="s">
        <v>71</v>
      </c>
      <c r="D83" s="11" t="s">
        <v>751</v>
      </c>
      <c r="E83" s="11" t="s">
        <v>289</v>
      </c>
      <c r="F83" s="11">
        <v>7</v>
      </c>
      <c r="G83" s="11" t="s">
        <v>1040</v>
      </c>
      <c r="H83" s="11" t="s">
        <v>1051</v>
      </c>
      <c r="I83" s="11" t="s">
        <v>1042</v>
      </c>
      <c r="J83" s="11" t="s">
        <v>1043</v>
      </c>
      <c r="K83" s="11" t="s">
        <v>1044</v>
      </c>
      <c r="L83" s="11" t="s">
        <v>1045</v>
      </c>
      <c r="M83" s="11" t="s">
        <v>1058</v>
      </c>
      <c r="N83" s="11">
        <v>14235</v>
      </c>
      <c r="O83" s="11" t="s">
        <v>1105</v>
      </c>
      <c r="P83" s="11" t="s">
        <v>451</v>
      </c>
      <c r="Q83" s="11" t="s">
        <v>1043</v>
      </c>
      <c r="R83" s="11" t="s">
        <v>1068</v>
      </c>
      <c r="S83" s="1">
        <f>COUNTIF('Project Hope UCSF and Dana Farb'!$B$2:$B$36,C83)</f>
        <v>1</v>
      </c>
      <c r="T83" s="1">
        <f>COUNTIF('Project Hope UCSF and Dana Farb'!$B$2:$B$36,C83)</f>
        <v>1</v>
      </c>
      <c r="U83" s="1"/>
      <c r="V83" s="1" t="s">
        <v>350</v>
      </c>
      <c r="W83" s="1" t="s">
        <v>350</v>
      </c>
      <c r="X83" s="1" t="s">
        <v>350</v>
      </c>
      <c r="Y83" s="66"/>
      <c r="Z83" s="66"/>
      <c r="AA83" s="66"/>
      <c r="AB83" s="66"/>
      <c r="AC83" s="11"/>
      <c r="AD83" s="11"/>
      <c r="AE83" s="10" t="b">
        <v>0</v>
      </c>
      <c r="AF83" s="10" t="b">
        <v>0</v>
      </c>
      <c r="AG83" s="10" t="b">
        <v>0</v>
      </c>
      <c r="AH83" s="11" t="s">
        <v>156</v>
      </c>
      <c r="AI83" s="11" t="s">
        <v>156</v>
      </c>
      <c r="AJ83" s="11" t="s">
        <v>156</v>
      </c>
      <c r="AK83" s="10">
        <f>COUNTIF($AO$2:$AO$241,B83)</f>
        <v>0</v>
      </c>
      <c r="AL83">
        <f>COUNTIF($AP$2:$AP$96,B83)</f>
        <v>1</v>
      </c>
      <c r="AO83" s="95" t="s">
        <v>176</v>
      </c>
      <c r="AP83" t="s">
        <v>177</v>
      </c>
    </row>
    <row r="84" spans="1:46">
      <c r="A84" s="11" t="s">
        <v>70</v>
      </c>
      <c r="B84" s="11" t="s">
        <v>76</v>
      </c>
      <c r="C84" s="11" t="s">
        <v>76</v>
      </c>
      <c r="D84" s="11" t="s">
        <v>754</v>
      </c>
      <c r="E84" s="11" t="s">
        <v>289</v>
      </c>
      <c r="F84" s="11">
        <v>10</v>
      </c>
      <c r="G84" s="11" t="s">
        <v>1040</v>
      </c>
      <c r="H84" s="11" t="s">
        <v>1051</v>
      </c>
      <c r="I84" s="11" t="s">
        <v>1042</v>
      </c>
      <c r="J84" s="11" t="s">
        <v>1043</v>
      </c>
      <c r="K84" s="11" t="s">
        <v>1044</v>
      </c>
      <c r="L84" s="11" t="s">
        <v>1065</v>
      </c>
      <c r="M84" s="11" t="s">
        <v>1058</v>
      </c>
      <c r="N84" s="11">
        <v>14235</v>
      </c>
      <c r="O84" s="11" t="s">
        <v>1105</v>
      </c>
      <c r="P84" s="11" t="s">
        <v>451</v>
      </c>
      <c r="Q84" s="11" t="s">
        <v>1043</v>
      </c>
      <c r="R84" s="11" t="s">
        <v>1068</v>
      </c>
      <c r="S84" s="1">
        <f>COUNTIF('Project Hope UCSF and Dana Farb'!$B$2:$B$36,C84)</f>
        <v>2</v>
      </c>
      <c r="T84" s="1">
        <f>COUNTIF('Project Hope UCSF and Dana Farb'!$B$2:$B$36,C84)</f>
        <v>2</v>
      </c>
      <c r="U84" s="1"/>
      <c r="V84" s="1" t="s">
        <v>350</v>
      </c>
      <c r="W84" s="1" t="s">
        <v>350</v>
      </c>
      <c r="X84" s="1" t="s">
        <v>350</v>
      </c>
      <c r="Y84" s="66"/>
      <c r="Z84" s="66"/>
      <c r="AA84" s="66"/>
      <c r="AB84" s="66"/>
      <c r="AC84" s="11"/>
      <c r="AD84" s="11"/>
      <c r="AE84" s="10" t="b">
        <v>0</v>
      </c>
      <c r="AF84" s="10" t="b">
        <v>0</v>
      </c>
      <c r="AG84" s="10" t="b">
        <v>0</v>
      </c>
      <c r="AH84" s="11" t="s">
        <v>156</v>
      </c>
      <c r="AI84" s="11" t="s">
        <v>156</v>
      </c>
      <c r="AJ84" s="11" t="s">
        <v>156</v>
      </c>
      <c r="AK84" s="10">
        <f>COUNTIF($AO$2:$AO$241,B84)</f>
        <v>0</v>
      </c>
      <c r="AL84">
        <f>COUNTIF($AP$2:$AP$96,B84)</f>
        <v>1</v>
      </c>
      <c r="AO84" s="95" t="s">
        <v>178</v>
      </c>
      <c r="AP84" t="s">
        <v>171</v>
      </c>
    </row>
    <row r="85" spans="1:46" ht="24">
      <c r="A85" s="11" t="s">
        <v>757</v>
      </c>
      <c r="B85" s="11" t="s">
        <v>357</v>
      </c>
      <c r="C85" s="11" t="s">
        <v>357</v>
      </c>
      <c r="D85" s="11" t="s">
        <v>758</v>
      </c>
      <c r="E85" s="11" t="s">
        <v>116</v>
      </c>
      <c r="F85" s="11">
        <v>26</v>
      </c>
      <c r="G85" s="11" t="s">
        <v>1040</v>
      </c>
      <c r="H85" s="11" t="s">
        <v>1051</v>
      </c>
      <c r="I85" s="11" t="s">
        <v>1042</v>
      </c>
      <c r="J85" s="11" t="s">
        <v>1043</v>
      </c>
      <c r="K85" s="11" t="s">
        <v>1044</v>
      </c>
      <c r="L85" s="11" t="s">
        <v>1045</v>
      </c>
      <c r="M85" s="11" t="s">
        <v>1058</v>
      </c>
      <c r="N85" s="11">
        <v>6234</v>
      </c>
      <c r="O85" s="11" t="s">
        <v>1047</v>
      </c>
      <c r="P85" s="11" t="s">
        <v>117</v>
      </c>
      <c r="Q85" s="11" t="s">
        <v>1056</v>
      </c>
      <c r="R85" s="11" t="s">
        <v>1201</v>
      </c>
      <c r="S85" s="1">
        <f>COUNTIF('Project Hope UCSF and Dana Farb'!$B$2:$B$36,C85)</f>
        <v>0</v>
      </c>
      <c r="T85" s="1">
        <f>COUNTIF('Project Hope UCSF and Dana Farb'!$B$2:$B$36,C85)</f>
        <v>0</v>
      </c>
      <c r="U85" s="1"/>
      <c r="V85" s="1" t="s">
        <v>759</v>
      </c>
      <c r="W85" s="1" t="s">
        <v>760</v>
      </c>
      <c r="X85" s="1" t="s">
        <v>761</v>
      </c>
      <c r="Y85" s="66"/>
      <c r="Z85" s="66" t="s">
        <v>1202</v>
      </c>
      <c r="AA85" s="3" t="s">
        <v>759</v>
      </c>
      <c r="AB85" s="7" t="s">
        <v>1203</v>
      </c>
      <c r="AC85" s="89" t="s">
        <v>1204</v>
      </c>
      <c r="AD85" s="11" t="s">
        <v>1205</v>
      </c>
      <c r="AE85" s="10" t="b">
        <v>1</v>
      </c>
      <c r="AF85" s="10" t="b">
        <v>0</v>
      </c>
      <c r="AG85" s="10" t="b">
        <v>1</v>
      </c>
      <c r="AH85" s="7" t="s">
        <v>762</v>
      </c>
      <c r="AI85" s="92" t="s">
        <v>759</v>
      </c>
      <c r="AJ85" s="11" t="s">
        <v>763</v>
      </c>
      <c r="AK85" s="10">
        <f>COUNTIF($AO$2:$AO$241,B85)</f>
        <v>1</v>
      </c>
      <c r="AL85">
        <f>COUNTIF($AP$2:$AP$96,B85)</f>
        <v>1</v>
      </c>
      <c r="AO85" s="95" t="s">
        <v>201</v>
      </c>
      <c r="AP85" t="s">
        <v>86</v>
      </c>
    </row>
    <row r="86" spans="1:46">
      <c r="A86" s="11" t="s">
        <v>766</v>
      </c>
      <c r="B86" s="11" t="s">
        <v>767</v>
      </c>
      <c r="C86" s="11" t="s">
        <v>767</v>
      </c>
      <c r="D86" s="11" t="s">
        <v>768</v>
      </c>
      <c r="E86" s="11" t="s">
        <v>116</v>
      </c>
      <c r="F86" s="11">
        <v>32</v>
      </c>
      <c r="G86" s="11" t="s">
        <v>1040</v>
      </c>
      <c r="H86" s="11" t="s">
        <v>1041</v>
      </c>
      <c r="I86" s="11" t="s">
        <v>1042</v>
      </c>
      <c r="J86" s="11" t="s">
        <v>1043</v>
      </c>
      <c r="K86" s="11" t="s">
        <v>1044</v>
      </c>
      <c r="L86" s="11" t="s">
        <v>1053</v>
      </c>
      <c r="M86" s="11" t="s">
        <v>1046</v>
      </c>
      <c r="N86" s="11">
        <v>4253</v>
      </c>
      <c r="O86" s="11" t="s">
        <v>1047</v>
      </c>
      <c r="P86" s="11" t="s">
        <v>117</v>
      </c>
      <c r="Q86" s="11" t="s">
        <v>1043</v>
      </c>
      <c r="R86" s="11" t="s">
        <v>1080</v>
      </c>
      <c r="S86" s="1">
        <f>COUNTIF('Project Hope UCSF and Dana Farb'!$B$2:$B$36,C86)</f>
        <v>0</v>
      </c>
      <c r="T86" s="1">
        <f>COUNTIF('Project Hope UCSF and Dana Farb'!$B$2:$B$36,C86)</f>
        <v>0</v>
      </c>
      <c r="U86" s="1"/>
      <c r="V86" s="1" t="s">
        <v>769</v>
      </c>
      <c r="W86" s="1" t="s">
        <v>770</v>
      </c>
      <c r="X86" s="1" t="s">
        <v>771</v>
      </c>
      <c r="Y86" s="66"/>
      <c r="Z86" s="66" t="s">
        <v>1206</v>
      </c>
      <c r="AA86" s="66" t="s">
        <v>769</v>
      </c>
      <c r="AB86" s="66" t="s">
        <v>770</v>
      </c>
      <c r="AC86" s="11" t="s">
        <v>1207</v>
      </c>
      <c r="AD86" s="11"/>
      <c r="AE86" s="10" t="b">
        <v>1</v>
      </c>
      <c r="AF86" s="10" t="b">
        <v>1</v>
      </c>
      <c r="AG86" s="10" t="b">
        <v>1</v>
      </c>
      <c r="AH86" s="11" t="s">
        <v>770</v>
      </c>
      <c r="AI86" s="11" t="s">
        <v>769</v>
      </c>
      <c r="AJ86" s="11" t="s">
        <v>772</v>
      </c>
      <c r="AK86" s="10">
        <f>COUNTIF($AO$2:$AO$241,B86)</f>
        <v>1</v>
      </c>
      <c r="AL86">
        <f>COUNTIF($AP$2:$AP$96,B86)</f>
        <v>1</v>
      </c>
      <c r="AO86" s="95" t="s">
        <v>369</v>
      </c>
      <c r="AP86" t="s">
        <v>370</v>
      </c>
    </row>
    <row r="87" spans="1:46">
      <c r="A87" s="11" t="s">
        <v>776</v>
      </c>
      <c r="B87" s="11" t="s">
        <v>774</v>
      </c>
      <c r="C87" s="11" t="s">
        <v>774</v>
      </c>
      <c r="D87" s="11" t="s">
        <v>777</v>
      </c>
      <c r="E87" s="11" t="s">
        <v>116</v>
      </c>
      <c r="F87" s="11">
        <v>58</v>
      </c>
      <c r="G87" s="11" t="s">
        <v>1040</v>
      </c>
      <c r="H87" s="11" t="s">
        <v>1041</v>
      </c>
      <c r="I87" s="11" t="s">
        <v>1060</v>
      </c>
      <c r="J87" s="11" t="s">
        <v>1043</v>
      </c>
      <c r="K87" s="11" t="s">
        <v>1052</v>
      </c>
      <c r="L87" s="11" t="s">
        <v>1045</v>
      </c>
      <c r="M87" s="11" t="s">
        <v>1058</v>
      </c>
      <c r="N87" s="11">
        <v>5205</v>
      </c>
      <c r="O87" s="11" t="s">
        <v>1047</v>
      </c>
      <c r="P87" s="11" t="s">
        <v>117</v>
      </c>
      <c r="Q87" s="11" t="s">
        <v>1043</v>
      </c>
      <c r="R87" s="11" t="s">
        <v>1080</v>
      </c>
      <c r="S87" s="1">
        <f>COUNTIF('Project Hope UCSF and Dana Farb'!$B$2:$B$36,C87)</f>
        <v>0</v>
      </c>
      <c r="T87" s="1">
        <f>COUNTIF('Project Hope UCSF and Dana Farb'!$B$2:$B$36,C87)</f>
        <v>0</v>
      </c>
      <c r="U87" s="1"/>
      <c r="V87" s="1" t="s">
        <v>778</v>
      </c>
      <c r="W87" s="1" t="s">
        <v>779</v>
      </c>
      <c r="X87" s="1" t="s">
        <v>780</v>
      </c>
      <c r="Y87" s="66"/>
      <c r="Z87" s="66" t="s">
        <v>1208</v>
      </c>
      <c r="AA87" s="66" t="s">
        <v>778</v>
      </c>
      <c r="AB87" s="66" t="s">
        <v>779</v>
      </c>
      <c r="AC87" s="66" t="s">
        <v>780</v>
      </c>
      <c r="AD87" s="66"/>
      <c r="AE87" s="10" t="b">
        <v>1</v>
      </c>
      <c r="AF87" s="10" t="b">
        <v>1</v>
      </c>
      <c r="AG87" s="10" t="b">
        <v>1</v>
      </c>
      <c r="AH87" s="11" t="s">
        <v>779</v>
      </c>
      <c r="AI87" s="11" t="s">
        <v>778</v>
      </c>
      <c r="AJ87" s="58" t="s">
        <v>780</v>
      </c>
      <c r="AK87" s="10">
        <f>COUNTIF($AO$2:$AO$241,B87)</f>
        <v>1</v>
      </c>
      <c r="AL87">
        <f>COUNTIF($AP$2:$AP$96,B87)</f>
        <v>1</v>
      </c>
      <c r="AO87" s="95" t="s">
        <v>422</v>
      </c>
      <c r="AP87" t="s">
        <v>423</v>
      </c>
    </row>
    <row r="88" spans="1:46">
      <c r="A88" s="11" t="s">
        <v>784</v>
      </c>
      <c r="B88" s="11" t="s">
        <v>464</v>
      </c>
      <c r="C88" s="11" t="s">
        <v>464</v>
      </c>
      <c r="D88" s="11" t="s">
        <v>785</v>
      </c>
      <c r="E88" s="11" t="s">
        <v>116</v>
      </c>
      <c r="F88" s="11">
        <v>57</v>
      </c>
      <c r="G88" s="11" t="s">
        <v>1040</v>
      </c>
      <c r="H88" s="11" t="s">
        <v>1051</v>
      </c>
      <c r="I88" s="11" t="s">
        <v>1060</v>
      </c>
      <c r="J88" s="11" t="s">
        <v>1043</v>
      </c>
      <c r="K88" s="11" t="s">
        <v>1052</v>
      </c>
      <c r="L88" s="11" t="s">
        <v>1053</v>
      </c>
      <c r="M88" s="11" t="s">
        <v>1046</v>
      </c>
      <c r="N88" s="11">
        <v>257</v>
      </c>
      <c r="O88" s="11" t="s">
        <v>1047</v>
      </c>
      <c r="P88" s="11" t="s">
        <v>117</v>
      </c>
      <c r="Q88" s="11" t="s">
        <v>1043</v>
      </c>
      <c r="R88" s="11" t="s">
        <v>1074</v>
      </c>
      <c r="S88" s="1">
        <f>COUNTIF('Project Hope UCSF and Dana Farb'!$B$2:$B$36,C88)</f>
        <v>0</v>
      </c>
      <c r="T88" s="1">
        <f>COUNTIF('Project Hope UCSF and Dana Farb'!$B$2:$B$36,C88)</f>
        <v>0</v>
      </c>
      <c r="U88" s="1"/>
      <c r="V88" s="1" t="s">
        <v>786</v>
      </c>
      <c r="W88" s="1" t="s">
        <v>787</v>
      </c>
      <c r="X88" s="1" t="s">
        <v>788</v>
      </c>
      <c r="Y88" s="66"/>
      <c r="Z88" s="66" t="s">
        <v>1209</v>
      </c>
      <c r="AA88" s="66" t="s">
        <v>786</v>
      </c>
      <c r="AB88" s="66" t="s">
        <v>787</v>
      </c>
      <c r="AC88" s="66" t="s">
        <v>788</v>
      </c>
      <c r="AD88" s="66"/>
      <c r="AE88" s="10" t="b">
        <v>1</v>
      </c>
      <c r="AF88" s="10" t="b">
        <v>1</v>
      </c>
      <c r="AG88" s="10" t="b">
        <v>1</v>
      </c>
      <c r="AH88" s="11" t="s">
        <v>787</v>
      </c>
      <c r="AI88" s="11" t="s">
        <v>786</v>
      </c>
      <c r="AJ88" s="11" t="s">
        <v>788</v>
      </c>
      <c r="AK88" s="10">
        <f>COUNTIF($AO$2:$AO$241,B88)</f>
        <v>1</v>
      </c>
      <c r="AL88">
        <f>COUNTIF($AP$2:$AP$96,B88)</f>
        <v>1</v>
      </c>
      <c r="AO88" s="95" t="s">
        <v>330</v>
      </c>
      <c r="AP88" t="s">
        <v>331</v>
      </c>
    </row>
    <row r="89" spans="1:46">
      <c r="A89" s="11" t="s">
        <v>792</v>
      </c>
      <c r="B89" s="11" t="s">
        <v>161</v>
      </c>
      <c r="C89" s="11" t="s">
        <v>161</v>
      </c>
      <c r="D89" s="11" t="s">
        <v>793</v>
      </c>
      <c r="E89" s="11" t="s">
        <v>116</v>
      </c>
      <c r="F89" s="11">
        <v>50</v>
      </c>
      <c r="G89" s="11" t="s">
        <v>1040</v>
      </c>
      <c r="H89" s="11" t="s">
        <v>1041</v>
      </c>
      <c r="I89" s="11" t="s">
        <v>1064</v>
      </c>
      <c r="J89" s="11" t="s">
        <v>1043</v>
      </c>
      <c r="K89" s="11" t="s">
        <v>1052</v>
      </c>
      <c r="L89" s="11" t="s">
        <v>1053</v>
      </c>
      <c r="M89" s="11" t="s">
        <v>1046</v>
      </c>
      <c r="N89" s="11">
        <v>83</v>
      </c>
      <c r="O89" s="11" t="s">
        <v>1047</v>
      </c>
      <c r="P89" s="11" t="s">
        <v>117</v>
      </c>
      <c r="Q89" s="11" t="s">
        <v>1056</v>
      </c>
      <c r="R89" s="11" t="s">
        <v>1059</v>
      </c>
      <c r="S89" s="1">
        <f>COUNTIF('Project Hope UCSF and Dana Farb'!$B$2:$B$36,C89)</f>
        <v>0</v>
      </c>
      <c r="T89" s="1">
        <f>COUNTIF('Project Hope UCSF and Dana Farb'!$B$2:$B$36,C89)</f>
        <v>0</v>
      </c>
      <c r="U89" s="1"/>
      <c r="V89" s="1" t="s">
        <v>794</v>
      </c>
      <c r="W89" s="1" t="s">
        <v>795</v>
      </c>
      <c r="X89" s="1" t="s">
        <v>796</v>
      </c>
      <c r="Y89" s="66"/>
      <c r="Z89" s="66" t="s">
        <v>1210</v>
      </c>
      <c r="AA89" s="66" t="s">
        <v>794</v>
      </c>
      <c r="AB89" s="66" t="s">
        <v>795</v>
      </c>
      <c r="AC89" s="66" t="s">
        <v>796</v>
      </c>
      <c r="AD89" s="66"/>
      <c r="AE89" s="10" t="b">
        <v>1</v>
      </c>
      <c r="AF89" s="10" t="b">
        <v>1</v>
      </c>
      <c r="AG89" s="10" t="b">
        <v>1</v>
      </c>
      <c r="AH89" s="11" t="s">
        <v>795</v>
      </c>
      <c r="AI89" s="11" t="s">
        <v>794</v>
      </c>
      <c r="AJ89" s="11" t="s">
        <v>796</v>
      </c>
      <c r="AK89" s="10">
        <f>COUNTIF($AO$2:$AO$241,B89)</f>
        <v>1</v>
      </c>
      <c r="AL89">
        <f>COUNTIF($AP$2:$AP$96,B89)</f>
        <v>1</v>
      </c>
      <c r="AO89" s="95" t="s">
        <v>681</v>
      </c>
      <c r="AP89" t="s">
        <v>193</v>
      </c>
    </row>
    <row r="90" spans="1:46">
      <c r="A90" s="11" t="s">
        <v>800</v>
      </c>
      <c r="B90" s="11" t="s">
        <v>220</v>
      </c>
      <c r="C90" s="11" t="s">
        <v>220</v>
      </c>
      <c r="D90" s="11" t="s">
        <v>801</v>
      </c>
      <c r="E90" s="11" t="s">
        <v>116</v>
      </c>
      <c r="F90" s="11">
        <v>33</v>
      </c>
      <c r="G90" s="11" t="s">
        <v>1040</v>
      </c>
      <c r="H90" s="11" t="s">
        <v>1051</v>
      </c>
      <c r="I90" s="11" t="s">
        <v>1042</v>
      </c>
      <c r="J90" s="11" t="s">
        <v>1043</v>
      </c>
      <c r="K90" s="11" t="s">
        <v>1044</v>
      </c>
      <c r="L90" s="11" t="s">
        <v>1053</v>
      </c>
      <c r="M90" s="11" t="s">
        <v>1058</v>
      </c>
      <c r="N90" s="11">
        <v>6779</v>
      </c>
      <c r="O90" s="11" t="s">
        <v>1047</v>
      </c>
      <c r="P90" s="11" t="s">
        <v>117</v>
      </c>
      <c r="Q90" s="11" t="s">
        <v>1043</v>
      </c>
      <c r="R90" s="11" t="s">
        <v>1074</v>
      </c>
      <c r="S90" s="1">
        <f>COUNTIF('Project Hope UCSF and Dana Farb'!$B$2:$B$36,C90)</f>
        <v>0</v>
      </c>
      <c r="T90" s="1">
        <f>COUNTIF('Project Hope UCSF and Dana Farb'!$B$2:$B$36,C90)</f>
        <v>0</v>
      </c>
      <c r="U90" s="1"/>
      <c r="V90" s="1" t="s">
        <v>802</v>
      </c>
      <c r="W90" s="1" t="s">
        <v>803</v>
      </c>
      <c r="X90" s="1" t="s">
        <v>804</v>
      </c>
      <c r="Y90" s="66"/>
      <c r="Z90" s="66" t="s">
        <v>1211</v>
      </c>
      <c r="AA90" s="66" t="s">
        <v>802</v>
      </c>
      <c r="AB90" s="66" t="s">
        <v>803</v>
      </c>
      <c r="AC90" s="66" t="s">
        <v>804</v>
      </c>
      <c r="AD90" s="66"/>
      <c r="AE90" s="10" t="b">
        <v>1</v>
      </c>
      <c r="AF90" s="10" t="b">
        <v>1</v>
      </c>
      <c r="AG90" s="10" t="b">
        <v>1</v>
      </c>
      <c r="AH90" s="11" t="s">
        <v>803</v>
      </c>
      <c r="AI90" s="11" t="s">
        <v>802</v>
      </c>
      <c r="AJ90" s="11" t="s">
        <v>804</v>
      </c>
      <c r="AK90" s="10">
        <f>COUNTIF($AO$2:$AO$241,B90)</f>
        <v>0</v>
      </c>
      <c r="AL90">
        <f>COUNTIF($AP$2:$AP$96,B90)</f>
        <v>1</v>
      </c>
      <c r="AO90" s="95" t="s">
        <v>512</v>
      </c>
      <c r="AP90" t="s">
        <v>441</v>
      </c>
    </row>
    <row r="91" spans="1:46">
      <c r="A91" s="11" t="s">
        <v>806</v>
      </c>
      <c r="B91" s="11" t="s">
        <v>731</v>
      </c>
      <c r="C91" s="11" t="s">
        <v>731</v>
      </c>
      <c r="D91" s="11" t="s">
        <v>807</v>
      </c>
      <c r="E91" s="11" t="s">
        <v>116</v>
      </c>
      <c r="F91" s="11">
        <v>16</v>
      </c>
      <c r="G91" s="11" t="s">
        <v>1040</v>
      </c>
      <c r="H91" s="11" t="s">
        <v>1041</v>
      </c>
      <c r="I91" s="11" t="s">
        <v>1042</v>
      </c>
      <c r="J91" s="11" t="s">
        <v>1043</v>
      </c>
      <c r="K91" s="11" t="s">
        <v>1044</v>
      </c>
      <c r="L91" s="11" t="s">
        <v>1053</v>
      </c>
      <c r="M91" s="11" t="s">
        <v>1046</v>
      </c>
      <c r="N91" s="11">
        <v>2446</v>
      </c>
      <c r="O91" s="11" t="s">
        <v>1047</v>
      </c>
      <c r="P91" s="11" t="s">
        <v>117</v>
      </c>
      <c r="Q91" s="11" t="s">
        <v>1043</v>
      </c>
      <c r="R91" s="11" t="s">
        <v>1074</v>
      </c>
      <c r="S91" s="1">
        <f>COUNTIF('Project Hope UCSF and Dana Farb'!$B$2:$B$36,C91)</f>
        <v>0</v>
      </c>
      <c r="T91" s="1">
        <f>COUNTIF('Project Hope UCSF and Dana Farb'!$B$2:$B$36,C91)</f>
        <v>0</v>
      </c>
      <c r="U91" s="1"/>
      <c r="V91" s="1" t="s">
        <v>808</v>
      </c>
      <c r="W91" s="1" t="s">
        <v>809</v>
      </c>
      <c r="X91" s="1" t="s">
        <v>810</v>
      </c>
      <c r="Y91" s="66"/>
      <c r="Z91" s="66" t="s">
        <v>1212</v>
      </c>
      <c r="AA91" s="66" t="s">
        <v>808</v>
      </c>
      <c r="AB91" s="66" t="s">
        <v>809</v>
      </c>
      <c r="AC91" s="66" t="s">
        <v>810</v>
      </c>
      <c r="AD91" s="66"/>
      <c r="AE91" s="10" t="b">
        <v>1</v>
      </c>
      <c r="AF91" s="10" t="b">
        <v>1</v>
      </c>
      <c r="AG91" s="10" t="b">
        <v>1</v>
      </c>
      <c r="AH91" s="11" t="s">
        <v>809</v>
      </c>
      <c r="AI91" s="11" t="s">
        <v>808</v>
      </c>
      <c r="AJ91" s="11" t="s">
        <v>810</v>
      </c>
      <c r="AK91" s="10">
        <f>COUNTIF($AO$2:$AO$241,B91)</f>
        <v>1</v>
      </c>
      <c r="AL91">
        <f>COUNTIF($AP$2:$AP$96,B91)</f>
        <v>1</v>
      </c>
      <c r="AO91" s="95" t="s">
        <v>752</v>
      </c>
      <c r="AP91" t="s">
        <v>391</v>
      </c>
    </row>
    <row r="92" spans="1:46">
      <c r="A92" s="11" t="s">
        <v>812</v>
      </c>
      <c r="B92" s="11" t="s">
        <v>673</v>
      </c>
      <c r="C92" s="11" t="s">
        <v>673</v>
      </c>
      <c r="D92" s="11" t="s">
        <v>813</v>
      </c>
      <c r="E92" s="11" t="s">
        <v>116</v>
      </c>
      <c r="F92" s="11">
        <v>59</v>
      </c>
      <c r="G92" s="11" t="s">
        <v>1040</v>
      </c>
      <c r="H92" s="11" t="s">
        <v>1041</v>
      </c>
      <c r="I92" s="11" t="s">
        <v>1042</v>
      </c>
      <c r="J92" s="11" t="s">
        <v>1043</v>
      </c>
      <c r="K92" s="11" t="s">
        <v>1044</v>
      </c>
      <c r="L92" s="11" t="s">
        <v>1053</v>
      </c>
      <c r="M92" s="11" t="s">
        <v>1046</v>
      </c>
      <c r="N92" s="11">
        <v>3105</v>
      </c>
      <c r="O92" s="11" t="s">
        <v>1047</v>
      </c>
      <c r="P92" s="11" t="s">
        <v>117</v>
      </c>
      <c r="Q92" s="11" t="s">
        <v>1043</v>
      </c>
      <c r="R92" s="11" t="s">
        <v>1074</v>
      </c>
      <c r="S92" s="1">
        <f>COUNTIF('Project Hope UCSF and Dana Farb'!$B$2:$B$36,C92)</f>
        <v>0</v>
      </c>
      <c r="T92" s="1">
        <f>COUNTIF('Project Hope UCSF and Dana Farb'!$B$2:$B$36,C92)</f>
        <v>0</v>
      </c>
      <c r="U92" s="1"/>
      <c r="V92" s="1" t="s">
        <v>814</v>
      </c>
      <c r="W92" s="1" t="s">
        <v>815</v>
      </c>
      <c r="X92" s="1" t="s">
        <v>816</v>
      </c>
      <c r="Y92" s="66"/>
      <c r="Z92" s="66" t="s">
        <v>1213</v>
      </c>
      <c r="AA92" s="66" t="s">
        <v>814</v>
      </c>
      <c r="AB92" s="66" t="s">
        <v>815</v>
      </c>
      <c r="AC92" s="66" t="s">
        <v>816</v>
      </c>
      <c r="AD92" s="66"/>
      <c r="AE92" s="10" t="b">
        <v>1</v>
      </c>
      <c r="AF92" s="10" t="b">
        <v>1</v>
      </c>
      <c r="AG92" s="10" t="b">
        <v>1</v>
      </c>
      <c r="AH92" s="11" t="s">
        <v>815</v>
      </c>
      <c r="AI92" s="11" t="s">
        <v>814</v>
      </c>
      <c r="AJ92" s="11" t="s">
        <v>816</v>
      </c>
      <c r="AK92" s="10">
        <f>COUNTIF($AO$2:$AO$241,B92)</f>
        <v>1</v>
      </c>
      <c r="AL92">
        <f>COUNTIF($AP$2:$AP$96,B92)</f>
        <v>1</v>
      </c>
      <c r="AO92" s="95" t="s">
        <v>737</v>
      </c>
      <c r="AP92" t="s">
        <v>449</v>
      </c>
    </row>
    <row r="93" spans="1:46">
      <c r="A93" s="11" t="s">
        <v>818</v>
      </c>
      <c r="B93" s="11" t="s">
        <v>159</v>
      </c>
      <c r="C93" s="11" t="s">
        <v>159</v>
      </c>
      <c r="D93" s="11" t="s">
        <v>819</v>
      </c>
      <c r="E93" s="11" t="s">
        <v>116</v>
      </c>
      <c r="F93" s="11">
        <v>56</v>
      </c>
      <c r="G93" s="11" t="s">
        <v>1040</v>
      </c>
      <c r="H93" s="11" t="s">
        <v>1051</v>
      </c>
      <c r="I93" s="11" t="s">
        <v>1042</v>
      </c>
      <c r="J93" s="11" t="s">
        <v>1043</v>
      </c>
      <c r="K93" s="11" t="s">
        <v>1062</v>
      </c>
      <c r="L93" s="11" t="s">
        <v>1053</v>
      </c>
      <c r="M93" s="11" t="s">
        <v>1046</v>
      </c>
      <c r="N93" s="11">
        <v>4290</v>
      </c>
      <c r="O93" s="11" t="s">
        <v>1047</v>
      </c>
      <c r="P93" s="11" t="s">
        <v>117</v>
      </c>
      <c r="Q93" s="11" t="s">
        <v>1056</v>
      </c>
      <c r="R93" s="11" t="s">
        <v>1214</v>
      </c>
      <c r="S93" s="1">
        <f>COUNTIF('Project Hope UCSF and Dana Farb'!$B$2:$B$36,C93)</f>
        <v>0</v>
      </c>
      <c r="T93" s="1">
        <f>COUNTIF('Project Hope UCSF and Dana Farb'!$B$2:$B$36,C93)</f>
        <v>0</v>
      </c>
      <c r="U93" s="1"/>
      <c r="V93" s="1" t="s">
        <v>820</v>
      </c>
      <c r="W93" s="1" t="s">
        <v>821</v>
      </c>
      <c r="X93" s="1" t="s">
        <v>822</v>
      </c>
      <c r="Y93" s="66"/>
      <c r="Z93" s="66" t="s">
        <v>1215</v>
      </c>
      <c r="AA93" s="66" t="s">
        <v>820</v>
      </c>
      <c r="AB93" s="66" t="s">
        <v>821</v>
      </c>
      <c r="AC93" s="66" t="s">
        <v>822</v>
      </c>
      <c r="AD93" s="66"/>
      <c r="AE93" s="10" t="b">
        <v>1</v>
      </c>
      <c r="AF93" s="10" t="b">
        <v>1</v>
      </c>
      <c r="AG93" s="10" t="b">
        <v>1</v>
      </c>
      <c r="AH93" s="11" t="s">
        <v>821</v>
      </c>
      <c r="AI93" s="11" t="s">
        <v>820</v>
      </c>
      <c r="AJ93" s="11" t="s">
        <v>822</v>
      </c>
      <c r="AK93" s="10">
        <f>COUNTIF($AO$2:$AO$241,B93)</f>
        <v>1</v>
      </c>
      <c r="AL93">
        <f>COUNTIF($AP$2:$AP$96,B93)</f>
        <v>1</v>
      </c>
      <c r="AO93" s="95" t="s">
        <v>740</v>
      </c>
      <c r="AP93" t="s">
        <v>74</v>
      </c>
    </row>
    <row r="94" spans="1:46">
      <c r="A94" s="11" t="s">
        <v>825</v>
      </c>
      <c r="B94" s="11" t="s">
        <v>321</v>
      </c>
      <c r="C94" s="11" t="s">
        <v>321</v>
      </c>
      <c r="D94" s="11" t="s">
        <v>826</v>
      </c>
      <c r="E94" s="11" t="s">
        <v>116</v>
      </c>
      <c r="F94" s="11">
        <v>24</v>
      </c>
      <c r="G94" s="11" t="s">
        <v>1040</v>
      </c>
      <c r="H94" s="11" t="s">
        <v>1041</v>
      </c>
      <c r="I94" s="11" t="s">
        <v>1042</v>
      </c>
      <c r="J94" s="11" t="s">
        <v>1043</v>
      </c>
      <c r="K94" s="11" t="s">
        <v>1044</v>
      </c>
      <c r="L94" s="11" t="s">
        <v>1045</v>
      </c>
      <c r="M94" s="11" t="s">
        <v>1046</v>
      </c>
      <c r="N94" s="11">
        <v>4384</v>
      </c>
      <c r="O94" s="11" t="s">
        <v>1047</v>
      </c>
      <c r="P94" s="11" t="s">
        <v>117</v>
      </c>
      <c r="Q94" s="11" t="s">
        <v>1043</v>
      </c>
      <c r="R94" s="11" t="s">
        <v>1048</v>
      </c>
      <c r="S94" s="1">
        <f>COUNTIF('Project Hope UCSF and Dana Farb'!$B$2:$B$36,C94)</f>
        <v>0</v>
      </c>
      <c r="T94" s="1">
        <f>COUNTIF('Project Hope UCSF and Dana Farb'!$B$2:$B$36,C94)</f>
        <v>0</v>
      </c>
      <c r="U94" s="1"/>
      <c r="V94" s="1" t="s">
        <v>215</v>
      </c>
      <c r="W94" s="1" t="s">
        <v>215</v>
      </c>
      <c r="X94" s="1" t="s">
        <v>827</v>
      </c>
      <c r="Y94" s="66"/>
      <c r="Z94" s="66" t="s">
        <v>1216</v>
      </c>
      <c r="AA94" s="66"/>
      <c r="AB94" s="66"/>
      <c r="AC94" s="66" t="s">
        <v>827</v>
      </c>
      <c r="AD94" s="66"/>
      <c r="AE94" s="81" t="b">
        <v>1</v>
      </c>
      <c r="AF94" s="10" t="b">
        <v>0</v>
      </c>
      <c r="AG94" s="10" t="b">
        <v>1</v>
      </c>
      <c r="AH94" s="80" t="s">
        <v>828</v>
      </c>
      <c r="AI94" s="11" t="s">
        <v>156</v>
      </c>
      <c r="AJ94" s="11" t="s">
        <v>827</v>
      </c>
      <c r="AK94" s="10">
        <f>COUNTIF($AO$2:$AO$241,B94)</f>
        <v>1</v>
      </c>
      <c r="AL94">
        <f>COUNTIF($AP$2:$AP$96,B94)</f>
        <v>1</v>
      </c>
      <c r="AO94" s="95" t="s">
        <v>743</v>
      </c>
      <c r="AP94" t="s">
        <v>71</v>
      </c>
    </row>
    <row r="95" spans="1:46">
      <c r="A95" s="11" t="s">
        <v>831</v>
      </c>
      <c r="B95" s="11" t="s">
        <v>811</v>
      </c>
      <c r="C95" s="11" t="s">
        <v>811</v>
      </c>
      <c r="D95" s="11" t="s">
        <v>832</v>
      </c>
      <c r="E95" s="11" t="s">
        <v>116</v>
      </c>
      <c r="F95" s="11">
        <v>6</v>
      </c>
      <c r="G95" s="11" t="s">
        <v>1123</v>
      </c>
      <c r="H95" s="11" t="s">
        <v>1051</v>
      </c>
      <c r="I95" s="11" t="s">
        <v>1064</v>
      </c>
      <c r="J95" s="11" t="s">
        <v>1043</v>
      </c>
      <c r="K95" s="11" t="s">
        <v>1052</v>
      </c>
      <c r="L95" s="11" t="s">
        <v>1053</v>
      </c>
      <c r="M95" s="11" t="s">
        <v>1046</v>
      </c>
      <c r="N95" s="11">
        <v>4489</v>
      </c>
      <c r="O95" s="11" t="s">
        <v>1047</v>
      </c>
      <c r="P95" s="11" t="s">
        <v>117</v>
      </c>
      <c r="Q95" s="11" t="s">
        <v>1043</v>
      </c>
      <c r="R95" s="11" t="s">
        <v>1054</v>
      </c>
      <c r="S95" s="1">
        <f>COUNTIF('Project Hope UCSF and Dana Farb'!$B$2:$B$36,C95)</f>
        <v>0</v>
      </c>
      <c r="T95" s="1">
        <f>COUNTIF('Project Hope UCSF and Dana Farb'!$B$2:$B$36,C95)</f>
        <v>0</v>
      </c>
      <c r="U95" s="1"/>
      <c r="V95" s="1" t="s">
        <v>833</v>
      </c>
      <c r="W95" s="1" t="s">
        <v>834</v>
      </c>
      <c r="X95" s="1" t="s">
        <v>835</v>
      </c>
      <c r="Y95" s="66"/>
      <c r="Z95" s="66" t="s">
        <v>1217</v>
      </c>
      <c r="AA95" s="66" t="s">
        <v>833</v>
      </c>
      <c r="AB95" s="66" t="s">
        <v>834</v>
      </c>
      <c r="AC95" s="66" t="s">
        <v>835</v>
      </c>
      <c r="AD95" s="66"/>
      <c r="AE95" s="10" t="b">
        <v>1</v>
      </c>
      <c r="AF95" s="10" t="b">
        <v>1</v>
      </c>
      <c r="AG95" s="10" t="b">
        <v>1</v>
      </c>
      <c r="AH95" s="11" t="s">
        <v>834</v>
      </c>
      <c r="AI95" s="11" t="s">
        <v>833</v>
      </c>
      <c r="AJ95" s="11" t="s">
        <v>835</v>
      </c>
      <c r="AK95" s="10">
        <f>COUNTIF($AO$2:$AO$241,B95)</f>
        <v>1</v>
      </c>
      <c r="AL95">
        <f>COUNTIF($AP$2:$AP$96,B95)</f>
        <v>1</v>
      </c>
      <c r="AO95" s="95" t="s">
        <v>755</v>
      </c>
      <c r="AP95" t="s">
        <v>75</v>
      </c>
    </row>
    <row r="96" spans="1:46" hidden="1">
      <c r="A96" s="11" t="s">
        <v>837</v>
      </c>
      <c r="B96" s="11" t="s">
        <v>838</v>
      </c>
      <c r="C96" s="11" t="s">
        <v>838</v>
      </c>
      <c r="D96" s="11" t="s">
        <v>839</v>
      </c>
      <c r="E96" s="11" t="s">
        <v>116</v>
      </c>
      <c r="F96" s="11">
        <v>55</v>
      </c>
      <c r="G96" s="11" t="s">
        <v>1040</v>
      </c>
      <c r="H96" s="11" t="s">
        <v>1041</v>
      </c>
      <c r="I96" s="11" t="s">
        <v>1060</v>
      </c>
      <c r="J96" s="11" t="s">
        <v>1043</v>
      </c>
      <c r="K96" s="11" t="s">
        <v>1052</v>
      </c>
      <c r="L96" s="11" t="s">
        <v>1053</v>
      </c>
      <c r="M96" s="11" t="s">
        <v>1046</v>
      </c>
      <c r="N96" s="11">
        <v>70</v>
      </c>
      <c r="O96" s="11" t="s">
        <v>1047</v>
      </c>
      <c r="P96" s="11" t="s">
        <v>117</v>
      </c>
      <c r="Q96" s="11" t="s">
        <v>1043</v>
      </c>
      <c r="R96" s="11" t="s">
        <v>1054</v>
      </c>
      <c r="S96" s="1">
        <f>COUNTIF('Project Hope UCSF and Dana Farb'!$B$2:$B$36,C96)</f>
        <v>0</v>
      </c>
      <c r="T96" s="1">
        <f>COUNTIF('Project Hope UCSF and Dana Farb'!$B$2:$B$36,C96)</f>
        <v>0</v>
      </c>
      <c r="U96" s="1"/>
      <c r="V96" s="1" t="s">
        <v>840</v>
      </c>
      <c r="W96" s="1" t="s">
        <v>841</v>
      </c>
      <c r="X96" s="1" t="s">
        <v>842</v>
      </c>
      <c r="Y96" s="66"/>
      <c r="Z96" s="66" t="s">
        <v>1218</v>
      </c>
      <c r="AA96" s="66" t="s">
        <v>840</v>
      </c>
      <c r="AB96" s="66" t="s">
        <v>841</v>
      </c>
      <c r="AC96" s="87" t="s">
        <v>842</v>
      </c>
      <c r="AD96" s="66"/>
      <c r="AE96" s="10" t="b">
        <v>1</v>
      </c>
      <c r="AF96" s="10" t="b">
        <v>1</v>
      </c>
      <c r="AG96" s="10" t="b">
        <v>1</v>
      </c>
      <c r="AH96" s="11" t="s">
        <v>841</v>
      </c>
      <c r="AI96" s="11" t="s">
        <v>840</v>
      </c>
      <c r="AJ96" s="11" t="s">
        <v>842</v>
      </c>
      <c r="AK96" s="10">
        <f>COUNTIF($AO$2:$AO$241,B96)</f>
        <v>1</v>
      </c>
      <c r="AL96">
        <f>COUNTIF($AP$2:$AP$96,B96)</f>
        <v>0</v>
      </c>
      <c r="AM96" t="s">
        <v>378</v>
      </c>
      <c r="AO96" s="95" t="s">
        <v>457</v>
      </c>
      <c r="AP96" t="s">
        <v>76</v>
      </c>
    </row>
    <row r="97" spans="1:41">
      <c r="A97" s="11" t="s">
        <v>846</v>
      </c>
      <c r="B97" s="11" t="s">
        <v>471</v>
      </c>
      <c r="C97" s="11" t="s">
        <v>471</v>
      </c>
      <c r="D97" s="11" t="s">
        <v>847</v>
      </c>
      <c r="E97" s="11" t="s">
        <v>116</v>
      </c>
      <c r="F97" s="11">
        <v>7</v>
      </c>
      <c r="G97" s="11" t="s">
        <v>1040</v>
      </c>
      <c r="H97" s="11" t="s">
        <v>1041</v>
      </c>
      <c r="I97" s="11" t="s">
        <v>1042</v>
      </c>
      <c r="J97" s="11" t="s">
        <v>1043</v>
      </c>
      <c r="K97" s="11" t="s">
        <v>1044</v>
      </c>
      <c r="L97" s="11" t="s">
        <v>1053</v>
      </c>
      <c r="M97" s="11" t="s">
        <v>1046</v>
      </c>
      <c r="N97" s="11">
        <v>506</v>
      </c>
      <c r="O97" s="11" t="s">
        <v>1047</v>
      </c>
      <c r="P97" s="11" t="s">
        <v>117</v>
      </c>
      <c r="Q97" s="11" t="s">
        <v>1043</v>
      </c>
      <c r="R97" s="11" t="s">
        <v>1068</v>
      </c>
      <c r="S97" s="1">
        <f>COUNTIF('Project Hope UCSF and Dana Farb'!$B$2:$B$36,C97)</f>
        <v>0</v>
      </c>
      <c r="T97" s="1">
        <f>COUNTIF('Project Hope UCSF and Dana Farb'!$B$2:$B$36,C97)</f>
        <v>0</v>
      </c>
      <c r="U97" s="1"/>
      <c r="V97" s="1" t="s">
        <v>128</v>
      </c>
      <c r="W97" s="1" t="s">
        <v>128</v>
      </c>
      <c r="X97" s="1" t="s">
        <v>128</v>
      </c>
      <c r="Y97" s="66"/>
      <c r="Z97" s="66"/>
      <c r="AA97" s="66"/>
      <c r="AB97" s="66"/>
      <c r="AC97" s="11"/>
      <c r="AD97" s="11"/>
      <c r="AE97" s="10" t="b">
        <v>0</v>
      </c>
      <c r="AF97" s="81" t="b">
        <v>1</v>
      </c>
      <c r="AG97" s="10" t="b">
        <v>0</v>
      </c>
      <c r="AH97" s="98" t="s">
        <v>848</v>
      </c>
      <c r="AI97" s="80" t="s">
        <v>849</v>
      </c>
      <c r="AJ97" s="98" t="s">
        <v>850</v>
      </c>
      <c r="AK97" s="10">
        <f>COUNTIF($AO$2:$AO$241,B97)</f>
        <v>1</v>
      </c>
      <c r="AL97">
        <f>COUNTIF($AP$2:$AP$96,B97)</f>
        <v>1</v>
      </c>
      <c r="AO97" s="95" t="s">
        <v>397</v>
      </c>
    </row>
    <row r="98" spans="1:41">
      <c r="A98" s="11" t="s">
        <v>853</v>
      </c>
      <c r="B98" s="11" t="s">
        <v>798</v>
      </c>
      <c r="C98" s="11" t="s">
        <v>798</v>
      </c>
      <c r="D98" s="11" t="s">
        <v>854</v>
      </c>
      <c r="E98" s="11" t="s">
        <v>116</v>
      </c>
      <c r="F98" s="11">
        <v>44</v>
      </c>
      <c r="G98" s="11" t="s">
        <v>1040</v>
      </c>
      <c r="H98" s="11" t="s">
        <v>1051</v>
      </c>
      <c r="I98" s="11" t="s">
        <v>1064</v>
      </c>
      <c r="J98" s="11" t="s">
        <v>1043</v>
      </c>
      <c r="K98" s="11" t="s">
        <v>1219</v>
      </c>
      <c r="L98" s="11" t="s">
        <v>1053</v>
      </c>
      <c r="M98" s="11" t="s">
        <v>1046</v>
      </c>
      <c r="N98" s="11">
        <v>2606</v>
      </c>
      <c r="O98" s="11" t="s">
        <v>1047</v>
      </c>
      <c r="P98" s="11" t="s">
        <v>117</v>
      </c>
      <c r="Q98" s="11" t="s">
        <v>1043</v>
      </c>
      <c r="R98" s="11" t="s">
        <v>1080</v>
      </c>
      <c r="S98" s="1">
        <f>COUNTIF('Project Hope UCSF and Dana Farb'!$B$2:$B$36,C98)</f>
        <v>0</v>
      </c>
      <c r="T98" s="1">
        <f>COUNTIF('Project Hope UCSF and Dana Farb'!$B$2:$B$36,C98)</f>
        <v>0</v>
      </c>
      <c r="U98" s="1"/>
      <c r="V98" s="1" t="s">
        <v>855</v>
      </c>
      <c r="W98" s="1" t="s">
        <v>856</v>
      </c>
      <c r="X98" s="1" t="s">
        <v>857</v>
      </c>
      <c r="Y98" s="66"/>
      <c r="Z98" s="66" t="s">
        <v>1220</v>
      </c>
      <c r="AA98" s="66" t="s">
        <v>855</v>
      </c>
      <c r="AB98" s="66" t="s">
        <v>856</v>
      </c>
      <c r="AC98" s="11" t="s">
        <v>858</v>
      </c>
      <c r="AD98" s="11" t="s">
        <v>1221</v>
      </c>
      <c r="AE98" s="10" t="b">
        <v>1</v>
      </c>
      <c r="AF98" s="10" t="b">
        <v>1</v>
      </c>
      <c r="AG98" s="10" t="b">
        <v>1</v>
      </c>
      <c r="AH98" s="11" t="s">
        <v>856</v>
      </c>
      <c r="AI98" s="11" t="s">
        <v>855</v>
      </c>
      <c r="AJ98" s="11" t="s">
        <v>858</v>
      </c>
      <c r="AK98" s="10">
        <f>COUNTIF($AO$2:$AO$241,B98)</f>
        <v>1</v>
      </c>
      <c r="AL98">
        <f>COUNTIF($AP$2:$AP$96,B98)</f>
        <v>1</v>
      </c>
      <c r="AO98" s="95" t="s">
        <v>453</v>
      </c>
    </row>
    <row r="99" spans="1:41">
      <c r="S99" s="1"/>
      <c r="T99" s="1"/>
      <c r="U99" s="1"/>
      <c r="V99" s="1"/>
      <c r="W99" s="1"/>
      <c r="X99" s="1"/>
      <c r="Y99" s="11"/>
      <c r="Z99" s="11"/>
      <c r="AA99" s="11"/>
      <c r="AB99" s="11"/>
      <c r="AC99" s="11"/>
      <c r="AK99" s="10"/>
      <c r="AO99" s="95" t="s">
        <v>859</v>
      </c>
    </row>
    <row r="100" spans="1:41">
      <c r="B100" s="66"/>
      <c r="S100" s="1"/>
      <c r="T100" s="1"/>
      <c r="U100" s="1"/>
      <c r="V100" s="1"/>
      <c r="W100" s="1"/>
      <c r="X100" s="1"/>
      <c r="Y100" s="11"/>
      <c r="Z100" s="11"/>
      <c r="AA100" s="11"/>
      <c r="AB100" s="11"/>
      <c r="AC100" s="11"/>
      <c r="AK100" s="10"/>
      <c r="AO100" s="95" t="s">
        <v>111</v>
      </c>
    </row>
    <row r="101" spans="1:41">
      <c r="B101" s="66"/>
      <c r="S101" s="1"/>
      <c r="T101" s="1"/>
      <c r="U101" s="1"/>
      <c r="V101" s="1"/>
      <c r="W101" s="1"/>
      <c r="X101" s="1"/>
      <c r="Y101" s="11"/>
      <c r="Z101" s="11"/>
      <c r="AA101" s="11"/>
      <c r="AB101" s="11"/>
      <c r="AC101" s="11"/>
      <c r="AK101" s="10"/>
      <c r="AM101" s="77" t="s">
        <v>1222</v>
      </c>
      <c r="AO101" s="95" t="s">
        <v>192</v>
      </c>
    </row>
    <row r="102" spans="1:41" ht="25.5">
      <c r="B102" s="66"/>
      <c r="S102" s="1"/>
      <c r="T102" s="1"/>
      <c r="U102" s="1"/>
      <c r="V102" s="1"/>
      <c r="W102" s="1"/>
      <c r="X102" s="1"/>
      <c r="Y102" s="11"/>
      <c r="Z102" s="11"/>
      <c r="AA102" s="11"/>
      <c r="AB102" s="11"/>
      <c r="AC102" s="11"/>
      <c r="AK102" s="10"/>
      <c r="AM102" s="77" t="s">
        <v>1223</v>
      </c>
      <c r="AO102" s="95" t="s">
        <v>297</v>
      </c>
    </row>
    <row r="103" spans="1:41">
      <c r="B103" s="66"/>
      <c r="S103" s="1"/>
      <c r="T103" s="1"/>
      <c r="U103" s="1"/>
      <c r="V103" s="1"/>
      <c r="W103" s="1"/>
      <c r="X103" s="1"/>
      <c r="Y103" s="11"/>
      <c r="Z103" s="11"/>
      <c r="AA103" s="11"/>
      <c r="AB103" s="11"/>
      <c r="AC103" s="11"/>
      <c r="AK103" s="10"/>
      <c r="AM103" s="77" t="s">
        <v>866</v>
      </c>
      <c r="AO103" s="95" t="s">
        <v>860</v>
      </c>
    </row>
    <row r="104" spans="1:41">
      <c r="B104" s="66"/>
      <c r="S104" s="1"/>
      <c r="T104" s="1"/>
      <c r="U104" s="1"/>
      <c r="V104" s="1"/>
      <c r="W104" s="1"/>
      <c r="X104" s="1"/>
      <c r="Y104" s="11"/>
      <c r="Z104" s="11"/>
      <c r="AA104" s="11"/>
      <c r="AB104" s="11"/>
      <c r="AC104" s="11"/>
      <c r="AK104" s="10"/>
      <c r="AM104" s="77" t="s">
        <v>868</v>
      </c>
      <c r="AO104" s="95" t="s">
        <v>861</v>
      </c>
    </row>
    <row r="105" spans="1:41">
      <c r="B105" s="66"/>
      <c r="S105" s="1"/>
      <c r="T105" s="1"/>
      <c r="U105" s="1"/>
      <c r="V105" s="1"/>
      <c r="W105" s="1"/>
      <c r="X105" s="1"/>
      <c r="Y105" s="11"/>
      <c r="Z105" s="11"/>
      <c r="AA105" s="11"/>
      <c r="AB105" s="11"/>
      <c r="AC105" s="11"/>
      <c r="AK105" s="10"/>
      <c r="AO105" s="95" t="s">
        <v>862</v>
      </c>
    </row>
    <row r="106" spans="1:41">
      <c r="B106" s="66"/>
      <c r="S106" s="1"/>
      <c r="T106" s="1"/>
      <c r="U106" s="1"/>
      <c r="V106" s="1"/>
      <c r="W106" s="1"/>
      <c r="X106" s="1"/>
      <c r="Y106" s="11"/>
      <c r="Z106" s="11"/>
      <c r="AA106" s="11"/>
      <c r="AB106" s="11"/>
      <c r="AC106" s="11"/>
      <c r="AK106" s="10"/>
      <c r="AO106" s="95" t="s">
        <v>863</v>
      </c>
    </row>
    <row r="107" spans="1:41">
      <c r="B107" s="66"/>
      <c r="S107" s="1"/>
      <c r="T107" s="1"/>
      <c r="U107" s="1"/>
      <c r="V107" s="1"/>
      <c r="W107" s="1"/>
      <c r="X107" s="1"/>
      <c r="Y107" s="11"/>
      <c r="Z107" s="11"/>
      <c r="AA107" s="11"/>
      <c r="AB107" s="11"/>
      <c r="AC107" s="11"/>
      <c r="AK107" s="10"/>
      <c r="AO107" s="95" t="s">
        <v>865</v>
      </c>
    </row>
    <row r="108" spans="1:41">
      <c r="B108" s="66"/>
      <c r="S108" s="1"/>
      <c r="T108" s="1"/>
      <c r="U108" s="1"/>
      <c r="V108" s="1"/>
      <c r="W108" s="1"/>
      <c r="X108" s="1"/>
      <c r="Y108" s="11"/>
      <c r="Z108" s="11"/>
      <c r="AA108" s="11"/>
      <c r="AB108" s="11"/>
      <c r="AC108" s="11"/>
      <c r="AK108" s="10"/>
      <c r="AO108" s="95" t="s">
        <v>867</v>
      </c>
    </row>
    <row r="109" spans="1:41">
      <c r="S109" s="1"/>
      <c r="T109" s="1"/>
      <c r="U109" s="1"/>
      <c r="V109" s="1"/>
      <c r="W109" s="1"/>
      <c r="X109" s="1"/>
      <c r="Y109" s="11"/>
      <c r="Z109" s="11"/>
      <c r="AA109" s="11"/>
      <c r="AB109" s="11"/>
      <c r="AC109" s="11"/>
      <c r="AK109" s="10"/>
      <c r="AO109" s="95" t="s">
        <v>869</v>
      </c>
    </row>
    <row r="110" spans="1:41">
      <c r="S110" s="1"/>
      <c r="T110" s="1"/>
      <c r="U110" s="1"/>
      <c r="V110" s="1"/>
      <c r="W110" s="1"/>
      <c r="X110" s="1"/>
      <c r="Y110" s="11"/>
      <c r="Z110" s="11"/>
      <c r="AA110" s="11"/>
      <c r="AB110" s="11"/>
      <c r="AC110" s="11"/>
      <c r="AK110" s="10"/>
      <c r="AO110" s="95" t="s">
        <v>871</v>
      </c>
    </row>
    <row r="111" spans="1:41">
      <c r="S111" s="1"/>
      <c r="T111" s="1"/>
      <c r="U111" s="1"/>
      <c r="V111" s="1"/>
      <c r="W111" s="1"/>
      <c r="X111" s="1"/>
      <c r="Y111" s="11"/>
      <c r="Z111" s="11"/>
      <c r="AA111" s="11"/>
      <c r="AB111" s="11"/>
      <c r="AC111" s="11"/>
      <c r="AK111" s="10"/>
      <c r="AO111" s="95" t="s">
        <v>872</v>
      </c>
    </row>
    <row r="112" spans="1:41">
      <c r="S112" s="1"/>
      <c r="T112" s="1"/>
      <c r="U112" s="1"/>
      <c r="V112" s="1"/>
      <c r="W112" s="1"/>
      <c r="X112" s="1"/>
      <c r="Y112" s="11"/>
      <c r="Z112" s="11"/>
      <c r="AA112" s="11"/>
      <c r="AB112" s="11"/>
      <c r="AC112" s="11"/>
      <c r="AK112" s="10"/>
      <c r="AO112" s="95" t="s">
        <v>874</v>
      </c>
    </row>
    <row r="113" spans="19:41">
      <c r="S113" s="1"/>
      <c r="T113" s="1"/>
      <c r="U113" s="1"/>
      <c r="V113" s="1"/>
      <c r="W113" s="1"/>
      <c r="X113" s="1"/>
      <c r="Y113" s="11"/>
      <c r="Z113" s="11"/>
      <c r="AA113" s="11"/>
      <c r="AB113" s="11"/>
      <c r="AC113" s="11"/>
      <c r="AK113" s="10"/>
      <c r="AO113" s="95" t="s">
        <v>875</v>
      </c>
    </row>
    <row r="114" spans="19:41">
      <c r="S114" s="1"/>
      <c r="T114" s="1"/>
      <c r="U114" s="1"/>
      <c r="V114" s="1"/>
      <c r="W114" s="1"/>
      <c r="X114" s="1"/>
      <c r="Y114" s="11"/>
      <c r="Z114" s="11"/>
      <c r="AA114" s="11"/>
      <c r="AB114" s="11"/>
      <c r="AC114" s="11"/>
      <c r="AK114" s="10"/>
      <c r="AO114" s="95" t="s">
        <v>876</v>
      </c>
    </row>
    <row r="115" spans="19:41">
      <c r="S115" s="1"/>
      <c r="T115" s="1"/>
      <c r="U115" s="1"/>
      <c r="V115" s="1"/>
      <c r="W115" s="1"/>
      <c r="X115" s="1"/>
      <c r="Y115" s="11"/>
      <c r="Z115" s="11"/>
      <c r="AA115" s="11"/>
      <c r="AB115" s="11"/>
      <c r="AC115" s="11"/>
      <c r="AK115" s="10"/>
      <c r="AO115" s="95" t="s">
        <v>877</v>
      </c>
    </row>
    <row r="116" spans="19:41">
      <c r="S116" s="1"/>
      <c r="T116" s="1"/>
      <c r="U116" s="1"/>
      <c r="V116" s="1"/>
      <c r="W116" s="1"/>
      <c r="X116" s="1"/>
      <c r="Y116" s="11"/>
      <c r="Z116" s="11"/>
      <c r="AA116" s="11"/>
      <c r="AB116" s="11"/>
      <c r="AC116" s="11"/>
      <c r="AK116" s="10"/>
      <c r="AO116" s="95" t="s">
        <v>878</v>
      </c>
    </row>
    <row r="117" spans="19:41">
      <c r="S117" s="1"/>
      <c r="T117" s="1"/>
      <c r="U117" s="1"/>
      <c r="V117" s="1"/>
      <c r="W117" s="1"/>
      <c r="X117" s="1"/>
      <c r="Y117" s="11"/>
      <c r="Z117" s="11"/>
      <c r="AA117" s="11"/>
      <c r="AB117" s="11"/>
      <c r="AC117" s="11"/>
      <c r="AK117" s="10"/>
      <c r="AO117" s="95" t="s">
        <v>879</v>
      </c>
    </row>
    <row r="118" spans="19:41">
      <c r="S118" s="1"/>
      <c r="T118" s="1"/>
      <c r="U118" s="1"/>
      <c r="V118" s="1"/>
      <c r="W118" s="1"/>
      <c r="X118" s="1"/>
      <c r="Y118" s="11"/>
      <c r="Z118" s="11"/>
      <c r="AA118" s="11"/>
      <c r="AB118" s="11"/>
      <c r="AC118" s="11"/>
      <c r="AK118" s="10"/>
      <c r="AO118" s="95" t="s">
        <v>880</v>
      </c>
    </row>
    <row r="119" spans="19:41">
      <c r="S119" s="1"/>
      <c r="T119" s="1"/>
      <c r="U119" s="1"/>
      <c r="V119" s="1"/>
      <c r="W119" s="1"/>
      <c r="X119" s="1"/>
      <c r="Y119" s="11"/>
      <c r="Z119" s="11"/>
      <c r="AA119" s="11"/>
      <c r="AB119" s="11"/>
      <c r="AC119" s="11"/>
      <c r="AK119" s="10"/>
      <c r="AO119" s="95" t="s">
        <v>881</v>
      </c>
    </row>
    <row r="120" spans="19:41">
      <c r="S120" s="1"/>
      <c r="T120" s="1"/>
      <c r="U120" s="1"/>
      <c r="V120" s="1"/>
      <c r="W120" s="1"/>
      <c r="X120" s="1"/>
      <c r="Y120" s="11"/>
      <c r="Z120" s="11"/>
      <c r="AA120" s="11"/>
      <c r="AB120" s="11"/>
      <c r="AC120" s="11"/>
      <c r="AK120" s="10"/>
      <c r="AO120" s="95" t="s">
        <v>882</v>
      </c>
    </row>
    <row r="121" spans="19:41">
      <c r="S121" s="1"/>
      <c r="T121" s="1"/>
      <c r="U121" s="1"/>
      <c r="V121" s="1"/>
      <c r="W121" s="1"/>
      <c r="X121" s="1"/>
      <c r="Y121" s="11"/>
      <c r="Z121" s="11"/>
      <c r="AA121" s="11"/>
      <c r="AB121" s="11"/>
      <c r="AC121" s="11"/>
      <c r="AK121" s="10"/>
      <c r="AO121" s="95" t="s">
        <v>883</v>
      </c>
    </row>
    <row r="122" spans="19:41">
      <c r="S122" s="1"/>
      <c r="T122" s="1"/>
      <c r="U122" s="1"/>
      <c r="V122" s="1"/>
      <c r="W122" s="1"/>
      <c r="X122" s="1"/>
      <c r="Y122" s="11"/>
      <c r="Z122" s="11"/>
      <c r="AA122" s="11"/>
      <c r="AB122" s="11"/>
      <c r="AC122" s="11"/>
      <c r="AK122" s="10"/>
      <c r="AO122" s="95" t="s">
        <v>884</v>
      </c>
    </row>
    <row r="123" spans="19:41">
      <c r="S123" s="1"/>
      <c r="T123" s="1"/>
      <c r="U123" s="1"/>
      <c r="V123" s="1"/>
      <c r="W123" s="1"/>
      <c r="X123" s="1"/>
      <c r="Y123" s="11"/>
      <c r="Z123" s="11"/>
      <c r="AA123" s="11"/>
      <c r="AB123" s="11"/>
      <c r="AC123" s="11"/>
      <c r="AK123" s="10"/>
      <c r="AO123" s="95" t="s">
        <v>381</v>
      </c>
    </row>
    <row r="124" spans="19:41">
      <c r="S124" s="1"/>
      <c r="T124" s="1"/>
      <c r="U124" s="1"/>
      <c r="V124" s="1"/>
      <c r="W124" s="1"/>
      <c r="X124" s="1"/>
      <c r="Y124" s="11"/>
      <c r="Z124" s="11"/>
      <c r="AA124" s="11"/>
      <c r="AB124" s="11"/>
      <c r="AC124" s="11"/>
      <c r="AK124" s="10"/>
      <c r="AO124" s="95" t="s">
        <v>885</v>
      </c>
    </row>
    <row r="125" spans="19:41">
      <c r="S125" s="1"/>
      <c r="T125" s="1"/>
      <c r="U125" s="1"/>
      <c r="V125" s="1"/>
      <c r="W125" s="1"/>
      <c r="X125" s="1"/>
      <c r="Y125" s="11"/>
      <c r="Z125" s="11"/>
      <c r="AA125" s="11"/>
      <c r="AB125" s="11"/>
      <c r="AC125" s="11"/>
      <c r="AK125" s="10"/>
      <c r="AO125" s="95" t="s">
        <v>753</v>
      </c>
    </row>
    <row r="126" spans="19:41">
      <c r="S126" s="1"/>
      <c r="T126" s="1"/>
      <c r="U126" s="1"/>
      <c r="V126" s="1"/>
      <c r="W126" s="1"/>
      <c r="X126" s="1"/>
      <c r="Y126" s="11"/>
      <c r="Z126" s="11"/>
      <c r="AA126" s="11"/>
      <c r="AB126" s="11"/>
      <c r="AC126" s="11"/>
      <c r="AK126" s="10"/>
      <c r="AO126" s="95" t="s">
        <v>886</v>
      </c>
    </row>
    <row r="127" spans="19:41">
      <c r="S127" s="1"/>
      <c r="T127" s="1"/>
      <c r="U127" s="1"/>
      <c r="V127" s="1"/>
      <c r="W127" s="1"/>
      <c r="X127" s="1"/>
      <c r="Y127" s="11"/>
      <c r="Z127" s="11"/>
      <c r="AA127" s="11"/>
      <c r="AB127" s="11"/>
      <c r="AC127" s="11"/>
      <c r="AK127" s="10"/>
      <c r="AO127" s="95" t="s">
        <v>630</v>
      </c>
    </row>
    <row r="128" spans="19:41">
      <c r="S128" s="1"/>
      <c r="T128" s="1"/>
      <c r="U128" s="1"/>
      <c r="V128" s="1"/>
      <c r="W128" s="1"/>
      <c r="X128" s="1"/>
      <c r="Y128" s="11"/>
      <c r="Z128" s="11"/>
      <c r="AA128" s="11"/>
      <c r="AB128" s="11"/>
      <c r="AC128" s="11"/>
      <c r="AK128" s="10"/>
      <c r="AO128" s="95" t="s">
        <v>805</v>
      </c>
    </row>
    <row r="129" spans="19:41">
      <c r="S129" s="1"/>
      <c r="T129" s="1"/>
      <c r="U129" s="1"/>
      <c r="V129" s="1"/>
      <c r="W129" s="1"/>
      <c r="X129" s="1"/>
      <c r="Y129" s="11"/>
      <c r="Z129" s="11"/>
      <c r="AA129" s="11"/>
      <c r="AB129" s="11"/>
      <c r="AC129" s="11"/>
      <c r="AK129" s="10"/>
      <c r="AO129" s="95" t="s">
        <v>424</v>
      </c>
    </row>
    <row r="130" spans="19:41">
      <c r="S130" s="1"/>
      <c r="T130" s="1"/>
      <c r="U130" s="1"/>
      <c r="V130" s="1"/>
      <c r="W130" s="1"/>
      <c r="X130" s="1"/>
      <c r="Y130" s="11"/>
      <c r="Z130" s="11"/>
      <c r="AA130" s="11"/>
      <c r="AB130" s="11"/>
      <c r="AC130" s="11"/>
      <c r="AK130" s="10"/>
      <c r="AO130" s="95" t="s">
        <v>269</v>
      </c>
    </row>
    <row r="131" spans="19:41">
      <c r="S131" s="1"/>
      <c r="T131" s="1"/>
      <c r="U131" s="1"/>
      <c r="V131" s="1"/>
      <c r="W131" s="1"/>
      <c r="X131" s="1"/>
      <c r="Y131" s="11"/>
      <c r="Z131" s="11"/>
      <c r="AA131" s="11"/>
      <c r="AB131" s="11"/>
      <c r="AC131" s="11"/>
      <c r="AK131" s="10"/>
      <c r="AO131" s="95" t="s">
        <v>261</v>
      </c>
    </row>
    <row r="132" spans="19:41">
      <c r="S132" s="1"/>
      <c r="T132" s="1"/>
      <c r="U132" s="1"/>
      <c r="V132" s="1"/>
      <c r="W132" s="1"/>
      <c r="X132" s="1"/>
      <c r="Y132" s="11"/>
      <c r="Z132" s="11"/>
      <c r="AA132" s="11"/>
      <c r="AB132" s="11"/>
      <c r="AC132" s="11"/>
      <c r="AK132" s="10"/>
      <c r="AO132" s="95" t="s">
        <v>676</v>
      </c>
    </row>
    <row r="133" spans="19:41">
      <c r="S133" s="1"/>
      <c r="T133" s="1"/>
      <c r="U133" s="1"/>
      <c r="V133" s="1"/>
      <c r="W133" s="1"/>
      <c r="X133" s="1"/>
      <c r="Y133" s="11"/>
      <c r="Z133" s="11"/>
      <c r="AA133" s="11"/>
      <c r="AB133" s="11"/>
      <c r="AC133" s="11"/>
      <c r="AK133" s="10"/>
      <c r="AO133" s="95" t="s">
        <v>623</v>
      </c>
    </row>
    <row r="134" spans="19:41">
      <c r="S134" s="1"/>
      <c r="T134" s="1"/>
      <c r="U134" s="1"/>
      <c r="V134" s="1"/>
      <c r="W134" s="1"/>
      <c r="X134" s="1"/>
      <c r="Y134" s="11"/>
      <c r="Z134" s="11"/>
      <c r="AA134" s="11"/>
      <c r="AB134" s="11"/>
      <c r="AC134" s="11"/>
      <c r="AK134" s="10"/>
      <c r="AO134" s="95" t="s">
        <v>767</v>
      </c>
    </row>
    <row r="135" spans="19:41">
      <c r="S135" s="1"/>
      <c r="T135" s="1"/>
      <c r="U135" s="1"/>
      <c r="V135" s="1"/>
      <c r="W135" s="1"/>
      <c r="X135" s="1"/>
      <c r="Y135" s="11"/>
      <c r="Z135" s="11"/>
      <c r="AA135" s="11"/>
      <c r="AB135" s="11"/>
      <c r="AC135" s="11"/>
      <c r="AK135" s="10"/>
      <c r="AO135" s="95" t="s">
        <v>464</v>
      </c>
    </row>
    <row r="136" spans="19:41">
      <c r="S136" s="1"/>
      <c r="T136" s="1"/>
      <c r="U136" s="1"/>
      <c r="V136" s="1"/>
      <c r="W136" s="1"/>
      <c r="X136" s="1"/>
      <c r="Y136" s="11"/>
      <c r="Z136" s="11"/>
      <c r="AA136" s="11"/>
      <c r="AB136" s="11"/>
      <c r="AC136" s="11"/>
      <c r="AK136" s="10"/>
      <c r="AO136" s="95" t="s">
        <v>159</v>
      </c>
    </row>
    <row r="137" spans="19:41">
      <c r="S137" s="1"/>
      <c r="T137" s="1"/>
      <c r="U137" s="1"/>
      <c r="V137" s="1"/>
      <c r="W137" s="1"/>
      <c r="X137" s="1"/>
      <c r="Y137" s="11"/>
      <c r="Z137" s="11"/>
      <c r="AA137" s="11"/>
      <c r="AB137" s="11"/>
      <c r="AC137" s="11"/>
      <c r="AK137" s="10"/>
      <c r="AO137" s="95" t="s">
        <v>161</v>
      </c>
    </row>
    <row r="138" spans="19:41">
      <c r="S138" s="1"/>
      <c r="T138" s="1"/>
      <c r="U138" s="1"/>
      <c r="V138" s="1"/>
      <c r="W138" s="1"/>
      <c r="X138" s="1"/>
      <c r="Y138" s="11"/>
      <c r="Z138" s="11"/>
      <c r="AA138" s="11"/>
      <c r="AB138" s="11"/>
      <c r="AC138" s="11"/>
      <c r="AK138" s="10"/>
      <c r="AO138" s="95" t="s">
        <v>890</v>
      </c>
    </row>
    <row r="139" spans="19:41">
      <c r="S139" s="1"/>
      <c r="T139" s="1"/>
      <c r="U139" s="1"/>
      <c r="V139" s="1"/>
      <c r="W139" s="1"/>
      <c r="X139" s="1"/>
      <c r="Y139" s="11"/>
      <c r="Z139" s="11"/>
      <c r="AA139" s="11"/>
      <c r="AB139" s="11"/>
      <c r="AC139" s="11"/>
      <c r="AK139" s="10"/>
      <c r="AO139" s="95" t="s">
        <v>738</v>
      </c>
    </row>
    <row r="140" spans="19:41">
      <c r="S140" s="1"/>
      <c r="T140" s="1"/>
      <c r="U140" s="1"/>
      <c r="V140" s="1"/>
      <c r="W140" s="1"/>
      <c r="X140" s="1"/>
      <c r="Y140" s="11"/>
      <c r="Z140" s="11"/>
      <c r="AA140" s="11"/>
      <c r="AB140" s="11"/>
      <c r="AC140" s="11"/>
      <c r="AK140" s="10"/>
      <c r="AO140" s="95" t="s">
        <v>646</v>
      </c>
    </row>
    <row r="141" spans="19:41">
      <c r="S141" s="1"/>
      <c r="T141" s="1"/>
      <c r="U141" s="1"/>
      <c r="V141" s="1"/>
      <c r="W141" s="1"/>
      <c r="X141" s="1"/>
      <c r="Y141" s="11"/>
      <c r="Z141" s="11"/>
      <c r="AA141" s="11"/>
      <c r="AB141" s="11"/>
      <c r="AC141" s="11"/>
      <c r="AK141" s="10"/>
      <c r="AO141" s="95" t="s">
        <v>410</v>
      </c>
    </row>
    <row r="142" spans="19:41">
      <c r="S142" s="1"/>
      <c r="T142" s="1"/>
      <c r="U142" s="1"/>
      <c r="V142" s="1"/>
      <c r="W142" s="1"/>
      <c r="X142" s="1"/>
      <c r="Y142" s="11"/>
      <c r="Z142" s="11"/>
      <c r="AA142" s="11"/>
      <c r="AB142" s="11"/>
      <c r="AC142" s="11"/>
      <c r="AK142" s="10"/>
      <c r="AO142" s="95" t="s">
        <v>721</v>
      </c>
    </row>
    <row r="143" spans="19:41">
      <c r="S143" s="1"/>
      <c r="T143" s="1"/>
      <c r="U143" s="1"/>
      <c r="V143" s="1"/>
      <c r="W143" s="1"/>
      <c r="X143" s="1"/>
      <c r="Y143" s="11"/>
      <c r="Z143" s="11"/>
      <c r="AA143" s="11"/>
      <c r="AB143" s="11"/>
      <c r="AC143" s="11"/>
      <c r="AK143" s="10"/>
      <c r="AO143" s="95" t="s">
        <v>160</v>
      </c>
    </row>
    <row r="144" spans="19:41">
      <c r="S144" s="1"/>
      <c r="T144" s="1"/>
      <c r="U144" s="1"/>
      <c r="V144" s="1"/>
      <c r="W144" s="1"/>
      <c r="X144" s="1"/>
      <c r="Y144" s="11"/>
      <c r="Z144" s="11"/>
      <c r="AA144" s="11"/>
      <c r="AB144" s="11"/>
      <c r="AC144" s="11"/>
      <c r="AK144" s="10"/>
      <c r="AO144" s="95" t="s">
        <v>169</v>
      </c>
    </row>
    <row r="145" spans="19:41">
      <c r="S145" s="1"/>
      <c r="T145" s="1"/>
      <c r="U145" s="1"/>
      <c r="V145" s="1"/>
      <c r="W145" s="1"/>
      <c r="X145" s="1"/>
      <c r="Y145" s="11"/>
      <c r="Z145" s="11"/>
      <c r="AA145" s="11"/>
      <c r="AB145" s="11"/>
      <c r="AC145" s="11"/>
      <c r="AK145" s="10"/>
      <c r="AO145" s="95" t="s">
        <v>312</v>
      </c>
    </row>
    <row r="146" spans="19:41">
      <c r="S146" s="1"/>
      <c r="T146" s="1"/>
      <c r="U146" s="1"/>
      <c r="V146" s="1"/>
      <c r="W146" s="1"/>
      <c r="X146" s="1"/>
      <c r="Y146" s="11"/>
      <c r="Z146" s="11"/>
      <c r="AA146" s="11"/>
      <c r="AB146" s="11"/>
      <c r="AC146" s="11"/>
      <c r="AK146" s="10"/>
      <c r="AO146" s="95" t="s">
        <v>285</v>
      </c>
    </row>
    <row r="147" spans="19:41">
      <c r="S147" s="1"/>
      <c r="T147" s="1"/>
      <c r="U147" s="1"/>
      <c r="V147" s="1"/>
      <c r="W147" s="1"/>
      <c r="X147" s="1"/>
      <c r="Y147" s="11"/>
      <c r="Z147" s="11"/>
      <c r="AA147" s="11"/>
      <c r="AB147" s="11"/>
      <c r="AC147" s="11"/>
      <c r="AK147" s="10"/>
      <c r="AO147" s="95" t="s">
        <v>432</v>
      </c>
    </row>
    <row r="148" spans="19:41">
      <c r="S148" s="1"/>
      <c r="T148" s="1"/>
      <c r="U148" s="1"/>
      <c r="V148" s="1"/>
      <c r="W148" s="1"/>
      <c r="X148" s="1"/>
      <c r="Y148" s="11"/>
      <c r="Z148" s="11"/>
      <c r="AA148" s="11"/>
      <c r="AB148" s="11"/>
      <c r="AC148" s="11"/>
      <c r="AK148" s="10"/>
      <c r="AO148" s="95" t="s">
        <v>513</v>
      </c>
    </row>
    <row r="149" spans="19:41">
      <c r="S149" s="1"/>
      <c r="T149" s="1"/>
      <c r="U149" s="1"/>
      <c r="V149" s="1"/>
      <c r="W149" s="1"/>
      <c r="X149" s="1"/>
      <c r="Y149" s="11"/>
      <c r="Z149" s="11"/>
      <c r="AA149" s="11"/>
      <c r="AB149" s="11"/>
      <c r="AC149" s="11"/>
      <c r="AK149" s="10"/>
      <c r="AO149" s="95" t="s">
        <v>259</v>
      </c>
    </row>
    <row r="150" spans="19:41">
      <c r="S150" s="1"/>
      <c r="T150" s="1"/>
      <c r="U150" s="1"/>
      <c r="V150" s="1"/>
      <c r="W150" s="1"/>
      <c r="X150" s="1"/>
      <c r="Y150" s="11"/>
      <c r="Z150" s="11"/>
      <c r="AA150" s="11"/>
      <c r="AB150" s="11"/>
      <c r="AC150" s="11"/>
      <c r="AK150" s="10"/>
      <c r="AO150" s="95" t="s">
        <v>852</v>
      </c>
    </row>
    <row r="151" spans="19:41">
      <c r="S151" s="1"/>
      <c r="T151" s="1"/>
      <c r="U151" s="1"/>
      <c r="V151" s="1"/>
      <c r="W151" s="1"/>
      <c r="X151" s="1"/>
      <c r="Y151" s="11"/>
      <c r="Z151" s="11"/>
      <c r="AA151" s="11"/>
      <c r="AB151" s="11"/>
      <c r="AC151" s="11"/>
      <c r="AK151" s="10"/>
      <c r="AO151" s="95" t="s">
        <v>371</v>
      </c>
    </row>
    <row r="152" spans="19:41">
      <c r="S152" s="1"/>
      <c r="T152" s="1"/>
      <c r="U152" s="1"/>
      <c r="V152" s="1"/>
      <c r="W152" s="1"/>
      <c r="X152" s="1"/>
      <c r="Y152" s="11"/>
      <c r="Z152" s="11"/>
      <c r="AA152" s="11"/>
      <c r="AB152" s="11"/>
      <c r="AC152" s="11"/>
      <c r="AK152" s="10"/>
      <c r="AO152" s="95" t="s">
        <v>569</v>
      </c>
    </row>
    <row r="153" spans="19:41">
      <c r="S153" s="1"/>
      <c r="T153" s="1"/>
      <c r="U153" s="1"/>
      <c r="V153" s="1"/>
      <c r="W153" s="1"/>
      <c r="X153" s="1"/>
      <c r="Y153" s="11"/>
      <c r="Z153" s="11"/>
      <c r="AA153" s="11"/>
      <c r="AB153" s="11"/>
      <c r="AC153" s="11"/>
      <c r="AK153" s="10"/>
      <c r="AO153" s="95" t="s">
        <v>530</v>
      </c>
    </row>
    <row r="154" spans="19:41">
      <c r="S154" s="1"/>
      <c r="T154" s="1"/>
      <c r="U154" s="1"/>
      <c r="V154" s="1"/>
      <c r="W154" s="1"/>
      <c r="X154" s="1"/>
      <c r="Y154" s="11"/>
      <c r="Z154" s="11"/>
      <c r="AA154" s="11"/>
      <c r="AB154" s="11"/>
      <c r="AC154" s="11"/>
      <c r="AK154" s="10"/>
      <c r="AO154" s="95" t="s">
        <v>895</v>
      </c>
    </row>
    <row r="155" spans="19:41">
      <c r="S155" s="1"/>
      <c r="T155" s="1"/>
      <c r="U155" s="1"/>
      <c r="V155" s="1"/>
      <c r="W155" s="1"/>
      <c r="X155" s="1"/>
      <c r="Y155" s="11"/>
      <c r="Z155" s="11"/>
      <c r="AA155" s="11"/>
      <c r="AB155" s="11"/>
      <c r="AC155" s="11"/>
      <c r="AK155" s="10"/>
      <c r="AO155" s="95" t="s">
        <v>522</v>
      </c>
    </row>
    <row r="156" spans="19:41">
      <c r="S156" s="1"/>
      <c r="T156" s="1"/>
      <c r="U156" s="1"/>
      <c r="V156" s="1"/>
      <c r="W156" s="1"/>
      <c r="X156" s="1"/>
      <c r="Y156" s="11"/>
      <c r="Z156" s="11"/>
      <c r="AA156" s="11"/>
      <c r="AB156" s="11"/>
      <c r="AC156" s="11"/>
      <c r="AK156" s="10"/>
      <c r="AO156" s="95" t="s">
        <v>898</v>
      </c>
    </row>
    <row r="157" spans="19:41">
      <c r="S157" s="1"/>
      <c r="T157" s="1"/>
      <c r="U157" s="1"/>
      <c r="V157" s="1"/>
      <c r="W157" s="1"/>
      <c r="X157" s="1"/>
      <c r="Y157" s="11"/>
      <c r="Z157" s="11"/>
      <c r="AA157" s="11"/>
      <c r="AB157" s="11"/>
      <c r="AC157" s="11"/>
      <c r="AK157" s="10"/>
      <c r="AO157" s="95" t="s">
        <v>900</v>
      </c>
    </row>
    <row r="158" spans="19:41">
      <c r="S158" s="1"/>
      <c r="T158" s="1"/>
      <c r="U158" s="1"/>
      <c r="V158" s="1"/>
      <c r="W158" s="1"/>
      <c r="X158" s="1"/>
      <c r="Y158" s="11"/>
      <c r="Z158" s="11"/>
      <c r="AA158" s="11"/>
      <c r="AB158" s="11"/>
      <c r="AC158" s="11"/>
      <c r="AK158" s="10"/>
      <c r="AO158" s="95" t="s">
        <v>902</v>
      </c>
    </row>
    <row r="159" spans="19:41">
      <c r="S159" s="1"/>
      <c r="T159" s="1"/>
      <c r="U159" s="1"/>
      <c r="V159" s="1"/>
      <c r="W159" s="1"/>
      <c r="X159" s="1"/>
      <c r="Y159" s="11"/>
      <c r="Z159" s="11"/>
      <c r="AA159" s="11"/>
      <c r="AB159" s="11"/>
      <c r="AC159" s="11"/>
      <c r="AK159" s="10"/>
      <c r="AO159" s="95" t="s">
        <v>143</v>
      </c>
    </row>
    <row r="160" spans="19:41">
      <c r="S160" s="1"/>
      <c r="T160" s="1"/>
      <c r="U160" s="1"/>
      <c r="V160" s="1"/>
      <c r="W160" s="1"/>
      <c r="X160" s="1"/>
      <c r="Y160" s="11"/>
      <c r="Z160" s="11"/>
      <c r="AA160" s="11"/>
      <c r="AB160" s="11"/>
      <c r="AC160" s="11"/>
      <c r="AK160" s="10"/>
      <c r="AO160" s="95" t="s">
        <v>905</v>
      </c>
    </row>
    <row r="161" spans="19:41">
      <c r="S161" s="1"/>
      <c r="T161" s="1"/>
      <c r="U161" s="1"/>
      <c r="V161" s="1"/>
      <c r="W161" s="1"/>
      <c r="X161" s="1"/>
      <c r="Y161" s="11"/>
      <c r="Z161" s="11"/>
      <c r="AA161" s="11"/>
      <c r="AB161" s="11"/>
      <c r="AC161" s="11"/>
      <c r="AK161" s="10"/>
      <c r="AO161" s="95" t="s">
        <v>543</v>
      </c>
    </row>
    <row r="162" spans="19:41">
      <c r="S162" s="1"/>
      <c r="T162" s="1"/>
      <c r="U162" s="1"/>
      <c r="V162" s="1"/>
      <c r="W162" s="1"/>
      <c r="X162" s="1"/>
      <c r="Y162" s="11"/>
      <c r="Z162" s="11"/>
      <c r="AA162" s="11"/>
      <c r="AB162" s="11"/>
      <c r="AC162" s="11"/>
      <c r="AK162" s="10"/>
      <c r="AO162" s="95" t="s">
        <v>354</v>
      </c>
    </row>
    <row r="163" spans="19:41">
      <c r="S163" s="1"/>
      <c r="T163" s="1"/>
      <c r="U163" s="1"/>
      <c r="V163" s="1"/>
      <c r="W163" s="1"/>
      <c r="X163" s="1"/>
      <c r="Y163" s="11"/>
      <c r="Z163" s="11"/>
      <c r="AA163" s="11"/>
      <c r="AB163" s="11"/>
      <c r="AC163" s="11"/>
      <c r="AK163" s="10"/>
      <c r="AO163" s="95" t="s">
        <v>836</v>
      </c>
    </row>
    <row r="164" spans="19:41">
      <c r="S164" s="1"/>
      <c r="T164" s="1"/>
      <c r="U164" s="1"/>
      <c r="V164" s="1"/>
      <c r="W164" s="1"/>
      <c r="X164" s="1"/>
      <c r="Y164" s="11"/>
      <c r="Z164" s="11"/>
      <c r="AA164" s="11"/>
      <c r="AB164" s="11"/>
      <c r="AC164" s="11"/>
      <c r="AK164" s="10"/>
      <c r="AO164" s="95" t="s">
        <v>910</v>
      </c>
    </row>
    <row r="165" spans="19:41">
      <c r="S165" s="1"/>
      <c r="T165" s="1"/>
      <c r="U165" s="1"/>
      <c r="V165" s="1"/>
      <c r="W165" s="1"/>
      <c r="X165" s="1"/>
      <c r="Y165" s="11"/>
      <c r="Z165" s="11"/>
      <c r="AA165" s="11"/>
      <c r="AB165" s="11"/>
      <c r="AC165" s="11"/>
      <c r="AK165" s="10"/>
      <c r="AO165" s="95" t="s">
        <v>912</v>
      </c>
    </row>
    <row r="166" spans="19:41">
      <c r="S166" s="1"/>
      <c r="T166" s="1"/>
      <c r="U166" s="1"/>
      <c r="V166" s="1"/>
      <c r="W166" s="1"/>
      <c r="X166" s="1"/>
      <c r="Y166" s="11"/>
      <c r="Z166" s="11"/>
      <c r="AA166" s="11"/>
      <c r="AB166" s="11"/>
      <c r="AC166" s="11"/>
      <c r="AK166" s="10"/>
      <c r="AO166" s="95" t="s">
        <v>389</v>
      </c>
    </row>
    <row r="167" spans="19:41">
      <c r="S167" s="1"/>
      <c r="T167" s="1"/>
      <c r="U167" s="1"/>
      <c r="V167" s="1"/>
      <c r="W167" s="1"/>
      <c r="X167" s="1"/>
      <c r="Y167" s="11"/>
      <c r="Z167" s="11"/>
      <c r="AA167" s="11"/>
      <c r="AB167" s="11"/>
      <c r="AC167" s="11"/>
      <c r="AK167" s="10"/>
      <c r="AO167" s="95" t="s">
        <v>914</v>
      </c>
    </row>
    <row r="168" spans="19:41">
      <c r="S168" s="1"/>
      <c r="T168" s="1"/>
      <c r="U168" s="1"/>
      <c r="V168" s="1"/>
      <c r="W168" s="1"/>
      <c r="X168" s="1"/>
      <c r="Y168" s="11"/>
      <c r="Z168" s="11"/>
      <c r="AA168" s="11"/>
      <c r="AB168" s="11"/>
      <c r="AC168" s="11"/>
      <c r="AK168" s="10"/>
      <c r="AO168" s="95" t="s">
        <v>916</v>
      </c>
    </row>
    <row r="169" spans="19:41">
      <c r="S169" s="1"/>
      <c r="T169" s="1"/>
      <c r="U169" s="1"/>
      <c r="V169" s="1"/>
      <c r="W169" s="1"/>
      <c r="X169" s="1"/>
      <c r="Y169" s="11"/>
      <c r="Z169" s="11"/>
      <c r="AA169" s="11"/>
      <c r="AB169" s="11"/>
      <c r="AC169" s="11"/>
      <c r="AK169" s="10"/>
      <c r="AO169" s="95" t="s">
        <v>918</v>
      </c>
    </row>
    <row r="170" spans="19:41">
      <c r="S170" s="1"/>
      <c r="T170" s="1"/>
      <c r="U170" s="1"/>
      <c r="V170" s="1"/>
      <c r="W170" s="1"/>
      <c r="X170" s="1"/>
      <c r="Y170" s="11"/>
      <c r="Z170" s="11"/>
      <c r="AA170" s="11"/>
      <c r="AB170" s="11"/>
      <c r="AC170" s="11"/>
      <c r="AK170" s="10"/>
      <c r="AO170" s="95" t="s">
        <v>171</v>
      </c>
    </row>
    <row r="171" spans="19:41">
      <c r="S171" s="1"/>
      <c r="T171" s="1"/>
      <c r="U171" s="1"/>
      <c r="V171" s="1"/>
      <c r="W171" s="1"/>
      <c r="X171" s="1"/>
      <c r="Y171" s="11"/>
      <c r="Z171" s="11"/>
      <c r="AA171" s="11"/>
      <c r="AB171" s="11"/>
      <c r="AC171" s="11"/>
      <c r="AK171" s="10"/>
      <c r="AO171" s="95" t="s">
        <v>404</v>
      </c>
    </row>
    <row r="172" spans="19:41">
      <c r="S172" s="1"/>
      <c r="T172" s="1"/>
      <c r="U172" s="1"/>
      <c r="V172" s="1"/>
      <c r="W172" s="1"/>
      <c r="X172" s="1"/>
      <c r="Y172" s="11"/>
      <c r="Z172" s="11"/>
      <c r="AA172" s="11"/>
      <c r="AB172" s="11"/>
      <c r="AC172" s="11"/>
      <c r="AK172" s="10"/>
      <c r="AO172" s="95" t="s">
        <v>231</v>
      </c>
    </row>
    <row r="173" spans="19:41">
      <c r="S173" s="1"/>
      <c r="T173" s="1"/>
      <c r="U173" s="1"/>
      <c r="V173" s="1"/>
      <c r="W173" s="1"/>
      <c r="X173" s="1"/>
      <c r="Y173" s="11"/>
      <c r="Z173" s="11"/>
      <c r="AA173" s="11"/>
      <c r="AB173" s="11"/>
      <c r="AC173" s="11"/>
      <c r="AK173" s="10"/>
      <c r="AO173" s="95" t="s">
        <v>213</v>
      </c>
    </row>
    <row r="174" spans="19:41">
      <c r="S174" s="1"/>
      <c r="T174" s="1"/>
      <c r="U174" s="1"/>
      <c r="V174" s="1"/>
      <c r="W174" s="1"/>
      <c r="X174" s="1"/>
      <c r="Y174" s="11"/>
      <c r="Z174" s="11"/>
      <c r="AA174" s="11"/>
      <c r="AB174" s="11"/>
      <c r="AC174" s="11"/>
      <c r="AK174" s="10"/>
      <c r="AO174" s="95" t="s">
        <v>607</v>
      </c>
    </row>
    <row r="175" spans="19:41">
      <c r="S175" s="1"/>
      <c r="T175" s="1"/>
      <c r="U175" s="1"/>
      <c r="V175" s="1"/>
      <c r="W175" s="1"/>
      <c r="X175" s="1"/>
      <c r="Y175" s="11"/>
      <c r="Z175" s="11"/>
      <c r="AA175" s="11"/>
      <c r="AB175" s="11"/>
      <c r="AC175" s="11"/>
      <c r="AK175" s="10"/>
      <c r="AO175" s="95" t="s">
        <v>321</v>
      </c>
    </row>
    <row r="176" spans="19:41">
      <c r="S176" s="1"/>
      <c r="T176" s="1"/>
      <c r="U176" s="1"/>
      <c r="V176" s="1"/>
      <c r="W176" s="1"/>
      <c r="X176" s="1"/>
      <c r="Y176" s="11"/>
      <c r="Z176" s="11"/>
      <c r="AA176" s="11"/>
      <c r="AB176" s="11"/>
      <c r="AC176" s="11"/>
      <c r="AK176" s="10"/>
      <c r="AO176" s="95" t="s">
        <v>838</v>
      </c>
    </row>
    <row r="177" spans="19:41">
      <c r="S177" s="1"/>
      <c r="T177" s="1"/>
      <c r="U177" s="1"/>
      <c r="V177" s="1"/>
      <c r="W177" s="1"/>
      <c r="X177" s="1"/>
      <c r="Y177" s="11"/>
      <c r="Z177" s="11"/>
      <c r="AA177" s="11"/>
      <c r="AB177" s="11"/>
      <c r="AC177" s="11"/>
      <c r="AK177" s="10"/>
      <c r="AO177" s="95" t="s">
        <v>189</v>
      </c>
    </row>
    <row r="178" spans="19:41">
      <c r="S178" s="1"/>
      <c r="T178" s="1"/>
      <c r="U178" s="1"/>
      <c r="V178" s="1"/>
      <c r="W178" s="1"/>
      <c r="X178" s="1"/>
      <c r="Y178" s="11"/>
      <c r="Z178" s="11"/>
      <c r="AA178" s="11"/>
      <c r="AB178" s="11"/>
      <c r="AC178" s="11"/>
      <c r="AK178" s="10"/>
      <c r="AO178" s="95" t="s">
        <v>114</v>
      </c>
    </row>
    <row r="179" spans="19:41">
      <c r="S179" s="1"/>
      <c r="T179" s="1"/>
      <c r="U179" s="1"/>
      <c r="V179" s="1"/>
      <c r="W179" s="1"/>
      <c r="X179" s="1"/>
      <c r="Y179" s="11"/>
      <c r="Z179" s="11"/>
      <c r="AA179" s="11"/>
      <c r="AB179" s="11"/>
      <c r="AC179" s="11"/>
      <c r="AK179" s="10"/>
      <c r="AO179" s="95" t="s">
        <v>193</v>
      </c>
    </row>
    <row r="180" spans="19:41">
      <c r="S180" s="1"/>
      <c r="T180" s="1"/>
      <c r="U180" s="1"/>
      <c r="V180" s="1"/>
      <c r="W180" s="1"/>
      <c r="X180" s="1"/>
      <c r="Y180" s="11"/>
      <c r="Z180" s="11"/>
      <c r="AA180" s="11"/>
      <c r="AB180" s="11"/>
      <c r="AC180" s="11"/>
      <c r="AK180" s="10"/>
      <c r="AO180" s="95" t="s">
        <v>331</v>
      </c>
    </row>
    <row r="181" spans="19:41">
      <c r="S181" s="1"/>
      <c r="T181" s="1"/>
      <c r="U181" s="1"/>
      <c r="V181" s="1"/>
      <c r="W181" s="1"/>
      <c r="X181" s="1"/>
      <c r="Y181" s="11"/>
      <c r="Z181" s="11"/>
      <c r="AA181" s="11"/>
      <c r="AB181" s="11"/>
      <c r="AC181" s="11"/>
      <c r="AK181" s="10"/>
      <c r="AO181" s="95" t="s">
        <v>204</v>
      </c>
    </row>
    <row r="182" spans="19:41">
      <c r="S182" s="1"/>
      <c r="T182" s="1"/>
      <c r="U182" s="1"/>
      <c r="V182" s="1"/>
      <c r="W182" s="1"/>
      <c r="X182" s="1"/>
      <c r="Y182" s="11"/>
      <c r="Z182" s="11"/>
      <c r="AA182" s="11"/>
      <c r="AB182" s="11"/>
      <c r="AC182" s="11"/>
      <c r="AK182" s="10"/>
      <c r="AO182" s="95" t="s">
        <v>253</v>
      </c>
    </row>
    <row r="183" spans="19:41">
      <c r="S183" s="1"/>
      <c r="T183" s="1"/>
      <c r="U183" s="1"/>
      <c r="V183" s="1"/>
      <c r="W183" s="1"/>
      <c r="X183" s="1"/>
      <c r="Y183" s="11"/>
      <c r="Z183" s="11"/>
      <c r="AA183" s="11"/>
      <c r="AB183" s="11"/>
      <c r="AC183" s="11"/>
      <c r="AK183" s="10"/>
      <c r="AO183" s="95" t="s">
        <v>633</v>
      </c>
    </row>
    <row r="184" spans="19:41">
      <c r="S184" s="1"/>
      <c r="T184" s="1"/>
      <c r="U184" s="1"/>
      <c r="V184" s="1"/>
      <c r="W184" s="1"/>
      <c r="X184" s="1"/>
      <c r="Y184" s="11"/>
      <c r="Z184" s="11"/>
      <c r="AA184" s="11"/>
      <c r="AB184" s="11"/>
      <c r="AC184" s="11"/>
      <c r="AK184" s="10"/>
      <c r="AO184" s="95" t="s">
        <v>151</v>
      </c>
    </row>
    <row r="185" spans="19:41">
      <c r="S185" s="1"/>
      <c r="T185" s="1"/>
      <c r="U185" s="1"/>
      <c r="V185" s="1"/>
      <c r="W185" s="1"/>
      <c r="X185" s="1"/>
      <c r="Y185" s="11"/>
      <c r="Z185" s="11"/>
      <c r="AA185" s="11"/>
      <c r="AB185" s="11"/>
      <c r="AC185" s="11"/>
      <c r="AK185" s="10"/>
      <c r="AO185" s="95" t="s">
        <v>798</v>
      </c>
    </row>
    <row r="186" spans="19:41">
      <c r="S186" s="1"/>
      <c r="T186" s="1"/>
      <c r="U186" s="1"/>
      <c r="V186" s="1"/>
      <c r="W186" s="1"/>
      <c r="X186" s="1"/>
      <c r="Y186" s="11"/>
      <c r="Z186" s="11"/>
      <c r="AA186" s="11"/>
      <c r="AB186" s="11"/>
      <c r="AC186" s="11"/>
      <c r="AK186" s="10"/>
      <c r="AO186" s="95" t="s">
        <v>294</v>
      </c>
    </row>
    <row r="187" spans="19:41">
      <c r="S187" s="1"/>
      <c r="T187" s="1"/>
      <c r="U187" s="1"/>
      <c r="V187" s="1"/>
      <c r="W187" s="1"/>
      <c r="X187" s="1"/>
      <c r="Y187" s="11"/>
      <c r="Z187" s="11"/>
      <c r="AA187" s="11"/>
      <c r="AB187" s="11"/>
      <c r="AC187" s="11"/>
      <c r="AK187" s="10"/>
      <c r="AO187" s="95" t="s">
        <v>524</v>
      </c>
    </row>
    <row r="188" spans="19:41">
      <c r="S188" s="1"/>
      <c r="T188" s="1"/>
      <c r="U188" s="1"/>
      <c r="V188" s="1"/>
      <c r="W188" s="1"/>
      <c r="X188" s="1"/>
      <c r="Y188" s="11"/>
      <c r="Z188" s="11"/>
      <c r="AA188" s="11"/>
      <c r="AB188" s="11"/>
      <c r="AC188" s="11"/>
      <c r="AK188" s="10"/>
      <c r="AO188" s="95" t="s">
        <v>490</v>
      </c>
    </row>
    <row r="189" spans="19:41">
      <c r="S189" s="1"/>
      <c r="T189" s="1"/>
      <c r="U189" s="1"/>
      <c r="V189" s="1"/>
      <c r="W189" s="1"/>
      <c r="X189" s="1"/>
      <c r="Y189" s="11"/>
      <c r="Z189" s="11"/>
      <c r="AA189" s="11"/>
      <c r="AB189" s="11"/>
      <c r="AC189" s="11"/>
      <c r="AK189" s="10"/>
      <c r="AO189" s="95" t="s">
        <v>922</v>
      </c>
    </row>
    <row r="190" spans="19:41">
      <c r="S190" s="1"/>
      <c r="T190" s="1"/>
      <c r="U190" s="1"/>
      <c r="V190" s="1"/>
      <c r="W190" s="1"/>
      <c r="X190" s="1"/>
      <c r="Y190" s="11"/>
      <c r="Z190" s="11"/>
      <c r="AA190" s="11"/>
      <c r="AB190" s="11"/>
      <c r="AC190" s="11"/>
      <c r="AK190" s="10"/>
      <c r="AO190" s="95" t="s">
        <v>709</v>
      </c>
    </row>
    <row r="191" spans="19:41">
      <c r="S191" s="1"/>
      <c r="T191" s="1"/>
      <c r="U191" s="1"/>
      <c r="V191" s="1"/>
      <c r="W191" s="1"/>
      <c r="X191" s="1"/>
      <c r="Y191" s="11"/>
      <c r="Z191" s="11"/>
      <c r="AA191" s="11"/>
      <c r="AB191" s="11"/>
      <c r="AC191" s="11"/>
      <c r="AK191" s="10"/>
      <c r="AO191" s="95" t="s">
        <v>122</v>
      </c>
    </row>
    <row r="192" spans="19:41">
      <c r="S192" s="1"/>
      <c r="T192" s="1"/>
      <c r="U192" s="1"/>
      <c r="V192" s="1"/>
      <c r="W192" s="1"/>
      <c r="X192" s="1"/>
      <c r="Y192" s="11"/>
      <c r="Z192" s="11"/>
      <c r="AA192" s="11"/>
      <c r="AB192" s="11"/>
      <c r="AC192" s="11"/>
      <c r="AK192" s="10"/>
      <c r="AO192" s="95" t="s">
        <v>195</v>
      </c>
    </row>
    <row r="193" spans="19:41">
      <c r="S193" s="1"/>
      <c r="T193" s="1"/>
      <c r="U193" s="1"/>
      <c r="V193" s="1"/>
      <c r="W193" s="1"/>
      <c r="X193" s="1"/>
      <c r="Y193" s="11"/>
      <c r="Z193" s="11"/>
      <c r="AA193" s="11"/>
      <c r="AB193" s="11"/>
      <c r="AC193" s="11"/>
      <c r="AK193" s="10"/>
      <c r="AO193" s="95" t="s">
        <v>441</v>
      </c>
    </row>
    <row r="194" spans="19:41">
      <c r="S194" s="1"/>
      <c r="T194" s="1"/>
      <c r="U194" s="1"/>
      <c r="V194" s="1"/>
      <c r="W194" s="1"/>
      <c r="X194" s="1"/>
      <c r="Y194" s="11"/>
      <c r="Z194" s="11"/>
      <c r="AA194" s="11"/>
      <c r="AB194" s="11"/>
      <c r="AC194" s="11"/>
      <c r="AK194" s="10"/>
      <c r="AO194" s="95" t="s">
        <v>58</v>
      </c>
    </row>
    <row r="195" spans="19:41">
      <c r="S195" s="1"/>
      <c r="T195" s="1"/>
      <c r="U195" s="1"/>
      <c r="V195" s="1"/>
      <c r="W195" s="1"/>
      <c r="X195" s="1"/>
      <c r="Y195" s="11"/>
      <c r="Z195" s="11"/>
      <c r="AA195" s="11"/>
      <c r="AB195" s="11"/>
      <c r="AC195" s="11"/>
      <c r="AK195" s="10"/>
      <c r="AO195" s="95" t="s">
        <v>64</v>
      </c>
    </row>
    <row r="196" spans="19:41">
      <c r="S196" s="1"/>
      <c r="T196" s="1"/>
      <c r="U196" s="1"/>
      <c r="V196" s="1"/>
      <c r="W196" s="1"/>
      <c r="X196" s="1"/>
      <c r="Y196" s="11"/>
      <c r="Z196" s="11"/>
      <c r="AA196" s="11"/>
      <c r="AB196" s="11"/>
      <c r="AC196" s="11"/>
      <c r="AK196" s="10"/>
      <c r="AO196" s="95" t="s">
        <v>168</v>
      </c>
    </row>
    <row r="197" spans="19:41">
      <c r="S197" s="1"/>
      <c r="T197" s="1"/>
      <c r="U197" s="1"/>
      <c r="V197" s="1"/>
      <c r="W197" s="1"/>
      <c r="X197" s="1"/>
      <c r="Y197" s="11"/>
      <c r="Z197" s="11"/>
      <c r="AA197" s="11"/>
      <c r="AB197" s="11"/>
      <c r="AC197" s="11"/>
      <c r="AK197" s="10"/>
      <c r="AO197" s="95" t="s">
        <v>823</v>
      </c>
    </row>
    <row r="198" spans="19:41">
      <c r="S198" s="1"/>
      <c r="T198" s="1"/>
      <c r="U198" s="1"/>
      <c r="V198" s="1"/>
      <c r="W198" s="1"/>
      <c r="X198" s="1"/>
      <c r="Y198" s="11"/>
      <c r="Z198" s="11"/>
      <c r="AA198" s="11"/>
      <c r="AB198" s="11"/>
      <c r="AC198" s="11"/>
      <c r="AK198" s="10"/>
      <c r="AO198" s="95" t="s">
        <v>571</v>
      </c>
    </row>
    <row r="199" spans="19:41">
      <c r="S199" s="1"/>
      <c r="T199" s="1"/>
      <c r="U199" s="1"/>
      <c r="V199" s="1"/>
      <c r="W199" s="1"/>
      <c r="X199" s="1"/>
      <c r="Y199" s="11"/>
      <c r="Z199" s="11"/>
      <c r="AA199" s="11"/>
      <c r="AB199" s="11"/>
      <c r="AC199" s="11"/>
      <c r="AK199" s="10"/>
      <c r="AO199" s="95" t="s">
        <v>471</v>
      </c>
    </row>
    <row r="200" spans="19:41">
      <c r="S200" s="1"/>
      <c r="T200" s="1"/>
      <c r="U200" s="1"/>
      <c r="V200" s="1"/>
      <c r="W200" s="1"/>
      <c r="X200" s="1"/>
      <c r="Y200" s="11"/>
      <c r="Z200" s="11"/>
      <c r="AA200" s="11"/>
      <c r="AB200" s="11"/>
      <c r="AC200" s="11"/>
      <c r="AK200" s="10"/>
      <c r="AO200" s="95" t="s">
        <v>154</v>
      </c>
    </row>
    <row r="201" spans="19:41">
      <c r="S201" s="1"/>
      <c r="T201" s="1"/>
      <c r="U201" s="1"/>
      <c r="V201" s="1"/>
      <c r="W201" s="1"/>
      <c r="X201" s="1"/>
      <c r="Y201" s="11"/>
      <c r="Z201" s="11"/>
      <c r="AA201" s="11"/>
      <c r="AB201" s="11"/>
      <c r="AC201" s="11"/>
      <c r="AK201" s="10"/>
      <c r="AO201" s="95" t="s">
        <v>373</v>
      </c>
    </row>
    <row r="202" spans="19:41">
      <c r="S202" s="1"/>
      <c r="T202" s="1"/>
      <c r="U202" s="1"/>
      <c r="V202" s="1"/>
      <c r="W202" s="1"/>
      <c r="X202" s="1"/>
      <c r="Y202" s="11"/>
      <c r="Z202" s="11"/>
      <c r="AA202" s="11"/>
      <c r="AB202" s="11"/>
      <c r="AC202" s="11"/>
      <c r="AK202" s="10"/>
      <c r="AO202" s="95" t="s">
        <v>383</v>
      </c>
    </row>
    <row r="203" spans="19:41">
      <c r="S203" s="1"/>
      <c r="T203" s="1"/>
      <c r="U203" s="1"/>
      <c r="V203" s="1"/>
      <c r="W203" s="1"/>
      <c r="X203" s="1"/>
      <c r="Y203" s="11"/>
      <c r="Z203" s="11"/>
      <c r="AA203" s="11"/>
      <c r="AB203" s="11"/>
      <c r="AC203" s="11"/>
      <c r="AK203" s="10"/>
      <c r="AO203" s="95" t="s">
        <v>774</v>
      </c>
    </row>
    <row r="204" spans="19:41">
      <c r="S204" s="1"/>
      <c r="T204" s="1"/>
      <c r="U204" s="1"/>
      <c r="V204" s="1"/>
      <c r="W204" s="1"/>
      <c r="X204" s="1"/>
      <c r="Y204" s="11"/>
      <c r="Z204" s="11"/>
      <c r="AA204" s="11"/>
      <c r="AB204" s="11"/>
      <c r="AC204" s="11"/>
      <c r="AK204" s="10"/>
      <c r="AO204" s="95" t="s">
        <v>145</v>
      </c>
    </row>
    <row r="205" spans="19:41">
      <c r="S205" s="1"/>
      <c r="T205" s="1"/>
      <c r="U205" s="1"/>
      <c r="V205" s="1"/>
      <c r="W205" s="1"/>
      <c r="X205" s="1"/>
      <c r="Y205" s="11"/>
      <c r="Z205" s="11"/>
      <c r="AA205" s="11"/>
      <c r="AB205" s="11"/>
      <c r="AC205" s="11"/>
      <c r="AK205" s="10"/>
      <c r="AO205" s="95" t="s">
        <v>342</v>
      </c>
    </row>
    <row r="206" spans="19:41">
      <c r="S206" s="1"/>
      <c r="T206" s="1"/>
      <c r="U206" s="1"/>
      <c r="V206" s="1"/>
      <c r="W206" s="1"/>
      <c r="X206" s="1"/>
      <c r="Y206" s="11"/>
      <c r="Z206" s="11"/>
      <c r="AA206" s="11"/>
      <c r="AB206" s="11"/>
      <c r="AC206" s="11"/>
      <c r="AK206" s="10"/>
      <c r="AO206" s="95" t="s">
        <v>186</v>
      </c>
    </row>
    <row r="207" spans="19:41">
      <c r="S207" s="1"/>
      <c r="T207" s="1"/>
      <c r="U207" s="1"/>
      <c r="V207" s="1"/>
      <c r="W207" s="1"/>
      <c r="X207" s="1"/>
      <c r="Y207" s="11"/>
      <c r="Z207" s="11"/>
      <c r="AA207" s="11"/>
      <c r="AB207" s="11"/>
      <c r="AC207" s="11"/>
      <c r="AK207" s="10"/>
      <c r="AO207" s="95" t="s">
        <v>124</v>
      </c>
    </row>
    <row r="208" spans="19:41">
      <c r="S208" s="1"/>
      <c r="T208" s="1"/>
      <c r="U208" s="1"/>
      <c r="V208" s="1"/>
      <c r="W208" s="1"/>
      <c r="X208" s="1"/>
      <c r="Y208" s="11"/>
      <c r="Z208" s="11"/>
      <c r="AA208" s="11"/>
      <c r="AB208" s="11"/>
      <c r="AC208" s="11"/>
      <c r="AK208" s="10"/>
      <c r="AO208" s="95" t="s">
        <v>180</v>
      </c>
    </row>
    <row r="209" spans="19:41">
      <c r="S209" s="1"/>
      <c r="T209" s="1"/>
      <c r="U209" s="1"/>
      <c r="V209" s="1"/>
      <c r="W209" s="1"/>
      <c r="X209" s="1"/>
      <c r="Y209" s="11"/>
      <c r="Z209" s="11"/>
      <c r="AA209" s="11"/>
      <c r="AB209" s="11"/>
      <c r="AC209" s="11"/>
      <c r="AK209" s="10"/>
      <c r="AO209" s="95" t="s">
        <v>278</v>
      </c>
    </row>
    <row r="210" spans="19:41">
      <c r="S210" s="1"/>
      <c r="T210" s="1"/>
      <c r="U210" s="1"/>
      <c r="V210" s="1"/>
      <c r="W210" s="1"/>
      <c r="X210" s="1"/>
      <c r="Y210" s="11"/>
      <c r="Z210" s="11"/>
      <c r="AA210" s="11"/>
      <c r="AB210" s="11"/>
      <c r="AC210" s="11"/>
      <c r="AK210" s="10"/>
      <c r="AO210" s="95" t="s">
        <v>673</v>
      </c>
    </row>
    <row r="211" spans="19:41">
      <c r="S211" s="1"/>
      <c r="T211" s="1"/>
      <c r="U211" s="1"/>
      <c r="V211" s="1"/>
      <c r="W211" s="1"/>
      <c r="X211" s="1"/>
      <c r="Y211" s="11"/>
      <c r="Z211" s="11"/>
      <c r="AA211" s="11"/>
      <c r="AB211" s="11"/>
      <c r="AC211" s="11"/>
      <c r="AK211" s="10"/>
      <c r="AO211" s="95" t="s">
        <v>731</v>
      </c>
    </row>
    <row r="212" spans="19:41">
      <c r="S212" s="1"/>
      <c r="T212" s="1"/>
      <c r="U212" s="1"/>
      <c r="V212" s="1"/>
      <c r="W212" s="1"/>
      <c r="X212" s="1"/>
      <c r="Y212" s="11"/>
      <c r="Z212" s="11"/>
      <c r="AA212" s="11"/>
      <c r="AB212" s="11"/>
      <c r="AC212" s="11"/>
      <c r="AK212" s="10"/>
      <c r="AO212" s="95" t="s">
        <v>133</v>
      </c>
    </row>
    <row r="213" spans="19:41">
      <c r="S213" s="1"/>
      <c r="T213" s="1"/>
      <c r="U213" s="1"/>
      <c r="V213" s="1"/>
      <c r="W213" s="1"/>
      <c r="X213" s="1"/>
      <c r="Y213" s="11"/>
      <c r="Z213" s="11"/>
      <c r="AA213" s="11"/>
      <c r="AB213" s="11"/>
      <c r="AC213" s="11"/>
      <c r="AK213" s="10"/>
      <c r="AO213" s="95" t="s">
        <v>250</v>
      </c>
    </row>
    <row r="214" spans="19:41">
      <c r="S214" s="1"/>
      <c r="T214" s="1"/>
      <c r="U214" s="1"/>
      <c r="V214" s="1"/>
      <c r="W214" s="1"/>
      <c r="X214" s="1"/>
      <c r="Y214" s="11"/>
      <c r="Z214" s="11"/>
      <c r="AA214" s="11"/>
      <c r="AB214" s="11"/>
      <c r="AC214" s="11"/>
      <c r="AK214" s="10"/>
      <c r="AO214" s="95" t="s">
        <v>299</v>
      </c>
    </row>
    <row r="215" spans="19:41">
      <c r="S215" s="1"/>
      <c r="T215" s="1"/>
      <c r="U215" s="1"/>
      <c r="V215" s="1"/>
      <c r="W215" s="1"/>
      <c r="X215" s="1"/>
      <c r="Y215" s="11"/>
      <c r="Z215" s="11"/>
      <c r="AA215" s="11"/>
      <c r="AB215" s="11"/>
      <c r="AC215" s="11"/>
      <c r="AK215" s="10"/>
      <c r="AO215" s="95" t="s">
        <v>811</v>
      </c>
    </row>
    <row r="216" spans="19:41">
      <c r="S216" s="1"/>
      <c r="T216" s="1"/>
      <c r="U216" s="1"/>
      <c r="V216" s="1"/>
      <c r="W216" s="1"/>
      <c r="X216" s="1"/>
      <c r="Y216" s="11"/>
      <c r="Z216" s="11"/>
      <c r="AA216" s="11"/>
      <c r="AB216" s="11"/>
      <c r="AC216" s="11"/>
      <c r="AK216" s="10"/>
      <c r="AO216" s="95" t="s">
        <v>535</v>
      </c>
    </row>
    <row r="217" spans="19:41">
      <c r="S217" s="1"/>
      <c r="T217" s="1"/>
      <c r="U217" s="1"/>
      <c r="V217" s="1"/>
      <c r="W217" s="1"/>
      <c r="X217" s="1"/>
      <c r="Y217" s="11"/>
      <c r="Z217" s="11"/>
      <c r="AA217" s="11"/>
      <c r="AB217" s="11"/>
      <c r="AC217" s="11"/>
      <c r="AK217" s="10"/>
      <c r="AO217" s="95" t="s">
        <v>339</v>
      </c>
    </row>
    <row r="218" spans="19:41">
      <c r="S218" s="1"/>
      <c r="T218" s="1"/>
      <c r="U218" s="1"/>
      <c r="V218" s="1"/>
      <c r="W218" s="1"/>
      <c r="X218" s="1"/>
      <c r="Y218" s="11"/>
      <c r="Z218" s="11"/>
      <c r="AA218" s="11"/>
      <c r="AB218" s="11"/>
      <c r="AC218" s="11"/>
      <c r="AK218" s="10"/>
      <c r="AO218" s="95" t="s">
        <v>258</v>
      </c>
    </row>
    <row r="219" spans="19:41">
      <c r="S219" s="1"/>
      <c r="T219" s="1"/>
      <c r="U219" s="1"/>
      <c r="V219" s="1"/>
      <c r="W219" s="1"/>
      <c r="X219" s="1"/>
      <c r="Y219" s="11"/>
      <c r="Z219" s="11"/>
      <c r="AA219" s="11"/>
      <c r="AB219" s="11"/>
      <c r="AC219" s="11"/>
      <c r="AK219" s="10"/>
      <c r="AO219" s="95" t="s">
        <v>405</v>
      </c>
    </row>
    <row r="220" spans="19:41">
      <c r="S220" s="1"/>
      <c r="T220" s="1"/>
      <c r="U220" s="1"/>
      <c r="V220" s="1"/>
      <c r="W220" s="1"/>
      <c r="X220" s="1"/>
      <c r="Y220" s="11"/>
      <c r="Z220" s="11"/>
      <c r="AA220" s="11"/>
      <c r="AB220" s="11"/>
      <c r="AC220" s="11"/>
      <c r="AK220" s="10"/>
      <c r="AO220" s="95" t="s">
        <v>284</v>
      </c>
    </row>
    <row r="221" spans="19:41">
      <c r="S221" s="1"/>
      <c r="T221" s="1"/>
      <c r="U221" s="1"/>
      <c r="V221" s="1"/>
      <c r="W221" s="1"/>
      <c r="X221" s="1"/>
      <c r="Y221" s="11"/>
      <c r="Z221" s="11"/>
      <c r="AA221" s="11"/>
      <c r="AB221" s="11"/>
      <c r="AC221" s="11"/>
      <c r="AK221" s="10"/>
      <c r="AO221" s="95" t="s">
        <v>136</v>
      </c>
    </row>
    <row r="222" spans="19:41">
      <c r="S222" s="1"/>
      <c r="T222" s="1"/>
      <c r="U222" s="1"/>
      <c r="V222" s="1"/>
      <c r="W222" s="1"/>
      <c r="X222" s="1"/>
      <c r="Y222" s="11"/>
      <c r="Z222" s="11"/>
      <c r="AA222" s="11"/>
      <c r="AB222" s="11"/>
      <c r="AC222" s="11"/>
      <c r="AK222" s="10"/>
      <c r="AO222" s="95" t="s">
        <v>126</v>
      </c>
    </row>
    <row r="223" spans="19:41">
      <c r="S223" s="1"/>
      <c r="T223" s="1"/>
      <c r="U223" s="1"/>
      <c r="V223" s="1"/>
      <c r="W223" s="1"/>
      <c r="X223" s="1"/>
      <c r="Y223" s="11"/>
      <c r="Z223" s="11"/>
      <c r="AA223" s="11"/>
      <c r="AB223" s="11"/>
      <c r="AC223" s="11"/>
      <c r="AK223" s="10"/>
      <c r="AO223" s="95" t="s">
        <v>423</v>
      </c>
    </row>
    <row r="224" spans="19:41">
      <c r="S224" s="1"/>
      <c r="T224" s="1"/>
      <c r="U224" s="1"/>
      <c r="V224" s="1"/>
      <c r="W224" s="1"/>
      <c r="X224" s="1"/>
      <c r="Y224" s="11"/>
      <c r="Z224" s="11"/>
      <c r="AA224" s="11"/>
      <c r="AB224" s="11"/>
      <c r="AC224" s="11"/>
      <c r="AK224" s="10"/>
      <c r="AO224" s="95" t="s">
        <v>243</v>
      </c>
    </row>
    <row r="225" spans="19:41">
      <c r="S225" s="1"/>
      <c r="T225" s="1"/>
      <c r="U225" s="1"/>
      <c r="V225" s="1"/>
      <c r="W225" s="1"/>
      <c r="X225" s="1"/>
      <c r="Y225" s="11"/>
      <c r="Z225" s="11"/>
      <c r="AA225" s="11"/>
      <c r="AB225" s="11"/>
      <c r="AC225" s="11"/>
      <c r="AK225" s="10"/>
      <c r="AO225" s="95" t="s">
        <v>142</v>
      </c>
    </row>
    <row r="226" spans="19:41">
      <c r="S226" s="1"/>
      <c r="T226" s="1"/>
      <c r="U226" s="1"/>
      <c r="V226" s="1"/>
      <c r="W226" s="1"/>
      <c r="X226" s="1"/>
      <c r="Y226" s="11"/>
      <c r="Z226" s="11"/>
      <c r="AA226" s="11"/>
      <c r="AB226" s="11"/>
      <c r="AC226" s="11"/>
      <c r="AK226" s="10"/>
      <c r="AO226" s="95" t="s">
        <v>357</v>
      </c>
    </row>
    <row r="227" spans="19:41">
      <c r="S227" s="1"/>
      <c r="T227" s="1"/>
      <c r="U227" s="1"/>
      <c r="V227" s="1"/>
      <c r="W227" s="1"/>
      <c r="X227" s="1"/>
      <c r="Y227" s="11"/>
      <c r="Z227" s="11"/>
      <c r="AA227" s="11"/>
      <c r="AB227" s="11"/>
      <c r="AC227" s="11"/>
      <c r="AK227" s="10"/>
      <c r="AO227" s="95" t="s">
        <v>177</v>
      </c>
    </row>
    <row r="228" spans="19:41">
      <c r="S228" s="1"/>
      <c r="T228" s="1"/>
      <c r="U228" s="1"/>
      <c r="V228" s="1"/>
      <c r="W228" s="1"/>
      <c r="X228" s="1"/>
      <c r="Y228" s="11"/>
      <c r="Z228" s="11"/>
      <c r="AA228" s="11"/>
      <c r="AB228" s="11"/>
      <c r="AC228" s="11"/>
      <c r="AK228" s="10"/>
      <c r="AO228" s="95" t="s">
        <v>238</v>
      </c>
    </row>
    <row r="229" spans="19:41">
      <c r="S229" s="1"/>
      <c r="T229" s="1"/>
      <c r="U229" s="1"/>
      <c r="V229" s="1"/>
      <c r="W229" s="1"/>
      <c r="X229" s="1"/>
      <c r="Y229" s="11"/>
      <c r="Z229" s="11"/>
      <c r="AA229" s="11"/>
      <c r="AB229" s="11"/>
      <c r="AC229" s="11"/>
      <c r="AK229" s="10"/>
      <c r="AO229" s="95" t="s">
        <v>223</v>
      </c>
    </row>
    <row r="230" spans="19:41">
      <c r="S230" s="1"/>
      <c r="T230" s="1"/>
      <c r="U230" s="1"/>
      <c r="V230" s="1"/>
      <c r="W230" s="1"/>
      <c r="X230" s="1"/>
      <c r="Y230" s="11"/>
      <c r="Z230" s="11"/>
      <c r="AA230" s="11"/>
      <c r="AB230" s="11"/>
      <c r="AC230" s="11"/>
      <c r="AK230" s="10"/>
      <c r="AO230" s="95" t="s">
        <v>479</v>
      </c>
    </row>
    <row r="231" spans="19:41">
      <c r="S231" s="1"/>
      <c r="T231" s="1"/>
      <c r="U231" s="1"/>
      <c r="V231" s="1"/>
      <c r="W231" s="1"/>
      <c r="X231" s="1"/>
      <c r="Y231" s="11"/>
      <c r="Z231" s="11"/>
      <c r="AA231" s="11"/>
      <c r="AB231" s="11"/>
      <c r="AC231" s="11"/>
      <c r="AK231" s="10"/>
      <c r="AO231" s="95" t="s">
        <v>307</v>
      </c>
    </row>
    <row r="232" spans="19:41">
      <c r="S232" s="1"/>
      <c r="T232" s="1"/>
      <c r="U232" s="1"/>
      <c r="V232" s="1"/>
      <c r="W232" s="1"/>
      <c r="X232" s="1"/>
      <c r="Y232" s="11"/>
      <c r="Z232" s="11"/>
      <c r="AA232" s="11"/>
      <c r="AB232" s="11"/>
      <c r="AC232" s="11"/>
      <c r="AK232" s="10"/>
      <c r="AO232" s="95" t="s">
        <v>546</v>
      </c>
    </row>
    <row r="233" spans="19:41">
      <c r="S233" s="1"/>
      <c r="T233" s="1"/>
      <c r="U233" s="1"/>
      <c r="V233" s="1"/>
      <c r="W233" s="1"/>
      <c r="X233" s="1"/>
      <c r="Y233" s="11"/>
      <c r="Z233" s="11"/>
      <c r="AA233" s="11"/>
      <c r="AB233" s="11"/>
      <c r="AC233" s="11"/>
      <c r="AK233" s="10"/>
      <c r="AO233" s="95" t="s">
        <v>515</v>
      </c>
    </row>
    <row r="234" spans="19:41">
      <c r="S234" s="1"/>
      <c r="T234" s="1"/>
      <c r="U234" s="1"/>
      <c r="V234" s="1"/>
      <c r="W234" s="1"/>
      <c r="X234" s="1"/>
      <c r="Y234" s="11"/>
      <c r="Z234" s="11"/>
      <c r="AA234" s="11"/>
      <c r="AB234" s="11"/>
      <c r="AC234" s="11"/>
      <c r="AK234" s="10"/>
      <c r="AO234" s="95" t="s">
        <v>454</v>
      </c>
    </row>
    <row r="235" spans="19:41">
      <c r="S235" s="1"/>
      <c r="T235" s="1"/>
      <c r="U235" s="1"/>
      <c r="V235" s="1"/>
      <c r="W235" s="1"/>
      <c r="X235" s="1"/>
      <c r="Y235" s="11"/>
      <c r="Z235" s="11"/>
      <c r="AA235" s="11"/>
      <c r="AB235" s="11"/>
      <c r="AC235" s="11"/>
      <c r="AK235" s="10"/>
      <c r="AO235" s="95" t="s">
        <v>611</v>
      </c>
    </row>
    <row r="236" spans="19:41">
      <c r="S236" s="1"/>
      <c r="T236" s="1"/>
      <c r="U236" s="1"/>
      <c r="V236" s="1"/>
      <c r="W236" s="1"/>
      <c r="X236" s="1"/>
      <c r="Y236" s="11"/>
      <c r="Z236" s="11"/>
      <c r="AA236" s="11"/>
      <c r="AB236" s="11"/>
      <c r="AC236" s="11"/>
      <c r="AK236" s="10"/>
      <c r="AO236" s="95" t="s">
        <v>275</v>
      </c>
    </row>
    <row r="237" spans="19:41">
      <c r="S237" s="1"/>
      <c r="T237" s="1"/>
      <c r="U237" s="1"/>
      <c r="V237" s="1"/>
      <c r="W237" s="1"/>
      <c r="X237" s="1"/>
      <c r="Y237" s="11"/>
      <c r="Z237" s="11"/>
      <c r="AA237" s="11"/>
      <c r="AB237" s="11"/>
      <c r="AC237" s="11"/>
      <c r="AK237" s="10"/>
      <c r="AO237" s="95" t="s">
        <v>560</v>
      </c>
    </row>
    <row r="238" spans="19:41">
      <c r="S238" s="1"/>
      <c r="T238" s="1"/>
      <c r="U238" s="1"/>
      <c r="V238" s="1"/>
      <c r="W238" s="1"/>
      <c r="X238" s="1"/>
      <c r="Y238" s="11"/>
      <c r="Z238" s="11"/>
      <c r="AA238" s="11"/>
      <c r="AB238" s="11"/>
      <c r="AC238" s="11"/>
      <c r="AK238" s="10"/>
      <c r="AO238" s="95" t="s">
        <v>363</v>
      </c>
    </row>
    <row r="239" spans="19:41">
      <c r="S239" s="1"/>
      <c r="T239" s="1"/>
      <c r="U239" s="1"/>
      <c r="V239" s="1"/>
      <c r="W239" s="1"/>
      <c r="X239" s="1"/>
      <c r="Y239" s="11"/>
      <c r="Z239" s="11"/>
      <c r="AA239" s="11"/>
      <c r="AB239" s="11"/>
      <c r="AC239" s="11"/>
      <c r="AK239" s="10"/>
      <c r="AO239" s="95" t="s">
        <v>347</v>
      </c>
    </row>
    <row r="240" spans="19:41">
      <c r="S240" s="1"/>
      <c r="T240" s="1"/>
      <c r="U240" s="1"/>
      <c r="V240" s="1"/>
      <c r="W240" s="1"/>
      <c r="X240" s="1"/>
      <c r="Y240" s="11"/>
      <c r="Z240" s="11"/>
      <c r="AA240" s="11"/>
      <c r="AB240" s="11"/>
      <c r="AC240" s="11"/>
      <c r="AK240" s="10"/>
      <c r="AO240" s="95" t="s">
        <v>380</v>
      </c>
    </row>
    <row r="241" spans="19:41">
      <c r="S241" s="1"/>
      <c r="T241" s="1"/>
      <c r="U241" s="1"/>
      <c r="V241" s="1"/>
      <c r="W241" s="1"/>
      <c r="X241" s="1"/>
      <c r="Y241" s="11"/>
      <c r="Z241" s="11"/>
      <c r="AA241" s="11"/>
      <c r="AB241" s="11"/>
      <c r="AC241" s="11"/>
      <c r="AK241" s="10"/>
      <c r="AO241" s="95" t="s">
        <v>498</v>
      </c>
    </row>
    <row r="242" spans="19:41" ht="12.75">
      <c r="S242" s="1"/>
      <c r="T242" s="1"/>
      <c r="U242" s="1"/>
      <c r="V242" s="1"/>
      <c r="W242" s="1"/>
      <c r="X242" s="1"/>
      <c r="Y242" s="11"/>
      <c r="Z242" s="11"/>
      <c r="AA242" s="11"/>
      <c r="AB242" s="11"/>
      <c r="AC242" s="11"/>
      <c r="AK242" s="10"/>
    </row>
    <row r="243" spans="19:41" ht="12.75">
      <c r="S243" s="1"/>
      <c r="T243" s="1"/>
      <c r="U243" s="1"/>
      <c r="V243" s="1"/>
      <c r="W243" s="1"/>
      <c r="X243" s="1"/>
      <c r="Y243" s="11"/>
      <c r="Z243" s="11"/>
      <c r="AA243" s="11"/>
      <c r="AB243" s="11"/>
      <c r="AC243" s="11"/>
      <c r="AK243" s="10"/>
    </row>
    <row r="244" spans="19:41" ht="12.75">
      <c r="S244" s="1"/>
      <c r="T244" s="1"/>
      <c r="U244" s="1"/>
      <c r="V244" s="1"/>
      <c r="W244" s="1"/>
      <c r="X244" s="1"/>
      <c r="Y244" s="11"/>
      <c r="Z244" s="11"/>
      <c r="AA244" s="11"/>
      <c r="AB244" s="11"/>
      <c r="AC244" s="11"/>
      <c r="AK244" s="10"/>
    </row>
    <row r="245" spans="19:41" ht="12.75">
      <c r="S245" s="1"/>
      <c r="T245" s="1"/>
      <c r="U245" s="1"/>
      <c r="V245" s="1"/>
      <c r="W245" s="1"/>
      <c r="X245" s="1"/>
      <c r="Y245" s="11"/>
      <c r="Z245" s="11"/>
      <c r="AA245" s="11"/>
      <c r="AB245" s="11"/>
      <c r="AC245" s="11"/>
      <c r="AK245" s="10"/>
    </row>
    <row r="246" spans="19:41" ht="12.75">
      <c r="S246" s="1"/>
      <c r="T246" s="1"/>
      <c r="U246" s="1"/>
      <c r="V246" s="1"/>
      <c r="W246" s="1"/>
      <c r="X246" s="1"/>
      <c r="Y246" s="11"/>
      <c r="Z246" s="11"/>
      <c r="AA246" s="11"/>
      <c r="AB246" s="11"/>
      <c r="AC246" s="11"/>
      <c r="AK246" s="10"/>
    </row>
    <row r="247" spans="19:41" ht="12.75">
      <c r="S247" s="1"/>
      <c r="T247" s="1"/>
      <c r="U247" s="1"/>
      <c r="V247" s="1"/>
      <c r="W247" s="1"/>
      <c r="X247" s="1"/>
      <c r="Y247" s="11"/>
      <c r="Z247" s="11"/>
      <c r="AA247" s="11"/>
      <c r="AB247" s="11"/>
      <c r="AC247" s="11"/>
      <c r="AK247" s="10"/>
    </row>
    <row r="248" spans="19:41" ht="12.75">
      <c r="S248" s="1"/>
      <c r="T248" s="1"/>
      <c r="U248" s="1"/>
      <c r="V248" s="1"/>
      <c r="W248" s="1"/>
      <c r="X248" s="1"/>
      <c r="Y248" s="11"/>
      <c r="Z248" s="11"/>
      <c r="AA248" s="11"/>
      <c r="AB248" s="11"/>
      <c r="AC248" s="11"/>
      <c r="AK248" s="10"/>
    </row>
    <row r="249" spans="19:41" ht="12.75">
      <c r="S249" s="1"/>
      <c r="T249" s="1"/>
      <c r="U249" s="1"/>
      <c r="V249" s="1"/>
      <c r="W249" s="1"/>
      <c r="X249" s="1"/>
      <c r="Y249" s="11"/>
      <c r="Z249" s="11"/>
      <c r="AA249" s="11"/>
      <c r="AB249" s="11"/>
      <c r="AC249" s="11"/>
      <c r="AK249" s="10"/>
    </row>
    <row r="250" spans="19:41" ht="12.75">
      <c r="S250" s="1"/>
      <c r="T250" s="1"/>
      <c r="U250" s="1"/>
      <c r="V250" s="1"/>
      <c r="W250" s="1"/>
      <c r="X250" s="1"/>
      <c r="Y250" s="11"/>
      <c r="Z250" s="11"/>
      <c r="AA250" s="11"/>
      <c r="AB250" s="11"/>
      <c r="AC250" s="11"/>
      <c r="AK250" s="10"/>
    </row>
    <row r="251" spans="19:41" ht="12.75">
      <c r="S251" s="1"/>
      <c r="T251" s="1"/>
      <c r="U251" s="1"/>
      <c r="V251" s="1"/>
      <c r="W251" s="1"/>
      <c r="X251" s="1"/>
      <c r="Y251" s="11"/>
      <c r="Z251" s="11"/>
      <c r="AA251" s="11"/>
      <c r="AB251" s="11"/>
      <c r="AC251" s="11"/>
      <c r="AK251" s="10"/>
    </row>
    <row r="252" spans="19:41" ht="12.75">
      <c r="S252" s="1"/>
      <c r="T252" s="1"/>
      <c r="U252" s="1"/>
      <c r="V252" s="1"/>
      <c r="W252" s="1"/>
      <c r="X252" s="1"/>
      <c r="Y252" s="11"/>
      <c r="Z252" s="11"/>
      <c r="AA252" s="11"/>
      <c r="AB252" s="11"/>
      <c r="AC252" s="11"/>
      <c r="AK252" s="10"/>
    </row>
    <row r="253" spans="19:41" ht="12.75">
      <c r="S253" s="1"/>
      <c r="T253" s="1"/>
      <c r="U253" s="1"/>
      <c r="V253" s="1"/>
      <c r="W253" s="1"/>
      <c r="X253" s="1"/>
      <c r="Y253" s="11"/>
      <c r="Z253" s="11"/>
      <c r="AA253" s="11"/>
      <c r="AB253" s="11"/>
      <c r="AC253" s="11"/>
      <c r="AK253" s="10"/>
    </row>
    <row r="254" spans="19:41" ht="12.75">
      <c r="S254" s="1"/>
      <c r="T254" s="1"/>
      <c r="U254" s="1"/>
      <c r="V254" s="1"/>
      <c r="W254" s="1"/>
      <c r="X254" s="1"/>
      <c r="Y254" s="11"/>
      <c r="Z254" s="11"/>
      <c r="AA254" s="11"/>
      <c r="AB254" s="11"/>
      <c r="AC254" s="11"/>
      <c r="AK254" s="10"/>
    </row>
    <row r="255" spans="19:41" ht="12.75">
      <c r="S255" s="1"/>
      <c r="T255" s="1"/>
      <c r="U255" s="1"/>
      <c r="V255" s="1"/>
      <c r="W255" s="1"/>
      <c r="X255" s="1"/>
      <c r="Y255" s="11"/>
      <c r="Z255" s="11"/>
      <c r="AA255" s="11"/>
      <c r="AB255" s="11"/>
      <c r="AC255" s="11"/>
      <c r="AK255" s="10"/>
    </row>
    <row r="256" spans="19:41" ht="12.75">
      <c r="S256" s="1"/>
      <c r="T256" s="1"/>
      <c r="U256" s="1"/>
      <c r="V256" s="1"/>
      <c r="W256" s="1"/>
      <c r="X256" s="1"/>
      <c r="Y256" s="11"/>
      <c r="Z256" s="11"/>
      <c r="AA256" s="11"/>
      <c r="AB256" s="11"/>
      <c r="AC256" s="11"/>
      <c r="AK256" s="10"/>
    </row>
    <row r="257" spans="19:37" ht="12.75">
      <c r="S257" s="1"/>
      <c r="T257" s="1"/>
      <c r="U257" s="1"/>
      <c r="V257" s="1"/>
      <c r="W257" s="1"/>
      <c r="X257" s="1"/>
      <c r="Y257" s="11"/>
      <c r="Z257" s="11"/>
      <c r="AA257" s="11"/>
      <c r="AB257" s="11"/>
      <c r="AC257" s="11"/>
      <c r="AK257" s="10"/>
    </row>
    <row r="258" spans="19:37" ht="12.75">
      <c r="S258" s="1"/>
      <c r="T258" s="1"/>
      <c r="U258" s="1"/>
      <c r="V258" s="1"/>
      <c r="W258" s="1"/>
      <c r="X258" s="1"/>
      <c r="Y258" s="11"/>
      <c r="Z258" s="11"/>
      <c r="AA258" s="11"/>
      <c r="AB258" s="11"/>
      <c r="AC258" s="11"/>
      <c r="AK258" s="10"/>
    </row>
    <row r="259" spans="19:37" ht="12.75">
      <c r="S259" s="1"/>
      <c r="T259" s="1"/>
      <c r="U259" s="1"/>
      <c r="V259" s="1"/>
      <c r="W259" s="1"/>
      <c r="X259" s="1"/>
      <c r="Y259" s="11"/>
      <c r="Z259" s="11"/>
      <c r="AA259" s="11"/>
      <c r="AB259" s="11"/>
      <c r="AC259" s="11"/>
      <c r="AK259" s="10"/>
    </row>
    <row r="260" spans="19:37" ht="12.75">
      <c r="S260" s="1"/>
      <c r="T260" s="1"/>
      <c r="U260" s="1"/>
      <c r="V260" s="1"/>
      <c r="W260" s="1"/>
      <c r="X260" s="1"/>
      <c r="Y260" s="11"/>
      <c r="Z260" s="11"/>
      <c r="AA260" s="11"/>
      <c r="AB260" s="11"/>
      <c r="AC260" s="11"/>
      <c r="AK260" s="10"/>
    </row>
    <row r="261" spans="19:37" ht="12.75">
      <c r="S261" s="1"/>
      <c r="T261" s="1"/>
      <c r="U261" s="1"/>
      <c r="V261" s="1"/>
      <c r="W261" s="1"/>
      <c r="X261" s="1"/>
      <c r="Y261" s="11"/>
      <c r="Z261" s="11"/>
      <c r="AA261" s="11"/>
      <c r="AB261" s="11"/>
      <c r="AC261" s="11"/>
      <c r="AK261" s="10"/>
    </row>
    <row r="262" spans="19:37" ht="12.75">
      <c r="S262" s="1"/>
      <c r="T262" s="1"/>
      <c r="U262" s="1"/>
      <c r="V262" s="1"/>
      <c r="W262" s="1"/>
      <c r="X262" s="1"/>
      <c r="Y262" s="11"/>
      <c r="Z262" s="11"/>
      <c r="AA262" s="11"/>
      <c r="AB262" s="11"/>
      <c r="AC262" s="11"/>
      <c r="AK262" s="10"/>
    </row>
    <row r="263" spans="19:37" ht="12.75">
      <c r="S263" s="1"/>
      <c r="T263" s="1"/>
      <c r="U263" s="1"/>
      <c r="V263" s="1"/>
      <c r="W263" s="1"/>
      <c r="X263" s="1"/>
      <c r="Y263" s="11"/>
      <c r="Z263" s="11"/>
      <c r="AA263" s="11"/>
      <c r="AB263" s="11"/>
      <c r="AC263" s="11"/>
      <c r="AK263" s="10"/>
    </row>
    <row r="264" spans="19:37" ht="12.75">
      <c r="S264" s="1"/>
      <c r="T264" s="1"/>
      <c r="U264" s="1"/>
      <c r="V264" s="1"/>
      <c r="W264" s="1"/>
      <c r="X264" s="1"/>
      <c r="Y264" s="11"/>
      <c r="Z264" s="11"/>
      <c r="AA264" s="11"/>
      <c r="AB264" s="11"/>
      <c r="AC264" s="11"/>
      <c r="AK264" s="10"/>
    </row>
    <row r="265" spans="19:37" ht="12.75">
      <c r="S265" s="1"/>
      <c r="T265" s="1"/>
      <c r="U265" s="1"/>
      <c r="V265" s="1"/>
      <c r="W265" s="1"/>
      <c r="X265" s="1"/>
      <c r="Y265" s="11"/>
      <c r="Z265" s="11"/>
      <c r="AA265" s="11"/>
      <c r="AB265" s="11"/>
      <c r="AC265" s="11"/>
      <c r="AK265" s="10"/>
    </row>
    <row r="266" spans="19:37" ht="12.75">
      <c r="S266" s="1"/>
      <c r="T266" s="1"/>
      <c r="U266" s="1"/>
      <c r="V266" s="1"/>
      <c r="W266" s="1"/>
      <c r="X266" s="1"/>
      <c r="Y266" s="11"/>
      <c r="Z266" s="11"/>
      <c r="AA266" s="11"/>
      <c r="AB266" s="11"/>
      <c r="AC266" s="11"/>
      <c r="AK266" s="10"/>
    </row>
    <row r="267" spans="19:37" ht="12.75">
      <c r="S267" s="1"/>
      <c r="T267" s="1"/>
      <c r="U267" s="1"/>
      <c r="V267" s="1"/>
      <c r="W267" s="1"/>
      <c r="X267" s="1"/>
      <c r="Y267" s="11"/>
      <c r="Z267" s="11"/>
      <c r="AA267" s="11"/>
      <c r="AB267" s="11"/>
      <c r="AC267" s="11"/>
      <c r="AK267" s="10"/>
    </row>
    <row r="268" spans="19:37" ht="12.75">
      <c r="S268" s="1"/>
      <c r="T268" s="1"/>
      <c r="U268" s="1"/>
      <c r="V268" s="1"/>
      <c r="W268" s="1"/>
      <c r="X268" s="1"/>
      <c r="Y268" s="11"/>
      <c r="Z268" s="11"/>
      <c r="AA268" s="11"/>
      <c r="AB268" s="11"/>
      <c r="AC268" s="11"/>
      <c r="AK268" s="10"/>
    </row>
    <row r="269" spans="19:37" ht="12.75">
      <c r="S269" s="1"/>
      <c r="T269" s="1"/>
      <c r="U269" s="1"/>
      <c r="V269" s="1"/>
      <c r="W269" s="1"/>
      <c r="X269" s="1"/>
      <c r="Y269" s="11"/>
      <c r="Z269" s="11"/>
      <c r="AA269" s="11"/>
      <c r="AB269" s="11"/>
      <c r="AC269" s="11"/>
      <c r="AK269" s="10"/>
    </row>
    <row r="270" spans="19:37" ht="12.75">
      <c r="S270" s="1"/>
      <c r="T270" s="1"/>
      <c r="U270" s="1"/>
      <c r="V270" s="1"/>
      <c r="W270" s="1"/>
      <c r="X270" s="1"/>
      <c r="Y270" s="11"/>
      <c r="Z270" s="11"/>
      <c r="AA270" s="11"/>
      <c r="AB270" s="11"/>
      <c r="AC270" s="11"/>
      <c r="AK270" s="10"/>
    </row>
    <row r="271" spans="19:37" ht="12.75">
      <c r="S271" s="1"/>
      <c r="T271" s="1"/>
      <c r="U271" s="1"/>
      <c r="V271" s="1"/>
      <c r="W271" s="1"/>
      <c r="X271" s="1"/>
      <c r="Y271" s="11"/>
      <c r="Z271" s="11"/>
      <c r="AA271" s="11"/>
      <c r="AB271" s="11"/>
      <c r="AC271" s="11"/>
      <c r="AK271" s="10"/>
    </row>
    <row r="272" spans="19:37" ht="12.75">
      <c r="S272" s="1"/>
      <c r="T272" s="1"/>
      <c r="U272" s="1"/>
      <c r="V272" s="1"/>
      <c r="W272" s="1"/>
      <c r="X272" s="1"/>
      <c r="Y272" s="11"/>
      <c r="Z272" s="11"/>
      <c r="AA272" s="11"/>
      <c r="AB272" s="11"/>
      <c r="AC272" s="11"/>
      <c r="AK272" s="10"/>
    </row>
    <row r="273" spans="19:37" ht="12.75">
      <c r="S273" s="1"/>
      <c r="T273" s="1"/>
      <c r="U273" s="1"/>
      <c r="V273" s="1"/>
      <c r="W273" s="1"/>
      <c r="X273" s="1"/>
      <c r="Y273" s="11"/>
      <c r="Z273" s="11"/>
      <c r="AA273" s="11"/>
      <c r="AB273" s="11"/>
      <c r="AC273" s="11"/>
      <c r="AK273" s="10"/>
    </row>
    <row r="274" spans="19:37" ht="12.75">
      <c r="S274" s="1"/>
      <c r="T274" s="1"/>
      <c r="U274" s="1"/>
      <c r="V274" s="1"/>
      <c r="W274" s="1"/>
      <c r="X274" s="1"/>
      <c r="Y274" s="11"/>
      <c r="Z274" s="11"/>
      <c r="AA274" s="11"/>
      <c r="AB274" s="11"/>
      <c r="AC274" s="11"/>
      <c r="AK274" s="10"/>
    </row>
    <row r="275" spans="19:37" ht="12.75">
      <c r="S275" s="1"/>
      <c r="T275" s="1"/>
      <c r="U275" s="1"/>
      <c r="V275" s="1"/>
      <c r="W275" s="1"/>
      <c r="X275" s="1"/>
      <c r="Y275" s="11"/>
      <c r="Z275" s="11"/>
      <c r="AA275" s="11"/>
      <c r="AB275" s="11"/>
      <c r="AC275" s="11"/>
      <c r="AK275" s="10"/>
    </row>
    <row r="276" spans="19:37" ht="12.75">
      <c r="S276" s="1"/>
      <c r="T276" s="1"/>
      <c r="U276" s="1"/>
      <c r="V276" s="1"/>
      <c r="W276" s="1"/>
      <c r="X276" s="1"/>
      <c r="Y276" s="11"/>
      <c r="Z276" s="11"/>
      <c r="AA276" s="11"/>
      <c r="AB276" s="11"/>
      <c r="AC276" s="11"/>
      <c r="AK276" s="10"/>
    </row>
    <row r="277" spans="19:37" ht="12.75">
      <c r="S277" s="1"/>
      <c r="T277" s="1"/>
      <c r="U277" s="1"/>
      <c r="V277" s="1"/>
      <c r="W277" s="1"/>
      <c r="X277" s="1"/>
      <c r="Y277" s="11"/>
      <c r="Z277" s="11"/>
      <c r="AA277" s="11"/>
      <c r="AB277" s="11"/>
      <c r="AC277" s="11"/>
      <c r="AK277" s="10"/>
    </row>
    <row r="278" spans="19:37" ht="12.75">
      <c r="S278" s="1"/>
      <c r="T278" s="1"/>
      <c r="U278" s="1"/>
      <c r="V278" s="1"/>
      <c r="W278" s="1"/>
      <c r="X278" s="1"/>
      <c r="Y278" s="11"/>
      <c r="Z278" s="11"/>
      <c r="AA278" s="11"/>
      <c r="AB278" s="11"/>
      <c r="AC278" s="11"/>
      <c r="AK278" s="10"/>
    </row>
    <row r="279" spans="19:37" ht="12.75">
      <c r="S279" s="1"/>
      <c r="T279" s="1"/>
      <c r="U279" s="1"/>
      <c r="V279" s="1"/>
      <c r="W279" s="1"/>
      <c r="X279" s="1"/>
      <c r="Y279" s="11"/>
      <c r="Z279" s="11"/>
      <c r="AA279" s="11"/>
      <c r="AB279" s="11"/>
      <c r="AC279" s="11"/>
      <c r="AK279" s="10"/>
    </row>
    <row r="280" spans="19:37" ht="12.75">
      <c r="S280" s="1"/>
      <c r="T280" s="1"/>
      <c r="U280" s="1"/>
      <c r="V280" s="1"/>
      <c r="W280" s="1"/>
      <c r="X280" s="1"/>
      <c r="Y280" s="11"/>
      <c r="Z280" s="11"/>
      <c r="AA280" s="11"/>
      <c r="AB280" s="11"/>
      <c r="AC280" s="11"/>
      <c r="AK280" s="10"/>
    </row>
    <row r="281" spans="19:37" ht="12.75">
      <c r="S281" s="1"/>
      <c r="T281" s="1"/>
      <c r="U281" s="1"/>
      <c r="V281" s="1"/>
      <c r="W281" s="1"/>
      <c r="X281" s="1"/>
      <c r="Y281" s="11"/>
      <c r="Z281" s="11"/>
      <c r="AA281" s="11"/>
      <c r="AB281" s="11"/>
      <c r="AC281" s="11"/>
      <c r="AK281" s="10"/>
    </row>
    <row r="282" spans="19:37" ht="12.75">
      <c r="S282" s="1"/>
      <c r="T282" s="1"/>
      <c r="U282" s="1"/>
      <c r="V282" s="1"/>
      <c r="W282" s="1"/>
      <c r="X282" s="1"/>
      <c r="Y282" s="11"/>
      <c r="Z282" s="11"/>
      <c r="AA282" s="11"/>
      <c r="AB282" s="11"/>
      <c r="AC282" s="11"/>
      <c r="AK282" s="10"/>
    </row>
    <row r="283" spans="19:37" ht="12.75">
      <c r="S283" s="1"/>
      <c r="T283" s="1"/>
      <c r="U283" s="1"/>
      <c r="V283" s="1"/>
      <c r="W283" s="1"/>
      <c r="X283" s="1"/>
      <c r="Y283" s="11"/>
      <c r="Z283" s="11"/>
      <c r="AA283" s="11"/>
      <c r="AB283" s="11"/>
      <c r="AC283" s="11"/>
      <c r="AK283" s="10"/>
    </row>
    <row r="284" spans="19:37" ht="12.75">
      <c r="S284" s="1"/>
      <c r="T284" s="1"/>
      <c r="U284" s="1"/>
      <c r="V284" s="1"/>
      <c r="W284" s="1"/>
      <c r="X284" s="1"/>
      <c r="Y284" s="11"/>
      <c r="Z284" s="11"/>
      <c r="AA284" s="11"/>
      <c r="AB284" s="11"/>
      <c r="AC284" s="11"/>
      <c r="AK284" s="10"/>
    </row>
    <row r="285" spans="19:37" ht="12.75">
      <c r="S285" s="1"/>
      <c r="T285" s="1"/>
      <c r="U285" s="1"/>
      <c r="V285" s="1"/>
      <c r="W285" s="1"/>
      <c r="X285" s="1"/>
      <c r="Y285" s="11"/>
      <c r="Z285" s="11"/>
      <c r="AA285" s="11"/>
      <c r="AB285" s="11"/>
      <c r="AC285" s="11"/>
      <c r="AK285" s="10"/>
    </row>
    <row r="286" spans="19:37" ht="12.75">
      <c r="S286" s="1"/>
      <c r="T286" s="1"/>
      <c r="U286" s="1"/>
      <c r="V286" s="1"/>
      <c r="W286" s="1"/>
      <c r="X286" s="1"/>
      <c r="Y286" s="11"/>
      <c r="Z286" s="11"/>
      <c r="AA286" s="11"/>
      <c r="AB286" s="11"/>
      <c r="AC286" s="11"/>
      <c r="AK286" s="10"/>
    </row>
    <row r="287" spans="19:37" ht="12.75">
      <c r="S287" s="1"/>
      <c r="T287" s="1"/>
      <c r="U287" s="1"/>
      <c r="V287" s="1"/>
      <c r="W287" s="1"/>
      <c r="X287" s="1"/>
      <c r="Y287" s="11"/>
      <c r="Z287" s="11"/>
      <c r="AA287" s="11"/>
      <c r="AB287" s="11"/>
      <c r="AC287" s="11"/>
      <c r="AK287" s="10"/>
    </row>
    <row r="288" spans="19:37" ht="12.75">
      <c r="S288" s="1"/>
      <c r="T288" s="1"/>
      <c r="U288" s="1"/>
      <c r="V288" s="1"/>
      <c r="W288" s="1"/>
      <c r="X288" s="1"/>
      <c r="Y288" s="11"/>
      <c r="Z288" s="11"/>
      <c r="AA288" s="11"/>
      <c r="AB288" s="11"/>
      <c r="AC288" s="11"/>
      <c r="AK288" s="10"/>
    </row>
    <row r="289" spans="19:37" ht="12.75">
      <c r="S289" s="1"/>
      <c r="T289" s="1"/>
      <c r="U289" s="1"/>
      <c r="V289" s="1"/>
      <c r="W289" s="1"/>
      <c r="X289" s="1"/>
      <c r="Y289" s="11"/>
      <c r="Z289" s="11"/>
      <c r="AA289" s="11"/>
      <c r="AB289" s="11"/>
      <c r="AC289" s="11"/>
      <c r="AK289" s="10"/>
    </row>
    <row r="290" spans="19:37" ht="12.75">
      <c r="S290" s="1"/>
      <c r="T290" s="1"/>
      <c r="U290" s="1"/>
      <c r="V290" s="1"/>
      <c r="W290" s="1"/>
      <c r="X290" s="1"/>
      <c r="Y290" s="11"/>
      <c r="Z290" s="11"/>
      <c r="AA290" s="11"/>
      <c r="AB290" s="11"/>
      <c r="AC290" s="11"/>
      <c r="AK290" s="10"/>
    </row>
    <row r="291" spans="19:37" ht="12.75">
      <c r="S291" s="1"/>
      <c r="T291" s="1"/>
      <c r="U291" s="1"/>
      <c r="V291" s="1"/>
      <c r="W291" s="1"/>
      <c r="X291" s="1"/>
      <c r="Y291" s="11"/>
      <c r="Z291" s="11"/>
      <c r="AA291" s="11"/>
      <c r="AB291" s="11"/>
      <c r="AC291" s="11"/>
      <c r="AK291" s="10"/>
    </row>
    <row r="292" spans="19:37" ht="12.75">
      <c r="S292" s="1"/>
      <c r="T292" s="1"/>
      <c r="U292" s="1"/>
      <c r="V292" s="1"/>
      <c r="W292" s="1"/>
      <c r="X292" s="1"/>
      <c r="Y292" s="11"/>
      <c r="Z292" s="11"/>
      <c r="AA292" s="11"/>
      <c r="AB292" s="11"/>
      <c r="AC292" s="11"/>
      <c r="AK292" s="10"/>
    </row>
    <row r="293" spans="19:37" ht="12.75">
      <c r="S293" s="1"/>
      <c r="T293" s="1"/>
      <c r="U293" s="1"/>
      <c r="V293" s="1"/>
      <c r="W293" s="1"/>
      <c r="X293" s="1"/>
      <c r="Y293" s="11"/>
      <c r="Z293" s="11"/>
      <c r="AA293" s="11"/>
      <c r="AB293" s="11"/>
      <c r="AC293" s="11"/>
      <c r="AK293" s="10"/>
    </row>
    <row r="294" spans="19:37" ht="12.75">
      <c r="S294" s="1"/>
      <c r="T294" s="1"/>
      <c r="U294" s="1"/>
      <c r="V294" s="1"/>
      <c r="W294" s="1"/>
      <c r="X294" s="1"/>
      <c r="Y294" s="11"/>
      <c r="Z294" s="11"/>
      <c r="AA294" s="11"/>
      <c r="AB294" s="11"/>
      <c r="AC294" s="11"/>
      <c r="AK294" s="10"/>
    </row>
    <row r="295" spans="19:37" ht="12.75">
      <c r="S295" s="1"/>
      <c r="T295" s="1"/>
      <c r="U295" s="1"/>
      <c r="V295" s="1"/>
      <c r="W295" s="1"/>
      <c r="X295" s="1"/>
      <c r="Y295" s="11"/>
      <c r="Z295" s="11"/>
      <c r="AA295" s="11"/>
      <c r="AB295" s="11"/>
      <c r="AC295" s="11"/>
      <c r="AK295" s="10"/>
    </row>
    <row r="296" spans="19:37" ht="12.75">
      <c r="S296" s="1"/>
      <c r="T296" s="1"/>
      <c r="U296" s="1"/>
      <c r="V296" s="1"/>
      <c r="W296" s="1"/>
      <c r="X296" s="1"/>
      <c r="Y296" s="11"/>
      <c r="Z296" s="11"/>
      <c r="AA296" s="11"/>
      <c r="AB296" s="11"/>
      <c r="AC296" s="11"/>
      <c r="AK296" s="10"/>
    </row>
    <row r="297" spans="19:37" ht="12.75">
      <c r="S297" s="1"/>
      <c r="T297" s="1"/>
      <c r="U297" s="1"/>
      <c r="V297" s="1"/>
      <c r="W297" s="1"/>
      <c r="X297" s="1"/>
      <c r="Y297" s="11"/>
      <c r="Z297" s="11"/>
      <c r="AA297" s="11"/>
      <c r="AB297" s="11"/>
      <c r="AC297" s="11"/>
      <c r="AK297" s="10"/>
    </row>
    <row r="298" spans="19:37" ht="12.75">
      <c r="S298" s="1"/>
      <c r="T298" s="1"/>
      <c r="U298" s="1"/>
      <c r="V298" s="1"/>
      <c r="W298" s="1"/>
      <c r="X298" s="1"/>
      <c r="Y298" s="11"/>
      <c r="Z298" s="11"/>
      <c r="AA298" s="11"/>
      <c r="AB298" s="11"/>
      <c r="AC298" s="11"/>
      <c r="AK298" s="10"/>
    </row>
    <row r="299" spans="19:37" ht="12.75">
      <c r="S299" s="1"/>
      <c r="T299" s="1"/>
      <c r="U299" s="1"/>
      <c r="V299" s="1"/>
      <c r="W299" s="1"/>
      <c r="X299" s="1"/>
      <c r="Y299" s="11"/>
      <c r="Z299" s="11"/>
      <c r="AA299" s="11"/>
      <c r="AB299" s="11"/>
      <c r="AC299" s="11"/>
      <c r="AK299" s="10"/>
    </row>
    <row r="300" spans="19:37" ht="12.75">
      <c r="S300" s="1"/>
      <c r="T300" s="1"/>
      <c r="U300" s="1"/>
      <c r="V300" s="1"/>
      <c r="W300" s="1"/>
      <c r="X300" s="1"/>
      <c r="Y300" s="11"/>
      <c r="Z300" s="11"/>
      <c r="AA300" s="11"/>
      <c r="AB300" s="11"/>
      <c r="AC300" s="11"/>
      <c r="AK300" s="10"/>
    </row>
    <row r="301" spans="19:37" ht="12.75">
      <c r="S301" s="1"/>
      <c r="T301" s="1"/>
      <c r="U301" s="1"/>
      <c r="V301" s="1"/>
      <c r="W301" s="1"/>
      <c r="X301" s="1"/>
      <c r="Y301" s="11"/>
      <c r="Z301" s="11"/>
      <c r="AA301" s="11"/>
      <c r="AB301" s="11"/>
      <c r="AC301" s="11"/>
      <c r="AK301" s="10"/>
    </row>
    <row r="302" spans="19:37" ht="12.75">
      <c r="S302" s="1"/>
      <c r="T302" s="1"/>
      <c r="U302" s="1"/>
      <c r="V302" s="1"/>
      <c r="W302" s="1"/>
      <c r="X302" s="1"/>
      <c r="Y302" s="11"/>
      <c r="Z302" s="11"/>
      <c r="AA302" s="11"/>
      <c r="AB302" s="11"/>
      <c r="AC302" s="11"/>
      <c r="AK302" s="10"/>
    </row>
    <row r="303" spans="19:37" ht="12.75">
      <c r="S303" s="1"/>
      <c r="T303" s="1"/>
      <c r="U303" s="1"/>
      <c r="V303" s="1"/>
      <c r="W303" s="1"/>
      <c r="X303" s="1"/>
      <c r="Y303" s="11"/>
      <c r="Z303" s="11"/>
      <c r="AA303" s="11"/>
      <c r="AB303" s="11"/>
      <c r="AC303" s="11"/>
      <c r="AK303" s="10"/>
    </row>
    <row r="304" spans="19:37" ht="12.75">
      <c r="S304" s="1"/>
      <c r="T304" s="1"/>
      <c r="U304" s="1"/>
      <c r="V304" s="1"/>
      <c r="W304" s="1"/>
      <c r="X304" s="1"/>
      <c r="Y304" s="11"/>
      <c r="Z304" s="11"/>
      <c r="AA304" s="11"/>
      <c r="AB304" s="11"/>
      <c r="AC304" s="11"/>
      <c r="AK304" s="10"/>
    </row>
    <row r="305" spans="19:37" ht="12.75">
      <c r="S305" s="1"/>
      <c r="T305" s="1"/>
      <c r="U305" s="1"/>
      <c r="V305" s="1"/>
      <c r="W305" s="1"/>
      <c r="X305" s="1"/>
      <c r="Y305" s="11"/>
      <c r="Z305" s="11"/>
      <c r="AA305" s="11"/>
      <c r="AB305" s="11"/>
      <c r="AC305" s="11"/>
      <c r="AK305" s="10"/>
    </row>
    <row r="306" spans="19:37" ht="12.75">
      <c r="S306" s="1"/>
      <c r="T306" s="1"/>
      <c r="U306" s="1"/>
      <c r="V306" s="1"/>
      <c r="W306" s="1"/>
      <c r="X306" s="1"/>
      <c r="Y306" s="11"/>
      <c r="Z306" s="11"/>
      <c r="AA306" s="11"/>
      <c r="AB306" s="11"/>
      <c r="AC306" s="11"/>
      <c r="AK306" s="10"/>
    </row>
    <row r="307" spans="19:37" ht="12.75">
      <c r="S307" s="1"/>
      <c r="T307" s="1"/>
      <c r="U307" s="1"/>
      <c r="V307" s="1"/>
      <c r="W307" s="1"/>
      <c r="X307" s="1"/>
      <c r="Y307" s="11"/>
      <c r="Z307" s="11"/>
      <c r="AA307" s="11"/>
      <c r="AB307" s="11"/>
      <c r="AC307" s="11"/>
      <c r="AK307" s="10"/>
    </row>
    <row r="308" spans="19:37" ht="12.75">
      <c r="S308" s="1"/>
      <c r="T308" s="1"/>
      <c r="U308" s="1"/>
      <c r="V308" s="1"/>
      <c r="W308" s="1"/>
      <c r="X308" s="1"/>
      <c r="Y308" s="11"/>
      <c r="Z308" s="11"/>
      <c r="AA308" s="11"/>
      <c r="AB308" s="11"/>
      <c r="AC308" s="11"/>
      <c r="AK308" s="10"/>
    </row>
    <row r="309" spans="19:37" ht="12.75">
      <c r="S309" s="1"/>
      <c r="T309" s="1"/>
      <c r="U309" s="1"/>
      <c r="V309" s="1"/>
      <c r="W309" s="1"/>
      <c r="X309" s="1"/>
      <c r="Y309" s="11"/>
      <c r="Z309" s="11"/>
      <c r="AA309" s="11"/>
      <c r="AB309" s="11"/>
      <c r="AC309" s="11"/>
      <c r="AK309" s="10"/>
    </row>
    <row r="310" spans="19:37" ht="12.75">
      <c r="S310" s="1"/>
      <c r="T310" s="1"/>
      <c r="U310" s="1"/>
      <c r="V310" s="1"/>
      <c r="W310" s="1"/>
      <c r="X310" s="1"/>
      <c r="Y310" s="11"/>
      <c r="Z310" s="11"/>
      <c r="AA310" s="11"/>
      <c r="AB310" s="11"/>
      <c r="AC310" s="11"/>
      <c r="AK310" s="10"/>
    </row>
    <row r="311" spans="19:37" ht="12.75">
      <c r="S311" s="1"/>
      <c r="T311" s="1"/>
      <c r="U311" s="1"/>
      <c r="V311" s="1"/>
      <c r="W311" s="1"/>
      <c r="X311" s="1"/>
      <c r="Y311" s="11"/>
      <c r="Z311" s="11"/>
      <c r="AA311" s="11"/>
      <c r="AB311" s="11"/>
      <c r="AC311" s="11"/>
      <c r="AK311" s="10"/>
    </row>
    <row r="312" spans="19:37" ht="12.75">
      <c r="S312" s="1"/>
      <c r="T312" s="1"/>
      <c r="U312" s="1"/>
      <c r="V312" s="1"/>
      <c r="W312" s="1"/>
      <c r="X312" s="1"/>
      <c r="Y312" s="11"/>
      <c r="Z312" s="11"/>
      <c r="AA312" s="11"/>
      <c r="AB312" s="11"/>
      <c r="AC312" s="11"/>
      <c r="AK312" s="10"/>
    </row>
    <row r="313" spans="19:37" ht="12.75">
      <c r="S313" s="1"/>
      <c r="T313" s="1"/>
      <c r="U313" s="1"/>
      <c r="V313" s="1"/>
      <c r="W313" s="1"/>
      <c r="X313" s="1"/>
      <c r="Y313" s="11"/>
      <c r="Z313" s="11"/>
      <c r="AA313" s="11"/>
      <c r="AB313" s="11"/>
      <c r="AC313" s="11"/>
      <c r="AK313" s="10"/>
    </row>
    <row r="314" spans="19:37" ht="12.75">
      <c r="S314" s="1"/>
      <c r="T314" s="1"/>
      <c r="U314" s="1"/>
      <c r="V314" s="1"/>
      <c r="W314" s="1"/>
      <c r="X314" s="1"/>
      <c r="Y314" s="11"/>
      <c r="Z314" s="11"/>
      <c r="AA314" s="11"/>
      <c r="AB314" s="11"/>
      <c r="AC314" s="11"/>
      <c r="AK314" s="10"/>
    </row>
    <row r="315" spans="19:37" ht="12.75">
      <c r="S315" s="1"/>
      <c r="T315" s="1"/>
      <c r="U315" s="1"/>
      <c r="V315" s="1"/>
      <c r="W315" s="1"/>
      <c r="X315" s="1"/>
      <c r="Y315" s="11"/>
      <c r="Z315" s="11"/>
      <c r="AA315" s="11"/>
      <c r="AB315" s="11"/>
      <c r="AC315" s="11"/>
      <c r="AK315" s="10"/>
    </row>
    <row r="316" spans="19:37" ht="12.75">
      <c r="S316" s="1"/>
      <c r="T316" s="1"/>
      <c r="U316" s="1"/>
      <c r="V316" s="1"/>
      <c r="W316" s="1"/>
      <c r="X316" s="1"/>
      <c r="Y316" s="11"/>
      <c r="Z316" s="11"/>
      <c r="AA316" s="11"/>
      <c r="AB316" s="11"/>
      <c r="AC316" s="11"/>
      <c r="AK316" s="10"/>
    </row>
    <row r="317" spans="19:37" ht="12.75">
      <c r="S317" s="1"/>
      <c r="T317" s="1"/>
      <c r="U317" s="1"/>
      <c r="V317" s="1"/>
      <c r="W317" s="1"/>
      <c r="X317" s="1"/>
      <c r="Y317" s="11"/>
      <c r="Z317" s="11"/>
      <c r="AA317" s="11"/>
      <c r="AB317" s="11"/>
      <c r="AC317" s="11"/>
      <c r="AK317" s="10"/>
    </row>
    <row r="318" spans="19:37" ht="12.75">
      <c r="S318" s="1"/>
      <c r="T318" s="1"/>
      <c r="U318" s="1"/>
      <c r="V318" s="1"/>
      <c r="W318" s="1"/>
      <c r="X318" s="1"/>
      <c r="Y318" s="11"/>
      <c r="Z318" s="11"/>
      <c r="AA318" s="11"/>
      <c r="AB318" s="11"/>
      <c r="AC318" s="11"/>
      <c r="AK318" s="10"/>
    </row>
    <row r="319" spans="19:37" ht="12.75">
      <c r="S319" s="1"/>
      <c r="T319" s="1"/>
      <c r="U319" s="1"/>
      <c r="V319" s="1"/>
      <c r="W319" s="1"/>
      <c r="X319" s="1"/>
      <c r="Y319" s="11"/>
      <c r="Z319" s="11"/>
      <c r="AA319" s="11"/>
      <c r="AB319" s="11"/>
      <c r="AC319" s="11"/>
      <c r="AK319" s="10"/>
    </row>
    <row r="320" spans="19:37" ht="12.75">
      <c r="S320" s="1"/>
      <c r="T320" s="1"/>
      <c r="U320" s="1"/>
      <c r="V320" s="1"/>
      <c r="W320" s="1"/>
      <c r="X320" s="1"/>
      <c r="Y320" s="11"/>
      <c r="Z320" s="11"/>
      <c r="AA320" s="11"/>
      <c r="AB320" s="11"/>
      <c r="AC320" s="11"/>
      <c r="AK320" s="10"/>
    </row>
    <row r="321" spans="19:37" ht="12.75">
      <c r="S321" s="1"/>
      <c r="T321" s="1"/>
      <c r="U321" s="1"/>
      <c r="V321" s="1"/>
      <c r="W321" s="1"/>
      <c r="X321" s="1"/>
      <c r="Y321" s="11"/>
      <c r="Z321" s="11"/>
      <c r="AA321" s="11"/>
      <c r="AB321" s="11"/>
      <c r="AC321" s="11"/>
      <c r="AK321" s="10"/>
    </row>
    <row r="322" spans="19:37" ht="12.75">
      <c r="S322" s="1"/>
      <c r="T322" s="1"/>
      <c r="U322" s="1"/>
      <c r="V322" s="1"/>
      <c r="W322" s="1"/>
      <c r="X322" s="1"/>
      <c r="Y322" s="11"/>
      <c r="Z322" s="11"/>
      <c r="AA322" s="11"/>
      <c r="AB322" s="11"/>
      <c r="AC322" s="11"/>
      <c r="AK322" s="10"/>
    </row>
    <row r="323" spans="19:37" ht="12.75">
      <c r="S323" s="1"/>
      <c r="T323" s="1"/>
      <c r="U323" s="1"/>
      <c r="V323" s="1"/>
      <c r="W323" s="1"/>
      <c r="X323" s="1"/>
      <c r="Y323" s="11"/>
      <c r="Z323" s="11"/>
      <c r="AA323" s="11"/>
      <c r="AB323" s="11"/>
      <c r="AC323" s="11"/>
      <c r="AK323" s="10"/>
    </row>
    <row r="324" spans="19:37" ht="12.75">
      <c r="S324" s="1"/>
      <c r="T324" s="1"/>
      <c r="U324" s="1"/>
      <c r="V324" s="1"/>
      <c r="W324" s="1"/>
      <c r="X324" s="1"/>
      <c r="Y324" s="11"/>
      <c r="Z324" s="11"/>
      <c r="AA324" s="11"/>
      <c r="AB324" s="11"/>
      <c r="AC324" s="11"/>
      <c r="AK324" s="10"/>
    </row>
    <row r="325" spans="19:37" ht="12.75">
      <c r="S325" s="1"/>
      <c r="T325" s="1"/>
      <c r="U325" s="1"/>
      <c r="V325" s="1"/>
      <c r="W325" s="1"/>
      <c r="X325" s="1"/>
      <c r="Y325" s="11"/>
      <c r="Z325" s="11"/>
      <c r="AA325" s="11"/>
      <c r="AB325" s="11"/>
      <c r="AC325" s="11"/>
      <c r="AK325" s="10"/>
    </row>
    <row r="326" spans="19:37" ht="12.75">
      <c r="S326" s="1"/>
      <c r="T326" s="1"/>
      <c r="U326" s="1"/>
      <c r="V326" s="1"/>
      <c r="W326" s="1"/>
      <c r="X326" s="1"/>
      <c r="Y326" s="11"/>
      <c r="Z326" s="11"/>
      <c r="AA326" s="11"/>
      <c r="AB326" s="11"/>
      <c r="AC326" s="11"/>
      <c r="AK326" s="10"/>
    </row>
    <row r="327" spans="19:37" ht="12.75">
      <c r="S327" s="1"/>
      <c r="T327" s="1"/>
      <c r="U327" s="1"/>
      <c r="V327" s="1"/>
      <c r="W327" s="1"/>
      <c r="X327" s="1"/>
      <c r="Y327" s="11"/>
      <c r="Z327" s="11"/>
      <c r="AA327" s="11"/>
      <c r="AB327" s="11"/>
      <c r="AC327" s="11"/>
      <c r="AK327" s="10"/>
    </row>
    <row r="328" spans="19:37" ht="12.75">
      <c r="S328" s="1"/>
      <c r="T328" s="1"/>
      <c r="U328" s="1"/>
      <c r="V328" s="1"/>
      <c r="W328" s="1"/>
      <c r="X328" s="1"/>
      <c r="Y328" s="11"/>
      <c r="Z328" s="11"/>
      <c r="AA328" s="11"/>
      <c r="AB328" s="11"/>
      <c r="AC328" s="11"/>
      <c r="AK328" s="10"/>
    </row>
    <row r="329" spans="19:37" ht="12.75">
      <c r="S329" s="1"/>
      <c r="T329" s="1"/>
      <c r="U329" s="1"/>
      <c r="V329" s="1"/>
      <c r="W329" s="1"/>
      <c r="X329" s="1"/>
      <c r="Y329" s="11"/>
      <c r="Z329" s="11"/>
      <c r="AA329" s="11"/>
      <c r="AB329" s="11"/>
      <c r="AC329" s="11"/>
      <c r="AK329" s="10"/>
    </row>
    <row r="330" spans="19:37" ht="12.75">
      <c r="S330" s="1"/>
      <c r="T330" s="1"/>
      <c r="U330" s="1"/>
      <c r="V330" s="1"/>
      <c r="W330" s="1"/>
      <c r="X330" s="1"/>
      <c r="Y330" s="11"/>
      <c r="Z330" s="11"/>
      <c r="AA330" s="11"/>
      <c r="AB330" s="11"/>
      <c r="AC330" s="11"/>
      <c r="AK330" s="10"/>
    </row>
    <row r="331" spans="19:37" ht="12.75">
      <c r="S331" s="1"/>
      <c r="T331" s="1"/>
      <c r="U331" s="1"/>
      <c r="V331" s="1"/>
      <c r="W331" s="1"/>
      <c r="X331" s="1"/>
      <c r="Y331" s="11"/>
      <c r="Z331" s="11"/>
      <c r="AA331" s="11"/>
      <c r="AB331" s="11"/>
      <c r="AC331" s="11"/>
      <c r="AK331" s="10"/>
    </row>
    <row r="332" spans="19:37" ht="12.75">
      <c r="S332" s="1"/>
      <c r="T332" s="1"/>
      <c r="U332" s="1"/>
      <c r="V332" s="1"/>
      <c r="W332" s="1"/>
      <c r="X332" s="1"/>
      <c r="Y332" s="11"/>
      <c r="Z332" s="11"/>
      <c r="AA332" s="11"/>
      <c r="AB332" s="11"/>
      <c r="AC332" s="11"/>
      <c r="AK332" s="10"/>
    </row>
    <row r="333" spans="19:37" ht="12.75">
      <c r="S333" s="1"/>
      <c r="T333" s="1"/>
      <c r="U333" s="1"/>
      <c r="V333" s="1"/>
      <c r="W333" s="1"/>
      <c r="X333" s="1"/>
      <c r="Y333" s="11"/>
      <c r="Z333" s="11"/>
      <c r="AA333" s="11"/>
      <c r="AB333" s="11"/>
      <c r="AC333" s="11"/>
      <c r="AK333" s="10"/>
    </row>
    <row r="334" spans="19:37" ht="12.75">
      <c r="S334" s="1"/>
      <c r="T334" s="1"/>
      <c r="U334" s="1"/>
      <c r="V334" s="1"/>
      <c r="W334" s="1"/>
      <c r="X334" s="1"/>
      <c r="Y334" s="11"/>
      <c r="Z334" s="11"/>
      <c r="AA334" s="11"/>
      <c r="AB334" s="11"/>
      <c r="AC334" s="11"/>
      <c r="AK334" s="10"/>
    </row>
    <row r="335" spans="19:37" ht="12.75">
      <c r="S335" s="1"/>
      <c r="T335" s="1"/>
      <c r="U335" s="1"/>
      <c r="V335" s="1"/>
      <c r="W335" s="1"/>
      <c r="X335" s="1"/>
      <c r="Y335" s="11"/>
      <c r="Z335" s="11"/>
      <c r="AA335" s="11"/>
      <c r="AB335" s="11"/>
      <c r="AC335" s="11"/>
      <c r="AK335" s="10"/>
    </row>
    <row r="336" spans="19:37" ht="12.75">
      <c r="S336" s="1"/>
      <c r="T336" s="1"/>
      <c r="U336" s="1"/>
      <c r="V336" s="1"/>
      <c r="W336" s="1"/>
      <c r="X336" s="1"/>
      <c r="Y336" s="11"/>
      <c r="Z336" s="11"/>
      <c r="AA336" s="11"/>
      <c r="AB336" s="11"/>
      <c r="AC336" s="11"/>
      <c r="AK336" s="10"/>
    </row>
    <row r="337" spans="19:37" ht="12.75">
      <c r="S337" s="1"/>
      <c r="T337" s="1"/>
      <c r="U337" s="1"/>
      <c r="V337" s="1"/>
      <c r="W337" s="1"/>
      <c r="X337" s="1"/>
      <c r="Y337" s="11"/>
      <c r="Z337" s="11"/>
      <c r="AA337" s="11"/>
      <c r="AB337" s="11"/>
      <c r="AC337" s="11"/>
      <c r="AK337" s="10"/>
    </row>
    <row r="338" spans="19:37" ht="12.75">
      <c r="S338" s="1"/>
      <c r="T338" s="1"/>
      <c r="U338" s="1"/>
      <c r="V338" s="1"/>
      <c r="W338" s="1"/>
      <c r="X338" s="1"/>
      <c r="Y338" s="11"/>
      <c r="Z338" s="11"/>
      <c r="AA338" s="11"/>
      <c r="AB338" s="11"/>
      <c r="AC338" s="11"/>
      <c r="AK338" s="10"/>
    </row>
    <row r="339" spans="19:37" ht="12.75">
      <c r="S339" s="1"/>
      <c r="T339" s="1"/>
      <c r="U339" s="1"/>
      <c r="V339" s="1"/>
      <c r="W339" s="1"/>
      <c r="X339" s="1"/>
      <c r="Y339" s="11"/>
      <c r="Z339" s="11"/>
      <c r="AA339" s="11"/>
      <c r="AB339" s="11"/>
      <c r="AC339" s="11"/>
      <c r="AK339" s="10"/>
    </row>
    <row r="340" spans="19:37" ht="12.75">
      <c r="S340" s="1"/>
      <c r="T340" s="1"/>
      <c r="U340" s="1"/>
      <c r="V340" s="1"/>
      <c r="W340" s="1"/>
      <c r="X340" s="1"/>
      <c r="Y340" s="11"/>
      <c r="Z340" s="11"/>
      <c r="AA340" s="11"/>
      <c r="AB340" s="11"/>
      <c r="AC340" s="11"/>
      <c r="AK340" s="10"/>
    </row>
    <row r="341" spans="19:37" ht="12.75">
      <c r="S341" s="1"/>
      <c r="T341" s="1"/>
      <c r="U341" s="1"/>
      <c r="V341" s="1"/>
      <c r="W341" s="1"/>
      <c r="X341" s="1"/>
      <c r="Y341" s="11"/>
      <c r="Z341" s="11"/>
      <c r="AA341" s="11"/>
      <c r="AB341" s="11"/>
      <c r="AC341" s="11"/>
      <c r="AK341" s="10"/>
    </row>
    <row r="342" spans="19:37" ht="12.75">
      <c r="S342" s="1"/>
      <c r="T342" s="1"/>
      <c r="U342" s="1"/>
      <c r="V342" s="1"/>
      <c r="W342" s="1"/>
      <c r="X342" s="1"/>
      <c r="Y342" s="11"/>
      <c r="Z342" s="11"/>
      <c r="AA342" s="11"/>
      <c r="AB342" s="11"/>
      <c r="AC342" s="11"/>
      <c r="AK342" s="10"/>
    </row>
    <row r="343" spans="19:37" ht="12.75">
      <c r="S343" s="1"/>
      <c r="T343" s="1"/>
      <c r="U343" s="1"/>
      <c r="V343" s="1"/>
      <c r="W343" s="1"/>
      <c r="X343" s="1"/>
      <c r="Y343" s="11"/>
      <c r="Z343" s="11"/>
      <c r="AA343" s="11"/>
      <c r="AB343" s="11"/>
      <c r="AC343" s="11"/>
      <c r="AK343" s="10"/>
    </row>
    <row r="344" spans="19:37" ht="12.75">
      <c r="S344" s="1"/>
      <c r="T344" s="1"/>
      <c r="U344" s="1"/>
      <c r="V344" s="1"/>
      <c r="W344" s="1"/>
      <c r="X344" s="1"/>
      <c r="Y344" s="11"/>
      <c r="Z344" s="11"/>
      <c r="AA344" s="11"/>
      <c r="AB344" s="11"/>
      <c r="AC344" s="11"/>
      <c r="AK344" s="10"/>
    </row>
    <row r="345" spans="19:37" ht="12.75">
      <c r="S345" s="1"/>
      <c r="T345" s="1"/>
      <c r="U345" s="1"/>
      <c r="V345" s="1"/>
      <c r="W345" s="1"/>
      <c r="X345" s="1"/>
      <c r="Y345" s="11"/>
      <c r="Z345" s="11"/>
      <c r="AA345" s="11"/>
      <c r="AB345" s="11"/>
      <c r="AC345" s="11"/>
      <c r="AK345" s="10"/>
    </row>
    <row r="346" spans="19:37" ht="12.75">
      <c r="S346" s="1"/>
      <c r="T346" s="1"/>
      <c r="U346" s="1"/>
      <c r="V346" s="1"/>
      <c r="W346" s="1"/>
      <c r="X346" s="1"/>
      <c r="Y346" s="11"/>
      <c r="Z346" s="11"/>
      <c r="AA346" s="11"/>
      <c r="AB346" s="11"/>
      <c r="AC346" s="11"/>
      <c r="AK346" s="10"/>
    </row>
    <row r="347" spans="19:37" ht="12.75">
      <c r="S347" s="1"/>
      <c r="T347" s="1"/>
      <c r="U347" s="1"/>
      <c r="V347" s="1"/>
      <c r="W347" s="1"/>
      <c r="X347" s="1"/>
      <c r="Y347" s="11"/>
      <c r="Z347" s="11"/>
      <c r="AA347" s="11"/>
      <c r="AB347" s="11"/>
      <c r="AC347" s="11"/>
      <c r="AK347" s="10"/>
    </row>
    <row r="348" spans="19:37" ht="12.75">
      <c r="S348" s="1"/>
      <c r="T348" s="1"/>
      <c r="U348" s="1"/>
      <c r="V348" s="1"/>
      <c r="W348" s="1"/>
      <c r="X348" s="1"/>
      <c r="Y348" s="11"/>
      <c r="Z348" s="11"/>
      <c r="AA348" s="11"/>
      <c r="AB348" s="11"/>
      <c r="AC348" s="11"/>
      <c r="AK348" s="10"/>
    </row>
    <row r="349" spans="19:37" ht="12.75">
      <c r="S349" s="1"/>
      <c r="T349" s="1"/>
      <c r="U349" s="1"/>
      <c r="V349" s="1"/>
      <c r="W349" s="1"/>
      <c r="X349" s="1"/>
      <c r="Y349" s="11"/>
      <c r="Z349" s="11"/>
      <c r="AA349" s="11"/>
      <c r="AB349" s="11"/>
      <c r="AC349" s="11"/>
      <c r="AK349" s="10"/>
    </row>
    <row r="350" spans="19:37" ht="12.75">
      <c r="S350" s="1"/>
      <c r="T350" s="1"/>
      <c r="U350" s="1"/>
      <c r="V350" s="1"/>
      <c r="W350" s="1"/>
      <c r="X350" s="1"/>
      <c r="Y350" s="11"/>
      <c r="Z350" s="11"/>
      <c r="AA350" s="11"/>
      <c r="AB350" s="11"/>
      <c r="AC350" s="11"/>
      <c r="AK350" s="10"/>
    </row>
    <row r="351" spans="19:37" ht="12.75">
      <c r="S351" s="1"/>
      <c r="T351" s="1"/>
      <c r="U351" s="1"/>
      <c r="V351" s="1"/>
      <c r="W351" s="1"/>
      <c r="X351" s="1"/>
      <c r="Y351" s="11"/>
      <c r="Z351" s="11"/>
      <c r="AA351" s="11"/>
      <c r="AB351" s="11"/>
      <c r="AC351" s="11"/>
      <c r="AK351" s="10"/>
    </row>
    <row r="352" spans="19:37" ht="12.75">
      <c r="S352" s="1"/>
      <c r="T352" s="1"/>
      <c r="U352" s="1"/>
      <c r="V352" s="1"/>
      <c r="W352" s="1"/>
      <c r="X352" s="1"/>
      <c r="Y352" s="11"/>
      <c r="Z352" s="11"/>
      <c r="AA352" s="11"/>
      <c r="AB352" s="11"/>
      <c r="AC352" s="11"/>
      <c r="AK352" s="10"/>
    </row>
    <row r="353" spans="19:37" ht="12.75">
      <c r="S353" s="1"/>
      <c r="T353" s="1"/>
      <c r="U353" s="1"/>
      <c r="V353" s="1"/>
      <c r="W353" s="1"/>
      <c r="X353" s="1"/>
      <c r="Y353" s="11"/>
      <c r="Z353" s="11"/>
      <c r="AA353" s="11"/>
      <c r="AB353" s="11"/>
      <c r="AC353" s="11"/>
      <c r="AK353" s="10"/>
    </row>
    <row r="354" spans="19:37" ht="12.75">
      <c r="S354" s="1"/>
      <c r="T354" s="1"/>
      <c r="U354" s="1"/>
      <c r="V354" s="1"/>
      <c r="W354" s="1"/>
      <c r="X354" s="1"/>
      <c r="Y354" s="11"/>
      <c r="Z354" s="11"/>
      <c r="AA354" s="11"/>
      <c r="AB354" s="11"/>
      <c r="AC354" s="11"/>
      <c r="AK354" s="10"/>
    </row>
    <row r="355" spans="19:37" ht="12.75">
      <c r="S355" s="1"/>
      <c r="T355" s="1"/>
      <c r="U355" s="1"/>
      <c r="V355" s="1"/>
      <c r="W355" s="1"/>
      <c r="X355" s="1"/>
      <c r="Y355" s="11"/>
      <c r="Z355" s="11"/>
      <c r="AA355" s="11"/>
      <c r="AB355" s="11"/>
      <c r="AC355" s="11"/>
      <c r="AK355" s="10"/>
    </row>
    <row r="356" spans="19:37" ht="12.75">
      <c r="S356" s="1"/>
      <c r="T356" s="1"/>
      <c r="U356" s="1"/>
      <c r="V356" s="1"/>
      <c r="W356" s="1"/>
      <c r="X356" s="1"/>
      <c r="Y356" s="11"/>
      <c r="Z356" s="11"/>
      <c r="AA356" s="11"/>
      <c r="AB356" s="11"/>
      <c r="AC356" s="11"/>
      <c r="AK356" s="10"/>
    </row>
    <row r="357" spans="19:37" ht="12.75">
      <c r="S357" s="1"/>
      <c r="T357" s="1"/>
      <c r="U357" s="1"/>
      <c r="V357" s="1"/>
      <c r="W357" s="1"/>
      <c r="X357" s="1"/>
      <c r="Y357" s="11"/>
      <c r="Z357" s="11"/>
      <c r="AA357" s="11"/>
      <c r="AB357" s="11"/>
      <c r="AC357" s="11"/>
      <c r="AK357" s="10"/>
    </row>
    <row r="358" spans="19:37" ht="12.75">
      <c r="S358" s="1"/>
      <c r="T358" s="1"/>
      <c r="U358" s="1"/>
      <c r="V358" s="1"/>
      <c r="W358" s="1"/>
      <c r="X358" s="1"/>
      <c r="Y358" s="11"/>
      <c r="Z358" s="11"/>
      <c r="AA358" s="11"/>
      <c r="AB358" s="11"/>
      <c r="AC358" s="11"/>
      <c r="AK358" s="10"/>
    </row>
    <row r="359" spans="19:37" ht="12.75">
      <c r="S359" s="1"/>
      <c r="T359" s="1"/>
      <c r="U359" s="1"/>
      <c r="V359" s="1"/>
      <c r="W359" s="1"/>
      <c r="X359" s="1"/>
      <c r="Y359" s="11"/>
      <c r="Z359" s="11"/>
      <c r="AA359" s="11"/>
      <c r="AB359" s="11"/>
      <c r="AC359" s="11"/>
      <c r="AK359" s="10"/>
    </row>
    <row r="360" spans="19:37" ht="12.75">
      <c r="S360" s="1"/>
      <c r="T360" s="1"/>
      <c r="U360" s="1"/>
      <c r="V360" s="1"/>
      <c r="W360" s="1"/>
      <c r="X360" s="1"/>
      <c r="Y360" s="11"/>
      <c r="Z360" s="11"/>
      <c r="AA360" s="11"/>
      <c r="AB360" s="11"/>
      <c r="AC360" s="11"/>
      <c r="AK360" s="10"/>
    </row>
    <row r="361" spans="19:37" ht="12.75">
      <c r="S361" s="1"/>
      <c r="T361" s="1"/>
      <c r="U361" s="1"/>
      <c r="V361" s="1"/>
      <c r="W361" s="1"/>
      <c r="X361" s="1"/>
      <c r="Y361" s="11"/>
      <c r="Z361" s="11"/>
      <c r="AA361" s="11"/>
      <c r="AB361" s="11"/>
      <c r="AC361" s="11"/>
      <c r="AK361" s="10"/>
    </row>
    <row r="362" spans="19:37" ht="12.75">
      <c r="S362" s="1"/>
      <c r="T362" s="1"/>
      <c r="U362" s="1"/>
      <c r="V362" s="1"/>
      <c r="W362" s="1"/>
      <c r="X362" s="1"/>
      <c r="Y362" s="11"/>
      <c r="Z362" s="11"/>
      <c r="AA362" s="11"/>
      <c r="AB362" s="11"/>
      <c r="AC362" s="11"/>
      <c r="AK362" s="10"/>
    </row>
    <row r="363" spans="19:37" ht="12.75">
      <c r="S363" s="1"/>
      <c r="T363" s="1"/>
      <c r="U363" s="1"/>
      <c r="V363" s="1"/>
      <c r="W363" s="1"/>
      <c r="X363" s="1"/>
      <c r="Y363" s="11"/>
      <c r="Z363" s="11"/>
      <c r="AA363" s="11"/>
      <c r="AB363" s="11"/>
      <c r="AC363" s="11"/>
      <c r="AK363" s="10"/>
    </row>
    <row r="364" spans="19:37" ht="12.75">
      <c r="S364" s="1"/>
      <c r="T364" s="1"/>
      <c r="U364" s="1"/>
      <c r="V364" s="1"/>
      <c r="W364" s="1"/>
      <c r="X364" s="1"/>
      <c r="Y364" s="11"/>
      <c r="Z364" s="11"/>
      <c r="AA364" s="11"/>
      <c r="AB364" s="11"/>
      <c r="AC364" s="11"/>
      <c r="AK364" s="10"/>
    </row>
    <row r="365" spans="19:37" ht="12.75">
      <c r="S365" s="1"/>
      <c r="T365" s="1"/>
      <c r="U365" s="1"/>
      <c r="V365" s="1"/>
      <c r="W365" s="1"/>
      <c r="X365" s="1"/>
      <c r="Y365" s="11"/>
      <c r="Z365" s="11"/>
      <c r="AA365" s="11"/>
      <c r="AB365" s="11"/>
      <c r="AC365" s="11"/>
      <c r="AK365" s="10"/>
    </row>
    <row r="366" spans="19:37" ht="12.75">
      <c r="S366" s="1"/>
      <c r="T366" s="1"/>
      <c r="U366" s="1"/>
      <c r="V366" s="1"/>
      <c r="W366" s="1"/>
      <c r="X366" s="1"/>
      <c r="Y366" s="11"/>
      <c r="Z366" s="11"/>
      <c r="AA366" s="11"/>
      <c r="AB366" s="11"/>
      <c r="AC366" s="11"/>
      <c r="AK366" s="10"/>
    </row>
    <row r="367" spans="19:37" ht="12.75">
      <c r="S367" s="1"/>
      <c r="T367" s="1"/>
      <c r="U367" s="1"/>
      <c r="V367" s="1"/>
      <c r="W367" s="1"/>
      <c r="X367" s="1"/>
      <c r="Y367" s="11"/>
      <c r="Z367" s="11"/>
      <c r="AA367" s="11"/>
      <c r="AB367" s="11"/>
      <c r="AC367" s="11"/>
      <c r="AK367" s="10"/>
    </row>
    <row r="368" spans="19:37" ht="12.75">
      <c r="S368" s="1"/>
      <c r="T368" s="1"/>
      <c r="U368" s="1"/>
      <c r="V368" s="1"/>
      <c r="W368" s="1"/>
      <c r="X368" s="1"/>
      <c r="Y368" s="11"/>
      <c r="Z368" s="11"/>
      <c r="AA368" s="11"/>
      <c r="AB368" s="11"/>
      <c r="AC368" s="11"/>
      <c r="AK368" s="10"/>
    </row>
    <row r="369" spans="19:37" ht="12.75">
      <c r="S369" s="1"/>
      <c r="T369" s="1"/>
      <c r="U369" s="1"/>
      <c r="V369" s="1"/>
      <c r="W369" s="1"/>
      <c r="X369" s="1"/>
      <c r="Y369" s="11"/>
      <c r="Z369" s="11"/>
      <c r="AA369" s="11"/>
      <c r="AB369" s="11"/>
      <c r="AC369" s="11"/>
      <c r="AK369" s="10"/>
    </row>
    <row r="370" spans="19:37" ht="12.75">
      <c r="S370" s="1"/>
      <c r="T370" s="1"/>
      <c r="U370" s="1"/>
      <c r="V370" s="1"/>
      <c r="W370" s="1"/>
      <c r="X370" s="1"/>
      <c r="Y370" s="11"/>
      <c r="Z370" s="11"/>
      <c r="AA370" s="11"/>
      <c r="AB370" s="11"/>
      <c r="AC370" s="11"/>
      <c r="AK370" s="10"/>
    </row>
    <row r="371" spans="19:37" ht="12.75">
      <c r="S371" s="1"/>
      <c r="T371" s="1"/>
      <c r="U371" s="1"/>
      <c r="V371" s="1"/>
      <c r="W371" s="1"/>
      <c r="X371" s="1"/>
      <c r="Y371" s="11"/>
      <c r="Z371" s="11"/>
      <c r="AA371" s="11"/>
      <c r="AB371" s="11"/>
      <c r="AC371" s="11"/>
      <c r="AK371" s="10"/>
    </row>
    <row r="372" spans="19:37" ht="12.75">
      <c r="S372" s="1"/>
      <c r="T372" s="1"/>
      <c r="U372" s="1"/>
      <c r="V372" s="1"/>
      <c r="W372" s="1"/>
      <c r="X372" s="1"/>
      <c r="Y372" s="11"/>
      <c r="Z372" s="11"/>
      <c r="AA372" s="11"/>
      <c r="AB372" s="11"/>
      <c r="AC372" s="11"/>
      <c r="AK372" s="10"/>
    </row>
    <row r="373" spans="19:37" ht="12.75">
      <c r="S373" s="1"/>
      <c r="T373" s="1"/>
      <c r="U373" s="1"/>
      <c r="V373" s="1"/>
      <c r="W373" s="1"/>
      <c r="X373" s="1"/>
      <c r="Y373" s="11"/>
      <c r="Z373" s="11"/>
      <c r="AA373" s="11"/>
      <c r="AB373" s="11"/>
      <c r="AC373" s="11"/>
      <c r="AK373" s="10"/>
    </row>
    <row r="374" spans="19:37" ht="12.75">
      <c r="S374" s="1"/>
      <c r="T374" s="1"/>
      <c r="U374" s="1"/>
      <c r="V374" s="1"/>
      <c r="W374" s="1"/>
      <c r="X374" s="1"/>
      <c r="Y374" s="11"/>
      <c r="Z374" s="11"/>
      <c r="AA374" s="11"/>
      <c r="AB374" s="11"/>
      <c r="AC374" s="11"/>
      <c r="AK374" s="10"/>
    </row>
    <row r="375" spans="19:37" ht="12.75">
      <c r="S375" s="1"/>
      <c r="T375" s="1"/>
      <c r="U375" s="1"/>
      <c r="V375" s="1"/>
      <c r="W375" s="1"/>
      <c r="X375" s="1"/>
      <c r="Y375" s="11"/>
      <c r="Z375" s="11"/>
      <c r="AA375" s="11"/>
      <c r="AB375" s="11"/>
      <c r="AC375" s="11"/>
      <c r="AK375" s="10"/>
    </row>
    <row r="376" spans="19:37" ht="12.75">
      <c r="S376" s="1"/>
      <c r="T376" s="1"/>
      <c r="U376" s="1"/>
      <c r="V376" s="1"/>
      <c r="W376" s="1"/>
      <c r="X376" s="1"/>
      <c r="Y376" s="11"/>
      <c r="Z376" s="11"/>
      <c r="AA376" s="11"/>
      <c r="AB376" s="11"/>
      <c r="AC376" s="11"/>
      <c r="AK376" s="10"/>
    </row>
    <row r="377" spans="19:37" ht="12.75">
      <c r="S377" s="1"/>
      <c r="T377" s="1"/>
      <c r="U377" s="1"/>
      <c r="V377" s="1"/>
      <c r="W377" s="1"/>
      <c r="X377" s="1"/>
      <c r="Y377" s="11"/>
      <c r="Z377" s="11"/>
      <c r="AA377" s="11"/>
      <c r="AB377" s="11"/>
      <c r="AC377" s="11"/>
      <c r="AK377" s="10"/>
    </row>
    <row r="378" spans="19:37" ht="12.75">
      <c r="S378" s="1"/>
      <c r="T378" s="1"/>
      <c r="U378" s="1"/>
      <c r="V378" s="1"/>
      <c r="W378" s="1"/>
      <c r="X378" s="1"/>
      <c r="Y378" s="11"/>
      <c r="Z378" s="11"/>
      <c r="AA378" s="11"/>
      <c r="AB378" s="11"/>
      <c r="AC378" s="11"/>
      <c r="AK378" s="10"/>
    </row>
    <row r="379" spans="19:37" ht="12.75">
      <c r="S379" s="1"/>
      <c r="T379" s="1"/>
      <c r="U379" s="1"/>
      <c r="V379" s="1"/>
      <c r="W379" s="1"/>
      <c r="X379" s="1"/>
      <c r="Y379" s="11"/>
      <c r="Z379" s="11"/>
      <c r="AA379" s="11"/>
      <c r="AB379" s="11"/>
      <c r="AC379" s="11"/>
      <c r="AK379" s="10"/>
    </row>
    <row r="380" spans="19:37" ht="12.75">
      <c r="S380" s="1"/>
      <c r="T380" s="1"/>
      <c r="U380" s="1"/>
      <c r="V380" s="1"/>
      <c r="W380" s="1"/>
      <c r="X380" s="1"/>
      <c r="Y380" s="11"/>
      <c r="Z380" s="11"/>
      <c r="AA380" s="11"/>
      <c r="AB380" s="11"/>
      <c r="AC380" s="11"/>
      <c r="AK380" s="10"/>
    </row>
    <row r="381" spans="19:37" ht="12.75">
      <c r="S381" s="1"/>
      <c r="T381" s="1"/>
      <c r="U381" s="1"/>
      <c r="V381" s="1"/>
      <c r="W381" s="1"/>
      <c r="X381" s="1"/>
      <c r="Y381" s="11"/>
      <c r="Z381" s="11"/>
      <c r="AA381" s="11"/>
      <c r="AB381" s="11"/>
      <c r="AC381" s="11"/>
      <c r="AK381" s="10"/>
    </row>
    <row r="382" spans="19:37" ht="12.75">
      <c r="S382" s="1"/>
      <c r="T382" s="1"/>
      <c r="U382" s="1"/>
      <c r="V382" s="1"/>
      <c r="W382" s="1"/>
      <c r="X382" s="1"/>
      <c r="Y382" s="11"/>
      <c r="Z382" s="11"/>
      <c r="AA382" s="11"/>
      <c r="AB382" s="11"/>
      <c r="AC382" s="11"/>
      <c r="AK382" s="10"/>
    </row>
    <row r="383" spans="19:37" ht="12.75">
      <c r="S383" s="1"/>
      <c r="T383" s="1"/>
      <c r="U383" s="1"/>
      <c r="V383" s="1"/>
      <c r="W383" s="1"/>
      <c r="X383" s="1"/>
      <c r="Y383" s="11"/>
      <c r="Z383" s="11"/>
      <c r="AA383" s="11"/>
      <c r="AB383" s="11"/>
      <c r="AC383" s="11"/>
      <c r="AK383" s="10"/>
    </row>
    <row r="384" spans="19:37" ht="12.75">
      <c r="S384" s="1"/>
      <c r="T384" s="1"/>
      <c r="U384" s="1"/>
      <c r="V384" s="1"/>
      <c r="W384" s="1"/>
      <c r="X384" s="1"/>
      <c r="Y384" s="11"/>
      <c r="Z384" s="11"/>
      <c r="AA384" s="11"/>
      <c r="AB384" s="11"/>
      <c r="AC384" s="11"/>
      <c r="AK384" s="10"/>
    </row>
    <row r="385" spans="19:37" ht="12.75">
      <c r="S385" s="1"/>
      <c r="T385" s="1"/>
      <c r="U385" s="1"/>
      <c r="V385" s="1"/>
      <c r="W385" s="1"/>
      <c r="X385" s="1"/>
      <c r="Y385" s="11"/>
      <c r="Z385" s="11"/>
      <c r="AA385" s="11"/>
      <c r="AB385" s="11"/>
      <c r="AC385" s="11"/>
      <c r="AK385" s="10"/>
    </row>
    <row r="386" spans="19:37" ht="12.75">
      <c r="S386" s="1"/>
      <c r="T386" s="1"/>
      <c r="U386" s="1"/>
      <c r="V386" s="1"/>
      <c r="W386" s="1"/>
      <c r="X386" s="1"/>
      <c r="Y386" s="11"/>
      <c r="Z386" s="11"/>
      <c r="AA386" s="11"/>
      <c r="AB386" s="11"/>
      <c r="AC386" s="11"/>
      <c r="AK386" s="10"/>
    </row>
    <row r="387" spans="19:37" ht="12.75">
      <c r="S387" s="1"/>
      <c r="T387" s="1"/>
      <c r="U387" s="1"/>
      <c r="V387" s="1"/>
      <c r="W387" s="1"/>
      <c r="X387" s="1"/>
      <c r="Y387" s="11"/>
      <c r="Z387" s="11"/>
      <c r="AA387" s="11"/>
      <c r="AB387" s="11"/>
      <c r="AC387" s="11"/>
      <c r="AK387" s="10"/>
    </row>
    <row r="388" spans="19:37" ht="12.75">
      <c r="S388" s="1"/>
      <c r="T388" s="1"/>
      <c r="U388" s="1"/>
      <c r="V388" s="1"/>
      <c r="W388" s="1"/>
      <c r="X388" s="1"/>
      <c r="Y388" s="11"/>
      <c r="Z388" s="11"/>
      <c r="AA388" s="11"/>
      <c r="AB388" s="11"/>
      <c r="AC388" s="11"/>
      <c r="AK388" s="10"/>
    </row>
    <row r="389" spans="19:37" ht="12.75">
      <c r="S389" s="1"/>
      <c r="T389" s="1"/>
      <c r="U389" s="1"/>
      <c r="V389" s="1"/>
      <c r="W389" s="1"/>
      <c r="X389" s="1"/>
      <c r="Y389" s="11"/>
      <c r="Z389" s="11"/>
      <c r="AA389" s="11"/>
      <c r="AB389" s="11"/>
      <c r="AC389" s="11"/>
      <c r="AK389" s="10"/>
    </row>
    <row r="390" spans="19:37" ht="12.75">
      <c r="S390" s="1"/>
      <c r="T390" s="1"/>
      <c r="U390" s="1"/>
      <c r="V390" s="1"/>
      <c r="W390" s="1"/>
      <c r="X390" s="1"/>
      <c r="Y390" s="11"/>
      <c r="Z390" s="11"/>
      <c r="AA390" s="11"/>
      <c r="AB390" s="11"/>
      <c r="AC390" s="11"/>
      <c r="AK390" s="10"/>
    </row>
    <row r="391" spans="19:37" ht="12.75">
      <c r="S391" s="1"/>
      <c r="T391" s="1"/>
      <c r="U391" s="1"/>
      <c r="V391" s="1"/>
      <c r="W391" s="1"/>
      <c r="X391" s="1"/>
      <c r="Y391" s="11"/>
      <c r="Z391" s="11"/>
      <c r="AA391" s="11"/>
      <c r="AB391" s="11"/>
      <c r="AC391" s="11"/>
      <c r="AK391" s="10"/>
    </row>
    <row r="392" spans="19:37" ht="12.75">
      <c r="S392" s="1"/>
      <c r="T392" s="1"/>
      <c r="U392" s="1"/>
      <c r="V392" s="1"/>
      <c r="W392" s="1"/>
      <c r="X392" s="1"/>
      <c r="Y392" s="11"/>
      <c r="Z392" s="11"/>
      <c r="AA392" s="11"/>
      <c r="AB392" s="11"/>
      <c r="AC392" s="11"/>
      <c r="AK392" s="10"/>
    </row>
    <row r="393" spans="19:37" ht="12.75">
      <c r="S393" s="1"/>
      <c r="T393" s="1"/>
      <c r="U393" s="1"/>
      <c r="V393" s="1"/>
      <c r="W393" s="1"/>
      <c r="X393" s="1"/>
      <c r="Y393" s="11"/>
      <c r="Z393" s="11"/>
      <c r="AA393" s="11"/>
      <c r="AB393" s="11"/>
      <c r="AC393" s="11"/>
      <c r="AK393" s="10"/>
    </row>
    <row r="394" spans="19:37" ht="12.75">
      <c r="S394" s="1"/>
      <c r="T394" s="1"/>
      <c r="U394" s="1"/>
      <c r="V394" s="1"/>
      <c r="W394" s="1"/>
      <c r="X394" s="1"/>
      <c r="Y394" s="11"/>
      <c r="Z394" s="11"/>
      <c r="AA394" s="11"/>
      <c r="AB394" s="11"/>
      <c r="AC394" s="11"/>
      <c r="AK394" s="10"/>
    </row>
    <row r="395" spans="19:37" ht="12.75">
      <c r="S395" s="1"/>
      <c r="T395" s="1"/>
      <c r="U395" s="1"/>
      <c r="V395" s="1"/>
      <c r="W395" s="1"/>
      <c r="X395" s="1"/>
      <c r="Y395" s="11"/>
      <c r="Z395" s="11"/>
      <c r="AA395" s="11"/>
      <c r="AB395" s="11"/>
      <c r="AC395" s="11"/>
      <c r="AK395" s="10"/>
    </row>
    <row r="396" spans="19:37" ht="12.75">
      <c r="S396" s="1"/>
      <c r="T396" s="1"/>
      <c r="U396" s="1"/>
      <c r="V396" s="1"/>
      <c r="W396" s="1"/>
      <c r="X396" s="1"/>
      <c r="Y396" s="11"/>
      <c r="Z396" s="11"/>
      <c r="AA396" s="11"/>
      <c r="AB396" s="11"/>
      <c r="AC396" s="11"/>
      <c r="AK396" s="10"/>
    </row>
    <row r="397" spans="19:37" ht="12.75">
      <c r="S397" s="1"/>
      <c r="T397" s="1"/>
      <c r="U397" s="1"/>
      <c r="V397" s="1"/>
      <c r="W397" s="1"/>
      <c r="X397" s="1"/>
      <c r="Y397" s="11"/>
      <c r="Z397" s="11"/>
      <c r="AA397" s="11"/>
      <c r="AB397" s="11"/>
      <c r="AC397" s="11"/>
      <c r="AK397" s="10"/>
    </row>
    <row r="398" spans="19:37" ht="12.75">
      <c r="S398" s="1"/>
      <c r="T398" s="1"/>
      <c r="U398" s="1"/>
      <c r="V398" s="1"/>
      <c r="W398" s="1"/>
      <c r="X398" s="1"/>
      <c r="Y398" s="11"/>
      <c r="Z398" s="11"/>
      <c r="AA398" s="11"/>
      <c r="AB398" s="11"/>
      <c r="AC398" s="11"/>
      <c r="AK398" s="10"/>
    </row>
    <row r="399" spans="19:37" ht="12.75">
      <c r="S399" s="1"/>
      <c r="T399" s="1"/>
      <c r="U399" s="1"/>
      <c r="V399" s="1"/>
      <c r="W399" s="1"/>
      <c r="X399" s="1"/>
      <c r="Y399" s="11"/>
      <c r="Z399" s="11"/>
      <c r="AA399" s="11"/>
      <c r="AB399" s="11"/>
      <c r="AC399" s="11"/>
      <c r="AK399" s="10"/>
    </row>
    <row r="400" spans="19:37" ht="12.75">
      <c r="S400" s="1"/>
      <c r="T400" s="1"/>
      <c r="U400" s="1"/>
      <c r="V400" s="1"/>
      <c r="W400" s="1"/>
      <c r="X400" s="1"/>
      <c r="Y400" s="11"/>
      <c r="Z400" s="11"/>
      <c r="AA400" s="11"/>
      <c r="AB400" s="11"/>
      <c r="AC400" s="11"/>
      <c r="AK400" s="10"/>
    </row>
    <row r="401" spans="19:37" ht="12.75">
      <c r="S401" s="1"/>
      <c r="T401" s="1"/>
      <c r="U401" s="1"/>
      <c r="V401" s="1"/>
      <c r="W401" s="1"/>
      <c r="X401" s="1"/>
      <c r="Y401" s="11"/>
      <c r="Z401" s="11"/>
      <c r="AA401" s="11"/>
      <c r="AB401" s="11"/>
      <c r="AC401" s="11"/>
      <c r="AK401" s="10"/>
    </row>
    <row r="402" spans="19:37" ht="12.75">
      <c r="S402" s="1"/>
      <c r="T402" s="1"/>
      <c r="U402" s="1"/>
      <c r="V402" s="1"/>
      <c r="W402" s="1"/>
      <c r="X402" s="1"/>
      <c r="Y402" s="11"/>
      <c r="Z402" s="11"/>
      <c r="AA402" s="11"/>
      <c r="AB402" s="11"/>
      <c r="AC402" s="11"/>
      <c r="AK402" s="10"/>
    </row>
    <row r="403" spans="19:37" ht="12.75">
      <c r="S403" s="1"/>
      <c r="T403" s="1"/>
      <c r="U403" s="1"/>
      <c r="V403" s="1"/>
      <c r="W403" s="1"/>
      <c r="X403" s="1"/>
      <c r="Y403" s="11"/>
      <c r="Z403" s="11"/>
      <c r="AA403" s="11"/>
      <c r="AB403" s="11"/>
      <c r="AC403" s="11"/>
      <c r="AK403" s="10"/>
    </row>
    <row r="404" spans="19:37" ht="12.75">
      <c r="S404" s="1"/>
      <c r="T404" s="1"/>
      <c r="U404" s="1"/>
      <c r="V404" s="1"/>
      <c r="W404" s="1"/>
      <c r="X404" s="1"/>
      <c r="Y404" s="11"/>
      <c r="Z404" s="11"/>
      <c r="AA404" s="11"/>
      <c r="AB404" s="11"/>
      <c r="AC404" s="11"/>
      <c r="AK404" s="10"/>
    </row>
    <row r="405" spans="19:37" ht="12.75">
      <c r="S405" s="1"/>
      <c r="T405" s="1"/>
      <c r="U405" s="1"/>
      <c r="V405" s="1"/>
      <c r="W405" s="1"/>
      <c r="X405" s="1"/>
      <c r="Y405" s="11"/>
      <c r="Z405" s="11"/>
      <c r="AA405" s="11"/>
      <c r="AB405" s="11"/>
      <c r="AC405" s="11"/>
      <c r="AK405" s="10"/>
    </row>
    <row r="406" spans="19:37" ht="12.75">
      <c r="S406" s="1"/>
      <c r="T406" s="1"/>
      <c r="U406" s="1"/>
      <c r="V406" s="1"/>
      <c r="W406" s="1"/>
      <c r="X406" s="1"/>
      <c r="Y406" s="11"/>
      <c r="Z406" s="11"/>
      <c r="AA406" s="11"/>
      <c r="AB406" s="11"/>
      <c r="AC406" s="11"/>
      <c r="AK406" s="10"/>
    </row>
    <row r="407" spans="19:37" ht="12.75">
      <c r="S407" s="1"/>
      <c r="T407" s="1"/>
      <c r="U407" s="1"/>
      <c r="V407" s="1"/>
      <c r="W407" s="1"/>
      <c r="X407" s="1"/>
      <c r="Y407" s="11"/>
      <c r="Z407" s="11"/>
      <c r="AA407" s="11"/>
      <c r="AB407" s="11"/>
      <c r="AC407" s="11"/>
      <c r="AK407" s="10"/>
    </row>
    <row r="408" spans="19:37" ht="12.75">
      <c r="S408" s="1"/>
      <c r="T408" s="1"/>
      <c r="U408" s="1"/>
      <c r="V408" s="1"/>
      <c r="W408" s="1"/>
      <c r="X408" s="1"/>
      <c r="Y408" s="11"/>
      <c r="Z408" s="11"/>
      <c r="AA408" s="11"/>
      <c r="AB408" s="11"/>
      <c r="AC408" s="11"/>
      <c r="AK408" s="10"/>
    </row>
    <row r="409" spans="19:37" ht="12.75">
      <c r="S409" s="1"/>
      <c r="T409" s="1"/>
      <c r="U409" s="1"/>
      <c r="V409" s="1"/>
      <c r="W409" s="1"/>
      <c r="X409" s="1"/>
      <c r="Y409" s="11"/>
      <c r="Z409" s="11"/>
      <c r="AA409" s="11"/>
      <c r="AB409" s="11"/>
      <c r="AC409" s="11"/>
      <c r="AK409" s="10"/>
    </row>
    <row r="410" spans="19:37" ht="12.75">
      <c r="S410" s="1"/>
      <c r="T410" s="1"/>
      <c r="U410" s="1"/>
      <c r="V410" s="1"/>
      <c r="W410" s="1"/>
      <c r="X410" s="1"/>
      <c r="Y410" s="11"/>
      <c r="Z410" s="11"/>
      <c r="AA410" s="11"/>
      <c r="AB410" s="11"/>
      <c r="AC410" s="11"/>
      <c r="AK410" s="10"/>
    </row>
    <row r="411" spans="19:37" ht="12.75">
      <c r="S411" s="1"/>
      <c r="T411" s="1"/>
      <c r="U411" s="1"/>
      <c r="V411" s="1"/>
      <c r="W411" s="1"/>
      <c r="X411" s="1"/>
      <c r="Y411" s="11"/>
      <c r="Z411" s="11"/>
      <c r="AA411" s="11"/>
      <c r="AB411" s="11"/>
      <c r="AC411" s="11"/>
      <c r="AK411" s="10"/>
    </row>
    <row r="412" spans="19:37" ht="12.75">
      <c r="S412" s="1"/>
      <c r="T412" s="1"/>
      <c r="U412" s="1"/>
      <c r="V412" s="1"/>
      <c r="W412" s="1"/>
      <c r="X412" s="1"/>
      <c r="Y412" s="11"/>
      <c r="Z412" s="11"/>
      <c r="AA412" s="11"/>
      <c r="AB412" s="11"/>
      <c r="AC412" s="11"/>
      <c r="AK412" s="10"/>
    </row>
    <row r="413" spans="19:37" ht="12.75">
      <c r="S413" s="1"/>
      <c r="T413" s="1"/>
      <c r="U413" s="1"/>
      <c r="V413" s="1"/>
      <c r="W413" s="1"/>
      <c r="X413" s="1"/>
      <c r="Y413" s="11"/>
      <c r="Z413" s="11"/>
      <c r="AA413" s="11"/>
      <c r="AB413" s="11"/>
      <c r="AC413" s="11"/>
      <c r="AK413" s="10"/>
    </row>
    <row r="414" spans="19:37" ht="12.75">
      <c r="S414" s="1"/>
      <c r="T414" s="1"/>
      <c r="U414" s="1"/>
      <c r="V414" s="1"/>
      <c r="W414" s="1"/>
      <c r="X414" s="1"/>
      <c r="Y414" s="11"/>
      <c r="Z414" s="11"/>
      <c r="AA414" s="11"/>
      <c r="AB414" s="11"/>
      <c r="AC414" s="11"/>
      <c r="AK414" s="10"/>
    </row>
    <row r="415" spans="19:37" ht="12.75">
      <c r="S415" s="1"/>
      <c r="T415" s="1"/>
      <c r="U415" s="1"/>
      <c r="V415" s="1"/>
      <c r="W415" s="1"/>
      <c r="X415" s="1"/>
      <c r="Y415" s="11"/>
      <c r="Z415" s="11"/>
      <c r="AA415" s="11"/>
      <c r="AB415" s="11"/>
      <c r="AC415" s="11"/>
      <c r="AK415" s="10"/>
    </row>
    <row r="416" spans="19:37" ht="12.75">
      <c r="S416" s="1"/>
      <c r="T416" s="1"/>
      <c r="U416" s="1"/>
      <c r="V416" s="1"/>
      <c r="W416" s="1"/>
      <c r="X416" s="1"/>
      <c r="Y416" s="11"/>
      <c r="Z416" s="11"/>
      <c r="AA416" s="11"/>
      <c r="AB416" s="11"/>
      <c r="AC416" s="11"/>
      <c r="AK416" s="10"/>
    </row>
    <row r="417" spans="19:37" ht="12.75">
      <c r="S417" s="1"/>
      <c r="T417" s="1"/>
      <c r="U417" s="1"/>
      <c r="V417" s="1"/>
      <c r="W417" s="1"/>
      <c r="X417" s="1"/>
      <c r="Y417" s="11"/>
      <c r="Z417" s="11"/>
      <c r="AA417" s="11"/>
      <c r="AB417" s="11"/>
      <c r="AC417" s="11"/>
      <c r="AK417" s="10"/>
    </row>
    <row r="418" spans="19:37" ht="12.75">
      <c r="S418" s="1"/>
      <c r="T418" s="1"/>
      <c r="U418" s="1"/>
      <c r="V418" s="1"/>
      <c r="W418" s="1"/>
      <c r="X418" s="1"/>
      <c r="Y418" s="11"/>
      <c r="Z418" s="11"/>
      <c r="AA418" s="11"/>
      <c r="AB418" s="11"/>
      <c r="AC418" s="11"/>
      <c r="AK418" s="10"/>
    </row>
    <row r="419" spans="19:37" ht="12.75">
      <c r="S419" s="1"/>
      <c r="T419" s="1"/>
      <c r="U419" s="1"/>
      <c r="V419" s="1"/>
      <c r="W419" s="1"/>
      <c r="X419" s="1"/>
      <c r="Y419" s="11"/>
      <c r="Z419" s="11"/>
      <c r="AA419" s="11"/>
      <c r="AB419" s="11"/>
      <c r="AC419" s="11"/>
      <c r="AK419" s="10"/>
    </row>
    <row r="420" spans="19:37" ht="12.75">
      <c r="S420" s="1"/>
      <c r="T420" s="1"/>
      <c r="U420" s="1"/>
      <c r="V420" s="1"/>
      <c r="W420" s="1"/>
      <c r="X420" s="1"/>
      <c r="Y420" s="11"/>
      <c r="Z420" s="11"/>
      <c r="AA420" s="11"/>
      <c r="AB420" s="11"/>
      <c r="AC420" s="11"/>
      <c r="AK420" s="10"/>
    </row>
    <row r="421" spans="19:37" ht="12.75">
      <c r="S421" s="1"/>
      <c r="T421" s="1"/>
      <c r="U421" s="1"/>
      <c r="V421" s="1"/>
      <c r="W421" s="1"/>
      <c r="X421" s="1"/>
      <c r="Y421" s="11"/>
      <c r="Z421" s="11"/>
      <c r="AA421" s="11"/>
      <c r="AB421" s="11"/>
      <c r="AC421" s="11"/>
      <c r="AK421" s="10"/>
    </row>
    <row r="422" spans="19:37" ht="12.75">
      <c r="S422" s="1"/>
      <c r="T422" s="1"/>
      <c r="U422" s="1"/>
      <c r="V422" s="1"/>
      <c r="W422" s="1"/>
      <c r="X422" s="1"/>
      <c r="Y422" s="11"/>
      <c r="Z422" s="11"/>
      <c r="AA422" s="11"/>
      <c r="AB422" s="11"/>
      <c r="AC422" s="11"/>
      <c r="AK422" s="10"/>
    </row>
    <row r="423" spans="19:37" ht="12.75">
      <c r="S423" s="1"/>
      <c r="T423" s="1"/>
      <c r="U423" s="1"/>
      <c r="V423" s="1"/>
      <c r="W423" s="1"/>
      <c r="X423" s="1"/>
      <c r="Y423" s="11"/>
      <c r="Z423" s="11"/>
      <c r="AA423" s="11"/>
      <c r="AB423" s="11"/>
      <c r="AC423" s="11"/>
      <c r="AK423" s="10"/>
    </row>
    <row r="424" spans="19:37" ht="12.75">
      <c r="S424" s="1"/>
      <c r="T424" s="1"/>
      <c r="U424" s="1"/>
      <c r="V424" s="1"/>
      <c r="W424" s="1"/>
      <c r="X424" s="1"/>
      <c r="Y424" s="11"/>
      <c r="Z424" s="11"/>
      <c r="AA424" s="11"/>
      <c r="AB424" s="11"/>
      <c r="AC424" s="11"/>
      <c r="AK424" s="10"/>
    </row>
    <row r="425" spans="19:37" ht="12.75">
      <c r="S425" s="1"/>
      <c r="T425" s="1"/>
      <c r="U425" s="1"/>
      <c r="V425" s="1"/>
      <c r="W425" s="1"/>
      <c r="X425" s="1"/>
      <c r="Y425" s="11"/>
      <c r="Z425" s="11"/>
      <c r="AA425" s="11"/>
      <c r="AB425" s="11"/>
      <c r="AC425" s="11"/>
      <c r="AK425" s="10"/>
    </row>
    <row r="426" spans="19:37" ht="12.75">
      <c r="S426" s="1"/>
      <c r="T426" s="1"/>
      <c r="U426" s="1"/>
      <c r="V426" s="1"/>
      <c r="W426" s="1"/>
      <c r="X426" s="1"/>
      <c r="Y426" s="11"/>
      <c r="Z426" s="11"/>
      <c r="AA426" s="11"/>
      <c r="AB426" s="11"/>
      <c r="AC426" s="11"/>
      <c r="AK426" s="10"/>
    </row>
    <row r="427" spans="19:37" ht="12.75">
      <c r="S427" s="1"/>
      <c r="T427" s="1"/>
      <c r="U427" s="1"/>
      <c r="V427" s="1"/>
      <c r="W427" s="1"/>
      <c r="X427" s="1"/>
      <c r="Y427" s="11"/>
      <c r="Z427" s="11"/>
      <c r="AA427" s="11"/>
      <c r="AB427" s="11"/>
      <c r="AC427" s="11"/>
      <c r="AK427" s="10"/>
    </row>
    <row r="428" spans="19:37" ht="12.75">
      <c r="S428" s="1"/>
      <c r="T428" s="1"/>
      <c r="U428" s="1"/>
      <c r="V428" s="1"/>
      <c r="W428" s="1"/>
      <c r="X428" s="1"/>
      <c r="Y428" s="11"/>
      <c r="Z428" s="11"/>
      <c r="AA428" s="11"/>
      <c r="AB428" s="11"/>
      <c r="AC428" s="11"/>
      <c r="AK428" s="10"/>
    </row>
    <row r="429" spans="19:37" ht="12.75">
      <c r="S429" s="1"/>
      <c r="T429" s="1"/>
      <c r="U429" s="1"/>
      <c r="V429" s="1"/>
      <c r="W429" s="1"/>
      <c r="X429" s="1"/>
      <c r="Y429" s="11"/>
      <c r="Z429" s="11"/>
      <c r="AA429" s="11"/>
      <c r="AB429" s="11"/>
      <c r="AC429" s="11"/>
      <c r="AK429" s="10"/>
    </row>
    <row r="430" spans="19:37" ht="12.75">
      <c r="S430" s="1"/>
      <c r="T430" s="1"/>
      <c r="U430" s="1"/>
      <c r="V430" s="1"/>
      <c r="W430" s="1"/>
      <c r="X430" s="1"/>
      <c r="Y430" s="11"/>
      <c r="Z430" s="11"/>
      <c r="AA430" s="11"/>
      <c r="AB430" s="11"/>
      <c r="AC430" s="11"/>
      <c r="AK430" s="10"/>
    </row>
    <row r="431" spans="19:37" ht="12.75">
      <c r="S431" s="1"/>
      <c r="T431" s="1"/>
      <c r="U431" s="1"/>
      <c r="V431" s="1"/>
      <c r="W431" s="1"/>
      <c r="X431" s="1"/>
      <c r="Y431" s="11"/>
      <c r="Z431" s="11"/>
      <c r="AA431" s="11"/>
      <c r="AB431" s="11"/>
      <c r="AC431" s="11"/>
      <c r="AK431" s="10"/>
    </row>
    <row r="432" spans="19:37" ht="12.75">
      <c r="S432" s="1"/>
      <c r="T432" s="1"/>
      <c r="U432" s="1"/>
      <c r="V432" s="1"/>
      <c r="W432" s="1"/>
      <c r="X432" s="1"/>
      <c r="Y432" s="11"/>
      <c r="Z432" s="11"/>
      <c r="AA432" s="11"/>
      <c r="AB432" s="11"/>
      <c r="AC432" s="11"/>
      <c r="AK432" s="10"/>
    </row>
    <row r="433" spans="19:37" ht="12.75">
      <c r="S433" s="1"/>
      <c r="T433" s="1"/>
      <c r="U433" s="1"/>
      <c r="V433" s="1"/>
      <c r="W433" s="1"/>
      <c r="X433" s="1"/>
      <c r="Y433" s="11"/>
      <c r="Z433" s="11"/>
      <c r="AA433" s="11"/>
      <c r="AB433" s="11"/>
      <c r="AC433" s="11"/>
      <c r="AK433" s="10"/>
    </row>
    <row r="434" spans="19:37" ht="12.75">
      <c r="S434" s="1"/>
      <c r="T434" s="1"/>
      <c r="U434" s="1"/>
      <c r="V434" s="1"/>
      <c r="W434" s="1"/>
      <c r="X434" s="1"/>
      <c r="Y434" s="11"/>
      <c r="Z434" s="11"/>
      <c r="AA434" s="11"/>
      <c r="AB434" s="11"/>
      <c r="AC434" s="11"/>
      <c r="AK434" s="10"/>
    </row>
    <row r="435" spans="19:37" ht="12.75">
      <c r="S435" s="1"/>
      <c r="T435" s="1"/>
      <c r="U435" s="1"/>
      <c r="V435" s="1"/>
      <c r="W435" s="1"/>
      <c r="X435" s="1"/>
      <c r="Y435" s="11"/>
      <c r="Z435" s="11"/>
      <c r="AA435" s="11"/>
      <c r="AB435" s="11"/>
      <c r="AC435" s="11"/>
      <c r="AK435" s="10"/>
    </row>
    <row r="436" spans="19:37" ht="12.75">
      <c r="S436" s="1"/>
      <c r="T436" s="1"/>
      <c r="U436" s="1"/>
      <c r="V436" s="1"/>
      <c r="W436" s="1"/>
      <c r="X436" s="1"/>
      <c r="Y436" s="11"/>
      <c r="Z436" s="11"/>
      <c r="AA436" s="11"/>
      <c r="AB436" s="11"/>
      <c r="AC436" s="11"/>
      <c r="AK436" s="10"/>
    </row>
    <row r="437" spans="19:37" ht="12.75">
      <c r="S437" s="1"/>
      <c r="T437" s="1"/>
      <c r="U437" s="1"/>
      <c r="V437" s="1"/>
      <c r="W437" s="1"/>
      <c r="X437" s="1"/>
      <c r="Y437" s="11"/>
      <c r="Z437" s="11"/>
      <c r="AA437" s="11"/>
      <c r="AB437" s="11"/>
      <c r="AC437" s="11"/>
      <c r="AK437" s="10"/>
    </row>
    <row r="438" spans="19:37" ht="12.75">
      <c r="S438" s="1"/>
      <c r="T438" s="1"/>
      <c r="U438" s="1"/>
      <c r="V438" s="1"/>
      <c r="W438" s="1"/>
      <c r="X438" s="1"/>
      <c r="Y438" s="11"/>
      <c r="Z438" s="11"/>
      <c r="AA438" s="11"/>
      <c r="AB438" s="11"/>
      <c r="AC438" s="11"/>
      <c r="AK438" s="10"/>
    </row>
    <row r="439" spans="19:37" ht="12.75">
      <c r="S439" s="1"/>
      <c r="T439" s="1"/>
      <c r="U439" s="1"/>
      <c r="V439" s="1"/>
      <c r="W439" s="1"/>
      <c r="X439" s="1"/>
      <c r="Y439" s="11"/>
      <c r="Z439" s="11"/>
      <c r="AA439" s="11"/>
      <c r="AB439" s="11"/>
      <c r="AC439" s="11"/>
      <c r="AK439" s="10"/>
    </row>
    <row r="440" spans="19:37" ht="12.75">
      <c r="S440" s="1"/>
      <c r="T440" s="1"/>
      <c r="U440" s="1"/>
      <c r="V440" s="1"/>
      <c r="W440" s="1"/>
      <c r="X440" s="1"/>
      <c r="Y440" s="11"/>
      <c r="Z440" s="11"/>
      <c r="AA440" s="11"/>
      <c r="AB440" s="11"/>
      <c r="AC440" s="11"/>
      <c r="AK440" s="10"/>
    </row>
    <row r="441" spans="19:37" ht="12.75">
      <c r="S441" s="1"/>
      <c r="T441" s="1"/>
      <c r="U441" s="1"/>
      <c r="V441" s="1"/>
      <c r="W441" s="1"/>
      <c r="X441" s="1"/>
      <c r="Y441" s="11"/>
      <c r="Z441" s="11"/>
      <c r="AA441" s="11"/>
      <c r="AB441" s="11"/>
      <c r="AC441" s="11"/>
      <c r="AK441" s="10"/>
    </row>
    <row r="442" spans="19:37" ht="12.75">
      <c r="S442" s="1"/>
      <c r="T442" s="1"/>
      <c r="U442" s="1"/>
      <c r="V442" s="1"/>
      <c r="W442" s="1"/>
      <c r="X442" s="1"/>
      <c r="Y442" s="11"/>
      <c r="Z442" s="11"/>
      <c r="AA442" s="11"/>
      <c r="AB442" s="11"/>
      <c r="AC442" s="11"/>
      <c r="AK442" s="10"/>
    </row>
    <row r="443" spans="19:37" ht="12.75">
      <c r="S443" s="1"/>
      <c r="T443" s="1"/>
      <c r="U443" s="1"/>
      <c r="V443" s="1"/>
      <c r="W443" s="1"/>
      <c r="X443" s="1"/>
      <c r="Y443" s="11"/>
      <c r="Z443" s="11"/>
      <c r="AA443" s="11"/>
      <c r="AB443" s="11"/>
      <c r="AC443" s="11"/>
      <c r="AK443" s="10"/>
    </row>
    <row r="444" spans="19:37" ht="12.75">
      <c r="S444" s="1"/>
      <c r="T444" s="1"/>
      <c r="U444" s="1"/>
      <c r="V444" s="1"/>
      <c r="W444" s="1"/>
      <c r="X444" s="1"/>
      <c r="Y444" s="11"/>
      <c r="Z444" s="11"/>
      <c r="AA444" s="11"/>
      <c r="AB444" s="11"/>
      <c r="AC444" s="11"/>
      <c r="AK444" s="10"/>
    </row>
    <row r="445" spans="19:37" ht="12.75">
      <c r="S445" s="1"/>
      <c r="T445" s="1"/>
      <c r="U445" s="1"/>
      <c r="V445" s="1"/>
      <c r="W445" s="1"/>
      <c r="X445" s="1"/>
      <c r="Y445" s="11"/>
      <c r="Z445" s="11"/>
      <c r="AA445" s="11"/>
      <c r="AB445" s="11"/>
      <c r="AC445" s="11"/>
      <c r="AK445" s="10"/>
    </row>
    <row r="446" spans="19:37" ht="12.75">
      <c r="S446" s="1"/>
      <c r="T446" s="1"/>
      <c r="U446" s="1"/>
      <c r="V446" s="1"/>
      <c r="W446" s="1"/>
      <c r="X446" s="1"/>
      <c r="Y446" s="11"/>
      <c r="Z446" s="11"/>
      <c r="AA446" s="11"/>
      <c r="AB446" s="11"/>
      <c r="AC446" s="11"/>
      <c r="AK446" s="10"/>
    </row>
    <row r="447" spans="19:37" ht="12.75">
      <c r="S447" s="1"/>
      <c r="T447" s="1"/>
      <c r="U447" s="1"/>
      <c r="V447" s="1"/>
      <c r="W447" s="1"/>
      <c r="X447" s="1"/>
      <c r="Y447" s="11"/>
      <c r="Z447" s="11"/>
      <c r="AA447" s="11"/>
      <c r="AB447" s="11"/>
      <c r="AC447" s="11"/>
      <c r="AK447" s="10"/>
    </row>
    <row r="448" spans="19:37" ht="12.75">
      <c r="S448" s="1"/>
      <c r="T448" s="1"/>
      <c r="U448" s="1"/>
      <c r="V448" s="1"/>
      <c r="W448" s="1"/>
      <c r="X448" s="1"/>
      <c r="Y448" s="11"/>
      <c r="Z448" s="11"/>
      <c r="AA448" s="11"/>
      <c r="AB448" s="11"/>
      <c r="AC448" s="11"/>
      <c r="AK448" s="10"/>
    </row>
    <row r="449" spans="19:37" ht="12.75">
      <c r="S449" s="1"/>
      <c r="T449" s="1"/>
      <c r="U449" s="1"/>
      <c r="V449" s="1"/>
      <c r="W449" s="1"/>
      <c r="X449" s="1"/>
      <c r="Y449" s="11"/>
      <c r="Z449" s="11"/>
      <c r="AA449" s="11"/>
      <c r="AB449" s="11"/>
      <c r="AC449" s="11"/>
      <c r="AK449" s="10"/>
    </row>
    <row r="450" spans="19:37" ht="12.75">
      <c r="S450" s="1"/>
      <c r="T450" s="1"/>
      <c r="U450" s="1"/>
      <c r="V450" s="1"/>
      <c r="W450" s="1"/>
      <c r="X450" s="1"/>
      <c r="Y450" s="11"/>
      <c r="Z450" s="11"/>
      <c r="AA450" s="11"/>
      <c r="AB450" s="11"/>
      <c r="AC450" s="11"/>
      <c r="AK450" s="10"/>
    </row>
    <row r="451" spans="19:37" ht="12.75">
      <c r="S451" s="1"/>
      <c r="T451" s="1"/>
      <c r="U451" s="1"/>
      <c r="V451" s="1"/>
      <c r="W451" s="1"/>
      <c r="X451" s="1"/>
      <c r="Y451" s="11"/>
      <c r="Z451" s="11"/>
      <c r="AA451" s="11"/>
      <c r="AB451" s="11"/>
      <c r="AC451" s="11"/>
      <c r="AK451" s="10"/>
    </row>
    <row r="452" spans="19:37" ht="12.75">
      <c r="S452" s="1"/>
      <c r="T452" s="1"/>
      <c r="U452" s="1"/>
      <c r="V452" s="1"/>
      <c r="W452" s="1"/>
      <c r="X452" s="1"/>
      <c r="Y452" s="11"/>
      <c r="Z452" s="11"/>
      <c r="AA452" s="11"/>
      <c r="AB452" s="11"/>
      <c r="AC452" s="11"/>
      <c r="AK452" s="10"/>
    </row>
    <row r="453" spans="19:37" ht="12.75">
      <c r="S453" s="1"/>
      <c r="T453" s="1"/>
      <c r="U453" s="1"/>
      <c r="V453" s="1"/>
      <c r="W453" s="1"/>
      <c r="X453" s="1"/>
      <c r="Y453" s="11"/>
      <c r="Z453" s="11"/>
      <c r="AA453" s="11"/>
      <c r="AB453" s="11"/>
      <c r="AC453" s="11"/>
      <c r="AK453" s="10"/>
    </row>
    <row r="454" spans="19:37" ht="12.75">
      <c r="S454" s="1"/>
      <c r="T454" s="1"/>
      <c r="U454" s="1"/>
      <c r="V454" s="1"/>
      <c r="W454" s="1"/>
      <c r="X454" s="1"/>
      <c r="Y454" s="11"/>
      <c r="Z454" s="11"/>
      <c r="AA454" s="11"/>
      <c r="AB454" s="11"/>
      <c r="AC454" s="11"/>
      <c r="AK454" s="10"/>
    </row>
    <row r="455" spans="19:37" ht="12.75">
      <c r="S455" s="1"/>
      <c r="T455" s="1"/>
      <c r="U455" s="1"/>
      <c r="V455" s="1"/>
      <c r="W455" s="1"/>
      <c r="X455" s="1"/>
      <c r="Y455" s="11"/>
      <c r="Z455" s="11"/>
      <c r="AA455" s="11"/>
      <c r="AB455" s="11"/>
      <c r="AC455" s="11"/>
      <c r="AK455" s="10"/>
    </row>
    <row r="456" spans="19:37" ht="12.75">
      <c r="S456" s="1"/>
      <c r="T456" s="1"/>
      <c r="U456" s="1"/>
      <c r="V456" s="1"/>
      <c r="W456" s="1"/>
      <c r="X456" s="1"/>
      <c r="Y456" s="11"/>
      <c r="Z456" s="11"/>
      <c r="AA456" s="11"/>
      <c r="AB456" s="11"/>
      <c r="AC456" s="11"/>
      <c r="AK456" s="10"/>
    </row>
    <row r="457" spans="19:37" ht="12.75">
      <c r="S457" s="1"/>
      <c r="T457" s="1"/>
      <c r="U457" s="1"/>
      <c r="V457" s="1"/>
      <c r="W457" s="1"/>
      <c r="X457" s="1"/>
      <c r="Y457" s="11"/>
      <c r="Z457" s="11"/>
      <c r="AA457" s="11"/>
      <c r="AB457" s="11"/>
      <c r="AC457" s="11"/>
      <c r="AK457" s="10"/>
    </row>
    <row r="458" spans="19:37" ht="12.75">
      <c r="S458" s="1"/>
      <c r="T458" s="1"/>
      <c r="U458" s="1"/>
      <c r="V458" s="1"/>
      <c r="W458" s="1"/>
      <c r="X458" s="1"/>
      <c r="Y458" s="11"/>
      <c r="Z458" s="11"/>
      <c r="AA458" s="11"/>
      <c r="AB458" s="11"/>
      <c r="AC458" s="11"/>
      <c r="AK458" s="10"/>
    </row>
    <row r="459" spans="19:37" ht="12.75">
      <c r="S459" s="1"/>
      <c r="T459" s="1"/>
      <c r="U459" s="1"/>
      <c r="V459" s="1"/>
      <c r="W459" s="1"/>
      <c r="X459" s="1"/>
      <c r="Y459" s="11"/>
      <c r="Z459" s="11"/>
      <c r="AA459" s="11"/>
      <c r="AB459" s="11"/>
      <c r="AC459" s="11"/>
      <c r="AK459" s="10"/>
    </row>
    <row r="460" spans="19:37" ht="12.75">
      <c r="S460" s="1"/>
      <c r="T460" s="1"/>
      <c r="U460" s="1"/>
      <c r="V460" s="1"/>
      <c r="W460" s="1"/>
      <c r="X460" s="1"/>
      <c r="Y460" s="11"/>
      <c r="Z460" s="11"/>
      <c r="AA460" s="11"/>
      <c r="AB460" s="11"/>
      <c r="AC460" s="11"/>
      <c r="AK460" s="10"/>
    </row>
    <row r="461" spans="19:37" ht="12.75">
      <c r="S461" s="1"/>
      <c r="T461" s="1"/>
      <c r="U461" s="1"/>
      <c r="V461" s="1"/>
      <c r="W461" s="1"/>
      <c r="X461" s="1"/>
      <c r="Y461" s="11"/>
      <c r="Z461" s="11"/>
      <c r="AA461" s="11"/>
      <c r="AB461" s="11"/>
      <c r="AC461" s="11"/>
      <c r="AK461" s="10"/>
    </row>
    <row r="462" spans="19:37" ht="12.75">
      <c r="S462" s="1"/>
      <c r="T462" s="1"/>
      <c r="U462" s="1"/>
      <c r="V462" s="1"/>
      <c r="W462" s="1"/>
      <c r="X462" s="1"/>
      <c r="Y462" s="11"/>
      <c r="Z462" s="11"/>
      <c r="AA462" s="11"/>
      <c r="AB462" s="11"/>
      <c r="AC462" s="11"/>
      <c r="AK462" s="10"/>
    </row>
    <row r="463" spans="19:37" ht="12.75">
      <c r="S463" s="1"/>
      <c r="T463" s="1"/>
      <c r="U463" s="1"/>
      <c r="V463" s="1"/>
      <c r="W463" s="1"/>
      <c r="X463" s="1"/>
      <c r="Y463" s="11"/>
      <c r="Z463" s="11"/>
      <c r="AA463" s="11"/>
      <c r="AB463" s="11"/>
      <c r="AC463" s="11"/>
      <c r="AK463" s="10"/>
    </row>
    <row r="464" spans="19:37" ht="12.75">
      <c r="S464" s="1"/>
      <c r="T464" s="1"/>
      <c r="U464" s="1"/>
      <c r="V464" s="1"/>
      <c r="W464" s="1"/>
      <c r="X464" s="1"/>
      <c r="Y464" s="11"/>
      <c r="Z464" s="11"/>
      <c r="AA464" s="11"/>
      <c r="AB464" s="11"/>
      <c r="AC464" s="11"/>
      <c r="AK464" s="10"/>
    </row>
    <row r="465" spans="19:37" ht="12.75">
      <c r="S465" s="1"/>
      <c r="T465" s="1"/>
      <c r="U465" s="1"/>
      <c r="V465" s="1"/>
      <c r="W465" s="1"/>
      <c r="X465" s="1"/>
      <c r="Y465" s="11"/>
      <c r="Z465" s="11"/>
      <c r="AA465" s="11"/>
      <c r="AB465" s="11"/>
      <c r="AC465" s="11"/>
      <c r="AK465" s="10"/>
    </row>
    <row r="466" spans="19:37" ht="12.75">
      <c r="S466" s="1"/>
      <c r="T466" s="1"/>
      <c r="U466" s="1"/>
      <c r="V466" s="1"/>
      <c r="W466" s="1"/>
      <c r="X466" s="1"/>
      <c r="Y466" s="11"/>
      <c r="Z466" s="11"/>
      <c r="AA466" s="11"/>
      <c r="AB466" s="11"/>
      <c r="AC466" s="11"/>
      <c r="AK466" s="10"/>
    </row>
    <row r="467" spans="19:37" ht="12.75">
      <c r="S467" s="1"/>
      <c r="T467" s="1"/>
      <c r="U467" s="1"/>
      <c r="V467" s="1"/>
      <c r="W467" s="1"/>
      <c r="X467" s="1"/>
      <c r="Y467" s="11"/>
      <c r="Z467" s="11"/>
      <c r="AA467" s="11"/>
      <c r="AB467" s="11"/>
      <c r="AC467" s="11"/>
      <c r="AK467" s="10"/>
    </row>
    <row r="468" spans="19:37" ht="12.75">
      <c r="S468" s="1"/>
      <c r="T468" s="1"/>
      <c r="U468" s="1"/>
      <c r="V468" s="1"/>
      <c r="W468" s="1"/>
      <c r="X468" s="1"/>
      <c r="Y468" s="11"/>
      <c r="Z468" s="11"/>
      <c r="AA468" s="11"/>
      <c r="AB468" s="11"/>
      <c r="AC468" s="11"/>
      <c r="AK468" s="10"/>
    </row>
    <row r="469" spans="19:37" ht="12.75">
      <c r="S469" s="1"/>
      <c r="T469" s="1"/>
      <c r="U469" s="1"/>
      <c r="V469" s="1"/>
      <c r="W469" s="1"/>
      <c r="X469" s="1"/>
      <c r="Y469" s="11"/>
      <c r="Z469" s="11"/>
      <c r="AA469" s="11"/>
      <c r="AB469" s="11"/>
      <c r="AC469" s="11"/>
      <c r="AK469" s="10"/>
    </row>
    <row r="470" spans="19:37" ht="12.75">
      <c r="S470" s="1"/>
      <c r="T470" s="1"/>
      <c r="U470" s="1"/>
      <c r="V470" s="1"/>
      <c r="W470" s="1"/>
      <c r="X470" s="1"/>
      <c r="Y470" s="11"/>
      <c r="Z470" s="11"/>
      <c r="AA470" s="11"/>
      <c r="AB470" s="11"/>
      <c r="AC470" s="11"/>
      <c r="AK470" s="10"/>
    </row>
    <row r="471" spans="19:37" ht="12.75">
      <c r="S471" s="1"/>
      <c r="T471" s="1"/>
      <c r="U471" s="1"/>
      <c r="V471" s="1"/>
      <c r="W471" s="1"/>
      <c r="X471" s="1"/>
      <c r="Y471" s="11"/>
      <c r="Z471" s="11"/>
      <c r="AA471" s="11"/>
      <c r="AB471" s="11"/>
      <c r="AC471" s="11"/>
      <c r="AK471" s="10"/>
    </row>
    <row r="472" spans="19:37" ht="12.75">
      <c r="S472" s="1"/>
      <c r="T472" s="1"/>
      <c r="U472" s="1"/>
      <c r="V472" s="1"/>
      <c r="W472" s="1"/>
      <c r="X472" s="1"/>
      <c r="Y472" s="11"/>
      <c r="Z472" s="11"/>
      <c r="AA472" s="11"/>
      <c r="AB472" s="11"/>
      <c r="AC472" s="11"/>
      <c r="AK472" s="10"/>
    </row>
    <row r="473" spans="19:37" ht="12.75">
      <c r="S473" s="1"/>
      <c r="T473" s="1"/>
      <c r="U473" s="1"/>
      <c r="V473" s="1"/>
      <c r="W473" s="1"/>
      <c r="X473" s="1"/>
      <c r="Y473" s="11"/>
      <c r="Z473" s="11"/>
      <c r="AA473" s="11"/>
      <c r="AB473" s="11"/>
      <c r="AC473" s="11"/>
      <c r="AK473" s="10"/>
    </row>
    <row r="474" spans="19:37" ht="12.75">
      <c r="S474" s="1"/>
      <c r="T474" s="1"/>
      <c r="U474" s="1"/>
      <c r="V474" s="1"/>
      <c r="W474" s="1"/>
      <c r="X474" s="1"/>
      <c r="Y474" s="11"/>
      <c r="Z474" s="11"/>
      <c r="AA474" s="11"/>
      <c r="AB474" s="11"/>
      <c r="AC474" s="11"/>
      <c r="AK474" s="10"/>
    </row>
    <row r="475" spans="19:37" ht="12.75">
      <c r="S475" s="1"/>
      <c r="T475" s="1"/>
      <c r="U475" s="1"/>
      <c r="V475" s="1"/>
      <c r="W475" s="1"/>
      <c r="X475" s="1"/>
      <c r="Y475" s="11"/>
      <c r="Z475" s="11"/>
      <c r="AA475" s="11"/>
      <c r="AB475" s="11"/>
      <c r="AC475" s="11"/>
      <c r="AK475" s="10"/>
    </row>
    <row r="476" spans="19:37" ht="12.75">
      <c r="S476" s="1"/>
      <c r="T476" s="1"/>
      <c r="U476" s="1"/>
      <c r="V476" s="1"/>
      <c r="W476" s="1"/>
      <c r="X476" s="1"/>
      <c r="Y476" s="11"/>
      <c r="Z476" s="11"/>
      <c r="AA476" s="11"/>
      <c r="AB476" s="11"/>
      <c r="AC476" s="11"/>
      <c r="AK476" s="10"/>
    </row>
    <row r="477" spans="19:37" ht="12.75">
      <c r="S477" s="1"/>
      <c r="T477" s="1"/>
      <c r="U477" s="1"/>
      <c r="V477" s="1"/>
      <c r="W477" s="1"/>
      <c r="X477" s="1"/>
      <c r="Y477" s="11"/>
      <c r="Z477" s="11"/>
      <c r="AA477" s="11"/>
      <c r="AB477" s="11"/>
      <c r="AC477" s="11"/>
      <c r="AK477" s="10"/>
    </row>
    <row r="478" spans="19:37" ht="12.75">
      <c r="S478" s="1"/>
      <c r="T478" s="1"/>
      <c r="U478" s="1"/>
      <c r="V478" s="1"/>
      <c r="W478" s="1"/>
      <c r="X478" s="1"/>
      <c r="Y478" s="11"/>
      <c r="Z478" s="11"/>
      <c r="AA478" s="11"/>
      <c r="AB478" s="11"/>
      <c r="AC478" s="11"/>
      <c r="AK478" s="10"/>
    </row>
    <row r="479" spans="19:37" ht="12.75">
      <c r="S479" s="1"/>
      <c r="T479" s="1"/>
      <c r="U479" s="1"/>
      <c r="V479" s="1"/>
      <c r="W479" s="1"/>
      <c r="X479" s="1"/>
      <c r="Y479" s="11"/>
      <c r="Z479" s="11"/>
      <c r="AA479" s="11"/>
      <c r="AB479" s="11"/>
      <c r="AC479" s="11"/>
      <c r="AK479" s="10"/>
    </row>
    <row r="480" spans="19:37" ht="12.75">
      <c r="S480" s="1"/>
      <c r="T480" s="1"/>
      <c r="U480" s="1"/>
      <c r="V480" s="1"/>
      <c r="W480" s="1"/>
      <c r="X480" s="1"/>
      <c r="Y480" s="11"/>
      <c r="Z480" s="11"/>
      <c r="AA480" s="11"/>
      <c r="AB480" s="11"/>
      <c r="AC480" s="11"/>
      <c r="AK480" s="10"/>
    </row>
    <row r="481" spans="19:37" ht="12.75">
      <c r="S481" s="1"/>
      <c r="T481" s="1"/>
      <c r="U481" s="1"/>
      <c r="V481" s="1"/>
      <c r="W481" s="1"/>
      <c r="X481" s="1"/>
      <c r="Y481" s="11"/>
      <c r="Z481" s="11"/>
      <c r="AA481" s="11"/>
      <c r="AB481" s="11"/>
      <c r="AC481" s="11"/>
      <c r="AK481" s="10"/>
    </row>
    <row r="482" spans="19:37" ht="12.75">
      <c r="S482" s="1"/>
      <c r="T482" s="1"/>
      <c r="U482" s="1"/>
      <c r="V482" s="1"/>
      <c r="W482" s="1"/>
      <c r="X482" s="1"/>
      <c r="Y482" s="11"/>
      <c r="Z482" s="11"/>
      <c r="AA482" s="11"/>
      <c r="AB482" s="11"/>
      <c r="AC482" s="11"/>
      <c r="AK482" s="10"/>
    </row>
    <row r="483" spans="19:37" ht="12.75">
      <c r="S483" s="1"/>
      <c r="T483" s="1"/>
      <c r="U483" s="1"/>
      <c r="V483" s="1"/>
      <c r="W483" s="1"/>
      <c r="X483" s="1"/>
      <c r="Y483" s="11"/>
      <c r="Z483" s="11"/>
      <c r="AA483" s="11"/>
      <c r="AB483" s="11"/>
      <c r="AC483" s="11"/>
      <c r="AK483" s="10"/>
    </row>
    <row r="484" spans="19:37" ht="12.75">
      <c r="S484" s="1"/>
      <c r="T484" s="1"/>
      <c r="U484" s="1"/>
      <c r="V484" s="1"/>
      <c r="W484" s="1"/>
      <c r="X484" s="1"/>
      <c r="Y484" s="11"/>
      <c r="Z484" s="11"/>
      <c r="AA484" s="11"/>
      <c r="AB484" s="11"/>
      <c r="AC484" s="11"/>
      <c r="AK484" s="10"/>
    </row>
    <row r="485" spans="19:37" ht="12.75">
      <c r="S485" s="1"/>
      <c r="T485" s="1"/>
      <c r="U485" s="1"/>
      <c r="V485" s="1"/>
      <c r="W485" s="1"/>
      <c r="X485" s="1"/>
      <c r="Y485" s="11"/>
      <c r="Z485" s="11"/>
      <c r="AA485" s="11"/>
      <c r="AB485" s="11"/>
      <c r="AC485" s="11"/>
      <c r="AK485" s="10"/>
    </row>
    <row r="486" spans="19:37" ht="12.75">
      <c r="S486" s="1"/>
      <c r="T486" s="1"/>
      <c r="U486" s="1"/>
      <c r="V486" s="1"/>
      <c r="W486" s="1"/>
      <c r="X486" s="1"/>
      <c r="Y486" s="11"/>
      <c r="Z486" s="11"/>
      <c r="AA486" s="11"/>
      <c r="AB486" s="11"/>
      <c r="AC486" s="11"/>
      <c r="AK486" s="10"/>
    </row>
    <row r="487" spans="19:37" ht="12.75">
      <c r="S487" s="1"/>
      <c r="T487" s="1"/>
      <c r="U487" s="1"/>
      <c r="V487" s="1"/>
      <c r="W487" s="1"/>
      <c r="X487" s="1"/>
      <c r="Y487" s="11"/>
      <c r="Z487" s="11"/>
      <c r="AA487" s="11"/>
      <c r="AB487" s="11"/>
      <c r="AC487" s="11"/>
      <c r="AK487" s="10"/>
    </row>
    <row r="488" spans="19:37" ht="12.75">
      <c r="S488" s="1"/>
      <c r="T488" s="1"/>
      <c r="U488" s="1"/>
      <c r="V488" s="1"/>
      <c r="W488" s="1"/>
      <c r="X488" s="1"/>
      <c r="Y488" s="11"/>
      <c r="Z488" s="11"/>
      <c r="AA488" s="11"/>
      <c r="AB488" s="11"/>
      <c r="AC488" s="11"/>
      <c r="AK488" s="10"/>
    </row>
    <row r="489" spans="19:37" ht="12.75">
      <c r="S489" s="1"/>
      <c r="T489" s="1"/>
      <c r="U489" s="1"/>
      <c r="V489" s="1"/>
      <c r="W489" s="1"/>
      <c r="X489" s="1"/>
      <c r="Y489" s="11"/>
      <c r="Z489" s="11"/>
      <c r="AA489" s="11"/>
      <c r="AB489" s="11"/>
      <c r="AC489" s="11"/>
      <c r="AK489" s="10"/>
    </row>
    <row r="490" spans="19:37" ht="12.75">
      <c r="S490" s="1"/>
      <c r="T490" s="1"/>
      <c r="U490" s="1"/>
      <c r="V490" s="1"/>
      <c r="W490" s="1"/>
      <c r="X490" s="1"/>
      <c r="Y490" s="11"/>
      <c r="Z490" s="11"/>
      <c r="AA490" s="11"/>
      <c r="AB490" s="11"/>
      <c r="AC490" s="11"/>
      <c r="AK490" s="10"/>
    </row>
    <row r="491" spans="19:37" ht="12.75">
      <c r="S491" s="1"/>
      <c r="T491" s="1"/>
      <c r="U491" s="1"/>
      <c r="V491" s="1"/>
      <c r="W491" s="1"/>
      <c r="X491" s="1"/>
      <c r="Y491" s="11"/>
      <c r="Z491" s="11"/>
      <c r="AA491" s="11"/>
      <c r="AB491" s="11"/>
      <c r="AC491" s="11"/>
      <c r="AK491" s="10"/>
    </row>
    <row r="492" spans="19:37" ht="12.75">
      <c r="S492" s="1"/>
      <c r="T492" s="1"/>
      <c r="U492" s="1"/>
      <c r="V492" s="1"/>
      <c r="W492" s="1"/>
      <c r="X492" s="1"/>
      <c r="Y492" s="11"/>
      <c r="Z492" s="11"/>
      <c r="AA492" s="11"/>
      <c r="AB492" s="11"/>
      <c r="AC492" s="11"/>
      <c r="AK492" s="10"/>
    </row>
    <row r="493" spans="19:37" ht="12.75">
      <c r="S493" s="1"/>
      <c r="T493" s="1"/>
      <c r="U493" s="1"/>
      <c r="V493" s="1"/>
      <c r="W493" s="1"/>
      <c r="X493" s="1"/>
      <c r="Y493" s="11"/>
      <c r="Z493" s="11"/>
      <c r="AA493" s="11"/>
      <c r="AB493" s="11"/>
      <c r="AC493" s="11"/>
      <c r="AK493" s="10"/>
    </row>
    <row r="494" spans="19:37" ht="12.75">
      <c r="S494" s="1"/>
      <c r="T494" s="1"/>
      <c r="U494" s="1"/>
      <c r="V494" s="1"/>
      <c r="W494" s="1"/>
      <c r="X494" s="1"/>
      <c r="Y494" s="11"/>
      <c r="Z494" s="11"/>
      <c r="AA494" s="11"/>
      <c r="AB494" s="11"/>
      <c r="AC494" s="11"/>
      <c r="AK494" s="10"/>
    </row>
    <row r="495" spans="19:37" ht="12.75">
      <c r="S495" s="1"/>
      <c r="T495" s="1"/>
      <c r="U495" s="1"/>
      <c r="V495" s="1"/>
      <c r="W495" s="1"/>
      <c r="X495" s="1"/>
      <c r="Y495" s="11"/>
      <c r="Z495" s="11"/>
      <c r="AA495" s="11"/>
      <c r="AB495" s="11"/>
      <c r="AC495" s="11"/>
      <c r="AK495" s="10"/>
    </row>
    <row r="496" spans="19:37" ht="12.75">
      <c r="S496" s="1"/>
      <c r="T496" s="1"/>
      <c r="U496" s="1"/>
      <c r="V496" s="1"/>
      <c r="W496" s="1"/>
      <c r="X496" s="1"/>
      <c r="Y496" s="11"/>
      <c r="Z496" s="11"/>
      <c r="AA496" s="11"/>
      <c r="AB496" s="11"/>
      <c r="AC496" s="11"/>
      <c r="AK496" s="10"/>
    </row>
    <row r="497" spans="19:37" ht="12.75">
      <c r="S497" s="1"/>
      <c r="T497" s="1"/>
      <c r="U497" s="1"/>
      <c r="V497" s="1"/>
      <c r="W497" s="1"/>
      <c r="X497" s="1"/>
      <c r="Y497" s="11"/>
      <c r="Z497" s="11"/>
      <c r="AA497" s="11"/>
      <c r="AB497" s="11"/>
      <c r="AC497" s="11"/>
      <c r="AK497" s="10"/>
    </row>
    <row r="498" spans="19:37" ht="12.75">
      <c r="S498" s="1"/>
      <c r="T498" s="1"/>
      <c r="U498" s="1"/>
      <c r="V498" s="1"/>
      <c r="W498" s="1"/>
      <c r="X498" s="1"/>
      <c r="Y498" s="11"/>
      <c r="Z498" s="11"/>
      <c r="AA498" s="11"/>
      <c r="AB498" s="11"/>
      <c r="AC498" s="11"/>
      <c r="AK498" s="10"/>
    </row>
    <row r="499" spans="19:37" ht="12.75">
      <c r="S499" s="1"/>
      <c r="T499" s="1"/>
      <c r="U499" s="1"/>
      <c r="V499" s="1"/>
      <c r="W499" s="1"/>
      <c r="X499" s="1"/>
      <c r="Y499" s="11"/>
      <c r="Z499" s="11"/>
      <c r="AA499" s="11"/>
      <c r="AB499" s="11"/>
      <c r="AC499" s="11"/>
      <c r="AK499" s="10"/>
    </row>
    <row r="500" spans="19:37" ht="12.75">
      <c r="S500" s="1"/>
      <c r="T500" s="1"/>
      <c r="U500" s="1"/>
      <c r="V500" s="1"/>
      <c r="W500" s="1"/>
      <c r="X500" s="1"/>
      <c r="Y500" s="11"/>
      <c r="Z500" s="11"/>
      <c r="AA500" s="11"/>
      <c r="AB500" s="11"/>
      <c r="AC500" s="11"/>
      <c r="AK500" s="10"/>
    </row>
    <row r="501" spans="19:37" ht="12.75">
      <c r="S501" s="1"/>
      <c r="T501" s="1"/>
      <c r="U501" s="1"/>
      <c r="V501" s="1"/>
      <c r="W501" s="1"/>
      <c r="X501" s="1"/>
      <c r="Y501" s="11"/>
      <c r="Z501" s="11"/>
      <c r="AA501" s="11"/>
      <c r="AB501" s="11"/>
      <c r="AC501" s="11"/>
      <c r="AK501" s="10"/>
    </row>
    <row r="502" spans="19:37" ht="12.75">
      <c r="S502" s="1"/>
      <c r="T502" s="1"/>
      <c r="U502" s="1"/>
      <c r="V502" s="1"/>
      <c r="W502" s="1"/>
      <c r="X502" s="1"/>
      <c r="Y502" s="11"/>
      <c r="Z502" s="11"/>
      <c r="AA502" s="11"/>
      <c r="AB502" s="11"/>
      <c r="AC502" s="11"/>
      <c r="AK502" s="10"/>
    </row>
    <row r="503" spans="19:37" ht="12.75">
      <c r="S503" s="1"/>
      <c r="T503" s="1"/>
      <c r="U503" s="1"/>
      <c r="V503" s="1"/>
      <c r="W503" s="1"/>
      <c r="X503" s="1"/>
      <c r="Y503" s="11"/>
      <c r="Z503" s="11"/>
      <c r="AA503" s="11"/>
      <c r="AB503" s="11"/>
      <c r="AC503" s="11"/>
      <c r="AK503" s="10"/>
    </row>
    <row r="504" spans="19:37" ht="12.75">
      <c r="S504" s="1"/>
      <c r="T504" s="1"/>
      <c r="U504" s="1"/>
      <c r="V504" s="1"/>
      <c r="W504" s="1"/>
      <c r="X504" s="1"/>
      <c r="Y504" s="11"/>
      <c r="Z504" s="11"/>
      <c r="AA504" s="11"/>
      <c r="AB504" s="11"/>
      <c r="AC504" s="11"/>
      <c r="AK504" s="10"/>
    </row>
    <row r="505" spans="19:37" ht="12.75">
      <c r="S505" s="1"/>
      <c r="T505" s="1"/>
      <c r="U505" s="1"/>
      <c r="V505" s="1"/>
      <c r="W505" s="1"/>
      <c r="X505" s="1"/>
      <c r="Y505" s="11"/>
      <c r="Z505" s="11"/>
      <c r="AA505" s="11"/>
      <c r="AB505" s="11"/>
      <c r="AC505" s="11"/>
      <c r="AK505" s="10"/>
    </row>
    <row r="506" spans="19:37" ht="12.75">
      <c r="S506" s="1"/>
      <c r="T506" s="1"/>
      <c r="U506" s="1"/>
      <c r="V506" s="1"/>
      <c r="W506" s="1"/>
      <c r="X506" s="1"/>
      <c r="Y506" s="11"/>
      <c r="Z506" s="11"/>
      <c r="AA506" s="11"/>
      <c r="AB506" s="11"/>
      <c r="AC506" s="11"/>
      <c r="AK506" s="10"/>
    </row>
    <row r="507" spans="19:37" ht="12.75">
      <c r="S507" s="1"/>
      <c r="T507" s="1"/>
      <c r="U507" s="1"/>
      <c r="V507" s="1"/>
      <c r="W507" s="1"/>
      <c r="X507" s="1"/>
      <c r="Y507" s="11"/>
      <c r="Z507" s="11"/>
      <c r="AA507" s="11"/>
      <c r="AB507" s="11"/>
      <c r="AC507" s="11"/>
      <c r="AK507" s="10"/>
    </row>
    <row r="508" spans="19:37" ht="12.75">
      <c r="S508" s="1"/>
      <c r="T508" s="1"/>
      <c r="U508" s="1"/>
      <c r="V508" s="1"/>
      <c r="W508" s="1"/>
      <c r="X508" s="1"/>
      <c r="Y508" s="11"/>
      <c r="Z508" s="11"/>
      <c r="AA508" s="11"/>
      <c r="AB508" s="11"/>
      <c r="AC508" s="11"/>
      <c r="AK508" s="10"/>
    </row>
    <row r="509" spans="19:37" ht="12.75">
      <c r="S509" s="1"/>
      <c r="T509" s="1"/>
      <c r="U509" s="1"/>
      <c r="V509" s="1"/>
      <c r="W509" s="1"/>
      <c r="X509" s="1"/>
      <c r="Y509" s="11"/>
      <c r="Z509" s="11"/>
      <c r="AA509" s="11"/>
      <c r="AB509" s="11"/>
      <c r="AC509" s="11"/>
      <c r="AK509" s="10"/>
    </row>
    <row r="510" spans="19:37" ht="12.75">
      <c r="S510" s="1"/>
      <c r="T510" s="1"/>
      <c r="U510" s="1"/>
      <c r="V510" s="1"/>
      <c r="W510" s="1"/>
      <c r="X510" s="1"/>
      <c r="Y510" s="11"/>
      <c r="Z510" s="11"/>
      <c r="AA510" s="11"/>
      <c r="AB510" s="11"/>
      <c r="AC510" s="11"/>
      <c r="AK510" s="10"/>
    </row>
    <row r="511" spans="19:37" ht="12.75">
      <c r="S511" s="1"/>
      <c r="T511" s="1"/>
      <c r="U511" s="1"/>
      <c r="V511" s="1"/>
      <c r="W511" s="1"/>
      <c r="X511" s="1"/>
      <c r="Y511" s="11"/>
      <c r="Z511" s="11"/>
      <c r="AA511" s="11"/>
      <c r="AB511" s="11"/>
      <c r="AC511" s="11"/>
      <c r="AK511" s="10"/>
    </row>
    <row r="512" spans="19:37" ht="12.75">
      <c r="S512" s="1"/>
      <c r="T512" s="1"/>
      <c r="U512" s="1"/>
      <c r="V512" s="1"/>
      <c r="W512" s="1"/>
      <c r="X512" s="1"/>
      <c r="Y512" s="11"/>
      <c r="Z512" s="11"/>
      <c r="AA512" s="11"/>
      <c r="AB512" s="11"/>
      <c r="AC512" s="11"/>
      <c r="AK512" s="10"/>
    </row>
    <row r="513" spans="19:37" ht="12.75">
      <c r="S513" s="1"/>
      <c r="T513" s="1"/>
      <c r="U513" s="1"/>
      <c r="V513" s="1"/>
      <c r="W513" s="1"/>
      <c r="X513" s="1"/>
      <c r="Y513" s="11"/>
      <c r="Z513" s="11"/>
      <c r="AA513" s="11"/>
      <c r="AB513" s="11"/>
      <c r="AC513" s="11"/>
      <c r="AK513" s="10"/>
    </row>
    <row r="514" spans="19:37" ht="12.75">
      <c r="S514" s="1"/>
      <c r="T514" s="1"/>
      <c r="U514" s="1"/>
      <c r="V514" s="1"/>
      <c r="W514" s="1"/>
      <c r="X514" s="1"/>
      <c r="Y514" s="11"/>
      <c r="Z514" s="11"/>
      <c r="AA514" s="11"/>
      <c r="AB514" s="11"/>
      <c r="AC514" s="11"/>
      <c r="AK514" s="10"/>
    </row>
    <row r="515" spans="19:37" ht="12.75">
      <c r="S515" s="1"/>
      <c r="T515" s="1"/>
      <c r="U515" s="1"/>
      <c r="V515" s="1"/>
      <c r="W515" s="1"/>
      <c r="X515" s="1"/>
      <c r="Y515" s="11"/>
      <c r="Z515" s="11"/>
      <c r="AA515" s="11"/>
      <c r="AB515" s="11"/>
      <c r="AC515" s="11"/>
      <c r="AK515" s="10"/>
    </row>
    <row r="516" spans="19:37" ht="12.75">
      <c r="S516" s="1"/>
      <c r="T516" s="1"/>
      <c r="U516" s="1"/>
      <c r="V516" s="1"/>
      <c r="W516" s="1"/>
      <c r="X516" s="1"/>
      <c r="Y516" s="11"/>
      <c r="Z516" s="11"/>
      <c r="AA516" s="11"/>
      <c r="AB516" s="11"/>
      <c r="AC516" s="11"/>
      <c r="AK516" s="10"/>
    </row>
    <row r="517" spans="19:37" ht="12.75">
      <c r="S517" s="1"/>
      <c r="T517" s="1"/>
      <c r="U517" s="1"/>
      <c r="V517" s="1"/>
      <c r="W517" s="1"/>
      <c r="X517" s="1"/>
      <c r="Y517" s="11"/>
      <c r="Z517" s="11"/>
      <c r="AA517" s="11"/>
      <c r="AB517" s="11"/>
      <c r="AC517" s="11"/>
      <c r="AK517" s="10"/>
    </row>
    <row r="518" spans="19:37" ht="12.75">
      <c r="S518" s="1"/>
      <c r="T518" s="1"/>
      <c r="U518" s="1"/>
      <c r="V518" s="1"/>
      <c r="W518" s="1"/>
      <c r="X518" s="1"/>
      <c r="Y518" s="11"/>
      <c r="Z518" s="11"/>
      <c r="AA518" s="11"/>
      <c r="AB518" s="11"/>
      <c r="AC518" s="11"/>
      <c r="AK518" s="10"/>
    </row>
    <row r="519" spans="19:37" ht="12.75">
      <c r="S519" s="1"/>
      <c r="T519" s="1"/>
      <c r="U519" s="1"/>
      <c r="V519" s="1"/>
      <c r="W519" s="1"/>
      <c r="X519" s="1"/>
      <c r="Y519" s="11"/>
      <c r="Z519" s="11"/>
      <c r="AA519" s="11"/>
      <c r="AB519" s="11"/>
      <c r="AC519" s="11"/>
      <c r="AK519" s="10"/>
    </row>
    <row r="520" spans="19:37" ht="12.75">
      <c r="S520" s="1"/>
      <c r="T520" s="1"/>
      <c r="U520" s="1"/>
      <c r="V520" s="1"/>
      <c r="W520" s="1"/>
      <c r="X520" s="1"/>
      <c r="Y520" s="11"/>
      <c r="Z520" s="11"/>
      <c r="AA520" s="11"/>
      <c r="AB520" s="11"/>
      <c r="AC520" s="11"/>
      <c r="AK520" s="10"/>
    </row>
    <row r="521" spans="19:37" ht="12.75">
      <c r="S521" s="1"/>
      <c r="T521" s="1"/>
      <c r="U521" s="1"/>
      <c r="V521" s="1"/>
      <c r="W521" s="1"/>
      <c r="X521" s="1"/>
      <c r="Y521" s="11"/>
      <c r="Z521" s="11"/>
      <c r="AA521" s="11"/>
      <c r="AB521" s="11"/>
      <c r="AC521" s="11"/>
      <c r="AK521" s="10"/>
    </row>
    <row r="522" spans="19:37" ht="12.75">
      <c r="S522" s="1"/>
      <c r="T522" s="1"/>
      <c r="U522" s="1"/>
      <c r="V522" s="1"/>
      <c r="W522" s="1"/>
      <c r="X522" s="1"/>
      <c r="Y522" s="11"/>
      <c r="Z522" s="11"/>
      <c r="AA522" s="11"/>
      <c r="AB522" s="11"/>
      <c r="AC522" s="11"/>
      <c r="AK522" s="10"/>
    </row>
    <row r="523" spans="19:37" ht="12.75">
      <c r="S523" s="1"/>
      <c r="T523" s="1"/>
      <c r="U523" s="1"/>
      <c r="V523" s="1"/>
      <c r="W523" s="1"/>
      <c r="X523" s="1"/>
      <c r="Y523" s="11"/>
      <c r="Z523" s="11"/>
      <c r="AA523" s="11"/>
      <c r="AB523" s="11"/>
      <c r="AC523" s="11"/>
      <c r="AK523" s="10"/>
    </row>
    <row r="524" spans="19:37" ht="12.75">
      <c r="S524" s="1"/>
      <c r="T524" s="1"/>
      <c r="U524" s="1"/>
      <c r="V524" s="1"/>
      <c r="W524" s="1"/>
      <c r="X524" s="1"/>
      <c r="Y524" s="11"/>
      <c r="Z524" s="11"/>
      <c r="AA524" s="11"/>
      <c r="AB524" s="11"/>
      <c r="AC524" s="11"/>
      <c r="AK524" s="10"/>
    </row>
    <row r="525" spans="19:37" ht="12.75">
      <c r="S525" s="1"/>
      <c r="T525" s="1"/>
      <c r="U525" s="1"/>
      <c r="V525" s="1"/>
      <c r="W525" s="1"/>
      <c r="X525" s="1"/>
      <c r="Y525" s="11"/>
      <c r="Z525" s="11"/>
      <c r="AA525" s="11"/>
      <c r="AB525" s="11"/>
      <c r="AC525" s="11"/>
      <c r="AK525" s="10"/>
    </row>
    <row r="526" spans="19:37" ht="12.75">
      <c r="S526" s="1"/>
      <c r="T526" s="1"/>
      <c r="U526" s="1"/>
      <c r="V526" s="1"/>
      <c r="W526" s="1"/>
      <c r="X526" s="1"/>
      <c r="Y526" s="11"/>
      <c r="Z526" s="11"/>
      <c r="AA526" s="11"/>
      <c r="AB526" s="11"/>
      <c r="AC526" s="11"/>
      <c r="AK526" s="10"/>
    </row>
    <row r="527" spans="19:37" ht="12.75">
      <c r="S527" s="1"/>
      <c r="T527" s="1"/>
      <c r="U527" s="1"/>
      <c r="V527" s="1"/>
      <c r="W527" s="1"/>
      <c r="X527" s="1"/>
      <c r="Y527" s="11"/>
      <c r="Z527" s="11"/>
      <c r="AA527" s="11"/>
      <c r="AB527" s="11"/>
      <c r="AC527" s="11"/>
      <c r="AK527" s="10"/>
    </row>
    <row r="528" spans="19:37" ht="12.75">
      <c r="S528" s="1"/>
      <c r="T528" s="1"/>
      <c r="U528" s="1"/>
      <c r="V528" s="1"/>
      <c r="W528" s="1"/>
      <c r="X528" s="1"/>
      <c r="Y528" s="11"/>
      <c r="Z528" s="11"/>
      <c r="AA528" s="11"/>
      <c r="AB528" s="11"/>
      <c r="AC528" s="11"/>
      <c r="AK528" s="10"/>
    </row>
    <row r="529" spans="19:37" ht="12.75">
      <c r="S529" s="1"/>
      <c r="T529" s="1"/>
      <c r="U529" s="1"/>
      <c r="V529" s="1"/>
      <c r="W529" s="1"/>
      <c r="X529" s="1"/>
      <c r="Y529" s="11"/>
      <c r="Z529" s="11"/>
      <c r="AA529" s="11"/>
      <c r="AB529" s="11"/>
      <c r="AC529" s="11"/>
      <c r="AK529" s="10"/>
    </row>
    <row r="530" spans="19:37" ht="12.75">
      <c r="S530" s="1"/>
      <c r="T530" s="1"/>
      <c r="U530" s="1"/>
      <c r="V530" s="1"/>
      <c r="W530" s="1"/>
      <c r="X530" s="1"/>
      <c r="Y530" s="11"/>
      <c r="Z530" s="11"/>
      <c r="AA530" s="11"/>
      <c r="AB530" s="11"/>
      <c r="AC530" s="11"/>
      <c r="AK530" s="10"/>
    </row>
    <row r="531" spans="19:37" ht="12.75">
      <c r="S531" s="1"/>
      <c r="T531" s="1"/>
      <c r="U531" s="1"/>
      <c r="V531" s="1"/>
      <c r="W531" s="1"/>
      <c r="X531" s="1"/>
      <c r="Y531" s="11"/>
      <c r="Z531" s="11"/>
      <c r="AA531" s="11"/>
      <c r="AB531" s="11"/>
      <c r="AC531" s="11"/>
      <c r="AK531" s="10"/>
    </row>
    <row r="532" spans="19:37" ht="12.75">
      <c r="S532" s="1"/>
      <c r="T532" s="1"/>
      <c r="U532" s="1"/>
      <c r="V532" s="1"/>
      <c r="W532" s="1"/>
      <c r="X532" s="1"/>
      <c r="Y532" s="11"/>
      <c r="Z532" s="11"/>
      <c r="AA532" s="11"/>
      <c r="AB532" s="11"/>
      <c r="AC532" s="11"/>
      <c r="AK532" s="10"/>
    </row>
    <row r="533" spans="19:37" ht="12.75">
      <c r="S533" s="1"/>
      <c r="T533" s="1"/>
      <c r="U533" s="1"/>
      <c r="V533" s="1"/>
      <c r="W533" s="1"/>
      <c r="X533" s="1"/>
      <c r="Y533" s="11"/>
      <c r="Z533" s="11"/>
      <c r="AA533" s="11"/>
      <c r="AB533" s="11"/>
      <c r="AC533" s="11"/>
      <c r="AK533" s="10"/>
    </row>
    <row r="534" spans="19:37" ht="12.75">
      <c r="S534" s="1"/>
      <c r="T534" s="1"/>
      <c r="U534" s="1"/>
      <c r="V534" s="1"/>
      <c r="W534" s="1"/>
      <c r="X534" s="1"/>
      <c r="Y534" s="11"/>
      <c r="Z534" s="11"/>
      <c r="AA534" s="11"/>
      <c r="AB534" s="11"/>
      <c r="AC534" s="11"/>
      <c r="AK534" s="10"/>
    </row>
    <row r="535" spans="19:37" ht="12.75">
      <c r="S535" s="1"/>
      <c r="T535" s="1"/>
      <c r="U535" s="1"/>
      <c r="V535" s="1"/>
      <c r="W535" s="1"/>
      <c r="X535" s="1"/>
      <c r="Y535" s="11"/>
      <c r="Z535" s="11"/>
      <c r="AA535" s="11"/>
      <c r="AB535" s="11"/>
      <c r="AC535" s="11"/>
      <c r="AK535" s="10"/>
    </row>
    <row r="536" spans="19:37" ht="12.75">
      <c r="S536" s="1"/>
      <c r="T536" s="1"/>
      <c r="U536" s="1"/>
      <c r="V536" s="1"/>
      <c r="W536" s="1"/>
      <c r="X536" s="1"/>
      <c r="Y536" s="11"/>
      <c r="Z536" s="11"/>
      <c r="AA536" s="11"/>
      <c r="AB536" s="11"/>
      <c r="AC536" s="11"/>
      <c r="AK536" s="10"/>
    </row>
    <row r="537" spans="19:37" ht="12.75">
      <c r="S537" s="1"/>
      <c r="T537" s="1"/>
      <c r="U537" s="1"/>
      <c r="V537" s="1"/>
      <c r="W537" s="1"/>
      <c r="X537" s="1"/>
      <c r="Y537" s="11"/>
      <c r="Z537" s="11"/>
      <c r="AA537" s="11"/>
      <c r="AB537" s="11"/>
      <c r="AC537" s="11"/>
      <c r="AK537" s="10"/>
    </row>
    <row r="538" spans="19:37" ht="12.75">
      <c r="S538" s="1"/>
      <c r="T538" s="1"/>
      <c r="U538" s="1"/>
      <c r="V538" s="1"/>
      <c r="W538" s="1"/>
      <c r="X538" s="1"/>
      <c r="Y538" s="11"/>
      <c r="Z538" s="11"/>
      <c r="AA538" s="11"/>
      <c r="AB538" s="11"/>
      <c r="AC538" s="11"/>
      <c r="AK538" s="10"/>
    </row>
    <row r="539" spans="19:37" ht="12.75">
      <c r="S539" s="1"/>
      <c r="T539" s="1"/>
      <c r="U539" s="1"/>
      <c r="V539" s="1"/>
      <c r="W539" s="1"/>
      <c r="X539" s="1"/>
      <c r="Y539" s="11"/>
      <c r="Z539" s="11"/>
      <c r="AA539" s="11"/>
      <c r="AB539" s="11"/>
      <c r="AC539" s="11"/>
      <c r="AK539" s="10"/>
    </row>
    <row r="540" spans="19:37" ht="12.75">
      <c r="S540" s="1"/>
      <c r="T540" s="1"/>
      <c r="U540" s="1"/>
      <c r="V540" s="1"/>
      <c r="W540" s="1"/>
      <c r="X540" s="1"/>
      <c r="Y540" s="11"/>
      <c r="Z540" s="11"/>
      <c r="AA540" s="11"/>
      <c r="AB540" s="11"/>
      <c r="AC540" s="11"/>
      <c r="AK540" s="10"/>
    </row>
    <row r="541" spans="19:37" ht="12.75">
      <c r="S541" s="1"/>
      <c r="T541" s="1"/>
      <c r="U541" s="1"/>
      <c r="V541" s="1"/>
      <c r="W541" s="1"/>
      <c r="X541" s="1"/>
      <c r="Y541" s="11"/>
      <c r="Z541" s="11"/>
      <c r="AA541" s="11"/>
      <c r="AB541" s="11"/>
      <c r="AC541" s="11"/>
      <c r="AK541" s="10"/>
    </row>
    <row r="542" spans="19:37" ht="12.75">
      <c r="S542" s="1"/>
      <c r="T542" s="1"/>
      <c r="U542" s="1"/>
      <c r="V542" s="1"/>
      <c r="W542" s="1"/>
      <c r="X542" s="1"/>
      <c r="Y542" s="11"/>
      <c r="Z542" s="11"/>
      <c r="AA542" s="11"/>
      <c r="AB542" s="11"/>
      <c r="AC542" s="11"/>
      <c r="AK542" s="10"/>
    </row>
    <row r="543" spans="19:37" ht="12.75">
      <c r="S543" s="1"/>
      <c r="T543" s="1"/>
      <c r="U543" s="1"/>
      <c r="V543" s="1"/>
      <c r="W543" s="1"/>
      <c r="X543" s="1"/>
      <c r="Y543" s="11"/>
      <c r="Z543" s="11"/>
      <c r="AA543" s="11"/>
      <c r="AB543" s="11"/>
      <c r="AC543" s="11"/>
      <c r="AK543" s="10"/>
    </row>
    <row r="544" spans="19:37" ht="12.75">
      <c r="S544" s="1"/>
      <c r="T544" s="1"/>
      <c r="U544" s="1"/>
      <c r="V544" s="1"/>
      <c r="W544" s="1"/>
      <c r="X544" s="1"/>
      <c r="Y544" s="11"/>
      <c r="Z544" s="11"/>
      <c r="AA544" s="11"/>
      <c r="AB544" s="11"/>
      <c r="AC544" s="11"/>
      <c r="AK544" s="10"/>
    </row>
    <row r="545" spans="19:37" ht="12.75">
      <c r="S545" s="1"/>
      <c r="T545" s="1"/>
      <c r="U545" s="1"/>
      <c r="V545" s="1"/>
      <c r="W545" s="1"/>
      <c r="X545" s="1"/>
      <c r="Y545" s="11"/>
      <c r="Z545" s="11"/>
      <c r="AA545" s="11"/>
      <c r="AB545" s="11"/>
      <c r="AC545" s="11"/>
      <c r="AK545" s="10"/>
    </row>
    <row r="546" spans="19:37" ht="12.75">
      <c r="S546" s="1"/>
      <c r="T546" s="1"/>
      <c r="U546" s="1"/>
      <c r="V546" s="1"/>
      <c r="W546" s="1"/>
      <c r="X546" s="1"/>
      <c r="Y546" s="11"/>
      <c r="Z546" s="11"/>
      <c r="AA546" s="11"/>
      <c r="AB546" s="11"/>
      <c r="AC546" s="11"/>
      <c r="AK546" s="10"/>
    </row>
    <row r="547" spans="19:37" ht="12.75">
      <c r="S547" s="1"/>
      <c r="T547" s="1"/>
      <c r="U547" s="1"/>
      <c r="V547" s="1"/>
      <c r="W547" s="1"/>
      <c r="X547" s="1"/>
      <c r="Y547" s="11"/>
      <c r="Z547" s="11"/>
      <c r="AA547" s="11"/>
      <c r="AB547" s="11"/>
      <c r="AC547" s="11"/>
      <c r="AK547" s="10"/>
    </row>
    <row r="548" spans="19:37" ht="12.75">
      <c r="S548" s="1"/>
      <c r="T548" s="1"/>
      <c r="U548" s="1"/>
      <c r="V548" s="1"/>
      <c r="W548" s="1"/>
      <c r="X548" s="1"/>
      <c r="Y548" s="11"/>
      <c r="Z548" s="11"/>
      <c r="AA548" s="11"/>
      <c r="AB548" s="11"/>
      <c r="AC548" s="11"/>
      <c r="AK548" s="10"/>
    </row>
    <row r="549" spans="19:37" ht="12.75">
      <c r="S549" s="1"/>
      <c r="T549" s="1"/>
      <c r="U549" s="1"/>
      <c r="V549" s="1"/>
      <c r="W549" s="1"/>
      <c r="X549" s="1"/>
      <c r="Y549" s="11"/>
      <c r="Z549" s="11"/>
      <c r="AA549" s="11"/>
      <c r="AB549" s="11"/>
      <c r="AC549" s="11"/>
      <c r="AK549" s="10"/>
    </row>
    <row r="550" spans="19:37" ht="12.75">
      <c r="S550" s="1"/>
      <c r="T550" s="1"/>
      <c r="U550" s="1"/>
      <c r="V550" s="1"/>
      <c r="W550" s="1"/>
      <c r="X550" s="1"/>
      <c r="Y550" s="11"/>
      <c r="Z550" s="11"/>
      <c r="AA550" s="11"/>
      <c r="AB550" s="11"/>
      <c r="AC550" s="11"/>
      <c r="AK550" s="10"/>
    </row>
    <row r="551" spans="19:37" ht="12.75">
      <c r="S551" s="1"/>
      <c r="T551" s="1"/>
      <c r="U551" s="1"/>
      <c r="V551" s="1"/>
      <c r="W551" s="1"/>
      <c r="X551" s="1"/>
      <c r="Y551" s="11"/>
      <c r="Z551" s="11"/>
      <c r="AA551" s="11"/>
      <c r="AB551" s="11"/>
      <c r="AC551" s="11"/>
      <c r="AK551" s="10"/>
    </row>
    <row r="552" spans="19:37" ht="12.75">
      <c r="S552" s="1"/>
      <c r="T552" s="1"/>
      <c r="U552" s="1"/>
      <c r="V552" s="1"/>
      <c r="W552" s="1"/>
      <c r="X552" s="1"/>
      <c r="Y552" s="11"/>
      <c r="Z552" s="11"/>
      <c r="AA552" s="11"/>
      <c r="AB552" s="11"/>
      <c r="AC552" s="11"/>
      <c r="AK552" s="10"/>
    </row>
    <row r="553" spans="19:37" ht="12.75">
      <c r="S553" s="1"/>
      <c r="T553" s="1"/>
      <c r="U553" s="1"/>
      <c r="V553" s="1"/>
      <c r="W553" s="1"/>
      <c r="X553" s="1"/>
      <c r="Y553" s="11"/>
      <c r="Z553" s="11"/>
      <c r="AA553" s="11"/>
      <c r="AB553" s="11"/>
      <c r="AC553" s="11"/>
      <c r="AK553" s="10"/>
    </row>
    <row r="554" spans="19:37" ht="12.75">
      <c r="S554" s="1"/>
      <c r="T554" s="1"/>
      <c r="U554" s="1"/>
      <c r="V554" s="1"/>
      <c r="W554" s="1"/>
      <c r="X554" s="1"/>
      <c r="Y554" s="11"/>
      <c r="Z554" s="11"/>
      <c r="AA554" s="11"/>
      <c r="AB554" s="11"/>
      <c r="AC554" s="11"/>
      <c r="AK554" s="10"/>
    </row>
    <row r="555" spans="19:37" ht="12.75">
      <c r="S555" s="1"/>
      <c r="T555" s="1"/>
      <c r="U555" s="1"/>
      <c r="V555" s="1"/>
      <c r="W555" s="1"/>
      <c r="X555" s="1"/>
      <c r="Y555" s="11"/>
      <c r="Z555" s="11"/>
      <c r="AA555" s="11"/>
      <c r="AB555" s="11"/>
      <c r="AC555" s="11"/>
      <c r="AK555" s="10"/>
    </row>
    <row r="556" spans="19:37" ht="12.75">
      <c r="S556" s="1"/>
      <c r="T556" s="1"/>
      <c r="U556" s="1"/>
      <c r="V556" s="1"/>
      <c r="W556" s="1"/>
      <c r="X556" s="1"/>
      <c r="Y556" s="11"/>
      <c r="Z556" s="11"/>
      <c r="AA556" s="11"/>
      <c r="AB556" s="11"/>
      <c r="AC556" s="11"/>
      <c r="AK556" s="10"/>
    </row>
    <row r="557" spans="19:37" ht="12.75">
      <c r="S557" s="1"/>
      <c r="T557" s="1"/>
      <c r="U557" s="1"/>
      <c r="V557" s="1"/>
      <c r="W557" s="1"/>
      <c r="X557" s="1"/>
      <c r="Y557" s="11"/>
      <c r="Z557" s="11"/>
      <c r="AA557" s="11"/>
      <c r="AB557" s="11"/>
      <c r="AC557" s="11"/>
      <c r="AK557" s="10"/>
    </row>
    <row r="558" spans="19:37" ht="12.75">
      <c r="S558" s="1"/>
      <c r="T558" s="1"/>
      <c r="U558" s="1"/>
      <c r="V558" s="1"/>
      <c r="W558" s="1"/>
      <c r="X558" s="1"/>
      <c r="Y558" s="11"/>
      <c r="Z558" s="11"/>
      <c r="AA558" s="11"/>
      <c r="AB558" s="11"/>
      <c r="AC558" s="11"/>
      <c r="AK558" s="10"/>
    </row>
    <row r="559" spans="19:37" ht="12.75">
      <c r="S559" s="1"/>
      <c r="T559" s="1"/>
      <c r="U559" s="1"/>
      <c r="V559" s="1"/>
      <c r="W559" s="1"/>
      <c r="X559" s="1"/>
      <c r="Y559" s="11"/>
      <c r="Z559" s="11"/>
      <c r="AA559" s="11"/>
      <c r="AB559" s="11"/>
      <c r="AC559" s="11"/>
      <c r="AK559" s="10"/>
    </row>
    <row r="560" spans="19:37" ht="12.75">
      <c r="S560" s="1"/>
      <c r="T560" s="1"/>
      <c r="U560" s="1"/>
      <c r="V560" s="1"/>
      <c r="W560" s="1"/>
      <c r="X560" s="1"/>
      <c r="Y560" s="11"/>
      <c r="Z560" s="11"/>
      <c r="AA560" s="11"/>
      <c r="AB560" s="11"/>
      <c r="AC560" s="11"/>
      <c r="AK560" s="10"/>
    </row>
    <row r="561" spans="19:37" ht="12.75">
      <c r="S561" s="1"/>
      <c r="T561" s="1"/>
      <c r="U561" s="1"/>
      <c r="V561" s="1"/>
      <c r="W561" s="1"/>
      <c r="X561" s="1"/>
      <c r="Y561" s="11"/>
      <c r="Z561" s="11"/>
      <c r="AA561" s="11"/>
      <c r="AB561" s="11"/>
      <c r="AC561" s="11"/>
      <c r="AK561" s="10"/>
    </row>
    <row r="562" spans="19:37" ht="12.75">
      <c r="S562" s="1"/>
      <c r="T562" s="1"/>
      <c r="U562" s="1"/>
      <c r="V562" s="1"/>
      <c r="W562" s="1"/>
      <c r="X562" s="1"/>
      <c r="Y562" s="11"/>
      <c r="Z562" s="11"/>
      <c r="AA562" s="11"/>
      <c r="AB562" s="11"/>
      <c r="AC562" s="11"/>
      <c r="AK562" s="10"/>
    </row>
    <row r="563" spans="19:37" ht="12.75">
      <c r="S563" s="1"/>
      <c r="T563" s="1"/>
      <c r="U563" s="1"/>
      <c r="V563" s="1"/>
      <c r="W563" s="1"/>
      <c r="X563" s="1"/>
      <c r="Y563" s="11"/>
      <c r="Z563" s="11"/>
      <c r="AA563" s="11"/>
      <c r="AB563" s="11"/>
      <c r="AC563" s="11"/>
      <c r="AK563" s="10"/>
    </row>
    <row r="564" spans="19:37" ht="12.75">
      <c r="S564" s="1"/>
      <c r="T564" s="1"/>
      <c r="U564" s="1"/>
      <c r="V564" s="1"/>
      <c r="W564" s="1"/>
      <c r="X564" s="1"/>
      <c r="Y564" s="11"/>
      <c r="Z564" s="11"/>
      <c r="AA564" s="11"/>
      <c r="AB564" s="11"/>
      <c r="AC564" s="11"/>
      <c r="AK564" s="10"/>
    </row>
    <row r="565" spans="19:37" ht="12.75">
      <c r="S565" s="1"/>
      <c r="T565" s="1"/>
      <c r="U565" s="1"/>
      <c r="V565" s="1"/>
      <c r="W565" s="1"/>
      <c r="X565" s="1"/>
      <c r="Y565" s="11"/>
      <c r="Z565" s="11"/>
      <c r="AA565" s="11"/>
      <c r="AB565" s="11"/>
      <c r="AC565" s="11"/>
      <c r="AK565" s="10"/>
    </row>
    <row r="566" spans="19:37" ht="12.75">
      <c r="S566" s="1"/>
      <c r="T566" s="1"/>
      <c r="U566" s="1"/>
      <c r="V566" s="1"/>
      <c r="W566" s="1"/>
      <c r="X566" s="1"/>
      <c r="Y566" s="11"/>
      <c r="Z566" s="11"/>
      <c r="AA566" s="11"/>
      <c r="AB566" s="11"/>
      <c r="AC566" s="11"/>
      <c r="AK566" s="10"/>
    </row>
    <row r="567" spans="19:37" ht="12.75">
      <c r="S567" s="1"/>
      <c r="T567" s="1"/>
      <c r="U567" s="1"/>
      <c r="V567" s="1"/>
      <c r="W567" s="1"/>
      <c r="X567" s="1"/>
      <c r="Y567" s="11"/>
      <c r="Z567" s="11"/>
      <c r="AA567" s="11"/>
      <c r="AB567" s="11"/>
      <c r="AC567" s="11"/>
      <c r="AK567" s="10"/>
    </row>
    <row r="568" spans="19:37" ht="12.75">
      <c r="S568" s="1"/>
      <c r="T568" s="1"/>
      <c r="U568" s="1"/>
      <c r="V568" s="1"/>
      <c r="W568" s="1"/>
      <c r="X568" s="1"/>
      <c r="Y568" s="11"/>
      <c r="Z568" s="11"/>
      <c r="AA568" s="11"/>
      <c r="AB568" s="11"/>
      <c r="AC568" s="11"/>
      <c r="AK568" s="10"/>
    </row>
    <row r="569" spans="19:37" ht="12.75">
      <c r="S569" s="1"/>
      <c r="T569" s="1"/>
      <c r="U569" s="1"/>
      <c r="V569" s="1"/>
      <c r="W569" s="1"/>
      <c r="X569" s="1"/>
      <c r="Y569" s="11"/>
      <c r="Z569" s="11"/>
      <c r="AA569" s="11"/>
      <c r="AB569" s="11"/>
      <c r="AC569" s="11"/>
      <c r="AK569" s="10"/>
    </row>
    <row r="570" spans="19:37" ht="12.75">
      <c r="S570" s="1"/>
      <c r="T570" s="1"/>
      <c r="U570" s="1"/>
      <c r="V570" s="1"/>
      <c r="W570" s="1"/>
      <c r="X570" s="1"/>
      <c r="Y570" s="11"/>
      <c r="Z570" s="11"/>
      <c r="AA570" s="11"/>
      <c r="AB570" s="11"/>
      <c r="AC570" s="11"/>
      <c r="AK570" s="10"/>
    </row>
    <row r="571" spans="19:37" ht="12.75">
      <c r="S571" s="1"/>
      <c r="T571" s="1"/>
      <c r="U571" s="1"/>
      <c r="V571" s="1"/>
      <c r="W571" s="1"/>
      <c r="X571" s="1"/>
      <c r="Y571" s="11"/>
      <c r="Z571" s="11"/>
      <c r="AA571" s="11"/>
      <c r="AB571" s="11"/>
      <c r="AC571" s="11"/>
      <c r="AK571" s="10"/>
    </row>
    <row r="572" spans="19:37" ht="12.75">
      <c r="S572" s="1"/>
      <c r="T572" s="1"/>
      <c r="U572" s="1"/>
      <c r="V572" s="1"/>
      <c r="W572" s="1"/>
      <c r="X572" s="1"/>
      <c r="Y572" s="11"/>
      <c r="Z572" s="11"/>
      <c r="AA572" s="11"/>
      <c r="AB572" s="11"/>
      <c r="AC572" s="11"/>
      <c r="AK572" s="10"/>
    </row>
    <row r="573" spans="19:37" ht="12.75">
      <c r="S573" s="1"/>
      <c r="T573" s="1"/>
      <c r="U573" s="1"/>
      <c r="V573" s="1"/>
      <c r="W573" s="1"/>
      <c r="X573" s="1"/>
      <c r="Y573" s="11"/>
      <c r="Z573" s="11"/>
      <c r="AA573" s="11"/>
      <c r="AB573" s="11"/>
      <c r="AC573" s="11"/>
      <c r="AK573" s="10"/>
    </row>
    <row r="574" spans="19:37" ht="12.75">
      <c r="S574" s="1"/>
      <c r="T574" s="1"/>
      <c r="U574" s="1"/>
      <c r="V574" s="1"/>
      <c r="W574" s="1"/>
      <c r="X574" s="1"/>
      <c r="Y574" s="11"/>
      <c r="Z574" s="11"/>
      <c r="AA574" s="11"/>
      <c r="AB574" s="11"/>
      <c r="AC574" s="11"/>
      <c r="AK574" s="10"/>
    </row>
    <row r="575" spans="19:37" ht="12.75">
      <c r="S575" s="1"/>
      <c r="T575" s="1"/>
      <c r="U575" s="1"/>
      <c r="V575" s="1"/>
      <c r="W575" s="1"/>
      <c r="X575" s="1"/>
      <c r="Y575" s="11"/>
      <c r="Z575" s="11"/>
      <c r="AA575" s="11"/>
      <c r="AB575" s="11"/>
      <c r="AC575" s="11"/>
      <c r="AK575" s="10"/>
    </row>
    <row r="576" spans="19:37" ht="12.75">
      <c r="S576" s="1"/>
      <c r="T576" s="1"/>
      <c r="U576" s="1"/>
      <c r="V576" s="1"/>
      <c r="W576" s="1"/>
      <c r="X576" s="1"/>
      <c r="Y576" s="11"/>
      <c r="Z576" s="11"/>
      <c r="AA576" s="11"/>
      <c r="AB576" s="11"/>
      <c r="AC576" s="11"/>
      <c r="AK576" s="10"/>
    </row>
    <row r="577" spans="19:37" ht="12.75">
      <c r="S577" s="1"/>
      <c r="T577" s="1"/>
      <c r="U577" s="1"/>
      <c r="V577" s="1"/>
      <c r="W577" s="1"/>
      <c r="X577" s="1"/>
      <c r="Y577" s="11"/>
      <c r="Z577" s="11"/>
      <c r="AA577" s="11"/>
      <c r="AB577" s="11"/>
      <c r="AC577" s="11"/>
      <c r="AK577" s="10"/>
    </row>
    <row r="578" spans="19:37" ht="12.75">
      <c r="S578" s="1"/>
      <c r="T578" s="1"/>
      <c r="U578" s="1"/>
      <c r="V578" s="1"/>
      <c r="W578" s="1"/>
      <c r="X578" s="1"/>
      <c r="Y578" s="11"/>
      <c r="Z578" s="11"/>
      <c r="AA578" s="11"/>
      <c r="AB578" s="11"/>
      <c r="AC578" s="11"/>
      <c r="AK578" s="10"/>
    </row>
    <row r="579" spans="19:37" ht="12.75">
      <c r="S579" s="1"/>
      <c r="T579" s="1"/>
      <c r="U579" s="1"/>
      <c r="V579" s="1"/>
      <c r="W579" s="1"/>
      <c r="X579" s="1"/>
      <c r="Y579" s="11"/>
      <c r="Z579" s="11"/>
      <c r="AA579" s="11"/>
      <c r="AB579" s="11"/>
      <c r="AC579" s="11"/>
      <c r="AK579" s="10"/>
    </row>
    <row r="580" spans="19:37" ht="12.75">
      <c r="S580" s="1"/>
      <c r="T580" s="1"/>
      <c r="U580" s="1"/>
      <c r="V580" s="1"/>
      <c r="W580" s="1"/>
      <c r="X580" s="1"/>
      <c r="Y580" s="11"/>
      <c r="Z580" s="11"/>
      <c r="AA580" s="11"/>
      <c r="AB580" s="11"/>
      <c r="AC580" s="11"/>
      <c r="AK580" s="10"/>
    </row>
    <row r="581" spans="19:37" ht="12.75">
      <c r="S581" s="1"/>
      <c r="T581" s="1"/>
      <c r="U581" s="1"/>
      <c r="V581" s="1"/>
      <c r="W581" s="1"/>
      <c r="X581" s="1"/>
      <c r="Y581" s="11"/>
      <c r="Z581" s="11"/>
      <c r="AA581" s="11"/>
      <c r="AB581" s="11"/>
      <c r="AC581" s="11"/>
      <c r="AK581" s="10"/>
    </row>
    <row r="582" spans="19:37" ht="12.75">
      <c r="S582" s="1"/>
      <c r="T582" s="1"/>
      <c r="U582" s="1"/>
      <c r="V582" s="1"/>
      <c r="W582" s="1"/>
      <c r="X582" s="1"/>
      <c r="Y582" s="11"/>
      <c r="Z582" s="11"/>
      <c r="AA582" s="11"/>
      <c r="AB582" s="11"/>
      <c r="AC582" s="11"/>
      <c r="AK582" s="10"/>
    </row>
    <row r="583" spans="19:37" ht="12.75">
      <c r="S583" s="1"/>
      <c r="T583" s="1"/>
      <c r="U583" s="1"/>
      <c r="V583" s="1"/>
      <c r="W583" s="1"/>
      <c r="X583" s="1"/>
      <c r="Y583" s="11"/>
      <c r="Z583" s="11"/>
      <c r="AA583" s="11"/>
      <c r="AB583" s="11"/>
      <c r="AC583" s="11"/>
      <c r="AK583" s="10"/>
    </row>
    <row r="584" spans="19:37" ht="12.75">
      <c r="S584" s="1"/>
      <c r="T584" s="1"/>
      <c r="U584" s="1"/>
      <c r="V584" s="1"/>
      <c r="W584" s="1"/>
      <c r="X584" s="1"/>
      <c r="Y584" s="11"/>
      <c r="Z584" s="11"/>
      <c r="AA584" s="11"/>
      <c r="AB584" s="11"/>
      <c r="AC584" s="11"/>
      <c r="AK584" s="10"/>
    </row>
    <row r="585" spans="19:37" ht="12.75">
      <c r="S585" s="1"/>
      <c r="T585" s="1"/>
      <c r="U585" s="1"/>
      <c r="V585" s="1"/>
      <c r="W585" s="1"/>
      <c r="X585" s="1"/>
      <c r="Y585" s="11"/>
      <c r="Z585" s="11"/>
      <c r="AA585" s="11"/>
      <c r="AB585" s="11"/>
      <c r="AC585" s="11"/>
      <c r="AK585" s="10"/>
    </row>
    <row r="586" spans="19:37" ht="12.75">
      <c r="S586" s="1"/>
      <c r="T586" s="1"/>
      <c r="U586" s="1"/>
      <c r="V586" s="1"/>
      <c r="W586" s="1"/>
      <c r="X586" s="1"/>
      <c r="Y586" s="11"/>
      <c r="Z586" s="11"/>
      <c r="AA586" s="11"/>
      <c r="AB586" s="11"/>
      <c r="AC586" s="11"/>
      <c r="AK586" s="10"/>
    </row>
    <row r="587" spans="19:37" ht="12.75">
      <c r="S587" s="1"/>
      <c r="T587" s="1"/>
      <c r="U587" s="1"/>
      <c r="V587" s="1"/>
      <c r="W587" s="1"/>
      <c r="X587" s="1"/>
      <c r="Y587" s="11"/>
      <c r="Z587" s="11"/>
      <c r="AA587" s="11"/>
      <c r="AB587" s="11"/>
      <c r="AC587" s="11"/>
      <c r="AK587" s="10"/>
    </row>
    <row r="588" spans="19:37" ht="12.75">
      <c r="S588" s="1"/>
      <c r="T588" s="1"/>
      <c r="U588" s="1"/>
      <c r="V588" s="1"/>
      <c r="W588" s="1"/>
      <c r="X588" s="1"/>
      <c r="Y588" s="11"/>
      <c r="Z588" s="11"/>
      <c r="AA588" s="11"/>
      <c r="AB588" s="11"/>
      <c r="AC588" s="11"/>
      <c r="AK588" s="10"/>
    </row>
    <row r="589" spans="19:37" ht="12.75">
      <c r="S589" s="1"/>
      <c r="T589" s="1"/>
      <c r="U589" s="1"/>
      <c r="V589" s="1"/>
      <c r="W589" s="1"/>
      <c r="X589" s="1"/>
      <c r="Y589" s="11"/>
      <c r="Z589" s="11"/>
      <c r="AA589" s="11"/>
      <c r="AB589" s="11"/>
      <c r="AC589" s="11"/>
      <c r="AK589" s="10"/>
    </row>
    <row r="590" spans="19:37" ht="12.75">
      <c r="S590" s="1"/>
      <c r="T590" s="1"/>
      <c r="U590" s="1"/>
      <c r="V590" s="1"/>
      <c r="W590" s="1"/>
      <c r="X590" s="1"/>
      <c r="Y590" s="11"/>
      <c r="Z590" s="11"/>
      <c r="AA590" s="11"/>
      <c r="AB590" s="11"/>
      <c r="AC590" s="11"/>
      <c r="AK590" s="10"/>
    </row>
    <row r="591" spans="19:37" ht="12.75">
      <c r="S591" s="1"/>
      <c r="T591" s="1"/>
      <c r="U591" s="1"/>
      <c r="V591" s="1"/>
      <c r="W591" s="1"/>
      <c r="X591" s="1"/>
      <c r="Y591" s="11"/>
      <c r="Z591" s="11"/>
      <c r="AA591" s="11"/>
      <c r="AB591" s="11"/>
      <c r="AC591" s="11"/>
      <c r="AK591" s="10"/>
    </row>
    <row r="592" spans="19:37" ht="12.75">
      <c r="S592" s="1"/>
      <c r="T592" s="1"/>
      <c r="U592" s="1"/>
      <c r="V592" s="1"/>
      <c r="W592" s="1"/>
      <c r="X592" s="1"/>
      <c r="Y592" s="11"/>
      <c r="Z592" s="11"/>
      <c r="AA592" s="11"/>
      <c r="AB592" s="11"/>
      <c r="AC592" s="11"/>
      <c r="AK592" s="10"/>
    </row>
    <row r="593" spans="19:37" ht="12.75">
      <c r="S593" s="1"/>
      <c r="T593" s="1"/>
      <c r="U593" s="1"/>
      <c r="V593" s="1"/>
      <c r="W593" s="1"/>
      <c r="X593" s="1"/>
      <c r="Y593" s="11"/>
      <c r="Z593" s="11"/>
      <c r="AA593" s="11"/>
      <c r="AB593" s="11"/>
      <c r="AC593" s="11"/>
      <c r="AK593" s="10"/>
    </row>
    <row r="594" spans="19:37" ht="12.75">
      <c r="S594" s="1"/>
      <c r="T594" s="1"/>
      <c r="U594" s="1"/>
      <c r="V594" s="1"/>
      <c r="W594" s="1"/>
      <c r="X594" s="1"/>
      <c r="Y594" s="11"/>
      <c r="Z594" s="11"/>
      <c r="AA594" s="11"/>
      <c r="AB594" s="11"/>
      <c r="AC594" s="11"/>
      <c r="AK594" s="10"/>
    </row>
    <row r="595" spans="19:37" ht="12.75">
      <c r="S595" s="1"/>
      <c r="T595" s="1"/>
      <c r="U595" s="1"/>
      <c r="V595" s="1"/>
      <c r="W595" s="1"/>
      <c r="X595" s="1"/>
      <c r="Y595" s="11"/>
      <c r="Z595" s="11"/>
      <c r="AA595" s="11"/>
      <c r="AB595" s="11"/>
      <c r="AC595" s="11"/>
      <c r="AK595" s="10"/>
    </row>
    <row r="596" spans="19:37" ht="12.75">
      <c r="S596" s="1"/>
      <c r="T596" s="1"/>
      <c r="U596" s="1"/>
      <c r="V596" s="1"/>
      <c r="W596" s="1"/>
      <c r="X596" s="1"/>
      <c r="Y596" s="11"/>
      <c r="Z596" s="11"/>
      <c r="AA596" s="11"/>
      <c r="AB596" s="11"/>
      <c r="AC596" s="11"/>
      <c r="AK596" s="10"/>
    </row>
    <row r="597" spans="19:37" ht="12.75">
      <c r="S597" s="1"/>
      <c r="T597" s="1"/>
      <c r="U597" s="1"/>
      <c r="V597" s="1"/>
      <c r="W597" s="1"/>
      <c r="X597" s="1"/>
      <c r="Y597" s="11"/>
      <c r="Z597" s="11"/>
      <c r="AA597" s="11"/>
      <c r="AB597" s="11"/>
      <c r="AC597" s="11"/>
      <c r="AK597" s="10"/>
    </row>
    <row r="598" spans="19:37" ht="12.75">
      <c r="S598" s="1"/>
      <c r="T598" s="1"/>
      <c r="U598" s="1"/>
      <c r="V598" s="1"/>
      <c r="W598" s="1"/>
      <c r="X598" s="1"/>
      <c r="Y598" s="11"/>
      <c r="Z598" s="11"/>
      <c r="AA598" s="11"/>
      <c r="AB598" s="11"/>
      <c r="AC598" s="11"/>
      <c r="AK598" s="10"/>
    </row>
    <row r="599" spans="19:37" ht="12.75">
      <c r="S599" s="1"/>
      <c r="T599" s="1"/>
      <c r="U599" s="1"/>
      <c r="V599" s="1"/>
      <c r="W599" s="1"/>
      <c r="X599" s="1"/>
      <c r="Y599" s="11"/>
      <c r="Z599" s="11"/>
      <c r="AA599" s="11"/>
      <c r="AB599" s="11"/>
      <c r="AC599" s="11"/>
      <c r="AK599" s="10"/>
    </row>
    <row r="600" spans="19:37" ht="12.75">
      <c r="S600" s="1"/>
      <c r="T600" s="1"/>
      <c r="U600" s="1"/>
      <c r="V600" s="1"/>
      <c r="W600" s="1"/>
      <c r="X600" s="1"/>
      <c r="Y600" s="11"/>
      <c r="Z600" s="11"/>
      <c r="AA600" s="11"/>
      <c r="AB600" s="11"/>
      <c r="AC600" s="11"/>
      <c r="AK600" s="10"/>
    </row>
    <row r="601" spans="19:37" ht="12.75">
      <c r="S601" s="1"/>
      <c r="T601" s="1"/>
      <c r="U601" s="1"/>
      <c r="V601" s="1"/>
      <c r="W601" s="1"/>
      <c r="X601" s="1"/>
      <c r="Y601" s="11"/>
      <c r="Z601" s="11"/>
      <c r="AA601" s="11"/>
      <c r="AB601" s="11"/>
      <c r="AC601" s="11"/>
      <c r="AK601" s="10"/>
    </row>
    <row r="602" spans="19:37" ht="12.75">
      <c r="S602" s="1"/>
      <c r="T602" s="1"/>
      <c r="U602" s="1"/>
      <c r="V602" s="1"/>
      <c r="W602" s="1"/>
      <c r="X602" s="1"/>
      <c r="Y602" s="11"/>
      <c r="Z602" s="11"/>
      <c r="AA602" s="11"/>
      <c r="AB602" s="11"/>
      <c r="AC602" s="11"/>
      <c r="AK602" s="10"/>
    </row>
    <row r="603" spans="19:37" ht="12.75">
      <c r="S603" s="1"/>
      <c r="T603" s="1"/>
      <c r="U603" s="1"/>
      <c r="V603" s="1"/>
      <c r="W603" s="1"/>
      <c r="X603" s="1"/>
      <c r="Y603" s="11"/>
      <c r="Z603" s="11"/>
      <c r="AA603" s="11"/>
      <c r="AB603" s="11"/>
      <c r="AC603" s="11"/>
      <c r="AK603" s="10"/>
    </row>
    <row r="604" spans="19:37" ht="12.75">
      <c r="S604" s="1"/>
      <c r="T604" s="1"/>
      <c r="U604" s="1"/>
      <c r="V604" s="1"/>
      <c r="W604" s="1"/>
      <c r="X604" s="1"/>
      <c r="Y604" s="11"/>
      <c r="Z604" s="11"/>
      <c r="AA604" s="11"/>
      <c r="AB604" s="11"/>
      <c r="AC604" s="11"/>
      <c r="AK604" s="10"/>
    </row>
    <row r="605" spans="19:37" ht="12.75">
      <c r="S605" s="1"/>
      <c r="T605" s="1"/>
      <c r="U605" s="1"/>
      <c r="V605" s="1"/>
      <c r="W605" s="1"/>
      <c r="X605" s="1"/>
      <c r="Y605" s="11"/>
      <c r="Z605" s="11"/>
      <c r="AA605" s="11"/>
      <c r="AB605" s="11"/>
      <c r="AC605" s="11"/>
      <c r="AK605" s="10"/>
    </row>
    <row r="606" spans="19:37" ht="12.75">
      <c r="S606" s="1"/>
      <c r="T606" s="1"/>
      <c r="U606" s="1"/>
      <c r="V606" s="1"/>
      <c r="W606" s="1"/>
      <c r="X606" s="1"/>
      <c r="Y606" s="11"/>
      <c r="Z606" s="11"/>
      <c r="AA606" s="11"/>
      <c r="AB606" s="11"/>
      <c r="AC606" s="11"/>
      <c r="AK606" s="10"/>
    </row>
    <row r="607" spans="19:37" ht="12.75">
      <c r="S607" s="1"/>
      <c r="T607" s="1"/>
      <c r="U607" s="1"/>
      <c r="V607" s="1"/>
      <c r="W607" s="1"/>
      <c r="X607" s="1"/>
      <c r="Y607" s="11"/>
      <c r="Z607" s="11"/>
      <c r="AA607" s="11"/>
      <c r="AB607" s="11"/>
      <c r="AC607" s="11"/>
      <c r="AK607" s="10"/>
    </row>
    <row r="608" spans="19:37" ht="12.75">
      <c r="S608" s="1"/>
      <c r="T608" s="1"/>
      <c r="U608" s="1"/>
      <c r="V608" s="1"/>
      <c r="W608" s="1"/>
      <c r="X608" s="1"/>
      <c r="Y608" s="11"/>
      <c r="Z608" s="11"/>
      <c r="AA608" s="11"/>
      <c r="AB608" s="11"/>
      <c r="AC608" s="11"/>
      <c r="AK608" s="10"/>
    </row>
    <row r="609" spans="19:37" ht="12.75">
      <c r="S609" s="1"/>
      <c r="T609" s="1"/>
      <c r="U609" s="1"/>
      <c r="V609" s="1"/>
      <c r="W609" s="1"/>
      <c r="X609" s="1"/>
      <c r="Y609" s="11"/>
      <c r="Z609" s="11"/>
      <c r="AA609" s="11"/>
      <c r="AB609" s="11"/>
      <c r="AC609" s="11"/>
      <c r="AK609" s="10"/>
    </row>
    <row r="610" spans="19:37" ht="12.75">
      <c r="S610" s="1"/>
      <c r="T610" s="1"/>
      <c r="U610" s="1"/>
      <c r="V610" s="1"/>
      <c r="W610" s="1"/>
      <c r="X610" s="1"/>
      <c r="Y610" s="11"/>
      <c r="Z610" s="11"/>
      <c r="AA610" s="11"/>
      <c r="AB610" s="11"/>
      <c r="AC610" s="11"/>
      <c r="AK610" s="10"/>
    </row>
    <row r="611" spans="19:37" ht="12.75">
      <c r="S611" s="1"/>
      <c r="T611" s="1"/>
      <c r="U611" s="1"/>
      <c r="V611" s="1"/>
      <c r="W611" s="1"/>
      <c r="X611" s="1"/>
      <c r="Y611" s="11"/>
      <c r="Z611" s="11"/>
      <c r="AA611" s="11"/>
      <c r="AB611" s="11"/>
      <c r="AC611" s="11"/>
      <c r="AK611" s="10"/>
    </row>
    <row r="612" spans="19:37" ht="12.75">
      <c r="S612" s="1"/>
      <c r="T612" s="1"/>
      <c r="U612" s="1"/>
      <c r="V612" s="1"/>
      <c r="W612" s="1"/>
      <c r="X612" s="1"/>
      <c r="Y612" s="11"/>
      <c r="Z612" s="11"/>
      <c r="AA612" s="11"/>
      <c r="AB612" s="11"/>
      <c r="AC612" s="11"/>
      <c r="AK612" s="10"/>
    </row>
    <row r="613" spans="19:37" ht="12.75">
      <c r="S613" s="1"/>
      <c r="T613" s="1"/>
      <c r="U613" s="1"/>
      <c r="V613" s="1"/>
      <c r="W613" s="1"/>
      <c r="X613" s="1"/>
      <c r="Y613" s="11"/>
      <c r="Z613" s="11"/>
      <c r="AA613" s="11"/>
      <c r="AB613" s="11"/>
      <c r="AC613" s="11"/>
      <c r="AK613" s="10"/>
    </row>
    <row r="614" spans="19:37" ht="12.75">
      <c r="S614" s="1"/>
      <c r="T614" s="1"/>
      <c r="U614" s="1"/>
      <c r="V614" s="1"/>
      <c r="W614" s="1"/>
      <c r="X614" s="1"/>
      <c r="Y614" s="11"/>
      <c r="Z614" s="11"/>
      <c r="AA614" s="11"/>
      <c r="AB614" s="11"/>
      <c r="AC614" s="11"/>
      <c r="AK614" s="10"/>
    </row>
    <row r="615" spans="19:37" ht="12.75">
      <c r="S615" s="1"/>
      <c r="T615" s="1"/>
      <c r="U615" s="1"/>
      <c r="V615" s="1"/>
      <c r="W615" s="1"/>
      <c r="X615" s="1"/>
      <c r="Y615" s="11"/>
      <c r="Z615" s="11"/>
      <c r="AA615" s="11"/>
      <c r="AB615" s="11"/>
      <c r="AC615" s="11"/>
      <c r="AK615" s="10"/>
    </row>
    <row r="616" spans="19:37" ht="12.75">
      <c r="S616" s="1"/>
      <c r="T616" s="1"/>
      <c r="U616" s="1"/>
      <c r="V616" s="1"/>
      <c r="W616" s="1"/>
      <c r="X616" s="1"/>
      <c r="Y616" s="11"/>
      <c r="Z616" s="11"/>
      <c r="AA616" s="11"/>
      <c r="AB616" s="11"/>
      <c r="AC616" s="11"/>
      <c r="AK616" s="10"/>
    </row>
    <row r="617" spans="19:37" ht="12.75">
      <c r="S617" s="1"/>
      <c r="T617" s="1"/>
      <c r="U617" s="1"/>
      <c r="V617" s="1"/>
      <c r="W617" s="1"/>
      <c r="X617" s="1"/>
      <c r="Y617" s="11"/>
      <c r="Z617" s="11"/>
      <c r="AA617" s="11"/>
      <c r="AB617" s="11"/>
      <c r="AC617" s="11"/>
      <c r="AK617" s="10"/>
    </row>
    <row r="618" spans="19:37" ht="12.75">
      <c r="S618" s="1"/>
      <c r="T618" s="1"/>
      <c r="U618" s="1"/>
      <c r="V618" s="1"/>
      <c r="W618" s="1"/>
      <c r="X618" s="1"/>
      <c r="Y618" s="11"/>
      <c r="Z618" s="11"/>
      <c r="AA618" s="11"/>
      <c r="AB618" s="11"/>
      <c r="AC618" s="11"/>
      <c r="AK618" s="10"/>
    </row>
    <row r="619" spans="19:37" ht="12.75">
      <c r="S619" s="1"/>
      <c r="T619" s="1"/>
      <c r="U619" s="1"/>
      <c r="V619" s="1"/>
      <c r="W619" s="1"/>
      <c r="X619" s="1"/>
      <c r="Y619" s="11"/>
      <c r="Z619" s="11"/>
      <c r="AA619" s="11"/>
      <c r="AB619" s="11"/>
      <c r="AC619" s="11"/>
      <c r="AK619" s="10"/>
    </row>
    <row r="620" spans="19:37" ht="12.75">
      <c r="S620" s="1"/>
      <c r="T620" s="1"/>
      <c r="U620" s="1"/>
      <c r="V620" s="1"/>
      <c r="W620" s="1"/>
      <c r="X620" s="1"/>
      <c r="Y620" s="11"/>
      <c r="Z620" s="11"/>
      <c r="AA620" s="11"/>
      <c r="AB620" s="11"/>
      <c r="AC620" s="11"/>
      <c r="AK620" s="10"/>
    </row>
    <row r="621" spans="19:37" ht="12.75">
      <c r="S621" s="1"/>
      <c r="T621" s="1"/>
      <c r="U621" s="1"/>
      <c r="V621" s="1"/>
      <c r="W621" s="1"/>
      <c r="X621" s="1"/>
      <c r="Y621" s="11"/>
      <c r="Z621" s="11"/>
      <c r="AA621" s="11"/>
      <c r="AB621" s="11"/>
      <c r="AC621" s="11"/>
      <c r="AK621" s="10"/>
    </row>
    <row r="622" spans="19:37" ht="12.75">
      <c r="S622" s="1"/>
      <c r="T622" s="1"/>
      <c r="U622" s="1"/>
      <c r="V622" s="1"/>
      <c r="W622" s="1"/>
      <c r="X622" s="1"/>
      <c r="Y622" s="11"/>
      <c r="Z622" s="11"/>
      <c r="AA622" s="11"/>
      <c r="AB622" s="11"/>
      <c r="AC622" s="11"/>
      <c r="AK622" s="10"/>
    </row>
    <row r="623" spans="19:37" ht="12.75">
      <c r="S623" s="1"/>
      <c r="T623" s="1"/>
      <c r="U623" s="1"/>
      <c r="V623" s="1"/>
      <c r="W623" s="1"/>
      <c r="X623" s="1"/>
      <c r="Y623" s="11"/>
      <c r="Z623" s="11"/>
      <c r="AA623" s="11"/>
      <c r="AB623" s="11"/>
      <c r="AC623" s="11"/>
      <c r="AK623" s="10"/>
    </row>
    <row r="624" spans="19:37" ht="12.75">
      <c r="S624" s="1"/>
      <c r="T624" s="1"/>
      <c r="U624" s="1"/>
      <c r="V624" s="1"/>
      <c r="W624" s="1"/>
      <c r="X624" s="1"/>
      <c r="Y624" s="11"/>
      <c r="Z624" s="11"/>
      <c r="AA624" s="11"/>
      <c r="AB624" s="11"/>
      <c r="AC624" s="11"/>
      <c r="AK624" s="10"/>
    </row>
    <row r="625" spans="19:37" ht="12.75">
      <c r="S625" s="1"/>
      <c r="T625" s="1"/>
      <c r="U625" s="1"/>
      <c r="V625" s="1"/>
      <c r="W625" s="1"/>
      <c r="X625" s="1"/>
      <c r="Y625" s="11"/>
      <c r="Z625" s="11"/>
      <c r="AA625" s="11"/>
      <c r="AB625" s="11"/>
      <c r="AC625" s="11"/>
      <c r="AK625" s="10"/>
    </row>
    <row r="626" spans="19:37" ht="12.75">
      <c r="S626" s="1"/>
      <c r="T626" s="1"/>
      <c r="U626" s="1"/>
      <c r="V626" s="1"/>
      <c r="W626" s="1"/>
      <c r="X626" s="1"/>
      <c r="Y626" s="11"/>
      <c r="Z626" s="11"/>
      <c r="AA626" s="11"/>
      <c r="AB626" s="11"/>
      <c r="AC626" s="11"/>
      <c r="AK626" s="10"/>
    </row>
    <row r="627" spans="19:37" ht="12.75">
      <c r="S627" s="1"/>
      <c r="T627" s="1"/>
      <c r="U627" s="1"/>
      <c r="V627" s="1"/>
      <c r="W627" s="1"/>
      <c r="X627" s="1"/>
      <c r="Y627" s="11"/>
      <c r="Z627" s="11"/>
      <c r="AA627" s="11"/>
      <c r="AB627" s="11"/>
      <c r="AC627" s="11"/>
      <c r="AK627" s="10"/>
    </row>
    <row r="628" spans="19:37" ht="12.75">
      <c r="S628" s="1"/>
      <c r="T628" s="1"/>
      <c r="U628" s="1"/>
      <c r="V628" s="1"/>
      <c r="W628" s="1"/>
      <c r="X628" s="1"/>
      <c r="Y628" s="11"/>
      <c r="Z628" s="11"/>
      <c r="AA628" s="11"/>
      <c r="AB628" s="11"/>
      <c r="AC628" s="11"/>
      <c r="AK628" s="10"/>
    </row>
    <row r="629" spans="19:37" ht="12.75">
      <c r="S629" s="1"/>
      <c r="T629" s="1"/>
      <c r="U629" s="1"/>
      <c r="V629" s="1"/>
      <c r="W629" s="1"/>
      <c r="X629" s="1"/>
      <c r="Y629" s="11"/>
      <c r="Z629" s="11"/>
      <c r="AA629" s="11"/>
      <c r="AB629" s="11"/>
      <c r="AC629" s="11"/>
      <c r="AK629" s="10"/>
    </row>
    <row r="630" spans="19:37" ht="12.75">
      <c r="S630" s="1"/>
      <c r="T630" s="1"/>
      <c r="U630" s="1"/>
      <c r="V630" s="1"/>
      <c r="W630" s="1"/>
      <c r="X630" s="1"/>
      <c r="Y630" s="11"/>
      <c r="Z630" s="11"/>
      <c r="AA630" s="11"/>
      <c r="AB630" s="11"/>
      <c r="AC630" s="11"/>
      <c r="AK630" s="10"/>
    </row>
    <row r="631" spans="19:37" ht="12.75">
      <c r="S631" s="1"/>
      <c r="T631" s="1"/>
      <c r="U631" s="1"/>
      <c r="V631" s="1"/>
      <c r="W631" s="1"/>
      <c r="X631" s="1"/>
      <c r="Y631" s="11"/>
      <c r="Z631" s="11"/>
      <c r="AA631" s="11"/>
      <c r="AB631" s="11"/>
      <c r="AC631" s="11"/>
      <c r="AK631" s="10"/>
    </row>
    <row r="632" spans="19:37" ht="12.75">
      <c r="S632" s="1"/>
      <c r="T632" s="1"/>
      <c r="U632" s="1"/>
      <c r="V632" s="1"/>
      <c r="W632" s="1"/>
      <c r="X632" s="1"/>
      <c r="Y632" s="11"/>
      <c r="Z632" s="11"/>
      <c r="AA632" s="11"/>
      <c r="AB632" s="11"/>
      <c r="AC632" s="11"/>
      <c r="AK632" s="10"/>
    </row>
    <row r="633" spans="19:37" ht="12.75">
      <c r="S633" s="1"/>
      <c r="T633" s="1"/>
      <c r="U633" s="1"/>
      <c r="V633" s="1"/>
      <c r="W633" s="1"/>
      <c r="X633" s="1"/>
      <c r="Y633" s="11"/>
      <c r="Z633" s="11"/>
      <c r="AA633" s="11"/>
      <c r="AB633" s="11"/>
      <c r="AC633" s="11"/>
      <c r="AK633" s="10"/>
    </row>
    <row r="634" spans="19:37" ht="12.75">
      <c r="S634" s="1"/>
      <c r="T634" s="1"/>
      <c r="U634" s="1"/>
      <c r="V634" s="1"/>
      <c r="W634" s="1"/>
      <c r="X634" s="1"/>
      <c r="Y634" s="11"/>
      <c r="Z634" s="11"/>
      <c r="AA634" s="11"/>
      <c r="AB634" s="11"/>
      <c r="AC634" s="11"/>
      <c r="AK634" s="10"/>
    </row>
    <row r="635" spans="19:37" ht="12.75">
      <c r="S635" s="1"/>
      <c r="T635" s="1"/>
      <c r="U635" s="1"/>
      <c r="V635" s="1"/>
      <c r="W635" s="1"/>
      <c r="X635" s="1"/>
      <c r="Y635" s="11"/>
      <c r="Z635" s="11"/>
      <c r="AA635" s="11"/>
      <c r="AB635" s="11"/>
      <c r="AC635" s="11"/>
      <c r="AK635" s="10"/>
    </row>
    <row r="636" spans="19:37" ht="12.75">
      <c r="S636" s="1"/>
      <c r="T636" s="1"/>
      <c r="U636" s="1"/>
      <c r="V636" s="1"/>
      <c r="W636" s="1"/>
      <c r="X636" s="1"/>
      <c r="Y636" s="11"/>
      <c r="Z636" s="11"/>
      <c r="AA636" s="11"/>
      <c r="AB636" s="11"/>
      <c r="AC636" s="11"/>
      <c r="AK636" s="10"/>
    </row>
    <row r="637" spans="19:37" ht="12.75">
      <c r="S637" s="1"/>
      <c r="T637" s="1"/>
      <c r="U637" s="1"/>
      <c r="V637" s="1"/>
      <c r="W637" s="1"/>
      <c r="X637" s="1"/>
      <c r="Y637" s="11"/>
      <c r="Z637" s="11"/>
      <c r="AA637" s="11"/>
      <c r="AB637" s="11"/>
      <c r="AC637" s="11"/>
      <c r="AK637" s="10"/>
    </row>
    <row r="638" spans="19:37" ht="12.75">
      <c r="S638" s="1"/>
      <c r="T638" s="1"/>
      <c r="U638" s="1"/>
      <c r="V638" s="1"/>
      <c r="W638" s="1"/>
      <c r="X638" s="1"/>
      <c r="Y638" s="11"/>
      <c r="Z638" s="11"/>
      <c r="AA638" s="11"/>
      <c r="AB638" s="11"/>
      <c r="AC638" s="11"/>
      <c r="AK638" s="10"/>
    </row>
    <row r="639" spans="19:37" ht="12.75">
      <c r="S639" s="1"/>
      <c r="T639" s="1"/>
      <c r="U639" s="1"/>
      <c r="V639" s="1"/>
      <c r="W639" s="1"/>
      <c r="X639" s="1"/>
      <c r="Y639" s="11"/>
      <c r="Z639" s="11"/>
      <c r="AA639" s="11"/>
      <c r="AB639" s="11"/>
      <c r="AC639" s="11"/>
      <c r="AK639" s="10"/>
    </row>
    <row r="640" spans="19:37" ht="12.75">
      <c r="S640" s="1"/>
      <c r="T640" s="1"/>
      <c r="U640" s="1"/>
      <c r="V640" s="1"/>
      <c r="W640" s="1"/>
      <c r="X640" s="1"/>
      <c r="Y640" s="11"/>
      <c r="Z640" s="11"/>
      <c r="AA640" s="11"/>
      <c r="AB640" s="11"/>
      <c r="AC640" s="11"/>
      <c r="AK640" s="10"/>
    </row>
    <row r="641" spans="19:37" ht="12.75">
      <c r="S641" s="1"/>
      <c r="T641" s="1"/>
      <c r="U641" s="1"/>
      <c r="V641" s="1"/>
      <c r="W641" s="1"/>
      <c r="X641" s="1"/>
      <c r="Y641" s="11"/>
      <c r="Z641" s="11"/>
      <c r="AA641" s="11"/>
      <c r="AB641" s="11"/>
      <c r="AC641" s="11"/>
      <c r="AK641" s="10"/>
    </row>
    <row r="642" spans="19:37" ht="12.75">
      <c r="S642" s="1"/>
      <c r="T642" s="1"/>
      <c r="U642" s="1"/>
      <c r="V642" s="1"/>
      <c r="W642" s="1"/>
      <c r="X642" s="1"/>
      <c r="Y642" s="11"/>
      <c r="Z642" s="11"/>
      <c r="AA642" s="11"/>
      <c r="AB642" s="11"/>
      <c r="AC642" s="11"/>
      <c r="AK642" s="10"/>
    </row>
    <row r="643" spans="19:37" ht="12.75">
      <c r="S643" s="1"/>
      <c r="T643" s="1"/>
      <c r="U643" s="1"/>
      <c r="V643" s="1"/>
      <c r="W643" s="1"/>
      <c r="X643" s="1"/>
      <c r="Y643" s="11"/>
      <c r="Z643" s="11"/>
      <c r="AA643" s="11"/>
      <c r="AB643" s="11"/>
      <c r="AC643" s="11"/>
      <c r="AK643" s="10"/>
    </row>
    <row r="644" spans="19:37" ht="12.75">
      <c r="S644" s="1"/>
      <c r="T644" s="1"/>
      <c r="U644" s="1"/>
      <c r="V644" s="1"/>
      <c r="W644" s="1"/>
      <c r="X644" s="1"/>
      <c r="Y644" s="11"/>
      <c r="Z644" s="11"/>
      <c r="AA644" s="11"/>
      <c r="AB644" s="11"/>
      <c r="AC644" s="11"/>
      <c r="AK644" s="10"/>
    </row>
    <row r="645" spans="19:37" ht="12.75">
      <c r="S645" s="1"/>
      <c r="T645" s="1"/>
      <c r="U645" s="1"/>
      <c r="V645" s="1"/>
      <c r="W645" s="1"/>
      <c r="X645" s="1"/>
      <c r="Y645" s="11"/>
      <c r="Z645" s="11"/>
      <c r="AA645" s="11"/>
      <c r="AB645" s="11"/>
      <c r="AC645" s="11"/>
      <c r="AK645" s="10"/>
    </row>
    <row r="646" spans="19:37" ht="12.75">
      <c r="S646" s="1"/>
      <c r="T646" s="1"/>
      <c r="U646" s="1"/>
      <c r="V646" s="1"/>
      <c r="W646" s="1"/>
      <c r="X646" s="1"/>
      <c r="Y646" s="11"/>
      <c r="Z646" s="11"/>
      <c r="AA646" s="11"/>
      <c r="AB646" s="11"/>
      <c r="AC646" s="11"/>
      <c r="AK646" s="10"/>
    </row>
    <row r="647" spans="19:37" ht="12.75">
      <c r="S647" s="1"/>
      <c r="T647" s="1"/>
      <c r="U647" s="1"/>
      <c r="V647" s="1"/>
      <c r="W647" s="1"/>
      <c r="X647" s="1"/>
      <c r="Y647" s="11"/>
      <c r="Z647" s="11"/>
      <c r="AA647" s="11"/>
      <c r="AB647" s="11"/>
      <c r="AC647" s="11"/>
      <c r="AK647" s="10"/>
    </row>
    <row r="648" spans="19:37" ht="12.75">
      <c r="S648" s="1"/>
      <c r="T648" s="1"/>
      <c r="U648" s="1"/>
      <c r="V648" s="1"/>
      <c r="W648" s="1"/>
      <c r="X648" s="1"/>
      <c r="Y648" s="11"/>
      <c r="Z648" s="11"/>
      <c r="AA648" s="11"/>
      <c r="AB648" s="11"/>
      <c r="AC648" s="11"/>
      <c r="AK648" s="10"/>
    </row>
    <row r="649" spans="19:37" ht="12.75">
      <c r="S649" s="1"/>
      <c r="T649" s="1"/>
      <c r="U649" s="1"/>
      <c r="V649" s="1"/>
      <c r="W649" s="1"/>
      <c r="X649" s="1"/>
      <c r="Y649" s="11"/>
      <c r="Z649" s="11"/>
      <c r="AA649" s="11"/>
      <c r="AB649" s="11"/>
      <c r="AC649" s="11"/>
      <c r="AK649" s="10"/>
    </row>
    <row r="650" spans="19:37" ht="12.75">
      <c r="S650" s="1"/>
      <c r="T650" s="1"/>
      <c r="U650" s="1"/>
      <c r="V650" s="1"/>
      <c r="W650" s="1"/>
      <c r="X650" s="1"/>
      <c r="Y650" s="11"/>
      <c r="Z650" s="11"/>
      <c r="AA650" s="11"/>
      <c r="AB650" s="11"/>
      <c r="AC650" s="11"/>
      <c r="AK650" s="10"/>
    </row>
    <row r="651" spans="19:37" ht="12.75">
      <c r="S651" s="1"/>
      <c r="T651" s="1"/>
      <c r="U651" s="1"/>
      <c r="V651" s="1"/>
      <c r="W651" s="1"/>
      <c r="X651" s="1"/>
      <c r="Y651" s="11"/>
      <c r="Z651" s="11"/>
      <c r="AA651" s="11"/>
      <c r="AB651" s="11"/>
      <c r="AC651" s="11"/>
      <c r="AK651" s="10"/>
    </row>
    <row r="652" spans="19:37" ht="12.75">
      <c r="S652" s="1"/>
      <c r="T652" s="1"/>
      <c r="U652" s="1"/>
      <c r="V652" s="1"/>
      <c r="W652" s="1"/>
      <c r="X652" s="1"/>
      <c r="Y652" s="11"/>
      <c r="Z652" s="11"/>
      <c r="AA652" s="11"/>
      <c r="AB652" s="11"/>
      <c r="AC652" s="11"/>
      <c r="AK652" s="10"/>
    </row>
    <row r="653" spans="19:37" ht="12.75">
      <c r="S653" s="1"/>
      <c r="T653" s="1"/>
      <c r="U653" s="1"/>
      <c r="V653" s="1"/>
      <c r="W653" s="1"/>
      <c r="X653" s="1"/>
      <c r="Y653" s="11"/>
      <c r="Z653" s="11"/>
      <c r="AA653" s="11"/>
      <c r="AB653" s="11"/>
      <c r="AC653" s="11"/>
      <c r="AK653" s="10"/>
    </row>
    <row r="654" spans="19:37" ht="12.75">
      <c r="S654" s="1"/>
      <c r="T654" s="1"/>
      <c r="U654" s="1"/>
      <c r="V654" s="1"/>
      <c r="W654" s="1"/>
      <c r="X654" s="1"/>
      <c r="Y654" s="11"/>
      <c r="Z654" s="11"/>
      <c r="AA654" s="11"/>
      <c r="AB654" s="11"/>
      <c r="AC654" s="11"/>
      <c r="AK654" s="10"/>
    </row>
    <row r="655" spans="19:37" ht="12.75">
      <c r="S655" s="1"/>
      <c r="T655" s="1"/>
      <c r="U655" s="1"/>
      <c r="V655" s="1"/>
      <c r="W655" s="1"/>
      <c r="X655" s="1"/>
      <c r="Y655" s="11"/>
      <c r="Z655" s="11"/>
      <c r="AA655" s="11"/>
      <c r="AB655" s="11"/>
      <c r="AC655" s="11"/>
      <c r="AK655" s="10"/>
    </row>
    <row r="656" spans="19:37" ht="12.75">
      <c r="S656" s="1"/>
      <c r="T656" s="1"/>
      <c r="U656" s="1"/>
      <c r="V656" s="1"/>
      <c r="W656" s="1"/>
      <c r="X656" s="1"/>
      <c r="Y656" s="11"/>
      <c r="Z656" s="11"/>
      <c r="AA656" s="11"/>
      <c r="AB656" s="11"/>
      <c r="AC656" s="11"/>
      <c r="AK656" s="10"/>
    </row>
    <row r="657" spans="19:37" ht="12.75">
      <c r="S657" s="1"/>
      <c r="T657" s="1"/>
      <c r="U657" s="1"/>
      <c r="V657" s="1"/>
      <c r="W657" s="1"/>
      <c r="X657" s="1"/>
      <c r="Y657" s="11"/>
      <c r="Z657" s="11"/>
      <c r="AA657" s="11"/>
      <c r="AB657" s="11"/>
      <c r="AC657" s="11"/>
      <c r="AK657" s="10"/>
    </row>
    <row r="658" spans="19:37" ht="12.75">
      <c r="S658" s="1"/>
      <c r="T658" s="1"/>
      <c r="U658" s="1"/>
      <c r="V658" s="1"/>
      <c r="W658" s="1"/>
      <c r="X658" s="1"/>
      <c r="Y658" s="11"/>
      <c r="Z658" s="11"/>
      <c r="AA658" s="11"/>
      <c r="AB658" s="11"/>
      <c r="AC658" s="11"/>
      <c r="AK658" s="10"/>
    </row>
    <row r="659" spans="19:37" ht="12.75">
      <c r="S659" s="1"/>
      <c r="T659" s="1"/>
      <c r="U659" s="1"/>
      <c r="V659" s="1"/>
      <c r="W659" s="1"/>
      <c r="X659" s="1"/>
      <c r="Y659" s="11"/>
      <c r="Z659" s="11"/>
      <c r="AA659" s="11"/>
      <c r="AB659" s="11"/>
      <c r="AC659" s="11"/>
      <c r="AK659" s="10"/>
    </row>
    <row r="660" spans="19:37" ht="12.75">
      <c r="S660" s="1"/>
      <c r="T660" s="1"/>
      <c r="U660" s="1"/>
      <c r="V660" s="1"/>
      <c r="W660" s="1"/>
      <c r="X660" s="1"/>
      <c r="Y660" s="11"/>
      <c r="Z660" s="11"/>
      <c r="AA660" s="11"/>
      <c r="AB660" s="11"/>
      <c r="AC660" s="11"/>
      <c r="AK660" s="10"/>
    </row>
    <row r="661" spans="19:37" ht="12.75">
      <c r="S661" s="1"/>
      <c r="T661" s="1"/>
      <c r="U661" s="1"/>
      <c r="V661" s="1"/>
      <c r="W661" s="1"/>
      <c r="X661" s="1"/>
      <c r="Y661" s="11"/>
      <c r="Z661" s="11"/>
      <c r="AA661" s="11"/>
      <c r="AB661" s="11"/>
      <c r="AC661" s="11"/>
      <c r="AK661" s="10"/>
    </row>
    <row r="662" spans="19:37" ht="12.75">
      <c r="S662" s="1"/>
      <c r="T662" s="1"/>
      <c r="U662" s="1"/>
      <c r="V662" s="1"/>
      <c r="W662" s="1"/>
      <c r="X662" s="1"/>
      <c r="Y662" s="11"/>
      <c r="Z662" s="11"/>
      <c r="AA662" s="11"/>
      <c r="AB662" s="11"/>
      <c r="AC662" s="11"/>
      <c r="AK662" s="10"/>
    </row>
    <row r="663" spans="19:37" ht="12.75">
      <c r="S663" s="1"/>
      <c r="T663" s="1"/>
      <c r="U663" s="1"/>
      <c r="V663" s="1"/>
      <c r="W663" s="1"/>
      <c r="X663" s="1"/>
      <c r="Y663" s="11"/>
      <c r="Z663" s="11"/>
      <c r="AA663" s="11"/>
      <c r="AB663" s="11"/>
      <c r="AC663" s="11"/>
      <c r="AK663" s="10"/>
    </row>
    <row r="664" spans="19:37" ht="12.75">
      <c r="S664" s="1"/>
      <c r="T664" s="1"/>
      <c r="U664" s="1"/>
      <c r="V664" s="1"/>
      <c r="W664" s="1"/>
      <c r="X664" s="1"/>
      <c r="Y664" s="11"/>
      <c r="Z664" s="11"/>
      <c r="AA664" s="11"/>
      <c r="AB664" s="11"/>
      <c r="AC664" s="11"/>
      <c r="AK664" s="10"/>
    </row>
    <row r="665" spans="19:37" ht="12.75">
      <c r="S665" s="1"/>
      <c r="T665" s="1"/>
      <c r="U665" s="1"/>
      <c r="V665" s="1"/>
      <c r="W665" s="1"/>
      <c r="X665" s="1"/>
      <c r="Y665" s="11"/>
      <c r="Z665" s="11"/>
      <c r="AA665" s="11"/>
      <c r="AB665" s="11"/>
      <c r="AC665" s="11"/>
      <c r="AK665" s="10"/>
    </row>
    <row r="666" spans="19:37" ht="12.75">
      <c r="S666" s="1"/>
      <c r="T666" s="1"/>
      <c r="U666" s="1"/>
      <c r="V666" s="1"/>
      <c r="W666" s="1"/>
      <c r="X666" s="1"/>
      <c r="Y666" s="11"/>
      <c r="Z666" s="11"/>
      <c r="AA666" s="11"/>
      <c r="AB666" s="11"/>
      <c r="AC666" s="11"/>
      <c r="AK666" s="10"/>
    </row>
    <row r="667" spans="19:37" ht="12.75">
      <c r="S667" s="1"/>
      <c r="T667" s="1"/>
      <c r="U667" s="1"/>
      <c r="V667" s="1"/>
      <c r="W667" s="1"/>
      <c r="X667" s="1"/>
      <c r="Y667" s="11"/>
      <c r="Z667" s="11"/>
      <c r="AA667" s="11"/>
      <c r="AB667" s="11"/>
      <c r="AC667" s="11"/>
      <c r="AK667" s="10"/>
    </row>
    <row r="668" spans="19:37" ht="12.75">
      <c r="S668" s="1"/>
      <c r="T668" s="1"/>
      <c r="U668" s="1"/>
      <c r="V668" s="1"/>
      <c r="W668" s="1"/>
      <c r="X668" s="1"/>
      <c r="Y668" s="11"/>
      <c r="Z668" s="11"/>
      <c r="AA668" s="11"/>
      <c r="AB668" s="11"/>
      <c r="AC668" s="11"/>
      <c r="AK668" s="10"/>
    </row>
    <row r="669" spans="19:37" ht="12.75">
      <c r="S669" s="1"/>
      <c r="T669" s="1"/>
      <c r="U669" s="1"/>
      <c r="V669" s="1"/>
      <c r="W669" s="1"/>
      <c r="X669" s="1"/>
      <c r="Y669" s="11"/>
      <c r="Z669" s="11"/>
      <c r="AA669" s="11"/>
      <c r="AB669" s="11"/>
      <c r="AC669" s="11"/>
      <c r="AK669" s="10"/>
    </row>
    <row r="670" spans="19:37" ht="12.75">
      <c r="S670" s="1"/>
      <c r="T670" s="1"/>
      <c r="U670" s="1"/>
      <c r="V670" s="1"/>
      <c r="W670" s="1"/>
      <c r="X670" s="1"/>
      <c r="Y670" s="11"/>
      <c r="Z670" s="11"/>
      <c r="AA670" s="11"/>
      <c r="AB670" s="11"/>
      <c r="AC670" s="11"/>
      <c r="AK670" s="10"/>
    </row>
    <row r="671" spans="19:37" ht="12.75">
      <c r="S671" s="1"/>
      <c r="T671" s="1"/>
      <c r="U671" s="1"/>
      <c r="V671" s="1"/>
      <c r="W671" s="1"/>
      <c r="X671" s="1"/>
      <c r="Y671" s="11"/>
      <c r="Z671" s="11"/>
      <c r="AA671" s="11"/>
      <c r="AB671" s="11"/>
      <c r="AC671" s="11"/>
      <c r="AK671" s="10"/>
    </row>
    <row r="672" spans="19:37" ht="12.75">
      <c r="S672" s="1"/>
      <c r="T672" s="1"/>
      <c r="U672" s="1"/>
      <c r="V672" s="1"/>
      <c r="W672" s="1"/>
      <c r="X672" s="1"/>
      <c r="Y672" s="11"/>
      <c r="Z672" s="11"/>
      <c r="AA672" s="11"/>
      <c r="AB672" s="11"/>
      <c r="AC672" s="11"/>
      <c r="AK672" s="10"/>
    </row>
    <row r="673" spans="19:37" ht="12.75">
      <c r="S673" s="1"/>
      <c r="T673" s="1"/>
      <c r="U673" s="1"/>
      <c r="V673" s="1"/>
      <c r="W673" s="1"/>
      <c r="X673" s="1"/>
      <c r="Y673" s="11"/>
      <c r="Z673" s="11"/>
      <c r="AA673" s="11"/>
      <c r="AB673" s="11"/>
      <c r="AC673" s="11"/>
      <c r="AK673" s="10"/>
    </row>
    <row r="674" spans="19:37" ht="12.75">
      <c r="S674" s="1"/>
      <c r="T674" s="1"/>
      <c r="U674" s="1"/>
      <c r="V674" s="1"/>
      <c r="W674" s="1"/>
      <c r="X674" s="1"/>
      <c r="Y674" s="11"/>
      <c r="Z674" s="11"/>
      <c r="AA674" s="11"/>
      <c r="AB674" s="11"/>
      <c r="AC674" s="11"/>
      <c r="AK674" s="10"/>
    </row>
    <row r="675" spans="19:37" ht="12.75">
      <c r="S675" s="1"/>
      <c r="T675" s="1"/>
      <c r="U675" s="1"/>
      <c r="V675" s="1"/>
      <c r="W675" s="1"/>
      <c r="X675" s="1"/>
      <c r="Y675" s="11"/>
      <c r="Z675" s="11"/>
      <c r="AA675" s="11"/>
      <c r="AB675" s="11"/>
      <c r="AC675" s="11"/>
      <c r="AK675" s="10"/>
    </row>
    <row r="676" spans="19:37" ht="12.75">
      <c r="S676" s="1"/>
      <c r="T676" s="1"/>
      <c r="U676" s="1"/>
      <c r="V676" s="1"/>
      <c r="W676" s="1"/>
      <c r="X676" s="1"/>
      <c r="Y676" s="11"/>
      <c r="Z676" s="11"/>
      <c r="AA676" s="11"/>
      <c r="AB676" s="11"/>
      <c r="AC676" s="11"/>
      <c r="AK676" s="10"/>
    </row>
    <row r="677" spans="19:37" ht="12.75">
      <c r="S677" s="1"/>
      <c r="T677" s="1"/>
      <c r="U677" s="1"/>
      <c r="V677" s="1"/>
      <c r="W677" s="1"/>
      <c r="X677" s="1"/>
      <c r="Y677" s="11"/>
      <c r="Z677" s="11"/>
      <c r="AA677" s="11"/>
      <c r="AB677" s="11"/>
      <c r="AC677" s="11"/>
      <c r="AK677" s="10"/>
    </row>
    <row r="678" spans="19:37" ht="12.75">
      <c r="S678" s="1"/>
      <c r="T678" s="1"/>
      <c r="U678" s="1"/>
      <c r="V678" s="1"/>
      <c r="W678" s="1"/>
      <c r="X678" s="1"/>
      <c r="Y678" s="11"/>
      <c r="Z678" s="11"/>
      <c r="AA678" s="11"/>
      <c r="AB678" s="11"/>
      <c r="AC678" s="11"/>
      <c r="AK678" s="10"/>
    </row>
    <row r="679" spans="19:37" ht="12.75">
      <c r="S679" s="1"/>
      <c r="T679" s="1"/>
      <c r="U679" s="1"/>
      <c r="V679" s="1"/>
      <c r="W679" s="1"/>
      <c r="X679" s="1"/>
      <c r="Y679" s="11"/>
      <c r="Z679" s="11"/>
      <c r="AA679" s="11"/>
      <c r="AB679" s="11"/>
      <c r="AC679" s="11"/>
      <c r="AK679" s="10"/>
    </row>
    <row r="680" spans="19:37" ht="12.75">
      <c r="S680" s="1"/>
      <c r="T680" s="1"/>
      <c r="U680" s="1"/>
      <c r="V680" s="1"/>
      <c r="W680" s="1"/>
      <c r="X680" s="1"/>
      <c r="Y680" s="11"/>
      <c r="Z680" s="11"/>
      <c r="AA680" s="11"/>
      <c r="AB680" s="11"/>
      <c r="AC680" s="11"/>
      <c r="AK680" s="10"/>
    </row>
    <row r="681" spans="19:37" ht="12.75">
      <c r="S681" s="1"/>
      <c r="T681" s="1"/>
      <c r="U681" s="1"/>
      <c r="V681" s="1"/>
      <c r="W681" s="1"/>
      <c r="X681" s="1"/>
      <c r="Y681" s="11"/>
      <c r="Z681" s="11"/>
      <c r="AA681" s="11"/>
      <c r="AB681" s="11"/>
      <c r="AC681" s="11"/>
      <c r="AK681" s="10"/>
    </row>
    <row r="682" spans="19:37" ht="12.75">
      <c r="S682" s="1"/>
      <c r="T682" s="1"/>
      <c r="U682" s="1"/>
      <c r="V682" s="1"/>
      <c r="W682" s="1"/>
      <c r="X682" s="1"/>
      <c r="Y682" s="11"/>
      <c r="Z682" s="11"/>
      <c r="AA682" s="11"/>
      <c r="AB682" s="11"/>
      <c r="AC682" s="11"/>
      <c r="AK682" s="10"/>
    </row>
    <row r="683" spans="19:37" ht="12.75">
      <c r="S683" s="1"/>
      <c r="T683" s="1"/>
      <c r="U683" s="1"/>
      <c r="V683" s="1"/>
      <c r="W683" s="1"/>
      <c r="X683" s="1"/>
      <c r="Y683" s="11"/>
      <c r="Z683" s="11"/>
      <c r="AA683" s="11"/>
      <c r="AB683" s="11"/>
      <c r="AC683" s="11"/>
      <c r="AK683" s="10"/>
    </row>
    <row r="684" spans="19:37" ht="12.75">
      <c r="S684" s="1"/>
      <c r="T684" s="1"/>
      <c r="U684" s="1"/>
      <c r="V684" s="1"/>
      <c r="W684" s="1"/>
      <c r="X684" s="1"/>
      <c r="Y684" s="11"/>
      <c r="Z684" s="11"/>
      <c r="AA684" s="11"/>
      <c r="AB684" s="11"/>
      <c r="AC684" s="11"/>
      <c r="AK684" s="10"/>
    </row>
    <row r="685" spans="19:37" ht="12.75">
      <c r="S685" s="1"/>
      <c r="T685" s="1"/>
      <c r="U685" s="1"/>
      <c r="V685" s="1"/>
      <c r="W685" s="1"/>
      <c r="X685" s="1"/>
      <c r="Y685" s="11"/>
      <c r="Z685" s="11"/>
      <c r="AA685" s="11"/>
      <c r="AB685" s="11"/>
      <c r="AC685" s="11"/>
      <c r="AK685" s="10"/>
    </row>
    <row r="686" spans="19:37" ht="12.75">
      <c r="S686" s="1"/>
      <c r="T686" s="1"/>
      <c r="U686" s="1"/>
      <c r="V686" s="1"/>
      <c r="W686" s="1"/>
      <c r="X686" s="1"/>
      <c r="Y686" s="11"/>
      <c r="Z686" s="11"/>
      <c r="AA686" s="11"/>
      <c r="AB686" s="11"/>
      <c r="AC686" s="11"/>
      <c r="AK686" s="10"/>
    </row>
    <row r="687" spans="19:37" ht="12.75">
      <c r="S687" s="1"/>
      <c r="T687" s="1"/>
      <c r="U687" s="1"/>
      <c r="V687" s="1"/>
      <c r="W687" s="1"/>
      <c r="X687" s="1"/>
      <c r="Y687" s="11"/>
      <c r="Z687" s="11"/>
      <c r="AA687" s="11"/>
      <c r="AB687" s="11"/>
      <c r="AC687" s="11"/>
      <c r="AK687" s="10"/>
    </row>
    <row r="688" spans="19:37" ht="12.75">
      <c r="S688" s="1"/>
      <c r="T688" s="1"/>
      <c r="U688" s="1"/>
      <c r="V688" s="1"/>
      <c r="W688" s="1"/>
      <c r="X688" s="1"/>
      <c r="Y688" s="11"/>
      <c r="Z688" s="11"/>
      <c r="AA688" s="11"/>
      <c r="AB688" s="11"/>
      <c r="AC688" s="11"/>
      <c r="AK688" s="10"/>
    </row>
    <row r="689" spans="19:37" ht="12.75">
      <c r="S689" s="1"/>
      <c r="T689" s="1"/>
      <c r="U689" s="1"/>
      <c r="V689" s="1"/>
      <c r="W689" s="1"/>
      <c r="X689" s="1"/>
      <c r="Y689" s="11"/>
      <c r="Z689" s="11"/>
      <c r="AA689" s="11"/>
      <c r="AB689" s="11"/>
      <c r="AC689" s="11"/>
      <c r="AK689" s="10"/>
    </row>
    <row r="690" spans="19:37" ht="12.75">
      <c r="S690" s="1"/>
      <c r="T690" s="1"/>
      <c r="U690" s="1"/>
      <c r="V690" s="1"/>
      <c r="W690" s="1"/>
      <c r="X690" s="1"/>
      <c r="Y690" s="11"/>
      <c r="Z690" s="11"/>
      <c r="AA690" s="11"/>
      <c r="AB690" s="11"/>
      <c r="AC690" s="11"/>
      <c r="AK690" s="10"/>
    </row>
    <row r="691" spans="19:37" ht="12.75">
      <c r="S691" s="1"/>
      <c r="T691" s="1"/>
      <c r="U691" s="1"/>
      <c r="V691" s="1"/>
      <c r="W691" s="1"/>
      <c r="X691" s="1"/>
      <c r="Y691" s="11"/>
      <c r="Z691" s="11"/>
      <c r="AA691" s="11"/>
      <c r="AB691" s="11"/>
      <c r="AC691" s="11"/>
      <c r="AK691" s="10"/>
    </row>
    <row r="692" spans="19:37" ht="12.75">
      <c r="S692" s="1"/>
      <c r="T692" s="1"/>
      <c r="U692" s="1"/>
      <c r="V692" s="1"/>
      <c r="W692" s="1"/>
      <c r="X692" s="1"/>
      <c r="Y692" s="11"/>
      <c r="Z692" s="11"/>
      <c r="AA692" s="11"/>
      <c r="AB692" s="11"/>
      <c r="AC692" s="11"/>
      <c r="AK692" s="10"/>
    </row>
    <row r="693" spans="19:37" ht="12.75">
      <c r="S693" s="1"/>
      <c r="T693" s="1"/>
      <c r="U693" s="1"/>
      <c r="V693" s="1"/>
      <c r="W693" s="1"/>
      <c r="X693" s="1"/>
      <c r="Y693" s="11"/>
      <c r="Z693" s="11"/>
      <c r="AA693" s="11"/>
      <c r="AB693" s="11"/>
      <c r="AC693" s="11"/>
      <c r="AK693" s="10"/>
    </row>
    <row r="694" spans="19:37" ht="12.75">
      <c r="S694" s="1"/>
      <c r="T694" s="1"/>
      <c r="U694" s="1"/>
      <c r="V694" s="1"/>
      <c r="W694" s="1"/>
      <c r="X694" s="1"/>
      <c r="Y694" s="11"/>
      <c r="Z694" s="11"/>
      <c r="AA694" s="11"/>
      <c r="AB694" s="11"/>
      <c r="AC694" s="11"/>
      <c r="AK694" s="10"/>
    </row>
    <row r="695" spans="19:37" ht="12.75">
      <c r="S695" s="1"/>
      <c r="T695" s="1"/>
      <c r="U695" s="1"/>
      <c r="V695" s="1"/>
      <c r="W695" s="1"/>
      <c r="X695" s="1"/>
      <c r="Y695" s="11"/>
      <c r="Z695" s="11"/>
      <c r="AA695" s="11"/>
      <c r="AB695" s="11"/>
      <c r="AC695" s="11"/>
      <c r="AK695" s="10"/>
    </row>
    <row r="696" spans="19:37" ht="12.75">
      <c r="S696" s="1"/>
      <c r="T696" s="1"/>
      <c r="U696" s="1"/>
      <c r="V696" s="1"/>
      <c r="W696" s="1"/>
      <c r="X696" s="1"/>
      <c r="Y696" s="11"/>
      <c r="Z696" s="11"/>
      <c r="AA696" s="11"/>
      <c r="AB696" s="11"/>
      <c r="AC696" s="11"/>
      <c r="AK696" s="10"/>
    </row>
    <row r="697" spans="19:37" ht="12.75">
      <c r="S697" s="1"/>
      <c r="T697" s="1"/>
      <c r="U697" s="1"/>
      <c r="V697" s="1"/>
      <c r="W697" s="1"/>
      <c r="X697" s="1"/>
      <c r="Y697" s="11"/>
      <c r="Z697" s="11"/>
      <c r="AA697" s="11"/>
      <c r="AB697" s="11"/>
      <c r="AC697" s="11"/>
      <c r="AK697" s="10"/>
    </row>
    <row r="698" spans="19:37" ht="12.75">
      <c r="S698" s="1"/>
      <c r="T698" s="1"/>
      <c r="U698" s="1"/>
      <c r="V698" s="1"/>
      <c r="W698" s="1"/>
      <c r="X698" s="1"/>
      <c r="Y698" s="11"/>
      <c r="Z698" s="11"/>
      <c r="AA698" s="11"/>
      <c r="AB698" s="11"/>
      <c r="AC698" s="11"/>
      <c r="AK698" s="10"/>
    </row>
    <row r="699" spans="19:37" ht="12.75">
      <c r="S699" s="1"/>
      <c r="T699" s="1"/>
      <c r="U699" s="1"/>
      <c r="V699" s="1"/>
      <c r="W699" s="1"/>
      <c r="X699" s="1"/>
      <c r="Y699" s="11"/>
      <c r="Z699" s="11"/>
      <c r="AA699" s="11"/>
      <c r="AB699" s="11"/>
      <c r="AC699" s="11"/>
      <c r="AK699" s="10"/>
    </row>
    <row r="700" spans="19:37" ht="12.75">
      <c r="S700" s="1"/>
      <c r="T700" s="1"/>
      <c r="U700" s="1"/>
      <c r="V700" s="1"/>
      <c r="W700" s="1"/>
      <c r="X700" s="1"/>
      <c r="Y700" s="11"/>
      <c r="Z700" s="11"/>
      <c r="AA700" s="11"/>
      <c r="AB700" s="11"/>
      <c r="AC700" s="11"/>
      <c r="AK700" s="10"/>
    </row>
    <row r="701" spans="19:37" ht="12.75">
      <c r="S701" s="1"/>
      <c r="T701" s="1"/>
      <c r="U701" s="1"/>
      <c r="V701" s="1"/>
      <c r="W701" s="1"/>
      <c r="X701" s="1"/>
      <c r="Y701" s="11"/>
      <c r="Z701" s="11"/>
      <c r="AA701" s="11"/>
      <c r="AB701" s="11"/>
      <c r="AC701" s="11"/>
      <c r="AK701" s="10"/>
    </row>
    <row r="702" spans="19:37" ht="12.75">
      <c r="S702" s="1"/>
      <c r="T702" s="1"/>
      <c r="U702" s="1"/>
      <c r="V702" s="1"/>
      <c r="W702" s="1"/>
      <c r="X702" s="1"/>
      <c r="Y702" s="11"/>
      <c r="Z702" s="11"/>
      <c r="AA702" s="11"/>
      <c r="AB702" s="11"/>
      <c r="AC702" s="11"/>
      <c r="AK702" s="10"/>
    </row>
    <row r="703" spans="19:37" ht="12.75">
      <c r="S703" s="1"/>
      <c r="T703" s="1"/>
      <c r="U703" s="1"/>
      <c r="V703" s="1"/>
      <c r="W703" s="1"/>
      <c r="X703" s="1"/>
      <c r="Y703" s="11"/>
      <c r="Z703" s="11"/>
      <c r="AA703" s="11"/>
      <c r="AB703" s="11"/>
      <c r="AC703" s="11"/>
      <c r="AK703" s="10"/>
    </row>
    <row r="704" spans="19:37" ht="12.75">
      <c r="S704" s="1"/>
      <c r="T704" s="1"/>
      <c r="U704" s="1"/>
      <c r="V704" s="1"/>
      <c r="W704" s="1"/>
      <c r="X704" s="1"/>
      <c r="Y704" s="11"/>
      <c r="Z704" s="11"/>
      <c r="AA704" s="11"/>
      <c r="AB704" s="11"/>
      <c r="AC704" s="11"/>
      <c r="AK704" s="10"/>
    </row>
    <row r="705" spans="19:37" ht="12.75">
      <c r="S705" s="1"/>
      <c r="T705" s="1"/>
      <c r="U705" s="1"/>
      <c r="V705" s="1"/>
      <c r="W705" s="1"/>
      <c r="X705" s="1"/>
      <c r="Y705" s="11"/>
      <c r="Z705" s="11"/>
      <c r="AA705" s="11"/>
      <c r="AB705" s="11"/>
      <c r="AC705" s="11"/>
      <c r="AK705" s="10"/>
    </row>
    <row r="706" spans="19:37" ht="12.75">
      <c r="S706" s="1"/>
      <c r="T706" s="1"/>
      <c r="U706" s="1"/>
      <c r="V706" s="1"/>
      <c r="W706" s="1"/>
      <c r="X706" s="1"/>
      <c r="Y706" s="11"/>
      <c r="Z706" s="11"/>
      <c r="AA706" s="11"/>
      <c r="AB706" s="11"/>
      <c r="AC706" s="11"/>
      <c r="AK706" s="10"/>
    </row>
    <row r="707" spans="19:37" ht="12.75">
      <c r="S707" s="1"/>
      <c r="T707" s="1"/>
      <c r="U707" s="1"/>
      <c r="V707" s="1"/>
      <c r="W707" s="1"/>
      <c r="X707" s="1"/>
      <c r="Y707" s="11"/>
      <c r="Z707" s="11"/>
      <c r="AA707" s="11"/>
      <c r="AB707" s="11"/>
      <c r="AC707" s="11"/>
      <c r="AK707" s="10"/>
    </row>
    <row r="708" spans="19:37" ht="12.75">
      <c r="S708" s="1"/>
      <c r="T708" s="1"/>
      <c r="U708" s="1"/>
      <c r="V708" s="1"/>
      <c r="W708" s="1"/>
      <c r="X708" s="1"/>
      <c r="Y708" s="11"/>
      <c r="Z708" s="11"/>
      <c r="AA708" s="11"/>
      <c r="AB708" s="11"/>
      <c r="AC708" s="11"/>
      <c r="AK708" s="10"/>
    </row>
    <row r="709" spans="19:37" ht="12.75">
      <c r="S709" s="1"/>
      <c r="T709" s="1"/>
      <c r="U709" s="1"/>
      <c r="V709" s="1"/>
      <c r="W709" s="1"/>
      <c r="X709" s="1"/>
      <c r="Y709" s="11"/>
      <c r="Z709" s="11"/>
      <c r="AA709" s="11"/>
      <c r="AB709" s="11"/>
      <c r="AC709" s="11"/>
      <c r="AK709" s="10"/>
    </row>
    <row r="710" spans="19:37" ht="12.75">
      <c r="S710" s="1"/>
      <c r="T710" s="1"/>
      <c r="U710" s="1"/>
      <c r="V710" s="1"/>
      <c r="W710" s="1"/>
      <c r="X710" s="1"/>
      <c r="Y710" s="11"/>
      <c r="Z710" s="11"/>
      <c r="AA710" s="11"/>
      <c r="AB710" s="11"/>
      <c r="AC710" s="11"/>
      <c r="AK710" s="10"/>
    </row>
    <row r="711" spans="19:37" ht="12.75">
      <c r="S711" s="1"/>
      <c r="T711" s="1"/>
      <c r="U711" s="1"/>
      <c r="V711" s="1"/>
      <c r="W711" s="1"/>
      <c r="X711" s="1"/>
      <c r="Y711" s="11"/>
      <c r="Z711" s="11"/>
      <c r="AA711" s="11"/>
      <c r="AB711" s="11"/>
      <c r="AC711" s="11"/>
      <c r="AK711" s="10"/>
    </row>
    <row r="712" spans="19:37" ht="12.75">
      <c r="S712" s="1"/>
      <c r="T712" s="1"/>
      <c r="U712" s="1"/>
      <c r="V712" s="1"/>
      <c r="W712" s="1"/>
      <c r="X712" s="1"/>
      <c r="Y712" s="11"/>
      <c r="Z712" s="11"/>
      <c r="AA712" s="11"/>
      <c r="AB712" s="11"/>
      <c r="AC712" s="11"/>
      <c r="AK712" s="10"/>
    </row>
    <row r="713" spans="19:37" ht="12.75">
      <c r="S713" s="1"/>
      <c r="T713" s="1"/>
      <c r="U713" s="1"/>
      <c r="V713" s="1"/>
      <c r="W713" s="1"/>
      <c r="X713" s="1"/>
      <c r="Y713" s="11"/>
      <c r="Z713" s="11"/>
      <c r="AA713" s="11"/>
      <c r="AB713" s="11"/>
      <c r="AC713" s="11"/>
      <c r="AK713" s="10"/>
    </row>
    <row r="714" spans="19:37" ht="12.75">
      <c r="S714" s="1"/>
      <c r="T714" s="1"/>
      <c r="U714" s="1"/>
      <c r="V714" s="1"/>
      <c r="W714" s="1"/>
      <c r="X714" s="1"/>
      <c r="Y714" s="11"/>
      <c r="Z714" s="11"/>
      <c r="AA714" s="11"/>
      <c r="AB714" s="11"/>
      <c r="AC714" s="11"/>
      <c r="AK714" s="10"/>
    </row>
    <row r="715" spans="19:37" ht="12.75">
      <c r="S715" s="1"/>
      <c r="T715" s="1"/>
      <c r="U715" s="1"/>
      <c r="V715" s="1"/>
      <c r="W715" s="1"/>
      <c r="X715" s="1"/>
      <c r="Y715" s="11"/>
      <c r="Z715" s="11"/>
      <c r="AA715" s="11"/>
      <c r="AB715" s="11"/>
      <c r="AC715" s="11"/>
      <c r="AK715" s="10"/>
    </row>
    <row r="716" spans="19:37" ht="12.75">
      <c r="S716" s="1"/>
      <c r="T716" s="1"/>
      <c r="U716" s="1"/>
      <c r="V716" s="1"/>
      <c r="W716" s="1"/>
      <c r="X716" s="1"/>
      <c r="Y716" s="11"/>
      <c r="Z716" s="11"/>
      <c r="AA716" s="11"/>
      <c r="AB716" s="11"/>
      <c r="AC716" s="11"/>
      <c r="AK716" s="10"/>
    </row>
    <row r="717" spans="19:37" ht="12.75">
      <c r="S717" s="1"/>
      <c r="T717" s="1"/>
      <c r="U717" s="1"/>
      <c r="V717" s="1"/>
      <c r="W717" s="1"/>
      <c r="X717" s="1"/>
      <c r="Y717" s="11"/>
      <c r="Z717" s="11"/>
      <c r="AA717" s="11"/>
      <c r="AB717" s="11"/>
      <c r="AC717" s="11"/>
      <c r="AK717" s="10"/>
    </row>
    <row r="718" spans="19:37" ht="12.75">
      <c r="S718" s="1"/>
      <c r="T718" s="1"/>
      <c r="U718" s="1"/>
      <c r="V718" s="1"/>
      <c r="W718" s="1"/>
      <c r="X718" s="1"/>
      <c r="Y718" s="11"/>
      <c r="Z718" s="11"/>
      <c r="AA718" s="11"/>
      <c r="AB718" s="11"/>
      <c r="AC718" s="11"/>
      <c r="AK718" s="10"/>
    </row>
    <row r="719" spans="19:37" ht="12.75">
      <c r="S719" s="1"/>
      <c r="T719" s="1"/>
      <c r="U719" s="1"/>
      <c r="V719" s="1"/>
      <c r="W719" s="1"/>
      <c r="X719" s="1"/>
      <c r="Y719" s="11"/>
      <c r="Z719" s="11"/>
      <c r="AA719" s="11"/>
      <c r="AB719" s="11"/>
      <c r="AC719" s="11"/>
      <c r="AK719" s="10"/>
    </row>
    <row r="720" spans="19:37" ht="12.75">
      <c r="S720" s="1"/>
      <c r="T720" s="1"/>
      <c r="U720" s="1"/>
      <c r="V720" s="1"/>
      <c r="W720" s="1"/>
      <c r="X720" s="1"/>
      <c r="Y720" s="11"/>
      <c r="Z720" s="11"/>
      <c r="AA720" s="11"/>
      <c r="AB720" s="11"/>
      <c r="AC720" s="11"/>
      <c r="AK720" s="10"/>
    </row>
    <row r="721" spans="19:37" ht="12.75">
      <c r="S721" s="1"/>
      <c r="T721" s="1"/>
      <c r="U721" s="1"/>
      <c r="V721" s="1"/>
      <c r="W721" s="1"/>
      <c r="X721" s="1"/>
      <c r="Y721" s="11"/>
      <c r="Z721" s="11"/>
      <c r="AA721" s="11"/>
      <c r="AB721" s="11"/>
      <c r="AC721" s="11"/>
      <c r="AK721" s="10"/>
    </row>
    <row r="722" spans="19:37" ht="12.75">
      <c r="S722" s="1"/>
      <c r="T722" s="1"/>
      <c r="U722" s="1"/>
      <c r="V722" s="1"/>
      <c r="W722" s="1"/>
      <c r="X722" s="1"/>
      <c r="Y722" s="11"/>
      <c r="Z722" s="11"/>
      <c r="AA722" s="11"/>
      <c r="AB722" s="11"/>
      <c r="AC722" s="11"/>
      <c r="AK722" s="10"/>
    </row>
    <row r="723" spans="19:37" ht="12.75">
      <c r="S723" s="1"/>
      <c r="T723" s="1"/>
      <c r="U723" s="1"/>
      <c r="V723" s="1"/>
      <c r="W723" s="1"/>
      <c r="X723" s="1"/>
      <c r="Y723" s="11"/>
      <c r="Z723" s="11"/>
      <c r="AA723" s="11"/>
      <c r="AB723" s="11"/>
      <c r="AC723" s="11"/>
      <c r="AK723" s="10"/>
    </row>
    <row r="724" spans="19:37" ht="12.75">
      <c r="S724" s="1"/>
      <c r="T724" s="1"/>
      <c r="U724" s="1"/>
      <c r="V724" s="1"/>
      <c r="W724" s="1"/>
      <c r="X724" s="1"/>
      <c r="Y724" s="11"/>
      <c r="Z724" s="11"/>
      <c r="AA724" s="11"/>
      <c r="AB724" s="11"/>
      <c r="AC724" s="11"/>
      <c r="AK724" s="10"/>
    </row>
    <row r="725" spans="19:37" ht="12.75">
      <c r="S725" s="1"/>
      <c r="T725" s="1"/>
      <c r="U725" s="1"/>
      <c r="V725" s="1"/>
      <c r="W725" s="1"/>
      <c r="X725" s="1"/>
      <c r="Y725" s="11"/>
      <c r="Z725" s="11"/>
      <c r="AA725" s="11"/>
      <c r="AB725" s="11"/>
      <c r="AC725" s="11"/>
      <c r="AK725" s="10"/>
    </row>
    <row r="726" spans="19:37" ht="12.75">
      <c r="S726" s="1"/>
      <c r="T726" s="1"/>
      <c r="U726" s="1"/>
      <c r="V726" s="1"/>
      <c r="W726" s="1"/>
      <c r="X726" s="1"/>
      <c r="Y726" s="11"/>
      <c r="Z726" s="11"/>
      <c r="AA726" s="11"/>
      <c r="AB726" s="11"/>
      <c r="AC726" s="11"/>
      <c r="AK726" s="10"/>
    </row>
    <row r="727" spans="19:37" ht="12.75">
      <c r="S727" s="1"/>
      <c r="T727" s="1"/>
      <c r="U727" s="1"/>
      <c r="V727" s="1"/>
      <c r="W727" s="1"/>
      <c r="X727" s="1"/>
      <c r="Y727" s="11"/>
      <c r="Z727" s="11"/>
      <c r="AA727" s="11"/>
      <c r="AB727" s="11"/>
      <c r="AC727" s="11"/>
      <c r="AK727" s="10"/>
    </row>
    <row r="728" spans="19:37" ht="12.75">
      <c r="S728" s="1"/>
      <c r="T728" s="1"/>
      <c r="U728" s="1"/>
      <c r="V728" s="1"/>
      <c r="W728" s="1"/>
      <c r="X728" s="1"/>
      <c r="Y728" s="11"/>
      <c r="Z728" s="11"/>
      <c r="AA728" s="11"/>
      <c r="AB728" s="11"/>
      <c r="AC728" s="11"/>
      <c r="AK728" s="10"/>
    </row>
    <row r="729" spans="19:37" ht="12.75">
      <c r="S729" s="1"/>
      <c r="T729" s="1"/>
      <c r="U729" s="1"/>
      <c r="V729" s="1"/>
      <c r="W729" s="1"/>
      <c r="X729" s="1"/>
      <c r="Y729" s="11"/>
      <c r="Z729" s="11"/>
      <c r="AA729" s="11"/>
      <c r="AB729" s="11"/>
      <c r="AC729" s="11"/>
      <c r="AK729" s="10"/>
    </row>
    <row r="730" spans="19:37" ht="12.75">
      <c r="S730" s="1"/>
      <c r="T730" s="1"/>
      <c r="U730" s="1"/>
      <c r="V730" s="1"/>
      <c r="W730" s="1"/>
      <c r="X730" s="1"/>
      <c r="Y730" s="11"/>
      <c r="Z730" s="11"/>
      <c r="AA730" s="11"/>
      <c r="AB730" s="11"/>
      <c r="AC730" s="11"/>
      <c r="AK730" s="10"/>
    </row>
    <row r="731" spans="19:37" ht="12.75">
      <c r="S731" s="1"/>
      <c r="T731" s="1"/>
      <c r="U731" s="1"/>
      <c r="V731" s="1"/>
      <c r="W731" s="1"/>
      <c r="X731" s="1"/>
      <c r="Y731" s="11"/>
      <c r="Z731" s="11"/>
      <c r="AA731" s="11"/>
      <c r="AB731" s="11"/>
      <c r="AC731" s="11"/>
      <c r="AK731" s="10"/>
    </row>
    <row r="732" spans="19:37" ht="12.75">
      <c r="S732" s="1"/>
      <c r="T732" s="1"/>
      <c r="U732" s="1"/>
      <c r="V732" s="1"/>
      <c r="W732" s="1"/>
      <c r="X732" s="1"/>
      <c r="Y732" s="11"/>
      <c r="Z732" s="11"/>
      <c r="AA732" s="11"/>
      <c r="AB732" s="11"/>
      <c r="AC732" s="11"/>
      <c r="AK732" s="10"/>
    </row>
    <row r="733" spans="19:37" ht="12.75">
      <c r="S733" s="1"/>
      <c r="T733" s="1"/>
      <c r="U733" s="1"/>
      <c r="V733" s="1"/>
      <c r="W733" s="1"/>
      <c r="X733" s="1"/>
      <c r="Y733" s="11"/>
      <c r="Z733" s="11"/>
      <c r="AA733" s="11"/>
      <c r="AB733" s="11"/>
      <c r="AC733" s="11"/>
      <c r="AK733" s="10"/>
    </row>
    <row r="734" spans="19:37" ht="12.75">
      <c r="S734" s="1"/>
      <c r="T734" s="1"/>
      <c r="U734" s="1"/>
      <c r="V734" s="1"/>
      <c r="W734" s="1"/>
      <c r="X734" s="1"/>
      <c r="Y734" s="11"/>
      <c r="Z734" s="11"/>
      <c r="AA734" s="11"/>
      <c r="AB734" s="11"/>
      <c r="AC734" s="11"/>
      <c r="AK734" s="10"/>
    </row>
    <row r="735" spans="19:37" ht="12.75">
      <c r="S735" s="1"/>
      <c r="T735" s="1"/>
      <c r="U735" s="1"/>
      <c r="V735" s="1"/>
      <c r="W735" s="1"/>
      <c r="X735" s="1"/>
      <c r="Y735" s="11"/>
      <c r="Z735" s="11"/>
      <c r="AA735" s="11"/>
      <c r="AB735" s="11"/>
      <c r="AC735" s="11"/>
      <c r="AK735" s="10"/>
    </row>
    <row r="736" spans="19:37" ht="12.75">
      <c r="S736" s="1"/>
      <c r="T736" s="1"/>
      <c r="U736" s="1"/>
      <c r="V736" s="1"/>
      <c r="W736" s="1"/>
      <c r="X736" s="1"/>
      <c r="Y736" s="11"/>
      <c r="Z736" s="11"/>
      <c r="AA736" s="11"/>
      <c r="AB736" s="11"/>
      <c r="AC736" s="11"/>
      <c r="AK736" s="10"/>
    </row>
    <row r="737" spans="19:37" ht="12.75">
      <c r="S737" s="1"/>
      <c r="T737" s="1"/>
      <c r="U737" s="1"/>
      <c r="V737" s="1"/>
      <c r="W737" s="1"/>
      <c r="X737" s="1"/>
      <c r="Y737" s="11"/>
      <c r="Z737" s="11"/>
      <c r="AA737" s="11"/>
      <c r="AB737" s="11"/>
      <c r="AC737" s="11"/>
      <c r="AK737" s="10"/>
    </row>
    <row r="738" spans="19:37" ht="12.75">
      <c r="S738" s="1"/>
      <c r="T738" s="1"/>
      <c r="U738" s="1"/>
      <c r="V738" s="1"/>
      <c r="W738" s="1"/>
      <c r="X738" s="1"/>
      <c r="Y738" s="11"/>
      <c r="Z738" s="11"/>
      <c r="AA738" s="11"/>
      <c r="AB738" s="11"/>
      <c r="AC738" s="11"/>
      <c r="AK738" s="10"/>
    </row>
    <row r="739" spans="19:37" ht="12.75">
      <c r="S739" s="1"/>
      <c r="T739" s="1"/>
      <c r="U739" s="1"/>
      <c r="V739" s="1"/>
      <c r="W739" s="1"/>
      <c r="X739" s="1"/>
      <c r="Y739" s="11"/>
      <c r="Z739" s="11"/>
      <c r="AA739" s="11"/>
      <c r="AB739" s="11"/>
      <c r="AC739" s="11"/>
      <c r="AK739" s="10"/>
    </row>
    <row r="740" spans="19:37" ht="12.75">
      <c r="S740" s="1"/>
      <c r="T740" s="1"/>
      <c r="U740" s="1"/>
      <c r="V740" s="1"/>
      <c r="W740" s="1"/>
      <c r="X740" s="1"/>
      <c r="Y740" s="11"/>
      <c r="Z740" s="11"/>
      <c r="AA740" s="11"/>
      <c r="AB740" s="11"/>
      <c r="AC740" s="11"/>
      <c r="AK740" s="10"/>
    </row>
    <row r="741" spans="19:37" ht="12.75">
      <c r="S741" s="1"/>
      <c r="T741" s="1"/>
      <c r="U741" s="1"/>
      <c r="V741" s="1"/>
      <c r="W741" s="1"/>
      <c r="X741" s="1"/>
      <c r="Y741" s="11"/>
      <c r="Z741" s="11"/>
      <c r="AA741" s="11"/>
      <c r="AB741" s="11"/>
      <c r="AC741" s="11"/>
      <c r="AK741" s="10"/>
    </row>
    <row r="742" spans="19:37" ht="12.75">
      <c r="S742" s="1"/>
      <c r="T742" s="1"/>
      <c r="U742" s="1"/>
      <c r="V742" s="1"/>
      <c r="W742" s="1"/>
      <c r="X742" s="1"/>
      <c r="Y742" s="11"/>
      <c r="Z742" s="11"/>
      <c r="AA742" s="11"/>
      <c r="AB742" s="11"/>
      <c r="AC742" s="11"/>
      <c r="AK742" s="10"/>
    </row>
    <row r="743" spans="19:37" ht="12.75">
      <c r="S743" s="1"/>
      <c r="T743" s="1"/>
      <c r="U743" s="1"/>
      <c r="V743" s="1"/>
      <c r="W743" s="1"/>
      <c r="X743" s="1"/>
      <c r="Y743" s="11"/>
      <c r="Z743" s="11"/>
      <c r="AA743" s="11"/>
      <c r="AB743" s="11"/>
      <c r="AC743" s="11"/>
      <c r="AK743" s="10"/>
    </row>
    <row r="744" spans="19:37" ht="12.75">
      <c r="S744" s="1"/>
      <c r="T744" s="1"/>
      <c r="U744" s="1"/>
      <c r="V744" s="1"/>
      <c r="W744" s="1"/>
      <c r="X744" s="1"/>
      <c r="Y744" s="11"/>
      <c r="Z744" s="11"/>
      <c r="AA744" s="11"/>
      <c r="AB744" s="11"/>
      <c r="AC744" s="11"/>
      <c r="AK744" s="10"/>
    </row>
    <row r="745" spans="19:37" ht="12.75">
      <c r="S745" s="1"/>
      <c r="T745" s="1"/>
      <c r="U745" s="1"/>
      <c r="V745" s="1"/>
      <c r="W745" s="1"/>
      <c r="X745" s="1"/>
      <c r="Y745" s="11"/>
      <c r="Z745" s="11"/>
      <c r="AA745" s="11"/>
      <c r="AB745" s="11"/>
      <c r="AC745" s="11"/>
      <c r="AK745" s="10"/>
    </row>
    <row r="746" spans="19:37" ht="12.75">
      <c r="S746" s="1"/>
      <c r="T746" s="1"/>
      <c r="U746" s="1"/>
      <c r="V746" s="1"/>
      <c r="W746" s="1"/>
      <c r="X746" s="1"/>
      <c r="Y746" s="11"/>
      <c r="Z746" s="11"/>
      <c r="AA746" s="11"/>
      <c r="AB746" s="11"/>
      <c r="AC746" s="11"/>
      <c r="AK746" s="10"/>
    </row>
    <row r="747" spans="19:37" ht="12.75">
      <c r="S747" s="1"/>
      <c r="T747" s="1"/>
      <c r="U747" s="1"/>
      <c r="V747" s="1"/>
      <c r="W747" s="1"/>
      <c r="X747" s="1"/>
      <c r="Y747" s="11"/>
      <c r="Z747" s="11"/>
      <c r="AA747" s="11"/>
      <c r="AB747" s="11"/>
      <c r="AC747" s="11"/>
      <c r="AK747" s="10"/>
    </row>
    <row r="748" spans="19:37" ht="12.75">
      <c r="S748" s="1"/>
      <c r="T748" s="1"/>
      <c r="U748" s="1"/>
      <c r="V748" s="1"/>
      <c r="W748" s="1"/>
      <c r="X748" s="1"/>
      <c r="Y748" s="11"/>
      <c r="Z748" s="11"/>
      <c r="AA748" s="11"/>
      <c r="AB748" s="11"/>
      <c r="AC748" s="11"/>
      <c r="AK748" s="10"/>
    </row>
    <row r="749" spans="19:37" ht="12.75">
      <c r="S749" s="1"/>
      <c r="T749" s="1"/>
      <c r="U749" s="1"/>
      <c r="V749" s="1"/>
      <c r="W749" s="1"/>
      <c r="X749" s="1"/>
      <c r="Y749" s="11"/>
      <c r="Z749" s="11"/>
      <c r="AA749" s="11"/>
      <c r="AB749" s="11"/>
      <c r="AC749" s="11"/>
      <c r="AK749" s="10"/>
    </row>
    <row r="750" spans="19:37" ht="12.75">
      <c r="S750" s="1"/>
      <c r="T750" s="1"/>
      <c r="U750" s="1"/>
      <c r="V750" s="1"/>
      <c r="W750" s="1"/>
      <c r="X750" s="1"/>
      <c r="Y750" s="11"/>
      <c r="Z750" s="11"/>
      <c r="AA750" s="11"/>
      <c r="AB750" s="11"/>
      <c r="AC750" s="11"/>
      <c r="AK750" s="10"/>
    </row>
    <row r="751" spans="19:37" ht="12.75">
      <c r="S751" s="1"/>
      <c r="T751" s="1"/>
      <c r="U751" s="1"/>
      <c r="V751" s="1"/>
      <c r="W751" s="1"/>
      <c r="X751" s="1"/>
      <c r="Y751" s="11"/>
      <c r="Z751" s="11"/>
      <c r="AA751" s="11"/>
      <c r="AB751" s="11"/>
      <c r="AC751" s="11"/>
      <c r="AK751" s="10"/>
    </row>
    <row r="752" spans="19:37" ht="12.75">
      <c r="S752" s="1"/>
      <c r="T752" s="1"/>
      <c r="U752" s="1"/>
      <c r="V752" s="1"/>
      <c r="W752" s="1"/>
      <c r="X752" s="1"/>
      <c r="Y752" s="11"/>
      <c r="Z752" s="11"/>
      <c r="AA752" s="11"/>
      <c r="AB752" s="11"/>
      <c r="AC752" s="11"/>
      <c r="AK752" s="10"/>
    </row>
    <row r="753" spans="19:37" ht="12.75">
      <c r="S753" s="1"/>
      <c r="T753" s="1"/>
      <c r="U753" s="1"/>
      <c r="V753" s="1"/>
      <c r="W753" s="1"/>
      <c r="X753" s="1"/>
      <c r="Y753" s="11"/>
      <c r="Z753" s="11"/>
      <c r="AA753" s="11"/>
      <c r="AB753" s="11"/>
      <c r="AC753" s="11"/>
      <c r="AK753" s="10"/>
    </row>
    <row r="754" spans="19:37" ht="12.75">
      <c r="S754" s="1"/>
      <c r="T754" s="1"/>
      <c r="U754" s="1"/>
      <c r="V754" s="1"/>
      <c r="W754" s="1"/>
      <c r="X754" s="1"/>
      <c r="Y754" s="11"/>
      <c r="Z754" s="11"/>
      <c r="AA754" s="11"/>
      <c r="AB754" s="11"/>
      <c r="AC754" s="11"/>
      <c r="AK754" s="10"/>
    </row>
    <row r="755" spans="19:37" ht="12.75">
      <c r="S755" s="1"/>
      <c r="T755" s="1"/>
      <c r="U755" s="1"/>
      <c r="V755" s="1"/>
      <c r="W755" s="1"/>
      <c r="X755" s="1"/>
      <c r="Y755" s="11"/>
      <c r="Z755" s="11"/>
      <c r="AA755" s="11"/>
      <c r="AB755" s="11"/>
      <c r="AC755" s="11"/>
      <c r="AK755" s="10"/>
    </row>
    <row r="756" spans="19:37" ht="12.75">
      <c r="S756" s="1"/>
      <c r="T756" s="1"/>
      <c r="U756" s="1"/>
      <c r="V756" s="1"/>
      <c r="W756" s="1"/>
      <c r="X756" s="1"/>
      <c r="Y756" s="11"/>
      <c r="Z756" s="11"/>
      <c r="AA756" s="11"/>
      <c r="AB756" s="11"/>
      <c r="AC756" s="11"/>
      <c r="AK756" s="10"/>
    </row>
    <row r="757" spans="19:37" ht="12.75">
      <c r="S757" s="1"/>
      <c r="T757" s="1"/>
      <c r="U757" s="1"/>
      <c r="V757" s="1"/>
      <c r="W757" s="1"/>
      <c r="X757" s="1"/>
      <c r="Y757" s="11"/>
      <c r="Z757" s="11"/>
      <c r="AA757" s="11"/>
      <c r="AB757" s="11"/>
      <c r="AC757" s="11"/>
      <c r="AK757" s="10"/>
    </row>
    <row r="758" spans="19:37" ht="12.75">
      <c r="S758" s="1"/>
      <c r="T758" s="1"/>
      <c r="U758" s="1"/>
      <c r="V758" s="1"/>
      <c r="W758" s="1"/>
      <c r="X758" s="1"/>
      <c r="Y758" s="11"/>
      <c r="Z758" s="11"/>
      <c r="AA758" s="11"/>
      <c r="AB758" s="11"/>
      <c r="AC758" s="11"/>
      <c r="AK758" s="10"/>
    </row>
    <row r="759" spans="19:37" ht="12.75">
      <c r="S759" s="1"/>
      <c r="T759" s="1"/>
      <c r="U759" s="1"/>
      <c r="V759" s="1"/>
      <c r="W759" s="1"/>
      <c r="X759" s="1"/>
      <c r="Y759" s="11"/>
      <c r="Z759" s="11"/>
      <c r="AA759" s="11"/>
      <c r="AB759" s="11"/>
      <c r="AC759" s="11"/>
      <c r="AK759" s="10"/>
    </row>
    <row r="760" spans="19:37" ht="12.75">
      <c r="S760" s="1"/>
      <c r="T760" s="1"/>
      <c r="U760" s="1"/>
      <c r="V760" s="1"/>
      <c r="W760" s="1"/>
      <c r="X760" s="1"/>
      <c r="Y760" s="11"/>
      <c r="Z760" s="11"/>
      <c r="AA760" s="11"/>
      <c r="AB760" s="11"/>
      <c r="AC760" s="11"/>
      <c r="AK760" s="10"/>
    </row>
    <row r="761" spans="19:37" ht="12.75">
      <c r="S761" s="1"/>
      <c r="T761" s="1"/>
      <c r="U761" s="1"/>
      <c r="V761" s="1"/>
      <c r="W761" s="1"/>
      <c r="X761" s="1"/>
      <c r="Y761" s="11"/>
      <c r="Z761" s="11"/>
      <c r="AA761" s="11"/>
      <c r="AB761" s="11"/>
      <c r="AC761" s="11"/>
      <c r="AK761" s="10"/>
    </row>
    <row r="762" spans="19:37" ht="12.75">
      <c r="S762" s="1"/>
      <c r="T762" s="1"/>
      <c r="U762" s="1"/>
      <c r="V762" s="1"/>
      <c r="W762" s="1"/>
      <c r="X762" s="1"/>
      <c r="Y762" s="11"/>
      <c r="Z762" s="11"/>
      <c r="AA762" s="11"/>
      <c r="AB762" s="11"/>
      <c r="AC762" s="11"/>
      <c r="AK762" s="10"/>
    </row>
    <row r="763" spans="19:37" ht="12.75">
      <c r="S763" s="1"/>
      <c r="T763" s="1"/>
      <c r="U763" s="1"/>
      <c r="V763" s="1"/>
      <c r="W763" s="1"/>
      <c r="X763" s="1"/>
      <c r="Y763" s="11"/>
      <c r="Z763" s="11"/>
      <c r="AA763" s="11"/>
      <c r="AB763" s="11"/>
      <c r="AC763" s="11"/>
      <c r="AK763" s="10"/>
    </row>
    <row r="764" spans="19:37" ht="12.75">
      <c r="S764" s="1"/>
      <c r="T764" s="1"/>
      <c r="U764" s="1"/>
      <c r="V764" s="1"/>
      <c r="W764" s="1"/>
      <c r="X764" s="1"/>
      <c r="Y764" s="11"/>
      <c r="Z764" s="11"/>
      <c r="AA764" s="11"/>
      <c r="AB764" s="11"/>
      <c r="AC764" s="11"/>
      <c r="AK764" s="10"/>
    </row>
    <row r="765" spans="19:37" ht="12.75">
      <c r="S765" s="1"/>
      <c r="T765" s="1"/>
      <c r="U765" s="1"/>
      <c r="V765" s="1"/>
      <c r="W765" s="1"/>
      <c r="X765" s="1"/>
      <c r="Y765" s="11"/>
      <c r="Z765" s="11"/>
      <c r="AA765" s="11"/>
      <c r="AB765" s="11"/>
      <c r="AC765" s="11"/>
      <c r="AK765" s="10"/>
    </row>
    <row r="766" spans="19:37" ht="12.75">
      <c r="S766" s="1"/>
      <c r="T766" s="1"/>
      <c r="U766" s="1"/>
      <c r="V766" s="1"/>
      <c r="W766" s="1"/>
      <c r="X766" s="1"/>
      <c r="Y766" s="11"/>
      <c r="Z766" s="11"/>
      <c r="AA766" s="11"/>
      <c r="AB766" s="11"/>
      <c r="AC766" s="11"/>
      <c r="AK766" s="10"/>
    </row>
    <row r="767" spans="19:37" ht="12.75">
      <c r="S767" s="1"/>
      <c r="T767" s="1"/>
      <c r="U767" s="1"/>
      <c r="V767" s="1"/>
      <c r="W767" s="1"/>
      <c r="X767" s="1"/>
      <c r="Y767" s="11"/>
      <c r="Z767" s="11"/>
      <c r="AA767" s="11"/>
      <c r="AB767" s="11"/>
      <c r="AC767" s="11"/>
      <c r="AK767" s="10"/>
    </row>
    <row r="768" spans="19:37" ht="12.75">
      <c r="S768" s="1"/>
      <c r="T768" s="1"/>
      <c r="U768" s="1"/>
      <c r="V768" s="1"/>
      <c r="W768" s="1"/>
      <c r="X768" s="1"/>
      <c r="Y768" s="11"/>
      <c r="Z768" s="11"/>
      <c r="AA768" s="11"/>
      <c r="AB768" s="11"/>
      <c r="AC768" s="11"/>
      <c r="AK768" s="10"/>
    </row>
    <row r="769" spans="19:37" ht="12.75">
      <c r="S769" s="1"/>
      <c r="T769" s="1"/>
      <c r="U769" s="1"/>
      <c r="V769" s="1"/>
      <c r="W769" s="1"/>
      <c r="X769" s="1"/>
      <c r="Y769" s="11"/>
      <c r="Z769" s="11"/>
      <c r="AA769" s="11"/>
      <c r="AB769" s="11"/>
      <c r="AC769" s="11"/>
      <c r="AK769" s="10"/>
    </row>
    <row r="770" spans="19:37" ht="12.75">
      <c r="S770" s="1"/>
      <c r="T770" s="1"/>
      <c r="U770" s="1"/>
      <c r="V770" s="1"/>
      <c r="W770" s="1"/>
      <c r="X770" s="1"/>
      <c r="Y770" s="11"/>
      <c r="Z770" s="11"/>
      <c r="AA770" s="11"/>
      <c r="AB770" s="11"/>
      <c r="AC770" s="11"/>
      <c r="AK770" s="10"/>
    </row>
    <row r="771" spans="19:37" ht="12.75">
      <c r="S771" s="1"/>
      <c r="T771" s="1"/>
      <c r="U771" s="1"/>
      <c r="V771" s="1"/>
      <c r="W771" s="1"/>
      <c r="X771" s="1"/>
      <c r="Y771" s="11"/>
      <c r="Z771" s="11"/>
      <c r="AA771" s="11"/>
      <c r="AB771" s="11"/>
      <c r="AC771" s="11"/>
      <c r="AK771" s="10"/>
    </row>
    <row r="772" spans="19:37" ht="12.75">
      <c r="S772" s="1"/>
      <c r="T772" s="1"/>
      <c r="U772" s="1"/>
      <c r="V772" s="1"/>
      <c r="W772" s="1"/>
      <c r="X772" s="1"/>
      <c r="Y772" s="11"/>
      <c r="Z772" s="11"/>
      <c r="AA772" s="11"/>
      <c r="AB772" s="11"/>
      <c r="AC772" s="11"/>
      <c r="AK772" s="10"/>
    </row>
    <row r="773" spans="19:37" ht="12.75">
      <c r="S773" s="1"/>
      <c r="T773" s="1"/>
      <c r="U773" s="1"/>
      <c r="V773" s="1"/>
      <c r="W773" s="1"/>
      <c r="X773" s="1"/>
      <c r="Y773" s="11"/>
      <c r="Z773" s="11"/>
      <c r="AA773" s="11"/>
      <c r="AB773" s="11"/>
      <c r="AC773" s="11"/>
      <c r="AK773" s="10"/>
    </row>
    <row r="774" spans="19:37" ht="12.75">
      <c r="S774" s="1"/>
      <c r="T774" s="1"/>
      <c r="U774" s="1"/>
      <c r="V774" s="1"/>
      <c r="W774" s="1"/>
      <c r="X774" s="1"/>
      <c r="Y774" s="11"/>
      <c r="Z774" s="11"/>
      <c r="AA774" s="11"/>
      <c r="AB774" s="11"/>
      <c r="AC774" s="11"/>
      <c r="AK774" s="10"/>
    </row>
    <row r="775" spans="19:37" ht="12.75">
      <c r="S775" s="1"/>
      <c r="T775" s="1"/>
      <c r="U775" s="1"/>
      <c r="V775" s="1"/>
      <c r="W775" s="1"/>
      <c r="X775" s="1"/>
      <c r="Y775" s="11"/>
      <c r="Z775" s="11"/>
      <c r="AA775" s="11"/>
      <c r="AB775" s="11"/>
      <c r="AC775" s="11"/>
      <c r="AK775" s="10"/>
    </row>
    <row r="776" spans="19:37" ht="12.75">
      <c r="S776" s="1"/>
      <c r="T776" s="1"/>
      <c r="U776" s="1"/>
      <c r="V776" s="1"/>
      <c r="W776" s="1"/>
      <c r="X776" s="1"/>
      <c r="Y776" s="11"/>
      <c r="Z776" s="11"/>
      <c r="AA776" s="11"/>
      <c r="AB776" s="11"/>
      <c r="AC776" s="11"/>
      <c r="AK776" s="10"/>
    </row>
    <row r="777" spans="19:37" ht="12.75">
      <c r="S777" s="1"/>
      <c r="T777" s="1"/>
      <c r="U777" s="1"/>
      <c r="V777" s="1"/>
      <c r="W777" s="1"/>
      <c r="X777" s="1"/>
      <c r="Y777" s="11"/>
      <c r="Z777" s="11"/>
      <c r="AA777" s="11"/>
      <c r="AB777" s="11"/>
      <c r="AC777" s="11"/>
      <c r="AK777" s="10"/>
    </row>
    <row r="778" spans="19:37" ht="12.75">
      <c r="S778" s="1"/>
      <c r="T778" s="1"/>
      <c r="U778" s="1"/>
      <c r="V778" s="1"/>
      <c r="W778" s="1"/>
      <c r="X778" s="1"/>
      <c r="Y778" s="11"/>
      <c r="Z778" s="11"/>
      <c r="AA778" s="11"/>
      <c r="AB778" s="11"/>
      <c r="AC778" s="11"/>
      <c r="AK778" s="10"/>
    </row>
    <row r="779" spans="19:37" ht="12.75">
      <c r="S779" s="1"/>
      <c r="T779" s="1"/>
      <c r="U779" s="1"/>
      <c r="V779" s="1"/>
      <c r="W779" s="1"/>
      <c r="X779" s="1"/>
      <c r="Y779" s="11"/>
      <c r="Z779" s="11"/>
      <c r="AA779" s="11"/>
      <c r="AB779" s="11"/>
      <c r="AC779" s="11"/>
      <c r="AK779" s="10"/>
    </row>
    <row r="780" spans="19:37" ht="12.75">
      <c r="S780" s="1"/>
      <c r="T780" s="1"/>
      <c r="U780" s="1"/>
      <c r="V780" s="1"/>
      <c r="W780" s="1"/>
      <c r="X780" s="1"/>
      <c r="Y780" s="11"/>
      <c r="Z780" s="11"/>
      <c r="AA780" s="11"/>
      <c r="AB780" s="11"/>
      <c r="AC780" s="11"/>
      <c r="AK780" s="10"/>
    </row>
    <row r="781" spans="19:37" ht="12.75">
      <c r="S781" s="1"/>
      <c r="T781" s="1"/>
      <c r="U781" s="1"/>
      <c r="V781" s="1"/>
      <c r="W781" s="1"/>
      <c r="X781" s="1"/>
      <c r="Y781" s="11"/>
      <c r="Z781" s="11"/>
      <c r="AA781" s="11"/>
      <c r="AB781" s="11"/>
      <c r="AC781" s="11"/>
      <c r="AK781" s="10"/>
    </row>
    <row r="782" spans="19:37" ht="12.75">
      <c r="S782" s="1"/>
      <c r="T782" s="1"/>
      <c r="U782" s="1"/>
      <c r="V782" s="1"/>
      <c r="W782" s="1"/>
      <c r="X782" s="1"/>
      <c r="Y782" s="11"/>
      <c r="Z782" s="11"/>
      <c r="AA782" s="11"/>
      <c r="AB782" s="11"/>
      <c r="AC782" s="11"/>
      <c r="AK782" s="10"/>
    </row>
    <row r="783" spans="19:37" ht="12.75">
      <c r="S783" s="1"/>
      <c r="T783" s="1"/>
      <c r="U783" s="1"/>
      <c r="V783" s="1"/>
      <c r="W783" s="1"/>
      <c r="X783" s="1"/>
      <c r="Y783" s="11"/>
      <c r="Z783" s="11"/>
      <c r="AA783" s="11"/>
      <c r="AB783" s="11"/>
      <c r="AC783" s="11"/>
      <c r="AK783" s="10"/>
    </row>
    <row r="784" spans="19:37" ht="12.75">
      <c r="S784" s="1"/>
      <c r="T784" s="1"/>
      <c r="U784" s="1"/>
      <c r="V784" s="1"/>
      <c r="W784" s="1"/>
      <c r="X784" s="1"/>
      <c r="Y784" s="11"/>
      <c r="Z784" s="11"/>
      <c r="AA784" s="11"/>
      <c r="AB784" s="11"/>
      <c r="AC784" s="11"/>
      <c r="AK784" s="10"/>
    </row>
    <row r="785" spans="19:37" ht="12.75">
      <c r="S785" s="1"/>
      <c r="T785" s="1"/>
      <c r="U785" s="1"/>
      <c r="V785" s="1"/>
      <c r="W785" s="1"/>
      <c r="X785" s="1"/>
      <c r="Y785" s="11"/>
      <c r="Z785" s="11"/>
      <c r="AA785" s="11"/>
      <c r="AB785" s="11"/>
      <c r="AC785" s="11"/>
      <c r="AK785" s="10"/>
    </row>
    <row r="786" spans="19:37" ht="12.75">
      <c r="S786" s="1"/>
      <c r="T786" s="1"/>
      <c r="U786" s="1"/>
      <c r="V786" s="1"/>
      <c r="W786" s="1"/>
      <c r="X786" s="1"/>
      <c r="Y786" s="11"/>
      <c r="Z786" s="11"/>
      <c r="AA786" s="11"/>
      <c r="AB786" s="11"/>
      <c r="AC786" s="11"/>
      <c r="AK786" s="10"/>
    </row>
    <row r="787" spans="19:37" ht="12.75">
      <c r="S787" s="1"/>
      <c r="T787" s="1"/>
      <c r="U787" s="1"/>
      <c r="V787" s="1"/>
      <c r="W787" s="1"/>
      <c r="X787" s="1"/>
      <c r="Y787" s="11"/>
      <c r="Z787" s="11"/>
      <c r="AA787" s="11"/>
      <c r="AB787" s="11"/>
      <c r="AC787" s="11"/>
      <c r="AK787" s="10"/>
    </row>
    <row r="788" spans="19:37" ht="12.75">
      <c r="S788" s="1"/>
      <c r="T788" s="1"/>
      <c r="U788" s="1"/>
      <c r="V788" s="1"/>
      <c r="W788" s="1"/>
      <c r="X788" s="1"/>
      <c r="Y788" s="11"/>
      <c r="Z788" s="11"/>
      <c r="AA788" s="11"/>
      <c r="AB788" s="11"/>
      <c r="AC788" s="11"/>
      <c r="AK788" s="10"/>
    </row>
    <row r="789" spans="19:37" ht="12.75">
      <c r="S789" s="1"/>
      <c r="T789" s="1"/>
      <c r="U789" s="1"/>
      <c r="V789" s="1"/>
      <c r="W789" s="1"/>
      <c r="X789" s="1"/>
      <c r="Y789" s="11"/>
      <c r="Z789" s="11"/>
      <c r="AA789" s="11"/>
      <c r="AB789" s="11"/>
      <c r="AC789" s="11"/>
      <c r="AK789" s="10"/>
    </row>
    <row r="790" spans="19:37" ht="12.75">
      <c r="S790" s="1"/>
      <c r="T790" s="1"/>
      <c r="U790" s="1"/>
      <c r="V790" s="1"/>
      <c r="W790" s="1"/>
      <c r="X790" s="1"/>
      <c r="Y790" s="11"/>
      <c r="Z790" s="11"/>
      <c r="AA790" s="11"/>
      <c r="AB790" s="11"/>
      <c r="AC790" s="11"/>
      <c r="AK790" s="10"/>
    </row>
    <row r="791" spans="19:37" ht="12.75">
      <c r="S791" s="1"/>
      <c r="T791" s="1"/>
      <c r="U791" s="1"/>
      <c r="V791" s="1"/>
      <c r="W791" s="1"/>
      <c r="X791" s="1"/>
      <c r="Y791" s="11"/>
      <c r="Z791" s="11"/>
      <c r="AA791" s="11"/>
      <c r="AB791" s="11"/>
      <c r="AC791" s="11"/>
      <c r="AK791" s="10"/>
    </row>
    <row r="792" spans="19:37" ht="12.75">
      <c r="S792" s="1"/>
      <c r="T792" s="1"/>
      <c r="U792" s="1"/>
      <c r="V792" s="1"/>
      <c r="W792" s="1"/>
      <c r="X792" s="1"/>
      <c r="Y792" s="11"/>
      <c r="Z792" s="11"/>
      <c r="AA792" s="11"/>
      <c r="AB792" s="11"/>
      <c r="AC792" s="11"/>
      <c r="AK792" s="10"/>
    </row>
    <row r="793" spans="19:37" ht="12.75">
      <c r="S793" s="1"/>
      <c r="T793" s="1"/>
      <c r="U793" s="1"/>
      <c r="V793" s="1"/>
      <c r="W793" s="1"/>
      <c r="X793" s="1"/>
      <c r="Y793" s="11"/>
      <c r="Z793" s="11"/>
      <c r="AA793" s="11"/>
      <c r="AB793" s="11"/>
      <c r="AC793" s="11"/>
      <c r="AK793" s="10"/>
    </row>
    <row r="794" spans="19:37" ht="12.75">
      <c r="S794" s="1"/>
      <c r="T794" s="1"/>
      <c r="U794" s="1"/>
      <c r="V794" s="1"/>
      <c r="W794" s="1"/>
      <c r="X794" s="1"/>
      <c r="Y794" s="11"/>
      <c r="Z794" s="11"/>
      <c r="AA794" s="11"/>
      <c r="AB794" s="11"/>
      <c r="AC794" s="11"/>
      <c r="AK794" s="10"/>
    </row>
    <row r="795" spans="19:37" ht="12.75">
      <c r="S795" s="1"/>
      <c r="T795" s="1"/>
      <c r="U795" s="1"/>
      <c r="V795" s="1"/>
      <c r="W795" s="1"/>
      <c r="X795" s="1"/>
      <c r="Y795" s="11"/>
      <c r="Z795" s="11"/>
      <c r="AA795" s="11"/>
      <c r="AB795" s="11"/>
      <c r="AC795" s="11"/>
      <c r="AK795" s="10"/>
    </row>
    <row r="796" spans="19:37" ht="12.75">
      <c r="S796" s="1"/>
      <c r="T796" s="1"/>
      <c r="U796" s="1"/>
      <c r="V796" s="1"/>
      <c r="W796" s="1"/>
      <c r="X796" s="1"/>
      <c r="Y796" s="11"/>
      <c r="Z796" s="11"/>
      <c r="AA796" s="11"/>
      <c r="AB796" s="11"/>
      <c r="AC796" s="11"/>
      <c r="AK796" s="10"/>
    </row>
    <row r="797" spans="19:37" ht="12.75">
      <c r="S797" s="1"/>
      <c r="T797" s="1"/>
      <c r="U797" s="1"/>
      <c r="V797" s="1"/>
      <c r="W797" s="1"/>
      <c r="X797" s="1"/>
      <c r="Y797" s="11"/>
      <c r="Z797" s="11"/>
      <c r="AA797" s="11"/>
      <c r="AB797" s="11"/>
      <c r="AC797" s="11"/>
      <c r="AK797" s="10"/>
    </row>
    <row r="798" spans="19:37" ht="12.75">
      <c r="S798" s="1"/>
      <c r="T798" s="1"/>
      <c r="U798" s="1"/>
      <c r="V798" s="1"/>
      <c r="W798" s="1"/>
      <c r="X798" s="1"/>
      <c r="Y798" s="11"/>
      <c r="Z798" s="11"/>
      <c r="AA798" s="11"/>
      <c r="AB798" s="11"/>
      <c r="AC798" s="11"/>
      <c r="AK798" s="10"/>
    </row>
    <row r="799" spans="19:37" ht="12.75">
      <c r="S799" s="1"/>
      <c r="T799" s="1"/>
      <c r="U799" s="1"/>
      <c r="V799" s="1"/>
      <c r="W799" s="1"/>
      <c r="X799" s="1"/>
      <c r="Y799" s="11"/>
      <c r="Z799" s="11"/>
      <c r="AA799" s="11"/>
      <c r="AB799" s="11"/>
      <c r="AC799" s="11"/>
      <c r="AK799" s="10"/>
    </row>
    <row r="800" spans="19:37" ht="12.75">
      <c r="S800" s="1"/>
      <c r="T800" s="1"/>
      <c r="U800" s="1"/>
      <c r="V800" s="1"/>
      <c r="W800" s="1"/>
      <c r="X800" s="1"/>
      <c r="Y800" s="11"/>
      <c r="Z800" s="11"/>
      <c r="AA800" s="11"/>
      <c r="AB800" s="11"/>
      <c r="AC800" s="11"/>
      <c r="AK800" s="10"/>
    </row>
    <row r="801" spans="19:37" ht="12.75">
      <c r="S801" s="1"/>
      <c r="T801" s="1"/>
      <c r="U801" s="1"/>
      <c r="V801" s="1"/>
      <c r="W801" s="1"/>
      <c r="X801" s="1"/>
      <c r="Y801" s="11"/>
      <c r="Z801" s="11"/>
      <c r="AA801" s="11"/>
      <c r="AB801" s="11"/>
      <c r="AC801" s="11"/>
      <c r="AK801" s="10"/>
    </row>
    <row r="802" spans="19:37" ht="12.75">
      <c r="S802" s="1"/>
      <c r="T802" s="1"/>
      <c r="U802" s="1"/>
      <c r="V802" s="1"/>
      <c r="W802" s="1"/>
      <c r="X802" s="1"/>
      <c r="Y802" s="11"/>
      <c r="Z802" s="11"/>
      <c r="AA802" s="11"/>
      <c r="AB802" s="11"/>
      <c r="AC802" s="11"/>
      <c r="AK802" s="10"/>
    </row>
    <row r="803" spans="19:37" ht="12.75">
      <c r="S803" s="1"/>
      <c r="T803" s="1"/>
      <c r="U803" s="1"/>
      <c r="V803" s="1"/>
      <c r="W803" s="1"/>
      <c r="X803" s="1"/>
      <c r="Y803" s="11"/>
      <c r="Z803" s="11"/>
      <c r="AA803" s="11"/>
      <c r="AB803" s="11"/>
      <c r="AC803" s="11"/>
      <c r="AK803" s="10"/>
    </row>
    <row r="804" spans="19:37" ht="12.75">
      <c r="S804" s="1"/>
      <c r="T804" s="1"/>
      <c r="U804" s="1"/>
      <c r="V804" s="1"/>
      <c r="W804" s="1"/>
      <c r="X804" s="1"/>
      <c r="Y804" s="11"/>
      <c r="Z804" s="11"/>
      <c r="AA804" s="11"/>
      <c r="AB804" s="11"/>
      <c r="AC804" s="11"/>
      <c r="AK804" s="10"/>
    </row>
    <row r="805" spans="19:37" ht="12.75">
      <c r="S805" s="1"/>
      <c r="T805" s="1"/>
      <c r="U805" s="1"/>
      <c r="V805" s="1"/>
      <c r="W805" s="1"/>
      <c r="X805" s="1"/>
      <c r="Y805" s="11"/>
      <c r="Z805" s="11"/>
      <c r="AA805" s="11"/>
      <c r="AB805" s="11"/>
      <c r="AC805" s="11"/>
      <c r="AK805" s="10"/>
    </row>
    <row r="806" spans="19:37" ht="12.75">
      <c r="S806" s="1"/>
      <c r="T806" s="1"/>
      <c r="U806" s="1"/>
      <c r="V806" s="1"/>
      <c r="W806" s="1"/>
      <c r="X806" s="1"/>
      <c r="Y806" s="11"/>
      <c r="Z806" s="11"/>
      <c r="AA806" s="11"/>
      <c r="AB806" s="11"/>
      <c r="AC806" s="11"/>
      <c r="AK806" s="10"/>
    </row>
    <row r="807" spans="19:37" ht="12.75">
      <c r="S807" s="1"/>
      <c r="T807" s="1"/>
      <c r="U807" s="1"/>
      <c r="V807" s="1"/>
      <c r="W807" s="1"/>
      <c r="X807" s="1"/>
      <c r="Y807" s="11"/>
      <c r="Z807" s="11"/>
      <c r="AA807" s="11"/>
      <c r="AB807" s="11"/>
      <c r="AC807" s="11"/>
      <c r="AK807" s="10"/>
    </row>
    <row r="808" spans="19:37" ht="12.75">
      <c r="S808" s="1"/>
      <c r="T808" s="1"/>
      <c r="U808" s="1"/>
      <c r="V808" s="1"/>
      <c r="W808" s="1"/>
      <c r="X808" s="1"/>
      <c r="Y808" s="11"/>
      <c r="Z808" s="11"/>
      <c r="AA808" s="11"/>
      <c r="AB808" s="11"/>
      <c r="AC808" s="11"/>
      <c r="AK808" s="10"/>
    </row>
    <row r="809" spans="19:37" ht="12.75">
      <c r="S809" s="1"/>
      <c r="T809" s="1"/>
      <c r="U809" s="1"/>
      <c r="V809" s="1"/>
      <c r="W809" s="1"/>
      <c r="X809" s="1"/>
      <c r="Y809" s="11"/>
      <c r="Z809" s="11"/>
      <c r="AA809" s="11"/>
      <c r="AB809" s="11"/>
      <c r="AC809" s="11"/>
      <c r="AK809" s="10"/>
    </row>
    <row r="810" spans="19:37" ht="12.75">
      <c r="S810" s="1"/>
      <c r="T810" s="1"/>
      <c r="U810" s="1"/>
      <c r="V810" s="1"/>
      <c r="W810" s="1"/>
      <c r="X810" s="1"/>
      <c r="Y810" s="11"/>
      <c r="Z810" s="11"/>
      <c r="AA810" s="11"/>
      <c r="AB810" s="11"/>
      <c r="AC810" s="11"/>
      <c r="AK810" s="10"/>
    </row>
    <row r="811" spans="19:37" ht="12.75">
      <c r="S811" s="1"/>
      <c r="T811" s="1"/>
      <c r="U811" s="1"/>
      <c r="V811" s="1"/>
      <c r="W811" s="1"/>
      <c r="X811" s="1"/>
      <c r="Y811" s="11"/>
      <c r="Z811" s="11"/>
      <c r="AA811" s="11"/>
      <c r="AB811" s="11"/>
      <c r="AC811" s="11"/>
      <c r="AK811" s="10"/>
    </row>
    <row r="812" spans="19:37" ht="12.75">
      <c r="S812" s="1"/>
      <c r="T812" s="1"/>
      <c r="U812" s="1"/>
      <c r="V812" s="1"/>
      <c r="W812" s="1"/>
      <c r="X812" s="1"/>
      <c r="Y812" s="11"/>
      <c r="Z812" s="11"/>
      <c r="AA812" s="11"/>
      <c r="AB812" s="11"/>
      <c r="AC812" s="11"/>
      <c r="AK812" s="10"/>
    </row>
    <row r="813" spans="19:37" ht="12.75">
      <c r="S813" s="1"/>
      <c r="T813" s="1"/>
      <c r="U813" s="1"/>
      <c r="V813" s="1"/>
      <c r="W813" s="1"/>
      <c r="X813" s="1"/>
      <c r="Y813" s="11"/>
      <c r="Z813" s="11"/>
      <c r="AA813" s="11"/>
      <c r="AB813" s="11"/>
      <c r="AC813" s="11"/>
      <c r="AK813" s="10"/>
    </row>
    <row r="814" spans="19:37" ht="12.75">
      <c r="S814" s="1"/>
      <c r="T814" s="1"/>
      <c r="U814" s="1"/>
      <c r="V814" s="1"/>
      <c r="W814" s="1"/>
      <c r="X814" s="1"/>
      <c r="Y814" s="11"/>
      <c r="Z814" s="11"/>
      <c r="AA814" s="11"/>
      <c r="AB814" s="11"/>
      <c r="AC814" s="11"/>
      <c r="AK814" s="10"/>
    </row>
    <row r="815" spans="19:37" ht="12.75">
      <c r="S815" s="1"/>
      <c r="T815" s="1"/>
      <c r="U815" s="1"/>
      <c r="V815" s="1"/>
      <c r="W815" s="1"/>
      <c r="X815" s="1"/>
      <c r="Y815" s="11"/>
      <c r="Z815" s="11"/>
      <c r="AA815" s="11"/>
      <c r="AB815" s="11"/>
      <c r="AC815" s="11"/>
      <c r="AK815" s="10"/>
    </row>
    <row r="816" spans="19:37" ht="12.75">
      <c r="S816" s="1"/>
      <c r="T816" s="1"/>
      <c r="U816" s="1"/>
      <c r="V816" s="1"/>
      <c r="W816" s="1"/>
      <c r="X816" s="1"/>
      <c r="Y816" s="11"/>
      <c r="Z816" s="11"/>
      <c r="AA816" s="11"/>
      <c r="AB816" s="11"/>
      <c r="AC816" s="11"/>
      <c r="AK816" s="10"/>
    </row>
    <row r="817" spans="19:37" ht="12.75">
      <c r="S817" s="1"/>
      <c r="T817" s="1"/>
      <c r="U817" s="1"/>
      <c r="V817" s="1"/>
      <c r="W817" s="1"/>
      <c r="X817" s="1"/>
      <c r="Y817" s="11"/>
      <c r="Z817" s="11"/>
      <c r="AA817" s="11"/>
      <c r="AB817" s="11"/>
      <c r="AC817" s="11"/>
      <c r="AK817" s="10"/>
    </row>
    <row r="818" spans="19:37" ht="12.75">
      <c r="S818" s="1"/>
      <c r="T818" s="1"/>
      <c r="U818" s="1"/>
      <c r="V818" s="1"/>
      <c r="W818" s="1"/>
      <c r="X818" s="1"/>
      <c r="Y818" s="11"/>
      <c r="Z818" s="11"/>
      <c r="AA818" s="11"/>
      <c r="AB818" s="11"/>
      <c r="AC818" s="11"/>
      <c r="AK818" s="10"/>
    </row>
    <row r="819" spans="19:37" ht="12.75">
      <c r="S819" s="1"/>
      <c r="T819" s="1"/>
      <c r="U819" s="1"/>
      <c r="V819" s="1"/>
      <c r="W819" s="1"/>
      <c r="X819" s="1"/>
      <c r="Y819" s="11"/>
      <c r="Z819" s="11"/>
      <c r="AA819" s="11"/>
      <c r="AB819" s="11"/>
      <c r="AC819" s="11"/>
      <c r="AK819" s="10"/>
    </row>
    <row r="820" spans="19:37" ht="12.75">
      <c r="S820" s="1"/>
      <c r="T820" s="1"/>
      <c r="U820" s="1"/>
      <c r="V820" s="1"/>
      <c r="W820" s="1"/>
      <c r="X820" s="1"/>
      <c r="Y820" s="11"/>
      <c r="Z820" s="11"/>
      <c r="AA820" s="11"/>
      <c r="AB820" s="11"/>
      <c r="AC820" s="11"/>
      <c r="AK820" s="10"/>
    </row>
    <row r="821" spans="19:37" ht="12.75">
      <c r="S821" s="1"/>
      <c r="T821" s="1"/>
      <c r="U821" s="1"/>
      <c r="V821" s="1"/>
      <c r="W821" s="1"/>
      <c r="X821" s="1"/>
      <c r="Y821" s="11"/>
      <c r="Z821" s="11"/>
      <c r="AA821" s="11"/>
      <c r="AB821" s="11"/>
      <c r="AC821" s="11"/>
      <c r="AK821" s="10"/>
    </row>
    <row r="822" spans="19:37" ht="12.75">
      <c r="S822" s="1"/>
      <c r="T822" s="1"/>
      <c r="U822" s="1"/>
      <c r="V822" s="1"/>
      <c r="W822" s="1"/>
      <c r="X822" s="1"/>
      <c r="Y822" s="11"/>
      <c r="Z822" s="11"/>
      <c r="AA822" s="11"/>
      <c r="AB822" s="11"/>
      <c r="AC822" s="11"/>
      <c r="AK822" s="10"/>
    </row>
    <row r="823" spans="19:37" ht="12.75">
      <c r="S823" s="1"/>
      <c r="T823" s="1"/>
      <c r="U823" s="1"/>
      <c r="V823" s="1"/>
      <c r="W823" s="1"/>
      <c r="X823" s="1"/>
      <c r="Y823" s="11"/>
      <c r="Z823" s="11"/>
      <c r="AA823" s="11"/>
      <c r="AB823" s="11"/>
      <c r="AC823" s="11"/>
      <c r="AK823" s="10"/>
    </row>
    <row r="824" spans="19:37" ht="12.75">
      <c r="S824" s="1"/>
      <c r="T824" s="1"/>
      <c r="U824" s="1"/>
      <c r="V824" s="1"/>
      <c r="W824" s="1"/>
      <c r="X824" s="1"/>
      <c r="Y824" s="11"/>
      <c r="Z824" s="11"/>
      <c r="AA824" s="11"/>
      <c r="AB824" s="11"/>
      <c r="AC824" s="11"/>
      <c r="AK824" s="10"/>
    </row>
    <row r="825" spans="19:37" ht="12.75">
      <c r="S825" s="1"/>
      <c r="T825" s="1"/>
      <c r="U825" s="1"/>
      <c r="V825" s="1"/>
      <c r="W825" s="1"/>
      <c r="X825" s="1"/>
      <c r="Y825" s="11"/>
      <c r="Z825" s="11"/>
      <c r="AA825" s="11"/>
      <c r="AB825" s="11"/>
      <c r="AC825" s="11"/>
      <c r="AK825" s="10"/>
    </row>
    <row r="826" spans="19:37" ht="12.75">
      <c r="S826" s="1"/>
      <c r="T826" s="1"/>
      <c r="U826" s="1"/>
      <c r="V826" s="1"/>
      <c r="W826" s="1"/>
      <c r="X826" s="1"/>
      <c r="Y826" s="11"/>
      <c r="Z826" s="11"/>
      <c r="AA826" s="11"/>
      <c r="AB826" s="11"/>
      <c r="AC826" s="11"/>
      <c r="AK826" s="10"/>
    </row>
    <row r="827" spans="19:37" ht="12.75">
      <c r="S827" s="1"/>
      <c r="T827" s="1"/>
      <c r="U827" s="1"/>
      <c r="V827" s="1"/>
      <c r="W827" s="1"/>
      <c r="X827" s="1"/>
      <c r="Y827" s="11"/>
      <c r="Z827" s="11"/>
      <c r="AA827" s="11"/>
      <c r="AB827" s="11"/>
      <c r="AC827" s="11"/>
      <c r="AK827" s="10"/>
    </row>
    <row r="828" spans="19:37" ht="12.75">
      <c r="S828" s="1"/>
      <c r="T828" s="1"/>
      <c r="U828" s="1"/>
      <c r="V828" s="1"/>
      <c r="W828" s="1"/>
      <c r="X828" s="1"/>
      <c r="Y828" s="11"/>
      <c r="Z828" s="11"/>
      <c r="AA828" s="11"/>
      <c r="AB828" s="11"/>
      <c r="AC828" s="11"/>
      <c r="AK828" s="10"/>
    </row>
    <row r="829" spans="19:37" ht="12.75">
      <c r="S829" s="1"/>
      <c r="T829" s="1"/>
      <c r="U829" s="1"/>
      <c r="V829" s="1"/>
      <c r="W829" s="1"/>
      <c r="X829" s="1"/>
      <c r="Y829" s="11"/>
      <c r="Z829" s="11"/>
      <c r="AA829" s="11"/>
      <c r="AB829" s="11"/>
      <c r="AC829" s="11"/>
      <c r="AK829" s="10"/>
    </row>
    <row r="830" spans="19:37" ht="12.75">
      <c r="S830" s="1"/>
      <c r="T830" s="1"/>
      <c r="U830" s="1"/>
      <c r="V830" s="1"/>
      <c r="W830" s="1"/>
      <c r="X830" s="1"/>
      <c r="Y830" s="11"/>
      <c r="Z830" s="11"/>
      <c r="AA830" s="11"/>
      <c r="AB830" s="11"/>
      <c r="AC830" s="11"/>
      <c r="AK830" s="10"/>
    </row>
    <row r="831" spans="19:37" ht="12.75">
      <c r="S831" s="1"/>
      <c r="T831" s="1"/>
      <c r="U831" s="1"/>
      <c r="V831" s="1"/>
      <c r="W831" s="1"/>
      <c r="X831" s="1"/>
      <c r="Y831" s="11"/>
      <c r="Z831" s="11"/>
      <c r="AA831" s="11"/>
      <c r="AB831" s="11"/>
      <c r="AC831" s="11"/>
      <c r="AK831" s="10"/>
    </row>
    <row r="832" spans="19:37" ht="12.75">
      <c r="S832" s="1"/>
      <c r="T832" s="1"/>
      <c r="U832" s="1"/>
      <c r="V832" s="1"/>
      <c r="W832" s="1"/>
      <c r="X832" s="1"/>
      <c r="Y832" s="11"/>
      <c r="Z832" s="11"/>
      <c r="AA832" s="11"/>
      <c r="AB832" s="11"/>
      <c r="AC832" s="11"/>
      <c r="AK832" s="10"/>
    </row>
    <row r="833" spans="19:37" ht="12.75">
      <c r="S833" s="1"/>
      <c r="T833" s="1"/>
      <c r="U833" s="1"/>
      <c r="V833" s="1"/>
      <c r="W833" s="1"/>
      <c r="X833" s="1"/>
      <c r="Y833" s="11"/>
      <c r="Z833" s="11"/>
      <c r="AA833" s="11"/>
      <c r="AB833" s="11"/>
      <c r="AC833" s="11"/>
      <c r="AK833" s="10"/>
    </row>
    <row r="834" spans="19:37" ht="12.75">
      <c r="S834" s="1"/>
      <c r="T834" s="1"/>
      <c r="U834" s="1"/>
      <c r="V834" s="1"/>
      <c r="W834" s="1"/>
      <c r="X834" s="1"/>
      <c r="Y834" s="11"/>
      <c r="Z834" s="11"/>
      <c r="AA834" s="11"/>
      <c r="AB834" s="11"/>
      <c r="AC834" s="11"/>
      <c r="AK834" s="10"/>
    </row>
    <row r="835" spans="19:37" ht="12.75">
      <c r="S835" s="1"/>
      <c r="T835" s="1"/>
      <c r="U835" s="1"/>
      <c r="V835" s="1"/>
      <c r="W835" s="1"/>
      <c r="X835" s="1"/>
      <c r="Y835" s="11"/>
      <c r="Z835" s="11"/>
      <c r="AA835" s="11"/>
      <c r="AB835" s="11"/>
      <c r="AC835" s="11"/>
      <c r="AK835" s="10"/>
    </row>
    <row r="836" spans="19:37" ht="12.75">
      <c r="S836" s="1"/>
      <c r="T836" s="1"/>
      <c r="U836" s="1"/>
      <c r="V836" s="1"/>
      <c r="W836" s="1"/>
      <c r="X836" s="1"/>
      <c r="Y836" s="11"/>
      <c r="Z836" s="11"/>
      <c r="AA836" s="11"/>
      <c r="AB836" s="11"/>
      <c r="AC836" s="11"/>
      <c r="AK836" s="10"/>
    </row>
    <row r="837" spans="19:37" ht="12.75">
      <c r="S837" s="1"/>
      <c r="T837" s="1"/>
      <c r="U837" s="1"/>
      <c r="V837" s="1"/>
      <c r="W837" s="1"/>
      <c r="X837" s="1"/>
      <c r="Y837" s="11"/>
      <c r="Z837" s="11"/>
      <c r="AA837" s="11"/>
      <c r="AB837" s="11"/>
      <c r="AC837" s="11"/>
      <c r="AK837" s="10"/>
    </row>
    <row r="838" spans="19:37" ht="12.75">
      <c r="S838" s="1"/>
      <c r="T838" s="1"/>
      <c r="U838" s="1"/>
      <c r="V838" s="1"/>
      <c r="W838" s="1"/>
      <c r="X838" s="1"/>
      <c r="Y838" s="11"/>
      <c r="Z838" s="11"/>
      <c r="AA838" s="11"/>
      <c r="AB838" s="11"/>
      <c r="AC838" s="11"/>
      <c r="AK838" s="10"/>
    </row>
    <row r="839" spans="19:37" ht="12.75">
      <c r="S839" s="1"/>
      <c r="T839" s="1"/>
      <c r="U839" s="1"/>
      <c r="V839" s="1"/>
      <c r="W839" s="1"/>
      <c r="X839" s="1"/>
      <c r="Y839" s="11"/>
      <c r="Z839" s="11"/>
      <c r="AA839" s="11"/>
      <c r="AB839" s="11"/>
      <c r="AC839" s="11"/>
      <c r="AK839" s="10"/>
    </row>
    <row r="840" spans="19:37" ht="12.75">
      <c r="S840" s="1"/>
      <c r="T840" s="1"/>
      <c r="U840" s="1"/>
      <c r="V840" s="1"/>
      <c r="W840" s="1"/>
      <c r="X840" s="1"/>
      <c r="Y840" s="11"/>
      <c r="Z840" s="11"/>
      <c r="AA840" s="11"/>
      <c r="AB840" s="11"/>
      <c r="AC840" s="11"/>
      <c r="AK840" s="10"/>
    </row>
    <row r="841" spans="19:37" ht="12.75">
      <c r="S841" s="1"/>
      <c r="T841" s="1"/>
      <c r="U841" s="1"/>
      <c r="V841" s="1"/>
      <c r="W841" s="1"/>
      <c r="X841" s="1"/>
      <c r="Y841" s="11"/>
      <c r="Z841" s="11"/>
      <c r="AA841" s="11"/>
      <c r="AB841" s="11"/>
      <c r="AC841" s="11"/>
      <c r="AK841" s="10"/>
    </row>
    <row r="842" spans="19:37" ht="12.75">
      <c r="S842" s="1"/>
      <c r="T842" s="1"/>
      <c r="U842" s="1"/>
      <c r="V842" s="1"/>
      <c r="W842" s="1"/>
      <c r="X842" s="1"/>
      <c r="Y842" s="11"/>
      <c r="Z842" s="11"/>
      <c r="AA842" s="11"/>
      <c r="AB842" s="11"/>
      <c r="AC842" s="11"/>
      <c r="AK842" s="10"/>
    </row>
    <row r="843" spans="19:37" ht="12.75">
      <c r="S843" s="1"/>
      <c r="T843" s="1"/>
      <c r="U843" s="1"/>
      <c r="V843" s="1"/>
      <c r="W843" s="1"/>
      <c r="X843" s="1"/>
      <c r="Y843" s="11"/>
      <c r="Z843" s="11"/>
      <c r="AA843" s="11"/>
      <c r="AB843" s="11"/>
      <c r="AC843" s="11"/>
      <c r="AK843" s="10"/>
    </row>
    <row r="844" spans="19:37" ht="12.75">
      <c r="S844" s="1"/>
      <c r="T844" s="1"/>
      <c r="U844" s="1"/>
      <c r="V844" s="1"/>
      <c r="W844" s="1"/>
      <c r="X844" s="1"/>
      <c r="Y844" s="11"/>
      <c r="Z844" s="11"/>
      <c r="AA844" s="11"/>
      <c r="AB844" s="11"/>
      <c r="AC844" s="11"/>
      <c r="AK844" s="10"/>
    </row>
    <row r="845" spans="19:37" ht="12.75">
      <c r="S845" s="1"/>
      <c r="T845" s="1"/>
      <c r="U845" s="1"/>
      <c r="V845" s="1"/>
      <c r="W845" s="1"/>
      <c r="X845" s="1"/>
      <c r="Y845" s="11"/>
      <c r="Z845" s="11"/>
      <c r="AA845" s="11"/>
      <c r="AB845" s="11"/>
      <c r="AC845" s="11"/>
      <c r="AK845" s="10"/>
    </row>
    <row r="846" spans="19:37" ht="12.75">
      <c r="S846" s="1"/>
      <c r="T846" s="1"/>
      <c r="U846" s="1"/>
      <c r="V846" s="1"/>
      <c r="W846" s="1"/>
      <c r="X846" s="1"/>
      <c r="Y846" s="11"/>
      <c r="Z846" s="11"/>
      <c r="AA846" s="11"/>
      <c r="AB846" s="11"/>
      <c r="AC846" s="11"/>
      <c r="AK846" s="10"/>
    </row>
    <row r="847" spans="19:37" ht="12.75">
      <c r="S847" s="1"/>
      <c r="T847" s="1"/>
      <c r="U847" s="1"/>
      <c r="V847" s="1"/>
      <c r="W847" s="1"/>
      <c r="X847" s="1"/>
      <c r="Y847" s="11"/>
      <c r="Z847" s="11"/>
      <c r="AA847" s="11"/>
      <c r="AB847" s="11"/>
      <c r="AC847" s="11"/>
      <c r="AK847" s="10"/>
    </row>
    <row r="848" spans="19:37" ht="12.75">
      <c r="S848" s="1"/>
      <c r="T848" s="1"/>
      <c r="U848" s="1"/>
      <c r="V848" s="1"/>
      <c r="W848" s="1"/>
      <c r="X848" s="1"/>
      <c r="Y848" s="11"/>
      <c r="Z848" s="11"/>
      <c r="AA848" s="11"/>
      <c r="AB848" s="11"/>
      <c r="AC848" s="11"/>
      <c r="AK848" s="10"/>
    </row>
    <row r="849" spans="19:37" ht="12.75">
      <c r="S849" s="1"/>
      <c r="T849" s="1"/>
      <c r="U849" s="1"/>
      <c r="V849" s="1"/>
      <c r="W849" s="1"/>
      <c r="X849" s="1"/>
      <c r="Y849" s="11"/>
      <c r="Z849" s="11"/>
      <c r="AA849" s="11"/>
      <c r="AB849" s="11"/>
      <c r="AC849" s="11"/>
      <c r="AK849" s="10"/>
    </row>
    <row r="850" spans="19:37" ht="12.75">
      <c r="S850" s="1"/>
      <c r="T850" s="1"/>
      <c r="U850" s="1"/>
      <c r="V850" s="1"/>
      <c r="W850" s="1"/>
      <c r="X850" s="1"/>
      <c r="Y850" s="11"/>
      <c r="Z850" s="11"/>
      <c r="AA850" s="11"/>
      <c r="AB850" s="11"/>
      <c r="AC850" s="11"/>
      <c r="AK850" s="10"/>
    </row>
    <row r="851" spans="19:37" ht="12.75">
      <c r="S851" s="1"/>
      <c r="T851" s="1"/>
      <c r="U851" s="1"/>
      <c r="V851" s="1"/>
      <c r="W851" s="1"/>
      <c r="X851" s="1"/>
      <c r="Y851" s="11"/>
      <c r="Z851" s="11"/>
      <c r="AA851" s="11"/>
      <c r="AB851" s="11"/>
      <c r="AC851" s="11"/>
      <c r="AK851" s="10"/>
    </row>
    <row r="852" spans="19:37" ht="12.75">
      <c r="S852" s="1"/>
      <c r="T852" s="1"/>
      <c r="U852" s="1"/>
      <c r="V852" s="1"/>
      <c r="W852" s="1"/>
      <c r="X852" s="1"/>
      <c r="Y852" s="11"/>
      <c r="Z852" s="11"/>
      <c r="AA852" s="11"/>
      <c r="AB852" s="11"/>
      <c r="AC852" s="11"/>
      <c r="AK852" s="10"/>
    </row>
    <row r="853" spans="19:37" ht="12.75">
      <c r="S853" s="1"/>
      <c r="T853" s="1"/>
      <c r="U853" s="1"/>
      <c r="V853" s="1"/>
      <c r="W853" s="1"/>
      <c r="X853" s="1"/>
      <c r="Y853" s="11"/>
      <c r="Z853" s="11"/>
      <c r="AA853" s="11"/>
      <c r="AB853" s="11"/>
      <c r="AC853" s="11"/>
      <c r="AK853" s="10"/>
    </row>
    <row r="854" spans="19:37" ht="12.75">
      <c r="S854" s="1"/>
      <c r="T854" s="1"/>
      <c r="U854" s="1"/>
      <c r="V854" s="1"/>
      <c r="W854" s="1"/>
      <c r="X854" s="1"/>
      <c r="Y854" s="11"/>
      <c r="Z854" s="11"/>
      <c r="AA854" s="11"/>
      <c r="AB854" s="11"/>
      <c r="AC854" s="11"/>
      <c r="AK854" s="10"/>
    </row>
    <row r="855" spans="19:37" ht="12.75">
      <c r="S855" s="1"/>
      <c r="T855" s="1"/>
      <c r="U855" s="1"/>
      <c r="V855" s="1"/>
      <c r="W855" s="1"/>
      <c r="X855" s="1"/>
      <c r="Y855" s="11"/>
      <c r="Z855" s="11"/>
      <c r="AA855" s="11"/>
      <c r="AB855" s="11"/>
      <c r="AC855" s="11"/>
      <c r="AK855" s="10"/>
    </row>
    <row r="856" spans="19:37" ht="12.75">
      <c r="S856" s="1"/>
      <c r="T856" s="1"/>
      <c r="U856" s="1"/>
      <c r="V856" s="1"/>
      <c r="W856" s="1"/>
      <c r="X856" s="1"/>
      <c r="Y856" s="11"/>
      <c r="Z856" s="11"/>
      <c r="AA856" s="11"/>
      <c r="AB856" s="11"/>
      <c r="AC856" s="11"/>
      <c r="AK856" s="10"/>
    </row>
    <row r="857" spans="19:37" ht="12.75">
      <c r="S857" s="1"/>
      <c r="T857" s="1"/>
      <c r="U857" s="1"/>
      <c r="V857" s="1"/>
      <c r="W857" s="1"/>
      <c r="X857" s="1"/>
      <c r="Y857" s="11"/>
      <c r="Z857" s="11"/>
      <c r="AA857" s="11"/>
      <c r="AB857" s="11"/>
      <c r="AC857" s="11"/>
      <c r="AK857" s="10"/>
    </row>
    <row r="858" spans="19:37" ht="12.75">
      <c r="S858" s="1"/>
      <c r="T858" s="1"/>
      <c r="U858" s="1"/>
      <c r="V858" s="1"/>
      <c r="W858" s="1"/>
      <c r="X858" s="1"/>
      <c r="Y858" s="11"/>
      <c r="Z858" s="11"/>
      <c r="AA858" s="11"/>
      <c r="AB858" s="11"/>
      <c r="AC858" s="11"/>
      <c r="AK858" s="10"/>
    </row>
    <row r="859" spans="19:37" ht="12.75">
      <c r="S859" s="1"/>
      <c r="T859" s="1"/>
      <c r="U859" s="1"/>
      <c r="V859" s="1"/>
      <c r="W859" s="1"/>
      <c r="X859" s="1"/>
      <c r="Y859" s="11"/>
      <c r="Z859" s="11"/>
      <c r="AA859" s="11"/>
      <c r="AB859" s="11"/>
      <c r="AC859" s="11"/>
      <c r="AK859" s="10"/>
    </row>
    <row r="860" spans="19:37" ht="12.75">
      <c r="S860" s="1"/>
      <c r="T860" s="1"/>
      <c r="U860" s="1"/>
      <c r="V860" s="1"/>
      <c r="W860" s="1"/>
      <c r="X860" s="1"/>
      <c r="Y860" s="11"/>
      <c r="Z860" s="11"/>
      <c r="AA860" s="11"/>
      <c r="AB860" s="11"/>
      <c r="AC860" s="11"/>
      <c r="AK860" s="10"/>
    </row>
    <row r="861" spans="19:37" ht="12.75">
      <c r="S861" s="1"/>
      <c r="T861" s="1"/>
      <c r="U861" s="1"/>
      <c r="V861" s="1"/>
      <c r="W861" s="1"/>
      <c r="X861" s="1"/>
      <c r="Y861" s="11"/>
      <c r="Z861" s="11"/>
      <c r="AA861" s="11"/>
      <c r="AB861" s="11"/>
      <c r="AC861" s="11"/>
      <c r="AK861" s="10"/>
    </row>
    <row r="862" spans="19:37" ht="12.75">
      <c r="S862" s="1"/>
      <c r="T862" s="1"/>
      <c r="U862" s="1"/>
      <c r="V862" s="1"/>
      <c r="W862" s="1"/>
      <c r="X862" s="1"/>
      <c r="Y862" s="11"/>
      <c r="Z862" s="11"/>
      <c r="AA862" s="11"/>
      <c r="AB862" s="11"/>
      <c r="AC862" s="11"/>
      <c r="AK862" s="10"/>
    </row>
    <row r="863" spans="19:37" ht="12.75">
      <c r="S863" s="1"/>
      <c r="T863" s="1"/>
      <c r="U863" s="1"/>
      <c r="V863" s="1"/>
      <c r="W863" s="1"/>
      <c r="X863" s="1"/>
      <c r="Y863" s="11"/>
      <c r="Z863" s="11"/>
      <c r="AA863" s="11"/>
      <c r="AB863" s="11"/>
      <c r="AC863" s="11"/>
      <c r="AK863" s="10"/>
    </row>
    <row r="864" spans="19:37" ht="12.75">
      <c r="S864" s="1"/>
      <c r="T864" s="1"/>
      <c r="U864" s="1"/>
      <c r="V864" s="1"/>
      <c r="W864" s="1"/>
      <c r="X864" s="1"/>
      <c r="Y864" s="11"/>
      <c r="Z864" s="11"/>
      <c r="AA864" s="11"/>
      <c r="AB864" s="11"/>
      <c r="AC864" s="11"/>
      <c r="AK864" s="10"/>
    </row>
    <row r="865" spans="19:37" ht="12.75">
      <c r="S865" s="1"/>
      <c r="T865" s="1"/>
      <c r="U865" s="1"/>
      <c r="V865" s="1"/>
      <c r="W865" s="1"/>
      <c r="X865" s="1"/>
      <c r="Y865" s="11"/>
      <c r="Z865" s="11"/>
      <c r="AA865" s="11"/>
      <c r="AB865" s="11"/>
      <c r="AC865" s="11"/>
      <c r="AK865" s="10"/>
    </row>
    <row r="866" spans="19:37" ht="12.75">
      <c r="S866" s="1"/>
      <c r="T866" s="1"/>
      <c r="U866" s="1"/>
      <c r="V866" s="1"/>
      <c r="W866" s="1"/>
      <c r="X866" s="1"/>
      <c r="Y866" s="11"/>
      <c r="Z866" s="11"/>
      <c r="AA866" s="11"/>
      <c r="AB866" s="11"/>
      <c r="AC866" s="11"/>
      <c r="AK866" s="10"/>
    </row>
    <row r="867" spans="19:37" ht="12.75">
      <c r="S867" s="1"/>
      <c r="T867" s="1"/>
      <c r="U867" s="1"/>
      <c r="V867" s="1"/>
      <c r="W867" s="1"/>
      <c r="X867" s="1"/>
      <c r="Y867" s="11"/>
      <c r="Z867" s="11"/>
      <c r="AA867" s="11"/>
      <c r="AB867" s="11"/>
      <c r="AC867" s="11"/>
      <c r="AK867" s="10"/>
    </row>
    <row r="868" spans="19:37" ht="12.75">
      <c r="S868" s="1"/>
      <c r="T868" s="1"/>
      <c r="U868" s="1"/>
      <c r="V868" s="1"/>
      <c r="W868" s="1"/>
      <c r="X868" s="1"/>
      <c r="Y868" s="11"/>
      <c r="Z868" s="11"/>
      <c r="AA868" s="11"/>
      <c r="AB868" s="11"/>
      <c r="AC868" s="11"/>
      <c r="AK868" s="10"/>
    </row>
    <row r="869" spans="19:37" ht="12.75">
      <c r="S869" s="1"/>
      <c r="T869" s="1"/>
      <c r="U869" s="1"/>
      <c r="V869" s="1"/>
      <c r="W869" s="1"/>
      <c r="X869" s="1"/>
      <c r="Y869" s="11"/>
      <c r="Z869" s="11"/>
      <c r="AA869" s="11"/>
      <c r="AB869" s="11"/>
      <c r="AC869" s="11"/>
      <c r="AK869" s="10"/>
    </row>
    <row r="870" spans="19:37" ht="12.75">
      <c r="S870" s="1"/>
      <c r="T870" s="1"/>
      <c r="U870" s="1"/>
      <c r="V870" s="1"/>
      <c r="W870" s="1"/>
      <c r="X870" s="1"/>
      <c r="Y870" s="11"/>
      <c r="Z870" s="11"/>
      <c r="AA870" s="11"/>
      <c r="AB870" s="11"/>
      <c r="AC870" s="11"/>
      <c r="AK870" s="10"/>
    </row>
    <row r="871" spans="19:37" ht="12.75">
      <c r="S871" s="1"/>
      <c r="T871" s="1"/>
      <c r="U871" s="1"/>
      <c r="V871" s="1"/>
      <c r="W871" s="1"/>
      <c r="X871" s="1"/>
      <c r="Y871" s="11"/>
      <c r="Z871" s="11"/>
      <c r="AA871" s="11"/>
      <c r="AB871" s="11"/>
      <c r="AC871" s="11"/>
      <c r="AK871" s="10"/>
    </row>
    <row r="872" spans="19:37" ht="12.75">
      <c r="S872" s="1"/>
      <c r="T872" s="1"/>
      <c r="U872" s="1"/>
      <c r="V872" s="1"/>
      <c r="W872" s="1"/>
      <c r="X872" s="1"/>
      <c r="Y872" s="11"/>
      <c r="Z872" s="11"/>
      <c r="AA872" s="11"/>
      <c r="AB872" s="11"/>
      <c r="AC872" s="11"/>
      <c r="AK872" s="10"/>
    </row>
    <row r="873" spans="19:37" ht="12.75">
      <c r="S873" s="1"/>
      <c r="T873" s="1"/>
      <c r="U873" s="1"/>
      <c r="V873" s="1"/>
      <c r="W873" s="1"/>
      <c r="X873" s="1"/>
      <c r="Y873" s="11"/>
      <c r="Z873" s="11"/>
      <c r="AA873" s="11"/>
      <c r="AB873" s="11"/>
      <c r="AC873" s="11"/>
      <c r="AK873" s="10"/>
    </row>
    <row r="874" spans="19:37" ht="12.75">
      <c r="S874" s="1"/>
      <c r="T874" s="1"/>
      <c r="U874" s="1"/>
      <c r="V874" s="1"/>
      <c r="W874" s="1"/>
      <c r="X874" s="1"/>
      <c r="Y874" s="11"/>
      <c r="Z874" s="11"/>
      <c r="AA874" s="11"/>
      <c r="AB874" s="11"/>
      <c r="AC874" s="11"/>
      <c r="AK874" s="10"/>
    </row>
    <row r="875" spans="19:37" ht="12.75">
      <c r="S875" s="1"/>
      <c r="T875" s="1"/>
      <c r="U875" s="1"/>
      <c r="V875" s="1"/>
      <c r="W875" s="1"/>
      <c r="X875" s="1"/>
      <c r="Y875" s="11"/>
      <c r="Z875" s="11"/>
      <c r="AA875" s="11"/>
      <c r="AB875" s="11"/>
      <c r="AC875" s="11"/>
      <c r="AK875" s="10"/>
    </row>
    <row r="876" spans="19:37" ht="12.75">
      <c r="S876" s="1"/>
      <c r="T876" s="1"/>
      <c r="U876" s="1"/>
      <c r="V876" s="1"/>
      <c r="W876" s="1"/>
      <c r="X876" s="1"/>
      <c r="Y876" s="11"/>
      <c r="Z876" s="11"/>
      <c r="AA876" s="11"/>
      <c r="AB876" s="11"/>
      <c r="AC876" s="11"/>
      <c r="AK876" s="10"/>
    </row>
    <row r="877" spans="19:37" ht="12.75">
      <c r="S877" s="1"/>
      <c r="T877" s="1"/>
      <c r="U877" s="1"/>
      <c r="V877" s="1"/>
      <c r="W877" s="1"/>
      <c r="X877" s="1"/>
      <c r="Y877" s="11"/>
      <c r="Z877" s="11"/>
      <c r="AA877" s="11"/>
      <c r="AB877" s="11"/>
      <c r="AC877" s="11"/>
      <c r="AK877" s="10"/>
    </row>
    <row r="878" spans="19:37" ht="12.75">
      <c r="S878" s="1"/>
      <c r="T878" s="1"/>
      <c r="U878" s="1"/>
      <c r="V878" s="1"/>
      <c r="W878" s="1"/>
      <c r="X878" s="1"/>
      <c r="Y878" s="11"/>
      <c r="Z878" s="11"/>
      <c r="AA878" s="11"/>
      <c r="AB878" s="11"/>
      <c r="AC878" s="11"/>
      <c r="AK878" s="10"/>
    </row>
    <row r="879" spans="19:37" ht="12.75">
      <c r="S879" s="1"/>
      <c r="T879" s="1"/>
      <c r="U879" s="1"/>
      <c r="V879" s="1"/>
      <c r="W879" s="1"/>
      <c r="X879" s="1"/>
      <c r="Y879" s="11"/>
      <c r="Z879" s="11"/>
      <c r="AA879" s="11"/>
      <c r="AB879" s="11"/>
      <c r="AC879" s="11"/>
      <c r="AK879" s="10"/>
    </row>
    <row r="880" spans="19:37" ht="12.75">
      <c r="S880" s="1"/>
      <c r="T880" s="1"/>
      <c r="U880" s="1"/>
      <c r="V880" s="1"/>
      <c r="W880" s="1"/>
      <c r="X880" s="1"/>
      <c r="Y880" s="11"/>
      <c r="Z880" s="11"/>
      <c r="AA880" s="11"/>
      <c r="AB880" s="11"/>
      <c r="AC880" s="11"/>
      <c r="AK880" s="10"/>
    </row>
    <row r="881" spans="19:37" ht="12.75">
      <c r="S881" s="1"/>
      <c r="T881" s="1"/>
      <c r="U881" s="1"/>
      <c r="V881" s="1"/>
      <c r="W881" s="1"/>
      <c r="X881" s="1"/>
      <c r="Y881" s="11"/>
      <c r="Z881" s="11"/>
      <c r="AA881" s="11"/>
      <c r="AB881" s="11"/>
      <c r="AC881" s="11"/>
      <c r="AK881" s="10"/>
    </row>
    <row r="882" spans="19:37" ht="12.75">
      <c r="S882" s="1"/>
      <c r="T882" s="1"/>
      <c r="U882" s="1"/>
      <c r="V882" s="1"/>
      <c r="W882" s="1"/>
      <c r="X882" s="1"/>
      <c r="Y882" s="11"/>
      <c r="Z882" s="11"/>
      <c r="AA882" s="11"/>
      <c r="AB882" s="11"/>
      <c r="AC882" s="11"/>
      <c r="AK882" s="10"/>
    </row>
    <row r="883" spans="19:37" ht="12.75">
      <c r="S883" s="1"/>
      <c r="T883" s="1"/>
      <c r="U883" s="1"/>
      <c r="V883" s="1"/>
      <c r="W883" s="1"/>
      <c r="X883" s="1"/>
      <c r="Y883" s="11"/>
      <c r="Z883" s="11"/>
      <c r="AA883" s="11"/>
      <c r="AB883" s="11"/>
      <c r="AC883" s="11"/>
      <c r="AK883" s="10"/>
    </row>
    <row r="884" spans="19:37" ht="12.75">
      <c r="S884" s="1"/>
      <c r="T884" s="1"/>
      <c r="U884" s="1"/>
      <c r="V884" s="1"/>
      <c r="W884" s="1"/>
      <c r="X884" s="1"/>
      <c r="Y884" s="11"/>
      <c r="Z884" s="11"/>
      <c r="AA884" s="11"/>
      <c r="AB884" s="11"/>
      <c r="AC884" s="11"/>
      <c r="AK884" s="10"/>
    </row>
    <row r="885" spans="19:37" ht="12.75">
      <c r="S885" s="1"/>
      <c r="T885" s="1"/>
      <c r="U885" s="1"/>
      <c r="V885" s="1"/>
      <c r="W885" s="1"/>
      <c r="X885" s="1"/>
      <c r="Y885" s="11"/>
      <c r="Z885" s="11"/>
      <c r="AA885" s="11"/>
      <c r="AB885" s="11"/>
      <c r="AC885" s="11"/>
      <c r="AK885" s="10"/>
    </row>
    <row r="886" spans="19:37" ht="12.75">
      <c r="S886" s="1"/>
      <c r="T886" s="1"/>
      <c r="U886" s="1"/>
      <c r="V886" s="1"/>
      <c r="W886" s="1"/>
      <c r="X886" s="1"/>
      <c r="Y886" s="11"/>
      <c r="Z886" s="11"/>
      <c r="AA886" s="11"/>
      <c r="AB886" s="11"/>
      <c r="AC886" s="11"/>
      <c r="AK886" s="10"/>
    </row>
    <row r="887" spans="19:37" ht="12.75">
      <c r="S887" s="1"/>
      <c r="T887" s="1"/>
      <c r="U887" s="1"/>
      <c r="V887" s="1"/>
      <c r="W887" s="1"/>
      <c r="X887" s="1"/>
      <c r="Y887" s="11"/>
      <c r="Z887" s="11"/>
      <c r="AA887" s="11"/>
      <c r="AB887" s="11"/>
      <c r="AC887" s="11"/>
      <c r="AK887" s="10"/>
    </row>
    <row r="888" spans="19:37" ht="12.75">
      <c r="S888" s="1"/>
      <c r="T888" s="1"/>
      <c r="U888" s="1"/>
      <c r="V888" s="1"/>
      <c r="W888" s="1"/>
      <c r="X888" s="1"/>
      <c r="Y888" s="11"/>
      <c r="Z888" s="11"/>
      <c r="AA888" s="11"/>
      <c r="AB888" s="11"/>
      <c r="AC888" s="11"/>
      <c r="AK888" s="10"/>
    </row>
    <row r="889" spans="19:37" ht="12.75">
      <c r="S889" s="1"/>
      <c r="T889" s="1"/>
      <c r="U889" s="1"/>
      <c r="V889" s="1"/>
      <c r="W889" s="1"/>
      <c r="X889" s="1"/>
      <c r="Y889" s="11"/>
      <c r="Z889" s="11"/>
      <c r="AA889" s="11"/>
      <c r="AB889" s="11"/>
      <c r="AC889" s="11"/>
      <c r="AK889" s="10"/>
    </row>
    <row r="890" spans="19:37" ht="12.75">
      <c r="S890" s="1"/>
      <c r="T890" s="1"/>
      <c r="U890" s="1"/>
      <c r="V890" s="1"/>
      <c r="W890" s="1"/>
      <c r="X890" s="1"/>
      <c r="Y890" s="11"/>
      <c r="Z890" s="11"/>
      <c r="AA890" s="11"/>
      <c r="AB890" s="11"/>
      <c r="AC890" s="11"/>
      <c r="AK890" s="10"/>
    </row>
    <row r="891" spans="19:37" ht="12.75">
      <c r="S891" s="1"/>
      <c r="T891" s="1"/>
      <c r="U891" s="1"/>
      <c r="V891" s="1"/>
      <c r="W891" s="1"/>
      <c r="X891" s="1"/>
      <c r="Y891" s="11"/>
      <c r="Z891" s="11"/>
      <c r="AA891" s="11"/>
      <c r="AB891" s="11"/>
      <c r="AC891" s="11"/>
      <c r="AK891" s="10"/>
    </row>
    <row r="892" spans="19:37" ht="12.75">
      <c r="S892" s="1"/>
      <c r="T892" s="1"/>
      <c r="U892" s="1"/>
      <c r="V892" s="1"/>
      <c r="W892" s="1"/>
      <c r="X892" s="1"/>
      <c r="Y892" s="11"/>
      <c r="Z892" s="11"/>
      <c r="AA892" s="11"/>
      <c r="AB892" s="11"/>
      <c r="AC892" s="11"/>
      <c r="AK892" s="10"/>
    </row>
    <row r="893" spans="19:37" ht="12.75">
      <c r="S893" s="1"/>
      <c r="T893" s="1"/>
      <c r="U893" s="1"/>
      <c r="V893" s="1"/>
      <c r="W893" s="1"/>
      <c r="X893" s="1"/>
      <c r="Y893" s="11"/>
      <c r="Z893" s="11"/>
      <c r="AA893" s="11"/>
      <c r="AB893" s="11"/>
      <c r="AC893" s="11"/>
      <c r="AK893" s="10"/>
    </row>
    <row r="894" spans="19:37" ht="12.75">
      <c r="S894" s="1"/>
      <c r="T894" s="1"/>
      <c r="U894" s="1"/>
      <c r="V894" s="1"/>
      <c r="W894" s="1"/>
      <c r="X894" s="1"/>
      <c r="Y894" s="11"/>
      <c r="Z894" s="11"/>
      <c r="AA894" s="11"/>
      <c r="AB894" s="11"/>
      <c r="AC894" s="11"/>
      <c r="AK894" s="10"/>
    </row>
    <row r="895" spans="19:37" ht="12.75">
      <c r="S895" s="1"/>
      <c r="T895" s="1"/>
      <c r="U895" s="1"/>
      <c r="V895" s="1"/>
      <c r="W895" s="1"/>
      <c r="X895" s="1"/>
      <c r="Y895" s="11"/>
      <c r="Z895" s="11"/>
      <c r="AA895" s="11"/>
      <c r="AB895" s="11"/>
      <c r="AC895" s="11"/>
      <c r="AK895" s="10"/>
    </row>
    <row r="896" spans="19:37" ht="12.75">
      <c r="S896" s="1"/>
      <c r="T896" s="1"/>
      <c r="U896" s="1"/>
      <c r="V896" s="1"/>
      <c r="W896" s="1"/>
      <c r="X896" s="1"/>
      <c r="Y896" s="11"/>
      <c r="Z896" s="11"/>
      <c r="AA896" s="11"/>
      <c r="AB896" s="11"/>
      <c r="AC896" s="11"/>
      <c r="AK896" s="10"/>
    </row>
    <row r="897" spans="19:37" ht="12.75">
      <c r="S897" s="1"/>
      <c r="T897" s="1"/>
      <c r="U897" s="1"/>
      <c r="V897" s="1"/>
      <c r="W897" s="1"/>
      <c r="X897" s="1"/>
      <c r="Y897" s="11"/>
      <c r="Z897" s="11"/>
      <c r="AA897" s="11"/>
      <c r="AB897" s="11"/>
      <c r="AC897" s="11"/>
      <c r="AK897" s="10"/>
    </row>
    <row r="898" spans="19:37" ht="12.75">
      <c r="S898" s="1"/>
      <c r="T898" s="1"/>
      <c r="U898" s="1"/>
      <c r="V898" s="1"/>
      <c r="W898" s="1"/>
      <c r="X898" s="1"/>
      <c r="Y898" s="11"/>
      <c r="Z898" s="11"/>
      <c r="AA898" s="11"/>
      <c r="AB898" s="11"/>
      <c r="AC898" s="11"/>
      <c r="AK898" s="10"/>
    </row>
    <row r="899" spans="19:37" ht="12.75">
      <c r="S899" s="1"/>
      <c r="T899" s="1"/>
      <c r="U899" s="1"/>
      <c r="V899" s="1"/>
      <c r="W899" s="1"/>
      <c r="X899" s="1"/>
      <c r="Y899" s="11"/>
      <c r="Z899" s="11"/>
      <c r="AA899" s="11"/>
      <c r="AB899" s="11"/>
      <c r="AC899" s="11"/>
      <c r="AK899" s="10"/>
    </row>
    <row r="900" spans="19:37" ht="12.75">
      <c r="S900" s="1"/>
      <c r="T900" s="1"/>
      <c r="U900" s="1"/>
      <c r="V900" s="1"/>
      <c r="W900" s="1"/>
      <c r="X900" s="1"/>
      <c r="Y900" s="11"/>
      <c r="Z900" s="11"/>
      <c r="AA900" s="11"/>
      <c r="AB900" s="11"/>
      <c r="AC900" s="11"/>
      <c r="AK900" s="10"/>
    </row>
    <row r="901" spans="19:37" ht="12.75">
      <c r="S901" s="1"/>
      <c r="T901" s="1"/>
      <c r="U901" s="1"/>
      <c r="V901" s="1"/>
      <c r="W901" s="1"/>
      <c r="X901" s="1"/>
      <c r="Y901" s="11"/>
      <c r="Z901" s="11"/>
      <c r="AA901" s="11"/>
      <c r="AB901" s="11"/>
      <c r="AC901" s="11"/>
      <c r="AK901" s="10"/>
    </row>
    <row r="902" spans="19:37" ht="12.75">
      <c r="S902" s="1"/>
      <c r="T902" s="1"/>
      <c r="U902" s="1"/>
      <c r="V902" s="1"/>
      <c r="W902" s="1"/>
      <c r="X902" s="1"/>
      <c r="Y902" s="11"/>
      <c r="Z902" s="11"/>
      <c r="AA902" s="11"/>
      <c r="AB902" s="11"/>
      <c r="AC902" s="11"/>
      <c r="AK902" s="10"/>
    </row>
    <row r="903" spans="19:37" ht="12.75">
      <c r="S903" s="1"/>
      <c r="T903" s="1"/>
      <c r="U903" s="1"/>
      <c r="V903" s="1"/>
      <c r="W903" s="1"/>
      <c r="X903" s="1"/>
      <c r="Y903" s="11"/>
      <c r="Z903" s="11"/>
      <c r="AA903" s="11"/>
      <c r="AB903" s="11"/>
      <c r="AC903" s="11"/>
      <c r="AK903" s="10"/>
    </row>
    <row r="904" spans="19:37" ht="12.75">
      <c r="S904" s="1"/>
      <c r="T904" s="1"/>
      <c r="U904" s="1"/>
      <c r="V904" s="1"/>
      <c r="W904" s="1"/>
      <c r="X904" s="1"/>
      <c r="Y904" s="11"/>
      <c r="Z904" s="11"/>
      <c r="AA904" s="11"/>
      <c r="AB904" s="11"/>
      <c r="AC904" s="11"/>
      <c r="AK904" s="10"/>
    </row>
    <row r="905" spans="19:37" ht="12.75">
      <c r="S905" s="1"/>
      <c r="T905" s="1"/>
      <c r="U905" s="1"/>
      <c r="V905" s="1"/>
      <c r="W905" s="1"/>
      <c r="X905" s="1"/>
      <c r="Y905" s="11"/>
      <c r="Z905" s="11"/>
      <c r="AA905" s="11"/>
      <c r="AB905" s="11"/>
      <c r="AC905" s="11"/>
      <c r="AK905" s="10"/>
    </row>
    <row r="906" spans="19:37" ht="12.75">
      <c r="S906" s="1"/>
      <c r="T906" s="1"/>
      <c r="U906" s="1"/>
      <c r="V906" s="1"/>
      <c r="W906" s="1"/>
      <c r="X906" s="1"/>
      <c r="Y906" s="11"/>
      <c r="Z906" s="11"/>
      <c r="AA906" s="11"/>
      <c r="AB906" s="11"/>
      <c r="AC906" s="11"/>
      <c r="AK906" s="10"/>
    </row>
    <row r="907" spans="19:37" ht="12.75">
      <c r="S907" s="1"/>
      <c r="T907" s="1"/>
      <c r="U907" s="1"/>
      <c r="V907" s="1"/>
      <c r="W907" s="1"/>
      <c r="X907" s="1"/>
      <c r="Y907" s="11"/>
      <c r="Z907" s="11"/>
      <c r="AA907" s="11"/>
      <c r="AB907" s="11"/>
      <c r="AC907" s="11"/>
      <c r="AK907" s="10"/>
    </row>
    <row r="908" spans="19:37" ht="12.75">
      <c r="S908" s="1"/>
      <c r="T908" s="1"/>
      <c r="U908" s="1"/>
      <c r="V908" s="1"/>
      <c r="W908" s="1"/>
      <c r="X908" s="1"/>
      <c r="Y908" s="11"/>
      <c r="Z908" s="11"/>
      <c r="AA908" s="11"/>
      <c r="AB908" s="11"/>
      <c r="AC908" s="11"/>
      <c r="AK908" s="10"/>
    </row>
    <row r="909" spans="19:37" ht="12.75">
      <c r="S909" s="1"/>
      <c r="T909" s="1"/>
      <c r="U909" s="1"/>
      <c r="V909" s="1"/>
      <c r="W909" s="1"/>
      <c r="X909" s="1"/>
      <c r="Y909" s="11"/>
      <c r="Z909" s="11"/>
      <c r="AA909" s="11"/>
      <c r="AB909" s="11"/>
      <c r="AC909" s="11"/>
      <c r="AK909" s="10"/>
    </row>
    <row r="910" spans="19:37" ht="12.75">
      <c r="S910" s="1"/>
      <c r="T910" s="1"/>
      <c r="U910" s="1"/>
      <c r="V910" s="1"/>
      <c r="W910" s="1"/>
      <c r="X910" s="1"/>
      <c r="Y910" s="11"/>
      <c r="Z910" s="11"/>
      <c r="AA910" s="11"/>
      <c r="AB910" s="11"/>
      <c r="AC910" s="11"/>
      <c r="AK910" s="10"/>
    </row>
    <row r="911" spans="19:37" ht="12.75">
      <c r="S911" s="1"/>
      <c r="T911" s="1"/>
      <c r="U911" s="1"/>
      <c r="V911" s="1"/>
      <c r="W911" s="1"/>
      <c r="X911" s="1"/>
      <c r="Y911" s="11"/>
      <c r="Z911" s="11"/>
      <c r="AA911" s="11"/>
      <c r="AB911" s="11"/>
      <c r="AC911" s="11"/>
      <c r="AK911" s="10"/>
    </row>
    <row r="912" spans="19:37" ht="12.75">
      <c r="S912" s="1"/>
      <c r="T912" s="1"/>
      <c r="U912" s="1"/>
      <c r="V912" s="1"/>
      <c r="W912" s="1"/>
      <c r="X912" s="1"/>
      <c r="Y912" s="11"/>
      <c r="Z912" s="11"/>
      <c r="AA912" s="11"/>
      <c r="AB912" s="11"/>
      <c r="AC912" s="11"/>
      <c r="AK912" s="10"/>
    </row>
    <row r="913" spans="19:37" ht="12.75">
      <c r="S913" s="1"/>
      <c r="T913" s="1"/>
      <c r="U913" s="1"/>
      <c r="V913" s="1"/>
      <c r="W913" s="1"/>
      <c r="X913" s="1"/>
      <c r="Y913" s="11"/>
      <c r="Z913" s="11"/>
      <c r="AA913" s="11"/>
      <c r="AB913" s="11"/>
      <c r="AC913" s="11"/>
      <c r="AK913" s="10"/>
    </row>
    <row r="914" spans="19:37" ht="12.75">
      <c r="S914" s="1"/>
      <c r="T914" s="1"/>
      <c r="U914" s="1"/>
      <c r="V914" s="1"/>
      <c r="W914" s="1"/>
      <c r="X914" s="1"/>
      <c r="Y914" s="11"/>
      <c r="Z914" s="11"/>
      <c r="AA914" s="11"/>
      <c r="AB914" s="11"/>
      <c r="AC914" s="11"/>
      <c r="AK914" s="10"/>
    </row>
    <row r="915" spans="19:37" ht="12.75">
      <c r="S915" s="1"/>
      <c r="T915" s="1"/>
      <c r="U915" s="1"/>
      <c r="V915" s="1"/>
      <c r="W915" s="1"/>
      <c r="X915" s="1"/>
      <c r="Y915" s="11"/>
      <c r="Z915" s="11"/>
      <c r="AA915" s="11"/>
      <c r="AB915" s="11"/>
      <c r="AC915" s="11"/>
      <c r="AK915" s="10"/>
    </row>
    <row r="916" spans="19:37" ht="12.75">
      <c r="S916" s="1"/>
      <c r="T916" s="1"/>
      <c r="U916" s="1"/>
      <c r="V916" s="1"/>
      <c r="W916" s="1"/>
      <c r="X916" s="1"/>
      <c r="Y916" s="11"/>
      <c r="Z916" s="11"/>
      <c r="AA916" s="11"/>
      <c r="AB916" s="11"/>
      <c r="AC916" s="11"/>
      <c r="AK916" s="10"/>
    </row>
    <row r="917" spans="19:37" ht="12.75">
      <c r="S917" s="1"/>
      <c r="T917" s="1"/>
      <c r="U917" s="1"/>
      <c r="V917" s="1"/>
      <c r="W917" s="1"/>
      <c r="X917" s="1"/>
      <c r="Y917" s="11"/>
      <c r="Z917" s="11"/>
      <c r="AA917" s="11"/>
      <c r="AB917" s="11"/>
      <c r="AC917" s="11"/>
      <c r="AK917" s="10"/>
    </row>
    <row r="918" spans="19:37" ht="12.75">
      <c r="S918" s="1"/>
      <c r="T918" s="1"/>
      <c r="U918" s="1"/>
      <c r="V918" s="1"/>
      <c r="W918" s="1"/>
      <c r="X918" s="1"/>
      <c r="Y918" s="11"/>
      <c r="Z918" s="11"/>
      <c r="AA918" s="11"/>
      <c r="AB918" s="11"/>
      <c r="AC918" s="11"/>
      <c r="AK918" s="10"/>
    </row>
    <row r="919" spans="19:37" ht="12.75">
      <c r="S919" s="1"/>
      <c r="T919" s="1"/>
      <c r="U919" s="1"/>
      <c r="V919" s="1"/>
      <c r="W919" s="1"/>
      <c r="X919" s="1"/>
      <c r="Y919" s="11"/>
      <c r="Z919" s="11"/>
      <c r="AA919" s="11"/>
      <c r="AB919" s="11"/>
      <c r="AC919" s="11"/>
      <c r="AK919" s="10"/>
    </row>
    <row r="920" spans="19:37" ht="12.75">
      <c r="S920" s="1"/>
      <c r="T920" s="1"/>
      <c r="U920" s="1"/>
      <c r="V920" s="1"/>
      <c r="W920" s="1"/>
      <c r="X920" s="1"/>
      <c r="Y920" s="11"/>
      <c r="Z920" s="11"/>
      <c r="AA920" s="11"/>
      <c r="AB920" s="11"/>
      <c r="AC920" s="11"/>
      <c r="AK920" s="10"/>
    </row>
    <row r="921" spans="19:37" ht="12.75">
      <c r="S921" s="1"/>
      <c r="T921" s="1"/>
      <c r="U921" s="1"/>
      <c r="V921" s="1"/>
      <c r="W921" s="1"/>
      <c r="X921" s="1"/>
      <c r="Y921" s="11"/>
      <c r="Z921" s="11"/>
      <c r="AA921" s="11"/>
      <c r="AB921" s="11"/>
      <c r="AC921" s="11"/>
      <c r="AK921" s="10"/>
    </row>
    <row r="922" spans="19:37" ht="12.75">
      <c r="S922" s="1"/>
      <c r="T922" s="1"/>
      <c r="U922" s="1"/>
      <c r="V922" s="1"/>
      <c r="W922" s="1"/>
      <c r="X922" s="1"/>
      <c r="Y922" s="11"/>
      <c r="Z922" s="11"/>
      <c r="AA922" s="11"/>
      <c r="AB922" s="11"/>
      <c r="AC922" s="11"/>
      <c r="AK922" s="10"/>
    </row>
    <row r="923" spans="19:37" ht="12.75">
      <c r="S923" s="1"/>
      <c r="T923" s="1"/>
      <c r="U923" s="1"/>
      <c r="V923" s="1"/>
      <c r="W923" s="1"/>
      <c r="X923" s="1"/>
      <c r="Y923" s="11"/>
      <c r="Z923" s="11"/>
      <c r="AA923" s="11"/>
      <c r="AB923" s="11"/>
      <c r="AC923" s="11"/>
      <c r="AK923" s="10"/>
    </row>
    <row r="924" spans="19:37" ht="12.75">
      <c r="S924" s="1"/>
      <c r="T924" s="1"/>
      <c r="U924" s="1"/>
      <c r="V924" s="1"/>
      <c r="W924" s="1"/>
      <c r="X924" s="1"/>
      <c r="Y924" s="11"/>
      <c r="Z924" s="11"/>
      <c r="AA924" s="11"/>
      <c r="AB924" s="11"/>
      <c r="AC924" s="11"/>
      <c r="AK924" s="10"/>
    </row>
    <row r="925" spans="19:37" ht="12.75">
      <c r="S925" s="1"/>
      <c r="T925" s="1"/>
      <c r="U925" s="1"/>
      <c r="V925" s="1"/>
      <c r="W925" s="1"/>
      <c r="X925" s="1"/>
      <c r="Y925" s="11"/>
      <c r="Z925" s="11"/>
      <c r="AA925" s="11"/>
      <c r="AB925" s="11"/>
      <c r="AC925" s="11"/>
      <c r="AK925" s="10"/>
    </row>
    <row r="926" spans="19:37" ht="12.75">
      <c r="S926" s="1"/>
      <c r="T926" s="1"/>
      <c r="U926" s="1"/>
      <c r="V926" s="1"/>
      <c r="W926" s="1"/>
      <c r="X926" s="1"/>
      <c r="Y926" s="11"/>
      <c r="Z926" s="11"/>
      <c r="AA926" s="11"/>
      <c r="AB926" s="11"/>
      <c r="AC926" s="11"/>
      <c r="AK926" s="10"/>
    </row>
    <row r="927" spans="19:37" ht="12.75">
      <c r="S927" s="1"/>
      <c r="T927" s="1"/>
      <c r="U927" s="1"/>
      <c r="V927" s="1"/>
      <c r="W927" s="1"/>
      <c r="X927" s="1"/>
      <c r="Y927" s="11"/>
      <c r="Z927" s="11"/>
      <c r="AA927" s="11"/>
      <c r="AB927" s="11"/>
      <c r="AC927" s="11"/>
      <c r="AK927" s="10"/>
    </row>
    <row r="928" spans="19:37" ht="12.75">
      <c r="S928" s="1"/>
      <c r="T928" s="1"/>
      <c r="U928" s="1"/>
      <c r="V928" s="1"/>
      <c r="W928" s="1"/>
      <c r="X928" s="1"/>
      <c r="Y928" s="11"/>
      <c r="Z928" s="11"/>
      <c r="AA928" s="11"/>
      <c r="AB928" s="11"/>
      <c r="AC928" s="11"/>
      <c r="AK928" s="10"/>
    </row>
    <row r="929" spans="19:37" ht="12.75">
      <c r="S929" s="1"/>
      <c r="T929" s="1"/>
      <c r="U929" s="1"/>
      <c r="V929" s="1"/>
      <c r="W929" s="1"/>
      <c r="X929" s="1"/>
      <c r="Y929" s="11"/>
      <c r="Z929" s="11"/>
      <c r="AA929" s="11"/>
      <c r="AB929" s="11"/>
      <c r="AC929" s="11"/>
      <c r="AK929" s="10"/>
    </row>
    <row r="930" spans="19:37" ht="12.75">
      <c r="S930" s="1"/>
      <c r="T930" s="1"/>
      <c r="U930" s="1"/>
      <c r="V930" s="1"/>
      <c r="W930" s="1"/>
      <c r="X930" s="1"/>
      <c r="Y930" s="11"/>
      <c r="Z930" s="11"/>
      <c r="AA930" s="11"/>
      <c r="AB930" s="11"/>
      <c r="AC930" s="11"/>
      <c r="AK930" s="10"/>
    </row>
    <row r="931" spans="19:37" ht="12.75">
      <c r="S931" s="1"/>
      <c r="T931" s="1"/>
      <c r="U931" s="1"/>
      <c r="V931" s="1"/>
      <c r="W931" s="1"/>
      <c r="X931" s="1"/>
      <c r="Y931" s="11"/>
      <c r="Z931" s="11"/>
      <c r="AA931" s="11"/>
      <c r="AB931" s="11"/>
      <c r="AC931" s="11"/>
      <c r="AK931" s="10"/>
    </row>
    <row r="932" spans="19:37" ht="12.75">
      <c r="S932" s="1"/>
      <c r="T932" s="1"/>
      <c r="U932" s="1"/>
      <c r="V932" s="1"/>
      <c r="W932" s="1"/>
      <c r="X932" s="1"/>
      <c r="Y932" s="11"/>
      <c r="Z932" s="11"/>
      <c r="AA932" s="11"/>
      <c r="AB932" s="11"/>
      <c r="AC932" s="11"/>
      <c r="AK932" s="10"/>
    </row>
    <row r="933" spans="19:37" ht="12.75">
      <c r="S933" s="1"/>
      <c r="T933" s="1"/>
      <c r="U933" s="1"/>
      <c r="V933" s="1"/>
      <c r="W933" s="1"/>
      <c r="X933" s="1"/>
      <c r="Y933" s="11"/>
      <c r="Z933" s="11"/>
      <c r="AA933" s="11"/>
      <c r="AB933" s="11"/>
      <c r="AC933" s="11"/>
      <c r="AK933" s="10"/>
    </row>
    <row r="934" spans="19:37" ht="12.75">
      <c r="S934" s="1"/>
      <c r="T934" s="1"/>
      <c r="U934" s="1"/>
      <c r="V934" s="1"/>
      <c r="W934" s="1"/>
      <c r="X934" s="1"/>
      <c r="Y934" s="11"/>
      <c r="Z934" s="11"/>
      <c r="AA934" s="11"/>
      <c r="AB934" s="11"/>
      <c r="AC934" s="11"/>
      <c r="AK934" s="10"/>
    </row>
    <row r="935" spans="19:37" ht="12.75">
      <c r="S935" s="1"/>
      <c r="T935" s="1"/>
      <c r="U935" s="1"/>
      <c r="V935" s="1"/>
      <c r="W935" s="1"/>
      <c r="X935" s="1"/>
      <c r="Y935" s="11"/>
      <c r="Z935" s="11"/>
      <c r="AA935" s="11"/>
      <c r="AB935" s="11"/>
      <c r="AC935" s="11"/>
      <c r="AK935" s="10"/>
    </row>
    <row r="936" spans="19:37" ht="12.75">
      <c r="S936" s="1"/>
      <c r="T936" s="1"/>
      <c r="U936" s="1"/>
      <c r="V936" s="1"/>
      <c r="W936" s="1"/>
      <c r="X936" s="1"/>
      <c r="Y936" s="11"/>
      <c r="Z936" s="11"/>
      <c r="AA936" s="11"/>
      <c r="AB936" s="11"/>
      <c r="AC936" s="11"/>
      <c r="AK936" s="10"/>
    </row>
    <row r="937" spans="19:37" ht="12.75">
      <c r="S937" s="1"/>
      <c r="T937" s="1"/>
      <c r="U937" s="1"/>
      <c r="V937" s="1"/>
      <c r="W937" s="1"/>
      <c r="X937" s="1"/>
      <c r="Y937" s="11"/>
      <c r="Z937" s="11"/>
      <c r="AA937" s="11"/>
      <c r="AB937" s="11"/>
      <c r="AC937" s="11"/>
      <c r="AK937" s="10"/>
    </row>
    <row r="938" spans="19:37" ht="12.75">
      <c r="S938" s="1"/>
      <c r="T938" s="1"/>
      <c r="U938" s="1"/>
      <c r="V938" s="1"/>
      <c r="W938" s="1"/>
      <c r="X938" s="1"/>
      <c r="Y938" s="11"/>
      <c r="Z938" s="11"/>
      <c r="AA938" s="11"/>
      <c r="AB938" s="11"/>
      <c r="AC938" s="11"/>
      <c r="AK938" s="10"/>
    </row>
    <row r="939" spans="19:37" ht="12.75">
      <c r="S939" s="1"/>
      <c r="T939" s="1"/>
      <c r="U939" s="1"/>
      <c r="V939" s="1"/>
      <c r="W939" s="1"/>
      <c r="X939" s="1"/>
      <c r="Y939" s="11"/>
      <c r="Z939" s="11"/>
      <c r="AA939" s="11"/>
      <c r="AB939" s="11"/>
      <c r="AC939" s="11"/>
      <c r="AK939" s="10"/>
    </row>
    <row r="940" spans="19:37" ht="12.75">
      <c r="S940" s="1"/>
      <c r="T940" s="1"/>
      <c r="U940" s="1"/>
      <c r="V940" s="1"/>
      <c r="W940" s="1"/>
      <c r="X940" s="1"/>
      <c r="Y940" s="11"/>
      <c r="Z940" s="11"/>
      <c r="AA940" s="11"/>
      <c r="AB940" s="11"/>
      <c r="AC940" s="11"/>
      <c r="AK940" s="10"/>
    </row>
    <row r="941" spans="19:37" ht="12.75">
      <c r="S941" s="1"/>
      <c r="T941" s="1"/>
      <c r="U941" s="1"/>
      <c r="V941" s="1"/>
      <c r="W941" s="1"/>
      <c r="X941" s="1"/>
      <c r="Y941" s="11"/>
      <c r="Z941" s="11"/>
      <c r="AA941" s="11"/>
      <c r="AB941" s="11"/>
      <c r="AC941" s="11"/>
      <c r="AK941" s="10"/>
    </row>
    <row r="942" spans="19:37" ht="12.75">
      <c r="S942" s="1"/>
      <c r="T942" s="1"/>
      <c r="U942" s="1"/>
      <c r="V942" s="1"/>
      <c r="W942" s="1"/>
      <c r="X942" s="1"/>
      <c r="Y942" s="11"/>
      <c r="Z942" s="11"/>
      <c r="AA942" s="11"/>
      <c r="AB942" s="11"/>
      <c r="AC942" s="11"/>
      <c r="AK942" s="10"/>
    </row>
    <row r="943" spans="19:37" ht="12.75">
      <c r="S943" s="1"/>
      <c r="T943" s="1"/>
      <c r="U943" s="1"/>
      <c r="V943" s="1"/>
      <c r="W943" s="1"/>
      <c r="X943" s="1"/>
      <c r="Y943" s="11"/>
      <c r="Z943" s="11"/>
      <c r="AA943" s="11"/>
      <c r="AB943" s="11"/>
      <c r="AC943" s="11"/>
      <c r="AK943" s="10"/>
    </row>
    <row r="944" spans="19:37" ht="12.75">
      <c r="S944" s="1"/>
      <c r="T944" s="1"/>
      <c r="U944" s="1"/>
      <c r="V944" s="1"/>
      <c r="W944" s="1"/>
      <c r="X944" s="1"/>
      <c r="Y944" s="11"/>
      <c r="Z944" s="11"/>
      <c r="AA944" s="11"/>
      <c r="AB944" s="11"/>
      <c r="AC944" s="11"/>
      <c r="AK944" s="10"/>
    </row>
    <row r="945" spans="19:37" ht="12.75">
      <c r="S945" s="1"/>
      <c r="T945" s="1"/>
      <c r="U945" s="1"/>
      <c r="V945" s="1"/>
      <c r="W945" s="1"/>
      <c r="X945" s="1"/>
      <c r="Y945" s="11"/>
      <c r="Z945" s="11"/>
      <c r="AA945" s="11"/>
      <c r="AB945" s="11"/>
      <c r="AC945" s="11"/>
      <c r="AK945" s="10"/>
    </row>
    <row r="946" spans="19:37" ht="12.75">
      <c r="S946" s="1"/>
      <c r="T946" s="1"/>
      <c r="U946" s="1"/>
      <c r="V946" s="1"/>
      <c r="W946" s="1"/>
      <c r="X946" s="1"/>
      <c r="Y946" s="11"/>
      <c r="Z946" s="11"/>
      <c r="AA946" s="11"/>
      <c r="AB946" s="11"/>
      <c r="AC946" s="11"/>
      <c r="AK946" s="10"/>
    </row>
    <row r="947" spans="19:37" ht="12.75">
      <c r="S947" s="1"/>
      <c r="T947" s="1"/>
      <c r="U947" s="1"/>
      <c r="V947" s="1"/>
      <c r="W947" s="1"/>
      <c r="X947" s="1"/>
      <c r="Y947" s="11"/>
      <c r="Z947" s="11"/>
      <c r="AA947" s="11"/>
      <c r="AB947" s="11"/>
      <c r="AC947" s="11"/>
      <c r="AK947" s="10"/>
    </row>
    <row r="948" spans="19:37" ht="12.75">
      <c r="S948" s="1"/>
      <c r="T948" s="1"/>
      <c r="U948" s="1"/>
      <c r="V948" s="1"/>
      <c r="W948" s="1"/>
      <c r="X948" s="1"/>
      <c r="Y948" s="11"/>
      <c r="Z948" s="11"/>
      <c r="AA948" s="11"/>
      <c r="AB948" s="11"/>
      <c r="AC948" s="11"/>
      <c r="AK948" s="10"/>
    </row>
    <row r="949" spans="19:37" ht="12.75">
      <c r="S949" s="1"/>
      <c r="T949" s="1"/>
      <c r="U949" s="1"/>
      <c r="V949" s="1"/>
      <c r="W949" s="1"/>
      <c r="X949" s="1"/>
      <c r="Y949" s="11"/>
      <c r="Z949" s="11"/>
      <c r="AA949" s="11"/>
      <c r="AB949" s="11"/>
      <c r="AC949" s="11"/>
      <c r="AK949" s="10"/>
    </row>
    <row r="950" spans="19:37" ht="12.75">
      <c r="S950" s="1"/>
      <c r="T950" s="1"/>
      <c r="U950" s="1"/>
      <c r="V950" s="1"/>
      <c r="W950" s="1"/>
      <c r="X950" s="1"/>
      <c r="Y950" s="11"/>
      <c r="Z950" s="11"/>
      <c r="AA950" s="11"/>
      <c r="AB950" s="11"/>
      <c r="AC950" s="11"/>
      <c r="AK950" s="10"/>
    </row>
    <row r="951" spans="19:37" ht="12.75">
      <c r="S951" s="1"/>
      <c r="T951" s="1"/>
      <c r="U951" s="1"/>
      <c r="V951" s="1"/>
      <c r="W951" s="1"/>
      <c r="X951" s="1"/>
      <c r="Y951" s="11"/>
      <c r="Z951" s="11"/>
      <c r="AA951" s="11"/>
      <c r="AB951" s="11"/>
      <c r="AC951" s="11"/>
      <c r="AK951" s="10"/>
    </row>
    <row r="952" spans="19:37" ht="12.75">
      <c r="S952" s="1"/>
      <c r="T952" s="1"/>
      <c r="U952" s="1"/>
      <c r="V952" s="1"/>
      <c r="W952" s="1"/>
      <c r="X952" s="1"/>
      <c r="Y952" s="11"/>
      <c r="Z952" s="11"/>
      <c r="AA952" s="11"/>
      <c r="AB952" s="11"/>
      <c r="AC952" s="11"/>
      <c r="AK952" s="10"/>
    </row>
    <row r="953" spans="19:37" ht="12.75">
      <c r="S953" s="1"/>
      <c r="T953" s="1"/>
      <c r="U953" s="1"/>
      <c r="V953" s="1"/>
      <c r="W953" s="1"/>
      <c r="X953" s="1"/>
      <c r="Y953" s="11"/>
      <c r="Z953" s="11"/>
      <c r="AA953" s="11"/>
      <c r="AB953" s="11"/>
      <c r="AC953" s="11"/>
      <c r="AK953" s="10"/>
    </row>
    <row r="954" spans="19:37" ht="12.75">
      <c r="S954" s="1"/>
      <c r="T954" s="1"/>
      <c r="U954" s="1"/>
      <c r="V954" s="1"/>
      <c r="W954" s="1"/>
      <c r="X954" s="1"/>
      <c r="Y954" s="11"/>
      <c r="Z954" s="11"/>
      <c r="AA954" s="11"/>
      <c r="AB954" s="11"/>
      <c r="AC954" s="11"/>
      <c r="AK954" s="10"/>
    </row>
    <row r="955" spans="19:37" ht="12.75">
      <c r="S955" s="1"/>
      <c r="T955" s="1"/>
      <c r="U955" s="1"/>
      <c r="V955" s="1"/>
      <c r="W955" s="1"/>
      <c r="X955" s="1"/>
      <c r="Y955" s="11"/>
      <c r="Z955" s="11"/>
      <c r="AA955" s="11"/>
      <c r="AB955" s="11"/>
      <c r="AC955" s="11"/>
      <c r="AK955" s="10"/>
    </row>
    <row r="956" spans="19:37" ht="12.75">
      <c r="S956" s="1"/>
      <c r="T956" s="1"/>
      <c r="U956" s="1"/>
      <c r="V956" s="1"/>
      <c r="W956" s="1"/>
      <c r="X956" s="1"/>
      <c r="Y956" s="11"/>
      <c r="Z956" s="11"/>
      <c r="AA956" s="11"/>
      <c r="AB956" s="11"/>
      <c r="AC956" s="11"/>
      <c r="AK956" s="10"/>
    </row>
    <row r="957" spans="19:37" ht="12.75">
      <c r="S957" s="1"/>
      <c r="T957" s="1"/>
      <c r="U957" s="1"/>
      <c r="V957" s="1"/>
      <c r="W957" s="1"/>
      <c r="X957" s="1"/>
      <c r="Y957" s="11"/>
      <c r="Z957" s="11"/>
      <c r="AA957" s="11"/>
      <c r="AB957" s="11"/>
      <c r="AC957" s="11"/>
      <c r="AK957" s="10"/>
    </row>
    <row r="958" spans="19:37" ht="12.75">
      <c r="S958" s="1"/>
      <c r="T958" s="1"/>
      <c r="U958" s="1"/>
      <c r="V958" s="1"/>
      <c r="W958" s="1"/>
      <c r="X958" s="1"/>
      <c r="Y958" s="11"/>
      <c r="Z958" s="11"/>
      <c r="AA958" s="11"/>
      <c r="AB958" s="11"/>
      <c r="AC958" s="11"/>
      <c r="AK958" s="10"/>
    </row>
    <row r="959" spans="19:37" ht="12.75">
      <c r="S959" s="1"/>
      <c r="T959" s="1"/>
      <c r="U959" s="1"/>
      <c r="V959" s="1"/>
      <c r="W959" s="1"/>
      <c r="X959" s="1"/>
      <c r="Y959" s="11"/>
      <c r="Z959" s="11"/>
      <c r="AA959" s="11"/>
      <c r="AB959" s="11"/>
      <c r="AC959" s="11"/>
      <c r="AK959" s="10"/>
    </row>
    <row r="960" spans="19:37" ht="12.75">
      <c r="S960" s="1"/>
      <c r="T960" s="1"/>
      <c r="U960" s="1"/>
      <c r="V960" s="1"/>
      <c r="W960" s="1"/>
      <c r="X960" s="1"/>
      <c r="Y960" s="11"/>
      <c r="Z960" s="11"/>
      <c r="AA960" s="11"/>
      <c r="AB960" s="11"/>
      <c r="AC960" s="11"/>
      <c r="AK960" s="10"/>
    </row>
    <row r="961" spans="19:37" ht="12.75">
      <c r="S961" s="1"/>
      <c r="T961" s="1"/>
      <c r="U961" s="1"/>
      <c r="V961" s="1"/>
      <c r="W961" s="1"/>
      <c r="X961" s="1"/>
      <c r="Y961" s="11"/>
      <c r="Z961" s="11"/>
      <c r="AA961" s="11"/>
      <c r="AB961" s="11"/>
      <c r="AC961" s="11"/>
      <c r="AK961" s="10"/>
    </row>
    <row r="962" spans="19:37" ht="12.75">
      <c r="S962" s="1"/>
      <c r="T962" s="1"/>
      <c r="U962" s="1"/>
      <c r="V962" s="1"/>
      <c r="W962" s="1"/>
      <c r="X962" s="1"/>
      <c r="Y962" s="11"/>
      <c r="Z962" s="11"/>
      <c r="AA962" s="11"/>
      <c r="AB962" s="11"/>
      <c r="AC962" s="11"/>
      <c r="AK962" s="10"/>
    </row>
    <row r="963" spans="19:37" ht="12.75">
      <c r="S963" s="1"/>
      <c r="T963" s="1"/>
      <c r="U963" s="1"/>
      <c r="V963" s="1"/>
      <c r="W963" s="1"/>
      <c r="X963" s="1"/>
      <c r="Y963" s="11"/>
      <c r="Z963" s="11"/>
      <c r="AA963" s="11"/>
      <c r="AB963" s="11"/>
      <c r="AC963" s="11"/>
      <c r="AK963" s="10"/>
    </row>
    <row r="964" spans="19:37" ht="12.75">
      <c r="S964" s="1"/>
      <c r="T964" s="1"/>
      <c r="U964" s="1"/>
      <c r="V964" s="1"/>
      <c r="W964" s="1"/>
      <c r="X964" s="1"/>
      <c r="Y964" s="11"/>
      <c r="Z964" s="11"/>
      <c r="AA964" s="11"/>
      <c r="AB964" s="11"/>
      <c r="AC964" s="11"/>
      <c r="AK964" s="10"/>
    </row>
    <row r="965" spans="19:37" ht="12.75">
      <c r="S965" s="1"/>
      <c r="T965" s="1"/>
      <c r="U965" s="1"/>
      <c r="V965" s="1"/>
      <c r="W965" s="1"/>
      <c r="X965" s="1"/>
      <c r="Y965" s="11"/>
      <c r="Z965" s="11"/>
      <c r="AA965" s="11"/>
      <c r="AB965" s="11"/>
      <c r="AC965" s="11"/>
      <c r="AK965" s="10"/>
    </row>
    <row r="966" spans="19:37" ht="12.75">
      <c r="S966" s="1"/>
      <c r="T966" s="1"/>
      <c r="U966" s="1"/>
      <c r="V966" s="1"/>
      <c r="W966" s="1"/>
      <c r="X966" s="1"/>
      <c r="Y966" s="11"/>
      <c r="Z966" s="11"/>
      <c r="AA966" s="11"/>
      <c r="AB966" s="11"/>
      <c r="AC966" s="11"/>
      <c r="AK966" s="10"/>
    </row>
    <row r="967" spans="19:37" ht="12.75">
      <c r="S967" s="1"/>
      <c r="T967" s="1"/>
      <c r="U967" s="1"/>
      <c r="V967" s="1"/>
      <c r="W967" s="1"/>
      <c r="X967" s="1"/>
      <c r="Y967" s="11"/>
      <c r="Z967" s="11"/>
      <c r="AA967" s="11"/>
      <c r="AB967" s="11"/>
      <c r="AC967" s="11"/>
      <c r="AK967" s="10"/>
    </row>
    <row r="968" spans="19:37" ht="12.75">
      <c r="S968" s="1"/>
      <c r="T968" s="1"/>
      <c r="U968" s="1"/>
      <c r="V968" s="1"/>
      <c r="W968" s="1"/>
      <c r="X968" s="1"/>
      <c r="Y968" s="11"/>
      <c r="Z968" s="11"/>
      <c r="AA968" s="11"/>
      <c r="AB968" s="11"/>
      <c r="AC968" s="11"/>
      <c r="AK968" s="10"/>
    </row>
    <row r="969" spans="19:37" ht="12.75">
      <c r="S969" s="1"/>
      <c r="T969" s="1"/>
      <c r="U969" s="1"/>
      <c r="V969" s="1"/>
      <c r="W969" s="1"/>
      <c r="X969" s="1"/>
      <c r="Y969" s="11"/>
      <c r="Z969" s="11"/>
      <c r="AA969" s="11"/>
      <c r="AB969" s="11"/>
      <c r="AC969" s="11"/>
      <c r="AK969" s="10"/>
    </row>
    <row r="970" spans="19:37" ht="12.75">
      <c r="S970" s="1"/>
      <c r="T970" s="1"/>
      <c r="U970" s="1"/>
      <c r="V970" s="1"/>
      <c r="W970" s="1"/>
      <c r="X970" s="1"/>
      <c r="Y970" s="11"/>
      <c r="Z970" s="11"/>
      <c r="AA970" s="11"/>
      <c r="AB970" s="11"/>
      <c r="AC970" s="11"/>
      <c r="AK970" s="10"/>
    </row>
    <row r="971" spans="19:37" ht="12.75">
      <c r="S971" s="1"/>
      <c r="T971" s="1"/>
      <c r="U971" s="1"/>
      <c r="V971" s="1"/>
      <c r="W971" s="1"/>
      <c r="X971" s="1"/>
      <c r="Y971" s="11"/>
      <c r="Z971" s="11"/>
      <c r="AA971" s="11"/>
      <c r="AB971" s="11"/>
      <c r="AC971" s="11"/>
      <c r="AK971" s="10"/>
    </row>
    <row r="972" spans="19:37" ht="12.75">
      <c r="S972" s="1"/>
      <c r="T972" s="1"/>
      <c r="U972" s="1"/>
      <c r="V972" s="1"/>
      <c r="W972" s="1"/>
      <c r="X972" s="1"/>
      <c r="Y972" s="11"/>
      <c r="Z972" s="11"/>
      <c r="AA972" s="11"/>
      <c r="AB972" s="11"/>
      <c r="AC972" s="11"/>
      <c r="AK972" s="10"/>
    </row>
    <row r="973" spans="19:37" ht="12.75">
      <c r="S973" s="1"/>
      <c r="T973" s="1"/>
      <c r="U973" s="1"/>
      <c r="V973" s="1"/>
      <c r="W973" s="1"/>
      <c r="X973" s="1"/>
      <c r="Y973" s="11"/>
      <c r="Z973" s="11"/>
      <c r="AA973" s="11"/>
      <c r="AB973" s="11"/>
      <c r="AC973" s="11"/>
      <c r="AK973" s="10"/>
    </row>
    <row r="974" spans="19:37" ht="12.75">
      <c r="S974" s="1"/>
      <c r="T974" s="1"/>
      <c r="U974" s="1"/>
      <c r="V974" s="1"/>
      <c r="W974" s="1"/>
      <c r="X974" s="1"/>
      <c r="Y974" s="11"/>
      <c r="Z974" s="11"/>
      <c r="AA974" s="11"/>
      <c r="AB974" s="11"/>
      <c r="AC974" s="11"/>
      <c r="AK974" s="10"/>
    </row>
    <row r="975" spans="19:37" ht="12.75">
      <c r="S975" s="1"/>
      <c r="T975" s="1"/>
      <c r="U975" s="1"/>
      <c r="V975" s="1"/>
      <c r="W975" s="1"/>
      <c r="X975" s="1"/>
      <c r="Y975" s="11"/>
      <c r="Z975" s="11"/>
      <c r="AA975" s="11"/>
      <c r="AB975" s="11"/>
      <c r="AC975" s="11"/>
      <c r="AK975" s="10"/>
    </row>
    <row r="976" spans="19:37" ht="12.75">
      <c r="S976" s="1"/>
      <c r="T976" s="1"/>
      <c r="U976" s="1"/>
      <c r="V976" s="1"/>
      <c r="W976" s="1"/>
      <c r="X976" s="1"/>
      <c r="Y976" s="11"/>
      <c r="Z976" s="11"/>
      <c r="AA976" s="11"/>
      <c r="AB976" s="11"/>
      <c r="AC976" s="11"/>
      <c r="AK976" s="10"/>
    </row>
    <row r="977" spans="19:37" ht="12.75">
      <c r="S977" s="1"/>
      <c r="T977" s="1"/>
      <c r="U977" s="1"/>
      <c r="V977" s="1"/>
      <c r="W977" s="1"/>
      <c r="X977" s="1"/>
      <c r="Y977" s="11"/>
      <c r="Z977" s="11"/>
      <c r="AA977" s="11"/>
      <c r="AB977" s="11"/>
      <c r="AC977" s="11"/>
      <c r="AK977" s="10"/>
    </row>
    <row r="978" spans="19:37" ht="12.75">
      <c r="S978" s="1"/>
      <c r="T978" s="1"/>
      <c r="U978" s="1"/>
      <c r="V978" s="1"/>
      <c r="W978" s="1"/>
      <c r="X978" s="1"/>
      <c r="Y978" s="11"/>
      <c r="Z978" s="11"/>
      <c r="AA978" s="11"/>
      <c r="AB978" s="11"/>
      <c r="AC978" s="11"/>
      <c r="AK978" s="10"/>
    </row>
    <row r="979" spans="19:37" ht="12.75">
      <c r="S979" s="1"/>
      <c r="T979" s="1"/>
      <c r="U979" s="1"/>
      <c r="V979" s="1"/>
      <c r="W979" s="1"/>
      <c r="X979" s="1"/>
      <c r="Y979" s="11"/>
      <c r="Z979" s="11"/>
      <c r="AA979" s="11"/>
      <c r="AB979" s="11"/>
      <c r="AC979" s="11"/>
      <c r="AK979" s="10"/>
    </row>
    <row r="980" spans="19:37" ht="12.75">
      <c r="S980" s="1"/>
      <c r="T980" s="1"/>
      <c r="U980" s="1"/>
      <c r="V980" s="1"/>
      <c r="W980" s="1"/>
      <c r="X980" s="1"/>
      <c r="Y980" s="11"/>
      <c r="Z980" s="11"/>
      <c r="AA980" s="11"/>
      <c r="AB980" s="11"/>
      <c r="AC980" s="11"/>
      <c r="AK980" s="10"/>
    </row>
    <row r="981" spans="19:37" ht="12.75">
      <c r="S981" s="1"/>
      <c r="T981" s="1"/>
      <c r="U981" s="1"/>
      <c r="V981" s="1"/>
      <c r="W981" s="1"/>
      <c r="X981" s="1"/>
      <c r="Y981" s="11"/>
      <c r="Z981" s="11"/>
      <c r="AA981" s="11"/>
      <c r="AB981" s="11"/>
      <c r="AC981" s="11"/>
      <c r="AK981" s="10"/>
    </row>
    <row r="982" spans="19:37" ht="12.75">
      <c r="S982" s="1"/>
      <c r="T982" s="1"/>
      <c r="U982" s="1"/>
      <c r="V982" s="1"/>
      <c r="W982" s="1"/>
      <c r="X982" s="1"/>
      <c r="Y982" s="11"/>
      <c r="Z982" s="11"/>
      <c r="AA982" s="11"/>
      <c r="AB982" s="11"/>
      <c r="AC982" s="11"/>
      <c r="AK982" s="10"/>
    </row>
    <row r="983" spans="19:37" ht="12.75">
      <c r="S983" s="1"/>
      <c r="T983" s="1"/>
      <c r="U983" s="1"/>
      <c r="V983" s="1"/>
      <c r="W983" s="1"/>
      <c r="X983" s="1"/>
      <c r="Y983" s="11"/>
      <c r="Z983" s="11"/>
      <c r="AA983" s="11"/>
      <c r="AB983" s="11"/>
      <c r="AC983" s="11"/>
      <c r="AK983" s="10"/>
    </row>
    <row r="984" spans="19:37" ht="12.75">
      <c r="S984" s="1"/>
      <c r="T984" s="1"/>
      <c r="U984" s="1"/>
      <c r="V984" s="1"/>
      <c r="W984" s="1"/>
      <c r="X984" s="1"/>
      <c r="Y984" s="11"/>
      <c r="Z984" s="11"/>
      <c r="AA984" s="11"/>
      <c r="AB984" s="11"/>
      <c r="AC984" s="11"/>
      <c r="AK984" s="10"/>
    </row>
    <row r="985" spans="19:37" ht="12.75">
      <c r="S985" s="1"/>
      <c r="T985" s="1"/>
      <c r="U985" s="1"/>
      <c r="V985" s="1"/>
      <c r="W985" s="1"/>
      <c r="X985" s="1"/>
      <c r="Y985" s="11"/>
      <c r="Z985" s="11"/>
      <c r="AA985" s="11"/>
      <c r="AB985" s="11"/>
      <c r="AC985" s="11"/>
      <c r="AK985" s="10"/>
    </row>
    <row r="986" spans="19:37" ht="12.75">
      <c r="S986" s="1"/>
      <c r="T986" s="1"/>
      <c r="U986" s="1"/>
      <c r="V986" s="1"/>
      <c r="W986" s="1"/>
      <c r="X986" s="1"/>
      <c r="Y986" s="11"/>
      <c r="Z986" s="11"/>
      <c r="AA986" s="11"/>
      <c r="AB986" s="11"/>
      <c r="AC986" s="11"/>
      <c r="AK986" s="10"/>
    </row>
    <row r="987" spans="19:37" ht="12.75">
      <c r="S987" s="1"/>
      <c r="T987" s="1"/>
      <c r="U987" s="1"/>
      <c r="V987" s="1"/>
      <c r="W987" s="1"/>
      <c r="X987" s="1"/>
      <c r="Y987" s="11"/>
      <c r="Z987" s="11"/>
      <c r="AA987" s="11"/>
      <c r="AB987" s="11"/>
      <c r="AC987" s="11"/>
      <c r="AK987" s="10"/>
    </row>
    <row r="988" spans="19:37" ht="12.75">
      <c r="S988" s="1"/>
      <c r="T988" s="1"/>
      <c r="U988" s="1"/>
      <c r="V988" s="1"/>
      <c r="W988" s="1"/>
      <c r="X988" s="1"/>
      <c r="Y988" s="11"/>
      <c r="Z988" s="11"/>
      <c r="AA988" s="11"/>
      <c r="AB988" s="11"/>
      <c r="AC988" s="11"/>
      <c r="AK988" s="10"/>
    </row>
    <row r="989" spans="19:37" ht="12.75">
      <c r="S989" s="1"/>
      <c r="T989" s="1"/>
      <c r="U989" s="1"/>
      <c r="V989" s="1"/>
      <c r="W989" s="1"/>
      <c r="X989" s="1"/>
      <c r="Y989" s="11"/>
      <c r="Z989" s="11"/>
      <c r="AA989" s="11"/>
      <c r="AB989" s="11"/>
      <c r="AC989" s="11"/>
      <c r="AK989" s="10"/>
    </row>
    <row r="990" spans="19:37" ht="12.75">
      <c r="S990" s="1"/>
      <c r="T990" s="1"/>
      <c r="U990" s="1"/>
      <c r="V990" s="1"/>
      <c r="W990" s="1"/>
      <c r="X990" s="1"/>
      <c r="Y990" s="11"/>
      <c r="Z990" s="11"/>
      <c r="AA990" s="11"/>
      <c r="AB990" s="11"/>
      <c r="AC990" s="11"/>
      <c r="AK990" s="10"/>
    </row>
    <row r="991" spans="19:37" ht="12.75">
      <c r="S991" s="1"/>
      <c r="T991" s="1"/>
      <c r="U991" s="1"/>
      <c r="V991" s="1"/>
      <c r="W991" s="1"/>
      <c r="X991" s="1"/>
      <c r="Y991" s="11"/>
      <c r="Z991" s="11"/>
      <c r="AA991" s="11"/>
      <c r="AB991" s="11"/>
      <c r="AC991" s="11"/>
      <c r="AK991" s="10"/>
    </row>
    <row r="992" spans="19:37" ht="12.75">
      <c r="S992" s="1"/>
      <c r="T992" s="1"/>
      <c r="U992" s="1"/>
      <c r="V992" s="1"/>
      <c r="W992" s="1"/>
      <c r="X992" s="1"/>
      <c r="Y992" s="11"/>
      <c r="Z992" s="11"/>
      <c r="AA992" s="11"/>
      <c r="AB992" s="11"/>
      <c r="AC992" s="11"/>
      <c r="AK992" s="10"/>
    </row>
    <row r="993" spans="19:37" ht="12.75">
      <c r="S993" s="1"/>
      <c r="T993" s="1"/>
      <c r="U993" s="1"/>
      <c r="V993" s="1"/>
      <c r="W993" s="1"/>
      <c r="X993" s="1"/>
      <c r="Y993" s="11"/>
      <c r="Z993" s="11"/>
      <c r="AA993" s="11"/>
      <c r="AB993" s="11"/>
      <c r="AC993" s="11"/>
      <c r="AK993" s="10"/>
    </row>
    <row r="994" spans="19:37" ht="12.75">
      <c r="S994" s="1"/>
      <c r="T994" s="1"/>
      <c r="U994" s="1"/>
      <c r="V994" s="1"/>
      <c r="W994" s="1"/>
      <c r="X994" s="1"/>
      <c r="Y994" s="11"/>
      <c r="Z994" s="11"/>
      <c r="AA994" s="11"/>
      <c r="AB994" s="11"/>
      <c r="AC994" s="11"/>
      <c r="AK994" s="10"/>
    </row>
    <row r="995" spans="19:37" ht="12.75">
      <c r="S995" s="1"/>
      <c r="T995" s="1"/>
      <c r="U995" s="1"/>
      <c r="V995" s="1"/>
      <c r="W995" s="1"/>
      <c r="X995" s="1"/>
      <c r="Y995" s="11"/>
      <c r="Z995" s="11"/>
      <c r="AA995" s="11"/>
      <c r="AB995" s="11"/>
      <c r="AC995" s="11"/>
      <c r="AK995" s="10"/>
    </row>
    <row r="996" spans="19:37" ht="12.75">
      <c r="S996" s="1"/>
      <c r="T996" s="1"/>
      <c r="U996" s="1"/>
      <c r="V996" s="1"/>
      <c r="W996" s="1"/>
      <c r="X996" s="1"/>
      <c r="Y996" s="11"/>
      <c r="Z996" s="11"/>
      <c r="AA996" s="11"/>
      <c r="AB996" s="11"/>
      <c r="AC996" s="11"/>
      <c r="AK996" s="10"/>
    </row>
    <row r="997" spans="19:37" ht="12.75">
      <c r="S997" s="1"/>
      <c r="T997" s="1"/>
      <c r="U997" s="1"/>
      <c r="V997" s="1"/>
      <c r="W997" s="1"/>
      <c r="X997" s="1"/>
      <c r="Y997" s="11"/>
      <c r="Z997" s="11"/>
      <c r="AA997" s="11"/>
      <c r="AB997" s="11"/>
      <c r="AC997" s="11"/>
      <c r="AK997" s="10"/>
    </row>
    <row r="998" spans="19:37" ht="12.75">
      <c r="S998" s="1"/>
      <c r="T998" s="1"/>
      <c r="U998" s="1"/>
      <c r="V998" s="1"/>
      <c r="W998" s="1"/>
      <c r="X998" s="1"/>
      <c r="Y998" s="11"/>
      <c r="Z998" s="11"/>
      <c r="AA998" s="11"/>
      <c r="AB998" s="11"/>
      <c r="AC998" s="11"/>
      <c r="AK998" s="10"/>
    </row>
    <row r="999" spans="19:37" ht="12.75">
      <c r="S999" s="1"/>
      <c r="T999" s="1"/>
      <c r="U999" s="1"/>
      <c r="V999" s="1"/>
      <c r="W999" s="1"/>
      <c r="X999" s="1"/>
      <c r="Y999" s="11"/>
      <c r="Z999" s="11"/>
      <c r="AA999" s="11"/>
      <c r="AB999" s="11"/>
      <c r="AC999" s="11"/>
      <c r="AK999" s="10"/>
    </row>
    <row r="1000" spans="19:37" ht="12.75">
      <c r="S1000" s="1"/>
      <c r="T1000" s="1"/>
      <c r="U1000" s="1"/>
      <c r="V1000" s="1"/>
      <c r="W1000" s="1"/>
      <c r="X1000" s="1"/>
      <c r="Y1000" s="11"/>
      <c r="Z1000" s="11"/>
      <c r="AA1000" s="11"/>
      <c r="AB1000" s="11"/>
      <c r="AC1000" s="11"/>
      <c r="AK1000" s="10"/>
    </row>
  </sheetData>
  <autoFilter ref="A1:AT98" xr:uid="{00000000-0001-0000-0000-000000000000}">
    <filterColumn colId="37">
      <filters>
        <filter val="1"/>
      </filters>
    </filterColumn>
  </autoFilter>
  <customSheetViews>
    <customSheetView guid="{3B6B9734-F34D-4F24-A6D3-A073BB26E371}" filter="1" showAutoFilter="1">
      <autoFilter ref="A1:S98" xr:uid="{BA749D59-EDBE-48C0-8315-CFA5DEB1AA55}"/>
    </customSheetView>
  </customSheetViews>
  <pageMargins left="0" right="0" top="0" bottom="0" header="0" footer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opLeftCell="A5" workbookViewId="0">
      <selection activeCell="B21" sqref="B21"/>
    </sheetView>
  </sheetViews>
  <sheetFormatPr defaultColWidth="14.42578125" defaultRowHeight="15.75" customHeight="1"/>
  <cols>
    <col min="3" max="3" width="16.7109375" customWidth="1"/>
    <col min="4" max="4" width="20.85546875" customWidth="1"/>
    <col min="5" max="5" width="35.28515625" customWidth="1"/>
    <col min="7" max="7" width="28.28515625" customWidth="1"/>
    <col min="10" max="10" width="16.85546875" customWidth="1"/>
  </cols>
  <sheetData>
    <row r="1" spans="1:14">
      <c r="A1" s="66" t="s">
        <v>1224</v>
      </c>
      <c r="B1" s="66" t="s">
        <v>41</v>
      </c>
      <c r="C1" s="19" t="s">
        <v>1225</v>
      </c>
      <c r="D1" s="19" t="s">
        <v>1226</v>
      </c>
      <c r="E1" s="19" t="s">
        <v>1039</v>
      </c>
      <c r="G1" s="11" t="s">
        <v>1227</v>
      </c>
      <c r="H1" s="19" t="s">
        <v>1225</v>
      </c>
      <c r="I1" s="19" t="s">
        <v>1226</v>
      </c>
      <c r="J1" s="19" t="s">
        <v>1039</v>
      </c>
    </row>
    <row r="2" spans="1:14">
      <c r="A2" s="66" t="s">
        <v>113</v>
      </c>
      <c r="B2" s="66" t="s">
        <v>114</v>
      </c>
      <c r="C2" s="19" t="s">
        <v>1228</v>
      </c>
      <c r="D2" s="19" t="s">
        <v>1229</v>
      </c>
      <c r="E2" s="19" t="s">
        <v>1228</v>
      </c>
      <c r="G2" s="11" t="s">
        <v>1228</v>
      </c>
      <c r="H2" s="11">
        <f t="shared" ref="H2:J2" si="0">COUNTIF(C:C, "already sequenced")</f>
        <v>51</v>
      </c>
      <c r="I2" s="11">
        <f t="shared" si="0"/>
        <v>49</v>
      </c>
      <c r="J2" s="11">
        <f t="shared" si="0"/>
        <v>66</v>
      </c>
    </row>
    <row r="3" spans="1:14">
      <c r="A3" s="66" t="s">
        <v>125</v>
      </c>
      <c r="B3" s="66" t="s">
        <v>126</v>
      </c>
      <c r="C3" s="12" t="s">
        <v>1230</v>
      </c>
      <c r="D3" s="19" t="s">
        <v>1231</v>
      </c>
      <c r="E3" s="19" t="s">
        <v>1231</v>
      </c>
      <c r="G3" s="11" t="s">
        <v>1231</v>
      </c>
      <c r="H3" s="11">
        <f t="shared" ref="H3:J3" si="1">COUNTIF(C:C, "Undergoing extraction")</f>
        <v>0</v>
      </c>
      <c r="I3" s="11">
        <f t="shared" si="1"/>
        <v>17</v>
      </c>
      <c r="J3" s="11">
        <f t="shared" si="1"/>
        <v>14</v>
      </c>
    </row>
    <row r="4" spans="1:14">
      <c r="A4" s="66" t="s">
        <v>135</v>
      </c>
      <c r="B4" s="66" t="s">
        <v>136</v>
      </c>
      <c r="C4" s="12" t="s">
        <v>1230</v>
      </c>
      <c r="D4" s="12" t="s">
        <v>1230</v>
      </c>
      <c r="E4" s="19" t="s">
        <v>1231</v>
      </c>
      <c r="G4" s="11" t="s">
        <v>1232</v>
      </c>
      <c r="H4" s="11">
        <f t="shared" ref="H4:J4" si="2">COUNTIF(C:C, "Child aliquots")</f>
        <v>0</v>
      </c>
      <c r="I4" s="11">
        <f t="shared" si="2"/>
        <v>0</v>
      </c>
      <c r="J4" s="11">
        <f t="shared" si="2"/>
        <v>0</v>
      </c>
    </row>
    <row r="5" spans="1:14">
      <c r="A5" s="66" t="s">
        <v>144</v>
      </c>
      <c r="B5" s="66" t="s">
        <v>145</v>
      </c>
      <c r="C5" s="12" t="s">
        <v>1230</v>
      </c>
      <c r="D5" s="12" t="s">
        <v>1230</v>
      </c>
      <c r="E5" s="12" t="s">
        <v>1230</v>
      </c>
      <c r="G5" s="11" t="s">
        <v>1230</v>
      </c>
      <c r="H5" s="11">
        <f t="shared" ref="H5:J5" si="3">COUNTIF(C:C, "Shipped")</f>
        <v>23</v>
      </c>
      <c r="I5" s="11">
        <f t="shared" si="3"/>
        <v>25</v>
      </c>
      <c r="J5" s="11">
        <f t="shared" si="3"/>
        <v>11</v>
      </c>
    </row>
    <row r="6" spans="1:14">
      <c r="A6" s="66" t="s">
        <v>153</v>
      </c>
      <c r="B6" s="66" t="s">
        <v>154</v>
      </c>
      <c r="C6" s="12" t="s">
        <v>1230</v>
      </c>
      <c r="D6" s="19" t="s">
        <v>1231</v>
      </c>
      <c r="E6" s="19" t="s">
        <v>1231</v>
      </c>
      <c r="G6" s="11" t="s">
        <v>1233</v>
      </c>
      <c r="H6" s="11">
        <f t="shared" ref="H6:J6" si="4">COUNTIF(C:C, "Nationwide")</f>
        <v>6</v>
      </c>
      <c r="I6" s="11">
        <f t="shared" si="4"/>
        <v>6</v>
      </c>
      <c r="J6" s="11">
        <f t="shared" si="4"/>
        <v>6</v>
      </c>
    </row>
    <row r="7" spans="1:14">
      <c r="A7" s="66" t="s">
        <v>162</v>
      </c>
      <c r="B7" s="66" t="s">
        <v>124</v>
      </c>
      <c r="C7" s="12" t="s">
        <v>1230</v>
      </c>
      <c r="D7" s="19" t="s">
        <v>1231</v>
      </c>
      <c r="E7" s="19" t="s">
        <v>1231</v>
      </c>
    </row>
    <row r="8" spans="1:14">
      <c r="A8" s="66" t="s">
        <v>170</v>
      </c>
      <c r="B8" s="66" t="s">
        <v>171</v>
      </c>
      <c r="C8" s="12" t="s">
        <v>1230</v>
      </c>
      <c r="D8" s="12" t="s">
        <v>1230</v>
      </c>
      <c r="E8" s="19" t="s">
        <v>1231</v>
      </c>
      <c r="K8" s="11" t="s">
        <v>1234</v>
      </c>
      <c r="L8" s="11" t="s">
        <v>1235</v>
      </c>
      <c r="M8" s="11" t="s">
        <v>1236</v>
      </c>
      <c r="N8" s="11" t="s">
        <v>1237</v>
      </c>
    </row>
    <row r="9" spans="1:14">
      <c r="A9" s="66" t="s">
        <v>179</v>
      </c>
      <c r="B9" s="66" t="s">
        <v>180</v>
      </c>
      <c r="C9" s="12" t="s">
        <v>1230</v>
      </c>
      <c r="D9" s="12" t="s">
        <v>1230</v>
      </c>
      <c r="E9" s="12" t="s">
        <v>1230</v>
      </c>
      <c r="J9" s="11" t="s">
        <v>1238</v>
      </c>
      <c r="K9" s="11" t="s">
        <v>1239</v>
      </c>
      <c r="L9" s="11" t="s">
        <v>1240</v>
      </c>
      <c r="M9" s="11" t="s">
        <v>1241</v>
      </c>
      <c r="N9" s="11" t="s">
        <v>1242</v>
      </c>
    </row>
    <row r="10" spans="1:14">
      <c r="A10" s="66" t="s">
        <v>194</v>
      </c>
      <c r="B10" s="66" t="s">
        <v>195</v>
      </c>
      <c r="C10" s="19" t="s">
        <v>1228</v>
      </c>
      <c r="D10" s="19" t="s">
        <v>1229</v>
      </c>
      <c r="E10" s="19" t="s">
        <v>1228</v>
      </c>
      <c r="J10" s="11" t="s">
        <v>1243</v>
      </c>
      <c r="K10" s="11" t="s">
        <v>1244</v>
      </c>
      <c r="L10" s="11" t="s">
        <v>1240</v>
      </c>
      <c r="M10" s="11" t="s">
        <v>1245</v>
      </c>
      <c r="N10" s="11" t="s">
        <v>1246</v>
      </c>
    </row>
    <row r="11" spans="1:14">
      <c r="A11" s="66" t="s">
        <v>203</v>
      </c>
      <c r="B11" s="66" t="s">
        <v>204</v>
      </c>
      <c r="C11" s="12" t="s">
        <v>1230</v>
      </c>
      <c r="D11" s="12" t="s">
        <v>1230</v>
      </c>
      <c r="E11" s="12" t="s">
        <v>1230</v>
      </c>
    </row>
    <row r="12" spans="1:14">
      <c r="A12" s="66" t="s">
        <v>212</v>
      </c>
      <c r="B12" s="66" t="s">
        <v>213</v>
      </c>
      <c r="C12" s="19" t="s">
        <v>1247</v>
      </c>
      <c r="D12" s="12" t="s">
        <v>1230</v>
      </c>
      <c r="E12" s="19" t="s">
        <v>1228</v>
      </c>
    </row>
    <row r="13" spans="1:14">
      <c r="A13" s="66" t="s">
        <v>222</v>
      </c>
      <c r="B13" s="66" t="s">
        <v>223</v>
      </c>
      <c r="C13" s="19" t="s">
        <v>1247</v>
      </c>
      <c r="D13" s="12" t="s">
        <v>1230</v>
      </c>
      <c r="E13" s="19" t="s">
        <v>1228</v>
      </c>
    </row>
    <row r="14" spans="1:14">
      <c r="A14" s="66" t="s">
        <v>230</v>
      </c>
      <c r="B14" s="66" t="s">
        <v>231</v>
      </c>
      <c r="C14" s="19" t="s">
        <v>1247</v>
      </c>
      <c r="D14" s="12" t="s">
        <v>1231</v>
      </c>
      <c r="E14" s="19" t="s">
        <v>1228</v>
      </c>
    </row>
    <row r="15" spans="1:14">
      <c r="A15" s="66" t="s">
        <v>237</v>
      </c>
      <c r="B15" s="66" t="s">
        <v>238</v>
      </c>
      <c r="C15" s="19" t="s">
        <v>1247</v>
      </c>
      <c r="D15" s="12" t="s">
        <v>1230</v>
      </c>
      <c r="E15" s="19" t="s">
        <v>1228</v>
      </c>
    </row>
    <row r="16" spans="1:14">
      <c r="A16" s="66" t="s">
        <v>244</v>
      </c>
      <c r="B16" s="66" t="s">
        <v>186</v>
      </c>
      <c r="C16" s="12" t="s">
        <v>1230</v>
      </c>
      <c r="D16" s="12" t="s">
        <v>1230</v>
      </c>
      <c r="E16" s="12" t="s">
        <v>1230</v>
      </c>
    </row>
    <row r="17" spans="1:5">
      <c r="A17" s="66" t="s">
        <v>252</v>
      </c>
      <c r="B17" s="66" t="s">
        <v>253</v>
      </c>
      <c r="C17" s="12" t="s">
        <v>1230</v>
      </c>
      <c r="D17" s="19" t="s">
        <v>1231</v>
      </c>
      <c r="E17" s="19" t="s">
        <v>1231</v>
      </c>
    </row>
    <row r="18" spans="1:5">
      <c r="A18" s="66" t="s">
        <v>260</v>
      </c>
      <c r="B18" s="66" t="s">
        <v>261</v>
      </c>
      <c r="C18" s="12" t="s">
        <v>1230</v>
      </c>
      <c r="D18" s="12" t="s">
        <v>1230</v>
      </c>
      <c r="E18" s="12" t="s">
        <v>1230</v>
      </c>
    </row>
    <row r="19" spans="1:5">
      <c r="A19" s="66" t="s">
        <v>268</v>
      </c>
      <c r="B19" s="66" t="s">
        <v>269</v>
      </c>
      <c r="C19" s="12" t="s">
        <v>1230</v>
      </c>
      <c r="D19" s="12" t="s">
        <v>1230</v>
      </c>
      <c r="E19" s="12" t="s">
        <v>1230</v>
      </c>
    </row>
    <row r="20" spans="1:5">
      <c r="A20" s="66" t="s">
        <v>277</v>
      </c>
      <c r="B20" s="66" t="s">
        <v>278</v>
      </c>
      <c r="C20" s="12" t="s">
        <v>1230</v>
      </c>
      <c r="D20" s="12" t="s">
        <v>1230</v>
      </c>
      <c r="E20" s="12" t="s">
        <v>1230</v>
      </c>
    </row>
    <row r="21" spans="1:5">
      <c r="A21" s="66" t="s">
        <v>286</v>
      </c>
      <c r="B21" s="66" t="s">
        <v>287</v>
      </c>
      <c r="C21" s="19" t="s">
        <v>1228</v>
      </c>
      <c r="D21" s="19" t="s">
        <v>1231</v>
      </c>
      <c r="E21" s="19" t="s">
        <v>1228</v>
      </c>
    </row>
    <row r="22" spans="1:5">
      <c r="A22" s="66" t="s">
        <v>298</v>
      </c>
      <c r="B22" s="66" t="s">
        <v>299</v>
      </c>
      <c r="C22" s="19" t="s">
        <v>1247</v>
      </c>
      <c r="D22" s="19" t="s">
        <v>1229</v>
      </c>
      <c r="E22" s="19" t="s">
        <v>1228</v>
      </c>
    </row>
    <row r="23" spans="1:5">
      <c r="A23" s="66" t="s">
        <v>306</v>
      </c>
      <c r="B23" s="66" t="s">
        <v>307</v>
      </c>
      <c r="C23" s="19" t="s">
        <v>1247</v>
      </c>
      <c r="D23" s="13" t="s">
        <v>1230</v>
      </c>
      <c r="E23" s="19" t="s">
        <v>1228</v>
      </c>
    </row>
    <row r="24" spans="1:5">
      <c r="A24" s="66" t="s">
        <v>313</v>
      </c>
      <c r="B24" s="66" t="s">
        <v>193</v>
      </c>
      <c r="C24" s="19" t="s">
        <v>1228</v>
      </c>
      <c r="D24" s="12" t="s">
        <v>1230</v>
      </c>
      <c r="E24" s="19" t="s">
        <v>1231</v>
      </c>
    </row>
    <row r="25" spans="1:5">
      <c r="A25" s="66" t="s">
        <v>323</v>
      </c>
      <c r="B25" s="66" t="s">
        <v>177</v>
      </c>
      <c r="C25" s="19" t="s">
        <v>1228</v>
      </c>
      <c r="D25" s="19" t="s">
        <v>1229</v>
      </c>
      <c r="E25" s="19" t="s">
        <v>1228</v>
      </c>
    </row>
    <row r="26" spans="1:5">
      <c r="A26" s="66" t="s">
        <v>332</v>
      </c>
      <c r="B26" s="66" t="s">
        <v>168</v>
      </c>
      <c r="C26" s="19" t="s">
        <v>1228</v>
      </c>
      <c r="D26" s="19" t="s">
        <v>1229</v>
      </c>
      <c r="E26" s="19" t="s">
        <v>1228</v>
      </c>
    </row>
    <row r="27" spans="1:5">
      <c r="A27" s="66" t="s">
        <v>341</v>
      </c>
      <c r="B27" s="66" t="s">
        <v>342</v>
      </c>
      <c r="C27" s="12" t="s">
        <v>1230</v>
      </c>
      <c r="D27" s="19" t="s">
        <v>1231</v>
      </c>
      <c r="E27" s="19" t="s">
        <v>1231</v>
      </c>
    </row>
    <row r="28" spans="1:5">
      <c r="A28" s="66" t="s">
        <v>57</v>
      </c>
      <c r="B28" s="66" t="s">
        <v>58</v>
      </c>
      <c r="C28" s="19" t="s">
        <v>1233</v>
      </c>
      <c r="D28" s="19" t="s">
        <v>1233</v>
      </c>
      <c r="E28" s="19" t="s">
        <v>1233</v>
      </c>
    </row>
    <row r="29" spans="1:5">
      <c r="A29" s="66" t="s">
        <v>57</v>
      </c>
      <c r="B29" s="66" t="s">
        <v>64</v>
      </c>
      <c r="C29" s="19" t="s">
        <v>1233</v>
      </c>
      <c r="D29" s="19" t="s">
        <v>1233</v>
      </c>
      <c r="E29" s="19" t="s">
        <v>1233</v>
      </c>
    </row>
    <row r="30" spans="1:5">
      <c r="A30" s="66" t="s">
        <v>358</v>
      </c>
      <c r="B30" s="66" t="s">
        <v>284</v>
      </c>
      <c r="C30" s="12" t="s">
        <v>1230</v>
      </c>
      <c r="D30" s="14" t="s">
        <v>1230</v>
      </c>
      <c r="E30" s="14" t="s">
        <v>1230</v>
      </c>
    </row>
    <row r="31" spans="1:5">
      <c r="A31" s="66" t="s">
        <v>364</v>
      </c>
      <c r="B31" s="66" t="s">
        <v>258</v>
      </c>
      <c r="C31" s="19" t="s">
        <v>1228</v>
      </c>
      <c r="D31" s="19" t="s">
        <v>1229</v>
      </c>
      <c r="E31" s="19" t="s">
        <v>1228</v>
      </c>
    </row>
    <row r="32" spans="1:5">
      <c r="A32" s="66" t="s">
        <v>372</v>
      </c>
      <c r="B32" s="66" t="s">
        <v>373</v>
      </c>
      <c r="C32" s="12" t="s">
        <v>1230</v>
      </c>
      <c r="D32" s="12" t="s">
        <v>1230</v>
      </c>
      <c r="E32" s="12" t="s">
        <v>1230</v>
      </c>
    </row>
    <row r="33" spans="1:6">
      <c r="A33" s="66" t="s">
        <v>382</v>
      </c>
      <c r="B33" s="66" t="s">
        <v>383</v>
      </c>
      <c r="C33" s="12" t="s">
        <v>1230</v>
      </c>
      <c r="D33" s="19" t="s">
        <v>1231</v>
      </c>
      <c r="E33" s="19" t="s">
        <v>1231</v>
      </c>
    </row>
    <row r="34" spans="1:6">
      <c r="A34" s="66" t="s">
        <v>390</v>
      </c>
      <c r="B34" s="66" t="s">
        <v>391</v>
      </c>
      <c r="C34" s="12" t="s">
        <v>1230</v>
      </c>
      <c r="D34" s="12" t="s">
        <v>1230</v>
      </c>
      <c r="E34" s="19" t="s">
        <v>1231</v>
      </c>
    </row>
    <row r="35" spans="1:6">
      <c r="A35" s="66" t="s">
        <v>398</v>
      </c>
      <c r="B35" s="66" t="s">
        <v>346</v>
      </c>
      <c r="C35" s="19" t="s">
        <v>1228</v>
      </c>
      <c r="D35" s="19" t="s">
        <v>1229</v>
      </c>
      <c r="E35" s="19" t="s">
        <v>1228</v>
      </c>
    </row>
    <row r="36" spans="1:6">
      <c r="A36" s="66" t="s">
        <v>398</v>
      </c>
      <c r="B36" s="66" t="s">
        <v>405</v>
      </c>
      <c r="C36" s="19" t="s">
        <v>1228</v>
      </c>
      <c r="D36" s="19" t="s">
        <v>1229</v>
      </c>
      <c r="E36" s="19" t="s">
        <v>1228</v>
      </c>
    </row>
    <row r="37" spans="1:6">
      <c r="A37" s="66" t="s">
        <v>398</v>
      </c>
      <c r="B37" s="66" t="s">
        <v>412</v>
      </c>
      <c r="C37" s="19" t="s">
        <v>1228</v>
      </c>
      <c r="D37" s="19" t="s">
        <v>1229</v>
      </c>
      <c r="E37" s="19" t="s">
        <v>1228</v>
      </c>
    </row>
    <row r="38" spans="1:6">
      <c r="A38" s="66" t="s">
        <v>398</v>
      </c>
      <c r="B38" s="66" t="s">
        <v>418</v>
      </c>
      <c r="C38" s="19" t="s">
        <v>1228</v>
      </c>
      <c r="D38" s="19" t="s">
        <v>1229</v>
      </c>
      <c r="E38" s="19" t="s">
        <v>1228</v>
      </c>
    </row>
    <row r="39" spans="1:6">
      <c r="A39" s="66" t="s">
        <v>425</v>
      </c>
      <c r="B39" s="66" t="s">
        <v>320</v>
      </c>
      <c r="C39" s="19" t="s">
        <v>1228</v>
      </c>
      <c r="D39" s="19" t="s">
        <v>1229</v>
      </c>
      <c r="E39" s="19" t="s">
        <v>1228</v>
      </c>
    </row>
    <row r="40" spans="1:6">
      <c r="A40" s="66" t="s">
        <v>433</v>
      </c>
      <c r="B40" s="66" t="s">
        <v>142</v>
      </c>
      <c r="C40" s="19" t="s">
        <v>1228</v>
      </c>
      <c r="D40" s="19" t="s">
        <v>1229</v>
      </c>
      <c r="E40" s="19" t="s">
        <v>1228</v>
      </c>
    </row>
    <row r="41" spans="1:6">
      <c r="A41" s="66" t="s">
        <v>440</v>
      </c>
      <c r="B41" s="66" t="s">
        <v>441</v>
      </c>
      <c r="C41" s="19" t="s">
        <v>1228</v>
      </c>
      <c r="D41" s="19" t="s">
        <v>1229</v>
      </c>
      <c r="E41" s="19" t="s">
        <v>1228</v>
      </c>
    </row>
    <row r="42" spans="1:6">
      <c r="A42" s="5" t="s">
        <v>448</v>
      </c>
      <c r="B42" s="5" t="s">
        <v>449</v>
      </c>
      <c r="C42" s="15" t="s">
        <v>1230</v>
      </c>
      <c r="D42" s="16" t="s">
        <v>1231</v>
      </c>
      <c r="E42" s="17" t="s">
        <v>1231</v>
      </c>
      <c r="F42" s="11" t="s">
        <v>1248</v>
      </c>
    </row>
    <row r="43" spans="1:6">
      <c r="A43" s="66" t="s">
        <v>455</v>
      </c>
      <c r="B43" s="66" t="s">
        <v>86</v>
      </c>
      <c r="C43" s="12" t="s">
        <v>1230</v>
      </c>
      <c r="D43" s="12" t="s">
        <v>1230</v>
      </c>
      <c r="E43" s="12" t="s">
        <v>1230</v>
      </c>
    </row>
    <row r="44" spans="1:6">
      <c r="A44" s="66" t="s">
        <v>458</v>
      </c>
      <c r="B44" s="66" t="s">
        <v>250</v>
      </c>
      <c r="C44" s="19" t="s">
        <v>1228</v>
      </c>
      <c r="D44" s="19" t="s">
        <v>1229</v>
      </c>
      <c r="E44" s="19" t="s">
        <v>1228</v>
      </c>
    </row>
    <row r="45" spans="1:6">
      <c r="A45" s="66" t="s">
        <v>50</v>
      </c>
      <c r="B45" s="66" t="s">
        <v>51</v>
      </c>
      <c r="C45" s="19" t="s">
        <v>1228</v>
      </c>
      <c r="D45" s="19" t="s">
        <v>1229</v>
      </c>
      <c r="E45" s="19" t="s">
        <v>1228</v>
      </c>
    </row>
    <row r="46" spans="1:6">
      <c r="A46" s="66" t="s">
        <v>473</v>
      </c>
      <c r="B46" s="66" t="s">
        <v>454</v>
      </c>
      <c r="C46" s="19" t="s">
        <v>1228</v>
      </c>
      <c r="D46" s="19" t="s">
        <v>1229</v>
      </c>
      <c r="E46" s="19" t="s">
        <v>1228</v>
      </c>
    </row>
    <row r="47" spans="1:6">
      <c r="A47" s="66" t="s">
        <v>481</v>
      </c>
      <c r="B47" s="66" t="s">
        <v>347</v>
      </c>
      <c r="C47" s="19" t="s">
        <v>1228</v>
      </c>
      <c r="D47" s="19" t="s">
        <v>1229</v>
      </c>
      <c r="E47" s="19" t="s">
        <v>1228</v>
      </c>
    </row>
    <row r="48" spans="1:6">
      <c r="A48" s="66" t="s">
        <v>1132</v>
      </c>
      <c r="B48" s="66" t="s">
        <v>275</v>
      </c>
      <c r="C48" s="19" t="s">
        <v>1247</v>
      </c>
      <c r="D48" s="12" t="s">
        <v>1230</v>
      </c>
      <c r="E48" s="19" t="s">
        <v>1228</v>
      </c>
    </row>
    <row r="49" spans="1:5">
      <c r="A49" s="66" t="s">
        <v>489</v>
      </c>
      <c r="B49" s="66" t="s">
        <v>490</v>
      </c>
      <c r="C49" s="19" t="s">
        <v>1228</v>
      </c>
      <c r="D49" s="19" t="s">
        <v>1229</v>
      </c>
      <c r="E49" s="19" t="s">
        <v>1228</v>
      </c>
    </row>
    <row r="50" spans="1:5">
      <c r="A50" s="66" t="s">
        <v>497</v>
      </c>
      <c r="B50" s="66" t="s">
        <v>498</v>
      </c>
      <c r="C50" s="19" t="s">
        <v>1228</v>
      </c>
      <c r="D50" s="19" t="s">
        <v>1229</v>
      </c>
      <c r="E50" s="19" t="s">
        <v>1228</v>
      </c>
    </row>
    <row r="51" spans="1:5">
      <c r="A51" s="66" t="s">
        <v>507</v>
      </c>
      <c r="B51" s="66" t="s">
        <v>229</v>
      </c>
      <c r="C51" s="12" t="s">
        <v>1230</v>
      </c>
      <c r="D51" s="12" t="s">
        <v>1230</v>
      </c>
      <c r="E51" s="12" t="s">
        <v>1230</v>
      </c>
    </row>
    <row r="52" spans="1:5">
      <c r="A52" s="66" t="s">
        <v>514</v>
      </c>
      <c r="B52" s="66" t="s">
        <v>515</v>
      </c>
      <c r="C52" s="19" t="s">
        <v>1228</v>
      </c>
      <c r="D52" s="12" t="s">
        <v>1230</v>
      </c>
      <c r="E52" s="19" t="s">
        <v>1228</v>
      </c>
    </row>
    <row r="53" spans="1:5">
      <c r="A53" s="66" t="s">
        <v>523</v>
      </c>
      <c r="B53" s="66" t="s">
        <v>524</v>
      </c>
      <c r="C53" s="19" t="s">
        <v>1228</v>
      </c>
      <c r="D53" s="19" t="s">
        <v>1229</v>
      </c>
      <c r="E53" s="19" t="s">
        <v>1228</v>
      </c>
    </row>
    <row r="54" spans="1:5">
      <c r="A54" s="66" t="s">
        <v>523</v>
      </c>
      <c r="B54" s="66" t="s">
        <v>339</v>
      </c>
      <c r="C54" s="19" t="s">
        <v>1228</v>
      </c>
      <c r="D54" s="19" t="s">
        <v>1229</v>
      </c>
      <c r="E54" s="19" t="s">
        <v>1228</v>
      </c>
    </row>
    <row r="55" spans="1:5">
      <c r="A55" s="66" t="s">
        <v>538</v>
      </c>
      <c r="B55" s="66" t="s">
        <v>380</v>
      </c>
      <c r="C55" s="19" t="s">
        <v>1247</v>
      </c>
      <c r="D55" s="19" t="s">
        <v>1231</v>
      </c>
      <c r="E55" s="19" t="s">
        <v>1228</v>
      </c>
    </row>
    <row r="56" spans="1:5">
      <c r="A56" s="66" t="s">
        <v>545</v>
      </c>
      <c r="B56" s="66" t="s">
        <v>546</v>
      </c>
      <c r="C56" s="19" t="s">
        <v>1247</v>
      </c>
      <c r="D56" s="13" t="s">
        <v>1230</v>
      </c>
      <c r="E56" s="19" t="s">
        <v>1228</v>
      </c>
    </row>
    <row r="57" spans="1:5">
      <c r="A57" s="66" t="s">
        <v>554</v>
      </c>
      <c r="B57" s="66" t="s">
        <v>423</v>
      </c>
      <c r="C57" s="19" t="s">
        <v>1228</v>
      </c>
      <c r="D57" s="19" t="s">
        <v>1229</v>
      </c>
      <c r="E57" s="19" t="s">
        <v>1228</v>
      </c>
    </row>
    <row r="58" spans="1:5">
      <c r="A58" s="66" t="s">
        <v>563</v>
      </c>
      <c r="B58" s="66" t="s">
        <v>243</v>
      </c>
      <c r="C58" s="19" t="s">
        <v>1228</v>
      </c>
      <c r="D58" s="19" t="s">
        <v>1229</v>
      </c>
      <c r="E58" s="19" t="s">
        <v>1228</v>
      </c>
    </row>
    <row r="59" spans="1:5">
      <c r="A59" s="66" t="s">
        <v>570</v>
      </c>
      <c r="B59" s="66" t="s">
        <v>571</v>
      </c>
      <c r="C59" s="19" t="s">
        <v>1228</v>
      </c>
      <c r="D59" s="19" t="s">
        <v>1228</v>
      </c>
      <c r="E59" s="19" t="s">
        <v>1228</v>
      </c>
    </row>
    <row r="60" spans="1:5">
      <c r="A60" s="66" t="s">
        <v>579</v>
      </c>
      <c r="B60" s="66" t="s">
        <v>294</v>
      </c>
      <c r="C60" s="19" t="s">
        <v>1228</v>
      </c>
      <c r="D60" s="19" t="s">
        <v>1229</v>
      </c>
      <c r="E60" s="19" t="s">
        <v>1228</v>
      </c>
    </row>
    <row r="61" spans="1:5">
      <c r="A61" s="66" t="s">
        <v>585</v>
      </c>
      <c r="B61" s="66" t="s">
        <v>331</v>
      </c>
      <c r="C61" s="19" t="s">
        <v>1228</v>
      </c>
      <c r="D61" s="19" t="s">
        <v>1229</v>
      </c>
      <c r="E61" s="19" t="s">
        <v>1228</v>
      </c>
    </row>
    <row r="62" spans="1:5">
      <c r="A62" s="66" t="s">
        <v>592</v>
      </c>
      <c r="B62" s="66" t="s">
        <v>133</v>
      </c>
      <c r="C62" s="19" t="s">
        <v>1247</v>
      </c>
      <c r="D62" s="19" t="s">
        <v>1231</v>
      </c>
      <c r="E62" s="19" t="s">
        <v>1228</v>
      </c>
    </row>
    <row r="63" spans="1:5">
      <c r="A63" s="66" t="s">
        <v>600</v>
      </c>
      <c r="B63" s="66" t="s">
        <v>151</v>
      </c>
      <c r="C63" s="19" t="s">
        <v>1247</v>
      </c>
      <c r="D63" s="12" t="s">
        <v>1231</v>
      </c>
      <c r="E63" s="19" t="s">
        <v>1231</v>
      </c>
    </row>
    <row r="64" spans="1:5">
      <c r="A64" s="66" t="s">
        <v>606</v>
      </c>
      <c r="B64" s="66" t="s">
        <v>607</v>
      </c>
      <c r="C64" s="19" t="s">
        <v>1247</v>
      </c>
      <c r="D64" s="19" t="s">
        <v>1231</v>
      </c>
      <c r="E64" s="19" t="s">
        <v>1228</v>
      </c>
    </row>
    <row r="65" spans="1:5">
      <c r="A65" s="66" t="s">
        <v>613</v>
      </c>
      <c r="B65" s="66" t="s">
        <v>293</v>
      </c>
      <c r="C65" s="19" t="s">
        <v>1228</v>
      </c>
      <c r="D65" s="19" t="s">
        <v>1229</v>
      </c>
      <c r="E65" s="19" t="s">
        <v>1228</v>
      </c>
    </row>
    <row r="66" spans="1:5">
      <c r="A66" s="66" t="s">
        <v>622</v>
      </c>
      <c r="B66" s="66" t="s">
        <v>623</v>
      </c>
      <c r="C66" s="19" t="s">
        <v>1228</v>
      </c>
      <c r="D66" s="19" t="s">
        <v>1229</v>
      </c>
      <c r="E66" s="19" t="s">
        <v>1228</v>
      </c>
    </row>
    <row r="67" spans="1:5">
      <c r="A67" s="66" t="s">
        <v>632</v>
      </c>
      <c r="B67" s="66" t="s">
        <v>633</v>
      </c>
      <c r="C67" s="19" t="s">
        <v>1228</v>
      </c>
      <c r="D67" s="19" t="s">
        <v>1229</v>
      </c>
      <c r="E67" s="19" t="s">
        <v>1228</v>
      </c>
    </row>
    <row r="68" spans="1:5">
      <c r="A68" s="66" t="s">
        <v>640</v>
      </c>
      <c r="B68" s="66" t="s">
        <v>363</v>
      </c>
      <c r="C68" s="19" t="s">
        <v>1228</v>
      </c>
      <c r="D68" s="19" t="s">
        <v>1229</v>
      </c>
      <c r="E68" s="19" t="s">
        <v>1228</v>
      </c>
    </row>
    <row r="69" spans="1:5">
      <c r="A69" s="66" t="s">
        <v>647</v>
      </c>
      <c r="B69" s="66" t="s">
        <v>404</v>
      </c>
      <c r="C69" s="19" t="s">
        <v>1247</v>
      </c>
      <c r="D69" s="19" t="s">
        <v>1231</v>
      </c>
      <c r="E69" s="19" t="s">
        <v>1228</v>
      </c>
    </row>
    <row r="70" spans="1:5">
      <c r="A70" s="66" t="s">
        <v>653</v>
      </c>
      <c r="B70" s="66" t="s">
        <v>479</v>
      </c>
      <c r="C70" s="19" t="s">
        <v>1247</v>
      </c>
      <c r="D70" s="13" t="s">
        <v>1230</v>
      </c>
      <c r="E70" s="19" t="s">
        <v>1228</v>
      </c>
    </row>
    <row r="71" spans="1:5">
      <c r="A71" s="66" t="s">
        <v>660</v>
      </c>
      <c r="B71" s="66" t="s">
        <v>210</v>
      </c>
      <c r="C71" s="19" t="s">
        <v>1228</v>
      </c>
      <c r="D71" s="19" t="s">
        <v>1229</v>
      </c>
      <c r="E71" s="19" t="s">
        <v>1228</v>
      </c>
    </row>
    <row r="72" spans="1:5">
      <c r="A72" s="66" t="s">
        <v>668</v>
      </c>
      <c r="B72" s="66" t="s">
        <v>611</v>
      </c>
      <c r="C72" s="19" t="s">
        <v>1247</v>
      </c>
      <c r="D72" s="19" t="s">
        <v>1231</v>
      </c>
      <c r="E72" s="19" t="s">
        <v>1228</v>
      </c>
    </row>
    <row r="73" spans="1:5">
      <c r="A73" s="66" t="s">
        <v>675</v>
      </c>
      <c r="B73" s="66" t="s">
        <v>676</v>
      </c>
      <c r="C73" s="19" t="s">
        <v>1228</v>
      </c>
      <c r="D73" s="19" t="s">
        <v>1229</v>
      </c>
      <c r="E73" s="19" t="s">
        <v>1228</v>
      </c>
    </row>
    <row r="74" spans="1:5">
      <c r="A74" s="66" t="s">
        <v>683</v>
      </c>
      <c r="B74" s="66" t="s">
        <v>658</v>
      </c>
      <c r="C74" s="19" t="s">
        <v>1228</v>
      </c>
      <c r="D74" s="19" t="s">
        <v>1229</v>
      </c>
      <c r="E74" s="19" t="s">
        <v>1228</v>
      </c>
    </row>
    <row r="75" spans="1:5">
      <c r="A75" s="66" t="s">
        <v>683</v>
      </c>
      <c r="B75" s="66" t="s">
        <v>158</v>
      </c>
      <c r="C75" s="19" t="s">
        <v>1228</v>
      </c>
      <c r="D75" s="19" t="s">
        <v>1229</v>
      </c>
      <c r="E75" s="19" t="s">
        <v>1228</v>
      </c>
    </row>
    <row r="76" spans="1:5">
      <c r="A76" s="66" t="s">
        <v>699</v>
      </c>
      <c r="B76" s="66" t="s">
        <v>535</v>
      </c>
      <c r="C76" s="19" t="s">
        <v>1228</v>
      </c>
      <c r="D76" s="19" t="s">
        <v>1229</v>
      </c>
      <c r="E76" s="19" t="s">
        <v>1228</v>
      </c>
    </row>
    <row r="77" spans="1:5">
      <c r="A77" s="66" t="s">
        <v>708</v>
      </c>
      <c r="B77" s="66" t="s">
        <v>709</v>
      </c>
      <c r="C77" s="19" t="s">
        <v>1228</v>
      </c>
      <c r="D77" s="19" t="s">
        <v>1229</v>
      </c>
      <c r="E77" s="19" t="s">
        <v>1228</v>
      </c>
    </row>
    <row r="78" spans="1:5">
      <c r="A78" s="66" t="s">
        <v>716</v>
      </c>
      <c r="B78" s="66" t="s">
        <v>560</v>
      </c>
      <c r="C78" s="19" t="s">
        <v>1247</v>
      </c>
      <c r="D78" s="12" t="s">
        <v>1230</v>
      </c>
      <c r="E78" s="19" t="s">
        <v>1228</v>
      </c>
    </row>
    <row r="79" spans="1:5">
      <c r="A79" s="66" t="s">
        <v>723</v>
      </c>
      <c r="B79" s="66" t="s">
        <v>122</v>
      </c>
      <c r="C79" s="19" t="s">
        <v>1228</v>
      </c>
      <c r="D79" s="19" t="s">
        <v>1229</v>
      </c>
      <c r="E79" s="19" t="s">
        <v>1228</v>
      </c>
    </row>
    <row r="80" spans="1:5">
      <c r="A80" s="66" t="s">
        <v>732</v>
      </c>
      <c r="B80" s="66" t="s">
        <v>370</v>
      </c>
      <c r="C80" s="12" t="s">
        <v>1230</v>
      </c>
      <c r="D80" s="18" t="s">
        <v>1231</v>
      </c>
      <c r="E80" s="18" t="s">
        <v>1231</v>
      </c>
    </row>
    <row r="81" spans="1:5">
      <c r="A81" s="66" t="s">
        <v>73</v>
      </c>
      <c r="B81" s="66" t="s">
        <v>74</v>
      </c>
      <c r="C81" s="19" t="s">
        <v>1233</v>
      </c>
      <c r="D81" s="19" t="s">
        <v>1233</v>
      </c>
      <c r="E81" s="19" t="s">
        <v>1233</v>
      </c>
    </row>
    <row r="82" spans="1:5">
      <c r="A82" s="66" t="s">
        <v>73</v>
      </c>
      <c r="B82" s="66" t="s">
        <v>75</v>
      </c>
      <c r="C82" s="19" t="s">
        <v>1233</v>
      </c>
      <c r="D82" s="19" t="s">
        <v>1233</v>
      </c>
      <c r="E82" s="19" t="s">
        <v>1233</v>
      </c>
    </row>
    <row r="83" spans="1:5">
      <c r="A83" s="66" t="s">
        <v>70</v>
      </c>
      <c r="B83" s="66" t="s">
        <v>71</v>
      </c>
      <c r="C83" s="19" t="s">
        <v>1233</v>
      </c>
      <c r="D83" s="19" t="s">
        <v>1233</v>
      </c>
      <c r="E83" s="19" t="s">
        <v>1233</v>
      </c>
    </row>
    <row r="84" spans="1:5">
      <c r="A84" s="66" t="s">
        <v>70</v>
      </c>
      <c r="B84" s="66" t="s">
        <v>76</v>
      </c>
      <c r="C84" s="19" t="s">
        <v>1233</v>
      </c>
      <c r="D84" s="19" t="s">
        <v>1233</v>
      </c>
      <c r="E84" s="19" t="s">
        <v>1233</v>
      </c>
    </row>
    <row r="85" spans="1:5">
      <c r="A85" s="66" t="s">
        <v>757</v>
      </c>
      <c r="B85" s="66" t="s">
        <v>357</v>
      </c>
      <c r="C85" s="19" t="s">
        <v>1228</v>
      </c>
      <c r="D85" s="19" t="s">
        <v>1229</v>
      </c>
      <c r="E85" s="19" t="s">
        <v>1228</v>
      </c>
    </row>
    <row r="86" spans="1:5">
      <c r="A86" s="66" t="s">
        <v>766</v>
      </c>
      <c r="B86" s="66" t="s">
        <v>767</v>
      </c>
      <c r="C86" s="19" t="s">
        <v>1228</v>
      </c>
      <c r="D86" s="19" t="s">
        <v>1229</v>
      </c>
      <c r="E86" s="19" t="s">
        <v>1228</v>
      </c>
    </row>
    <row r="87" spans="1:5">
      <c r="A87" s="66" t="s">
        <v>776</v>
      </c>
      <c r="B87" s="66" t="s">
        <v>774</v>
      </c>
      <c r="C87" s="19" t="s">
        <v>1228</v>
      </c>
      <c r="D87" s="19" t="s">
        <v>1229</v>
      </c>
      <c r="E87" s="19" t="s">
        <v>1228</v>
      </c>
    </row>
    <row r="88" spans="1:5">
      <c r="A88" s="66" t="s">
        <v>784</v>
      </c>
      <c r="B88" s="66" t="s">
        <v>464</v>
      </c>
      <c r="C88" s="19" t="s">
        <v>1228</v>
      </c>
      <c r="D88" s="19" t="s">
        <v>1229</v>
      </c>
      <c r="E88" s="19" t="s">
        <v>1228</v>
      </c>
    </row>
    <row r="89" spans="1:5">
      <c r="A89" s="66" t="s">
        <v>792</v>
      </c>
      <c r="B89" s="66" t="s">
        <v>161</v>
      </c>
      <c r="C89" s="19" t="s">
        <v>1228</v>
      </c>
      <c r="D89" s="19" t="s">
        <v>1229</v>
      </c>
      <c r="E89" s="19" t="s">
        <v>1228</v>
      </c>
    </row>
    <row r="90" spans="1:5">
      <c r="A90" s="66" t="s">
        <v>800</v>
      </c>
      <c r="B90" s="66" t="s">
        <v>220</v>
      </c>
      <c r="C90" s="19" t="s">
        <v>1228</v>
      </c>
      <c r="D90" s="19" t="s">
        <v>1229</v>
      </c>
      <c r="E90" s="19" t="s">
        <v>1228</v>
      </c>
    </row>
    <row r="91" spans="1:5">
      <c r="A91" s="66" t="s">
        <v>806</v>
      </c>
      <c r="B91" s="66" t="s">
        <v>731</v>
      </c>
      <c r="C91" s="19" t="s">
        <v>1228</v>
      </c>
      <c r="D91" s="19" t="s">
        <v>1229</v>
      </c>
      <c r="E91" s="19" t="s">
        <v>1228</v>
      </c>
    </row>
    <row r="92" spans="1:5">
      <c r="A92" s="66" t="s">
        <v>812</v>
      </c>
      <c r="B92" s="66" t="s">
        <v>673</v>
      </c>
      <c r="C92" s="19" t="s">
        <v>1228</v>
      </c>
      <c r="D92" s="19" t="s">
        <v>1229</v>
      </c>
      <c r="E92" s="19" t="s">
        <v>1228</v>
      </c>
    </row>
    <row r="93" spans="1:5">
      <c r="A93" s="66" t="s">
        <v>818</v>
      </c>
      <c r="B93" s="66" t="s">
        <v>159</v>
      </c>
      <c r="C93" s="19" t="s">
        <v>1228</v>
      </c>
      <c r="D93" s="19" t="s">
        <v>1229</v>
      </c>
      <c r="E93" s="19" t="s">
        <v>1228</v>
      </c>
    </row>
    <row r="94" spans="1:5">
      <c r="A94" s="66" t="s">
        <v>825</v>
      </c>
      <c r="B94" s="66" t="s">
        <v>321</v>
      </c>
      <c r="C94" s="19" t="s">
        <v>1247</v>
      </c>
      <c r="D94" s="12" t="s">
        <v>1230</v>
      </c>
      <c r="E94" s="19" t="s">
        <v>1228</v>
      </c>
    </row>
    <row r="95" spans="1:5">
      <c r="A95" s="66" t="s">
        <v>831</v>
      </c>
      <c r="B95" s="66" t="s">
        <v>811</v>
      </c>
      <c r="C95" s="19" t="s">
        <v>1228</v>
      </c>
      <c r="D95" s="19" t="s">
        <v>1229</v>
      </c>
      <c r="E95" s="19" t="s">
        <v>1228</v>
      </c>
    </row>
    <row r="96" spans="1:5">
      <c r="A96" s="66" t="s">
        <v>837</v>
      </c>
      <c r="B96" s="66" t="s">
        <v>838</v>
      </c>
      <c r="C96" s="19" t="s">
        <v>1228</v>
      </c>
      <c r="D96" s="19" t="s">
        <v>1229</v>
      </c>
      <c r="E96" s="19" t="s">
        <v>1228</v>
      </c>
    </row>
    <row r="97" spans="1:5">
      <c r="A97" s="66" t="s">
        <v>846</v>
      </c>
      <c r="B97" s="66" t="s">
        <v>471</v>
      </c>
      <c r="C97" s="12" t="s">
        <v>1230</v>
      </c>
      <c r="D97" s="19" t="s">
        <v>1231</v>
      </c>
      <c r="E97" s="19" t="s">
        <v>1231</v>
      </c>
    </row>
    <row r="98" spans="1:5">
      <c r="A98" s="66" t="s">
        <v>853</v>
      </c>
      <c r="B98" s="66" t="s">
        <v>798</v>
      </c>
      <c r="C98" s="19" t="s">
        <v>1228</v>
      </c>
      <c r="D98" s="19" t="s">
        <v>1229</v>
      </c>
      <c r="E98" s="19" t="s">
        <v>1228</v>
      </c>
    </row>
    <row r="99" spans="1:5">
      <c r="A99" s="66"/>
      <c r="B99" s="66"/>
      <c r="C99" s="19"/>
      <c r="D99" s="19"/>
      <c r="E99" s="19"/>
    </row>
    <row r="100" spans="1:5">
      <c r="A100" s="66"/>
      <c r="B100" s="66"/>
      <c r="C100" s="19"/>
      <c r="D100" s="19"/>
      <c r="E100" s="19"/>
    </row>
    <row r="101" spans="1:5">
      <c r="A101" s="66"/>
      <c r="B101" s="66"/>
      <c r="C101" s="19"/>
      <c r="D101" s="19"/>
      <c r="E101" s="19"/>
    </row>
    <row r="102" spans="1:5">
      <c r="A102" s="20"/>
      <c r="B102" s="66" t="s">
        <v>1249</v>
      </c>
      <c r="C102" s="19"/>
      <c r="D102" s="19"/>
      <c r="E102" s="19"/>
    </row>
    <row r="103" spans="1:5">
      <c r="A103" s="21"/>
      <c r="B103" s="66" t="s">
        <v>1250</v>
      </c>
      <c r="C103" s="19"/>
      <c r="D103" s="19"/>
      <c r="E103" s="19"/>
    </row>
    <row r="104" spans="1:5">
      <c r="A104" s="66"/>
      <c r="B104" s="66"/>
      <c r="C104" s="19"/>
      <c r="D104" s="19"/>
      <c r="E104" s="19"/>
    </row>
    <row r="105" spans="1:5">
      <c r="A105" s="66"/>
      <c r="B105" s="66"/>
      <c r="C105" s="19"/>
      <c r="D105" s="19"/>
      <c r="E105" s="19"/>
    </row>
    <row r="106" spans="1:5">
      <c r="A106" s="66"/>
      <c r="B106" s="66"/>
      <c r="C106" s="19"/>
      <c r="D106" s="19"/>
      <c r="E106" s="19"/>
    </row>
    <row r="107" spans="1:5">
      <c r="A107" s="66"/>
      <c r="B107" s="66"/>
      <c r="C107" s="19"/>
      <c r="D107" s="19"/>
      <c r="E107" s="19"/>
    </row>
    <row r="108" spans="1:5">
      <c r="A108" s="66"/>
      <c r="B108" s="66"/>
      <c r="C108" s="19"/>
      <c r="D108" s="19"/>
      <c r="E108" s="19"/>
    </row>
    <row r="109" spans="1:5">
      <c r="A109" s="66"/>
      <c r="B109" s="66"/>
      <c r="C109" s="19"/>
      <c r="D109" s="19"/>
      <c r="E109" s="19"/>
    </row>
    <row r="110" spans="1:5">
      <c r="A110" s="66"/>
      <c r="B110" s="66"/>
      <c r="C110" s="19"/>
      <c r="D110" s="19"/>
      <c r="E110" s="19"/>
    </row>
    <row r="111" spans="1:5">
      <c r="A111" s="66"/>
      <c r="B111" s="66"/>
      <c r="C111" s="19"/>
      <c r="D111" s="19"/>
      <c r="E111" s="19"/>
    </row>
    <row r="112" spans="1:5">
      <c r="A112" s="66"/>
      <c r="B112" s="66"/>
      <c r="C112" s="19"/>
      <c r="D112" s="19"/>
      <c r="E112" s="19"/>
    </row>
    <row r="113" spans="1:5">
      <c r="A113" s="66"/>
      <c r="B113" s="66"/>
      <c r="C113" s="19"/>
      <c r="D113" s="19"/>
      <c r="E113" s="19"/>
    </row>
    <row r="114" spans="1:5">
      <c r="A114" s="66"/>
      <c r="B114" s="66"/>
      <c r="C114" s="19"/>
      <c r="D114" s="19"/>
      <c r="E114" s="19"/>
    </row>
    <row r="115" spans="1:5">
      <c r="A115" s="66"/>
      <c r="B115" s="66"/>
      <c r="C115" s="19"/>
      <c r="D115" s="19"/>
      <c r="E115" s="19"/>
    </row>
    <row r="116" spans="1:5">
      <c r="A116" s="66"/>
      <c r="B116" s="66"/>
      <c r="C116" s="19"/>
      <c r="D116" s="19"/>
      <c r="E116" s="19"/>
    </row>
    <row r="117" spans="1:5">
      <c r="A117" s="66"/>
      <c r="B117" s="66"/>
      <c r="C117" s="19"/>
      <c r="D117" s="19"/>
      <c r="E117" s="19"/>
    </row>
    <row r="118" spans="1:5">
      <c r="A118" s="66"/>
      <c r="B118" s="66"/>
      <c r="C118" s="19"/>
      <c r="D118" s="19"/>
      <c r="E118" s="19"/>
    </row>
    <row r="119" spans="1:5">
      <c r="A119" s="66"/>
      <c r="B119" s="66"/>
      <c r="C119" s="19"/>
      <c r="D119" s="19"/>
      <c r="E119" s="19"/>
    </row>
    <row r="120" spans="1:5">
      <c r="A120" s="66"/>
      <c r="B120" s="66"/>
      <c r="C120" s="19"/>
      <c r="D120" s="19"/>
      <c r="E120" s="19"/>
    </row>
    <row r="121" spans="1:5">
      <c r="A121" s="66"/>
      <c r="B121" s="66"/>
      <c r="C121" s="19"/>
      <c r="D121" s="19"/>
      <c r="E121" s="19"/>
    </row>
    <row r="122" spans="1:5">
      <c r="A122" s="66"/>
      <c r="B122" s="66"/>
      <c r="C122" s="19"/>
      <c r="D122" s="19"/>
      <c r="E122" s="19"/>
    </row>
    <row r="123" spans="1:5">
      <c r="A123" s="66"/>
      <c r="B123" s="66"/>
      <c r="C123" s="19"/>
      <c r="D123" s="19"/>
      <c r="E123" s="19"/>
    </row>
    <row r="124" spans="1:5">
      <c r="A124" s="66"/>
      <c r="B124" s="66"/>
      <c r="C124" s="19"/>
      <c r="D124" s="19"/>
      <c r="E124" s="19"/>
    </row>
    <row r="125" spans="1:5">
      <c r="A125" s="66"/>
      <c r="B125" s="66"/>
      <c r="C125" s="19"/>
      <c r="D125" s="19"/>
      <c r="E125" s="19"/>
    </row>
    <row r="126" spans="1:5">
      <c r="A126" s="66"/>
      <c r="B126" s="66"/>
      <c r="C126" s="19"/>
      <c r="D126" s="19"/>
      <c r="E126" s="19"/>
    </row>
    <row r="127" spans="1:5">
      <c r="A127" s="66"/>
      <c r="B127" s="66"/>
      <c r="C127" s="19"/>
      <c r="D127" s="19"/>
      <c r="E127" s="19"/>
    </row>
    <row r="128" spans="1:5">
      <c r="A128" s="66"/>
      <c r="B128" s="66"/>
      <c r="C128" s="19"/>
      <c r="D128" s="19"/>
      <c r="E128" s="19"/>
    </row>
    <row r="129" spans="1:5">
      <c r="A129" s="66"/>
      <c r="B129" s="66"/>
      <c r="C129" s="19"/>
      <c r="D129" s="19"/>
      <c r="E129" s="19"/>
    </row>
    <row r="130" spans="1:5">
      <c r="A130" s="66"/>
      <c r="B130" s="66"/>
      <c r="C130" s="19"/>
      <c r="D130" s="19"/>
      <c r="E130" s="19"/>
    </row>
    <row r="131" spans="1:5">
      <c r="A131" s="66"/>
      <c r="B131" s="66"/>
      <c r="C131" s="19"/>
      <c r="D131" s="19"/>
      <c r="E131" s="19"/>
    </row>
    <row r="132" spans="1:5">
      <c r="A132" s="66"/>
      <c r="B132" s="66"/>
      <c r="C132" s="19"/>
      <c r="D132" s="19"/>
      <c r="E132" s="19"/>
    </row>
    <row r="133" spans="1:5">
      <c r="A133" s="66"/>
      <c r="B133" s="66"/>
      <c r="C133" s="19"/>
      <c r="D133" s="19"/>
      <c r="E133" s="19"/>
    </row>
    <row r="134" spans="1:5">
      <c r="A134" s="66"/>
      <c r="B134" s="66"/>
      <c r="C134" s="19"/>
      <c r="D134" s="19"/>
      <c r="E134" s="19"/>
    </row>
    <row r="135" spans="1:5">
      <c r="A135" s="66"/>
      <c r="B135" s="66"/>
      <c r="C135" s="19"/>
      <c r="D135" s="19"/>
      <c r="E135" s="19"/>
    </row>
    <row r="136" spans="1:5">
      <c r="A136" s="66"/>
      <c r="B136" s="66"/>
      <c r="C136" s="19"/>
      <c r="D136" s="19"/>
      <c r="E136" s="19"/>
    </row>
    <row r="137" spans="1:5">
      <c r="A137" s="66"/>
      <c r="B137" s="66"/>
      <c r="C137" s="19"/>
      <c r="D137" s="19"/>
      <c r="E137" s="19"/>
    </row>
    <row r="138" spans="1:5">
      <c r="A138" s="66"/>
      <c r="B138" s="66"/>
      <c r="C138" s="19"/>
      <c r="D138" s="19"/>
      <c r="E138" s="19"/>
    </row>
    <row r="139" spans="1:5">
      <c r="A139" s="66"/>
      <c r="B139" s="66"/>
      <c r="C139" s="19"/>
      <c r="D139" s="19"/>
      <c r="E139" s="19"/>
    </row>
    <row r="140" spans="1:5">
      <c r="A140" s="66"/>
      <c r="B140" s="66"/>
      <c r="C140" s="19"/>
      <c r="D140" s="19"/>
      <c r="E140" s="19"/>
    </row>
    <row r="141" spans="1:5">
      <c r="A141" s="66"/>
      <c r="B141" s="66"/>
      <c r="C141" s="19"/>
      <c r="D141" s="19"/>
      <c r="E141" s="19"/>
    </row>
    <row r="142" spans="1:5">
      <c r="A142" s="66"/>
      <c r="B142" s="66"/>
      <c r="C142" s="19"/>
      <c r="D142" s="19"/>
      <c r="E142" s="19"/>
    </row>
    <row r="143" spans="1:5">
      <c r="A143" s="66"/>
      <c r="B143" s="66"/>
      <c r="C143" s="19"/>
      <c r="D143" s="19"/>
      <c r="E143" s="19"/>
    </row>
    <row r="144" spans="1:5">
      <c r="A144" s="66"/>
      <c r="B144" s="66"/>
      <c r="C144" s="19"/>
      <c r="D144" s="19"/>
      <c r="E144" s="19"/>
    </row>
    <row r="145" spans="1:5">
      <c r="A145" s="66"/>
      <c r="B145" s="66"/>
      <c r="C145" s="19"/>
      <c r="D145" s="19"/>
      <c r="E145" s="19"/>
    </row>
    <row r="146" spans="1:5">
      <c r="A146" s="66"/>
      <c r="B146" s="66"/>
      <c r="C146" s="19"/>
      <c r="D146" s="19"/>
      <c r="E146" s="19"/>
    </row>
    <row r="147" spans="1:5">
      <c r="A147" s="66"/>
      <c r="B147" s="66"/>
      <c r="C147" s="19"/>
      <c r="D147" s="19"/>
      <c r="E147" s="19"/>
    </row>
    <row r="148" spans="1:5">
      <c r="A148" s="66"/>
      <c r="B148" s="66"/>
      <c r="C148" s="19"/>
      <c r="D148" s="19"/>
      <c r="E148" s="19"/>
    </row>
    <row r="149" spans="1:5">
      <c r="A149" s="66"/>
      <c r="B149" s="66"/>
      <c r="C149" s="19"/>
      <c r="D149" s="19"/>
      <c r="E149" s="19"/>
    </row>
    <row r="150" spans="1:5">
      <c r="A150" s="66"/>
      <c r="B150" s="66"/>
      <c r="C150" s="19"/>
      <c r="D150" s="19"/>
      <c r="E150" s="19"/>
    </row>
    <row r="151" spans="1:5">
      <c r="A151" s="66"/>
      <c r="B151" s="66"/>
      <c r="C151" s="19"/>
      <c r="D151" s="19"/>
      <c r="E151" s="19"/>
    </row>
    <row r="152" spans="1:5">
      <c r="A152" s="66"/>
      <c r="B152" s="66"/>
      <c r="C152" s="19"/>
      <c r="D152" s="19"/>
      <c r="E152" s="19"/>
    </row>
    <row r="153" spans="1:5">
      <c r="A153" s="66"/>
      <c r="B153" s="66"/>
      <c r="C153" s="19"/>
      <c r="D153" s="19"/>
      <c r="E153" s="19"/>
    </row>
    <row r="154" spans="1:5">
      <c r="A154" s="66"/>
      <c r="B154" s="66"/>
      <c r="C154" s="19"/>
      <c r="D154" s="19"/>
      <c r="E154" s="19"/>
    </row>
    <row r="155" spans="1:5">
      <c r="A155" s="66"/>
      <c r="B155" s="66"/>
      <c r="C155" s="19"/>
      <c r="D155" s="19"/>
      <c r="E155" s="19"/>
    </row>
    <row r="156" spans="1:5">
      <c r="A156" s="66"/>
      <c r="B156" s="66"/>
      <c r="C156" s="19"/>
      <c r="D156" s="19"/>
      <c r="E156" s="19"/>
    </row>
    <row r="157" spans="1:5">
      <c r="A157" s="66"/>
      <c r="B157" s="66"/>
      <c r="C157" s="19"/>
      <c r="D157" s="19"/>
      <c r="E157" s="19"/>
    </row>
    <row r="158" spans="1:5">
      <c r="A158" s="66"/>
      <c r="B158" s="66"/>
      <c r="C158" s="19"/>
      <c r="D158" s="19"/>
      <c r="E158" s="19"/>
    </row>
    <row r="159" spans="1:5">
      <c r="A159" s="66"/>
      <c r="B159" s="66"/>
      <c r="C159" s="19"/>
      <c r="D159" s="19"/>
      <c r="E159" s="19"/>
    </row>
    <row r="160" spans="1:5">
      <c r="A160" s="66"/>
      <c r="B160" s="66"/>
      <c r="C160" s="19"/>
      <c r="D160" s="19"/>
      <c r="E160" s="19"/>
    </row>
    <row r="161" spans="1:5">
      <c r="A161" s="66"/>
      <c r="B161" s="66"/>
      <c r="C161" s="19"/>
      <c r="D161" s="19"/>
      <c r="E161" s="19"/>
    </row>
    <row r="162" spans="1:5">
      <c r="A162" s="66"/>
      <c r="B162" s="66"/>
      <c r="C162" s="19"/>
      <c r="D162" s="19"/>
      <c r="E162" s="19"/>
    </row>
    <row r="163" spans="1:5">
      <c r="A163" s="66"/>
      <c r="B163" s="66"/>
      <c r="C163" s="19"/>
      <c r="D163" s="19"/>
      <c r="E163" s="19"/>
    </row>
    <row r="164" spans="1:5">
      <c r="A164" s="66"/>
      <c r="B164" s="66"/>
      <c r="C164" s="19"/>
      <c r="D164" s="19"/>
      <c r="E164" s="19"/>
    </row>
    <row r="165" spans="1:5">
      <c r="A165" s="66"/>
      <c r="B165" s="66"/>
      <c r="C165" s="19"/>
      <c r="D165" s="19"/>
      <c r="E165" s="19"/>
    </row>
    <row r="166" spans="1:5">
      <c r="A166" s="66"/>
      <c r="B166" s="66"/>
      <c r="C166" s="19"/>
      <c r="D166" s="19"/>
      <c r="E166" s="19"/>
    </row>
    <row r="167" spans="1:5">
      <c r="A167" s="66"/>
      <c r="B167" s="66"/>
      <c r="C167" s="19"/>
      <c r="D167" s="19"/>
      <c r="E167" s="19"/>
    </row>
    <row r="168" spans="1:5">
      <c r="A168" s="66"/>
      <c r="B168" s="66"/>
      <c r="C168" s="19"/>
      <c r="D168" s="19"/>
      <c r="E168" s="19"/>
    </row>
    <row r="169" spans="1:5">
      <c r="A169" s="66"/>
      <c r="B169" s="66"/>
      <c r="C169" s="19"/>
      <c r="D169" s="19"/>
      <c r="E169" s="19"/>
    </row>
    <row r="170" spans="1:5">
      <c r="A170" s="66"/>
      <c r="B170" s="66"/>
      <c r="C170" s="19"/>
      <c r="D170" s="19"/>
      <c r="E170" s="19"/>
    </row>
    <row r="171" spans="1:5">
      <c r="A171" s="66"/>
      <c r="B171" s="66"/>
      <c r="C171" s="19"/>
      <c r="D171" s="19"/>
      <c r="E171" s="19"/>
    </row>
    <row r="172" spans="1:5">
      <c r="A172" s="66"/>
      <c r="B172" s="66"/>
      <c r="C172" s="19"/>
      <c r="D172" s="19"/>
      <c r="E172" s="19"/>
    </row>
    <row r="173" spans="1:5">
      <c r="A173" s="66"/>
      <c r="B173" s="66"/>
      <c r="C173" s="19"/>
      <c r="D173" s="19"/>
      <c r="E173" s="19"/>
    </row>
    <row r="174" spans="1:5">
      <c r="A174" s="66"/>
      <c r="B174" s="66"/>
      <c r="C174" s="19"/>
      <c r="D174" s="19"/>
      <c r="E174" s="19"/>
    </row>
    <row r="175" spans="1:5">
      <c r="A175" s="66"/>
      <c r="B175" s="66"/>
      <c r="C175" s="19"/>
      <c r="D175" s="19"/>
      <c r="E175" s="19"/>
    </row>
    <row r="176" spans="1:5">
      <c r="A176" s="66"/>
      <c r="B176" s="66"/>
      <c r="C176" s="19"/>
      <c r="D176" s="19"/>
      <c r="E176" s="19"/>
    </row>
    <row r="177" spans="1:5">
      <c r="A177" s="66"/>
      <c r="B177" s="66"/>
      <c r="C177" s="19"/>
      <c r="D177" s="19"/>
      <c r="E177" s="19"/>
    </row>
    <row r="178" spans="1:5">
      <c r="A178" s="66"/>
      <c r="B178" s="66"/>
      <c r="C178" s="19"/>
      <c r="D178" s="19"/>
      <c r="E178" s="19"/>
    </row>
    <row r="179" spans="1:5">
      <c r="A179" s="66"/>
      <c r="B179" s="66"/>
      <c r="C179" s="19"/>
      <c r="D179" s="19"/>
      <c r="E179" s="19"/>
    </row>
    <row r="180" spans="1:5">
      <c r="A180" s="66"/>
      <c r="B180" s="66"/>
      <c r="C180" s="19"/>
      <c r="D180" s="19"/>
      <c r="E180" s="19"/>
    </row>
    <row r="181" spans="1:5">
      <c r="A181" s="66"/>
      <c r="B181" s="66"/>
      <c r="C181" s="19"/>
      <c r="D181" s="19"/>
      <c r="E181" s="19"/>
    </row>
    <row r="182" spans="1:5">
      <c r="A182" s="66"/>
      <c r="B182" s="66"/>
      <c r="C182" s="19"/>
      <c r="D182" s="19"/>
      <c r="E182" s="19"/>
    </row>
    <row r="183" spans="1:5">
      <c r="A183" s="66"/>
      <c r="B183" s="66"/>
      <c r="C183" s="19"/>
      <c r="D183" s="19"/>
      <c r="E183" s="19"/>
    </row>
    <row r="184" spans="1:5">
      <c r="A184" s="66"/>
      <c r="B184" s="66"/>
      <c r="C184" s="19"/>
      <c r="D184" s="19"/>
      <c r="E184" s="19"/>
    </row>
    <row r="185" spans="1:5">
      <c r="A185" s="66"/>
      <c r="B185" s="66"/>
      <c r="C185" s="19"/>
      <c r="D185" s="19"/>
      <c r="E185" s="19"/>
    </row>
    <row r="186" spans="1:5">
      <c r="A186" s="66"/>
      <c r="B186" s="66"/>
      <c r="C186" s="19"/>
      <c r="D186" s="19"/>
      <c r="E186" s="19"/>
    </row>
    <row r="187" spans="1:5">
      <c r="A187" s="66"/>
      <c r="B187" s="66"/>
      <c r="C187" s="19"/>
      <c r="D187" s="19"/>
      <c r="E187" s="19"/>
    </row>
    <row r="188" spans="1:5">
      <c r="A188" s="66"/>
      <c r="B188" s="66"/>
      <c r="C188" s="19"/>
      <c r="D188" s="19"/>
      <c r="E188" s="19"/>
    </row>
    <row r="189" spans="1:5">
      <c r="A189" s="66"/>
      <c r="B189" s="66"/>
      <c r="C189" s="19"/>
      <c r="D189" s="19"/>
      <c r="E189" s="19"/>
    </row>
    <row r="190" spans="1:5">
      <c r="A190" s="66"/>
      <c r="B190" s="66"/>
      <c r="C190" s="19"/>
      <c r="D190" s="19"/>
      <c r="E190" s="19"/>
    </row>
    <row r="191" spans="1:5">
      <c r="A191" s="66"/>
      <c r="B191" s="66"/>
      <c r="C191" s="19"/>
      <c r="D191" s="19"/>
      <c r="E191" s="19"/>
    </row>
    <row r="192" spans="1:5">
      <c r="A192" s="66"/>
      <c r="B192" s="66"/>
      <c r="C192" s="19"/>
      <c r="D192" s="19"/>
      <c r="E192" s="19"/>
    </row>
    <row r="193" spans="1:5">
      <c r="A193" s="66"/>
      <c r="B193" s="66"/>
      <c r="C193" s="19"/>
      <c r="D193" s="19"/>
      <c r="E193" s="19"/>
    </row>
    <row r="194" spans="1:5">
      <c r="A194" s="66"/>
      <c r="B194" s="66"/>
      <c r="C194" s="19"/>
      <c r="D194" s="19"/>
      <c r="E194" s="19"/>
    </row>
    <row r="195" spans="1:5">
      <c r="A195" s="66"/>
      <c r="B195" s="66"/>
      <c r="C195" s="19"/>
      <c r="D195" s="19"/>
      <c r="E195" s="19"/>
    </row>
    <row r="196" spans="1:5">
      <c r="A196" s="66"/>
      <c r="B196" s="66"/>
      <c r="C196" s="19"/>
      <c r="D196" s="19"/>
      <c r="E196" s="19"/>
    </row>
    <row r="197" spans="1:5">
      <c r="A197" s="66"/>
      <c r="B197" s="66"/>
      <c r="C197" s="19"/>
      <c r="D197" s="19"/>
      <c r="E197" s="19"/>
    </row>
    <row r="198" spans="1:5">
      <c r="A198" s="66"/>
      <c r="B198" s="66"/>
      <c r="C198" s="19"/>
      <c r="D198" s="19"/>
      <c r="E198" s="19"/>
    </row>
    <row r="199" spans="1:5">
      <c r="A199" s="66"/>
      <c r="B199" s="66"/>
      <c r="C199" s="19"/>
      <c r="D199" s="19"/>
      <c r="E199" s="19"/>
    </row>
    <row r="200" spans="1:5">
      <c r="A200" s="66"/>
      <c r="B200" s="66"/>
      <c r="C200" s="19"/>
      <c r="D200" s="19"/>
      <c r="E200" s="19"/>
    </row>
    <row r="201" spans="1:5">
      <c r="A201" s="66"/>
      <c r="B201" s="66"/>
      <c r="C201" s="19"/>
      <c r="D201" s="19"/>
      <c r="E201" s="19"/>
    </row>
    <row r="202" spans="1:5">
      <c r="A202" s="66"/>
      <c r="B202" s="66"/>
      <c r="C202" s="19"/>
      <c r="D202" s="19"/>
      <c r="E202" s="19"/>
    </row>
    <row r="203" spans="1:5">
      <c r="A203" s="66"/>
      <c r="B203" s="66"/>
      <c r="C203" s="19"/>
      <c r="D203" s="19"/>
      <c r="E203" s="19"/>
    </row>
    <row r="204" spans="1:5">
      <c r="A204" s="66"/>
      <c r="B204" s="66"/>
      <c r="C204" s="19"/>
      <c r="D204" s="19"/>
      <c r="E204" s="19"/>
    </row>
    <row r="205" spans="1:5">
      <c r="A205" s="66"/>
      <c r="B205" s="66"/>
      <c r="C205" s="19"/>
      <c r="D205" s="19"/>
      <c r="E205" s="19"/>
    </row>
    <row r="206" spans="1:5">
      <c r="A206" s="66"/>
      <c r="B206" s="66"/>
      <c r="C206" s="19"/>
      <c r="D206" s="19"/>
      <c r="E206" s="19"/>
    </row>
    <row r="207" spans="1:5">
      <c r="A207" s="66"/>
      <c r="B207" s="66"/>
      <c r="C207" s="19"/>
      <c r="D207" s="19"/>
      <c r="E207" s="19"/>
    </row>
    <row r="208" spans="1:5">
      <c r="A208" s="66"/>
      <c r="B208" s="66"/>
      <c r="C208" s="19"/>
      <c r="D208" s="19"/>
      <c r="E208" s="19"/>
    </row>
    <row r="209" spans="1:5">
      <c r="A209" s="66"/>
      <c r="B209" s="66"/>
      <c r="C209" s="19"/>
      <c r="D209" s="19"/>
      <c r="E209" s="19"/>
    </row>
    <row r="210" spans="1:5">
      <c r="A210" s="66"/>
      <c r="B210" s="66"/>
      <c r="C210" s="19"/>
      <c r="D210" s="19"/>
      <c r="E210" s="19"/>
    </row>
    <row r="211" spans="1:5">
      <c r="A211" s="66"/>
      <c r="B211" s="66"/>
      <c r="C211" s="19"/>
      <c r="D211" s="19"/>
      <c r="E211" s="19"/>
    </row>
    <row r="212" spans="1:5">
      <c r="A212" s="66"/>
      <c r="B212" s="66"/>
      <c r="C212" s="19"/>
      <c r="D212" s="19"/>
      <c r="E212" s="19"/>
    </row>
    <row r="213" spans="1:5">
      <c r="A213" s="66"/>
      <c r="B213" s="66"/>
      <c r="C213" s="19"/>
      <c r="D213" s="19"/>
      <c r="E213" s="19"/>
    </row>
    <row r="214" spans="1:5">
      <c r="A214" s="66"/>
      <c r="B214" s="66"/>
      <c r="C214" s="19"/>
      <c r="D214" s="19"/>
      <c r="E214" s="19"/>
    </row>
    <row r="215" spans="1:5">
      <c r="A215" s="66"/>
      <c r="B215" s="66"/>
      <c r="C215" s="19"/>
      <c r="D215" s="19"/>
      <c r="E215" s="19"/>
    </row>
    <row r="216" spans="1:5">
      <c r="A216" s="66"/>
      <c r="B216" s="66"/>
      <c r="C216" s="19"/>
      <c r="D216" s="19"/>
      <c r="E216" s="19"/>
    </row>
    <row r="217" spans="1:5">
      <c r="A217" s="66"/>
      <c r="B217" s="66"/>
      <c r="C217" s="19"/>
      <c r="D217" s="19"/>
      <c r="E217" s="19"/>
    </row>
    <row r="218" spans="1:5">
      <c r="A218" s="66"/>
      <c r="B218" s="66"/>
      <c r="C218" s="19"/>
      <c r="D218" s="19"/>
      <c r="E218" s="19"/>
    </row>
    <row r="219" spans="1:5">
      <c r="A219" s="66"/>
      <c r="B219" s="66"/>
      <c r="C219" s="19"/>
      <c r="D219" s="19"/>
      <c r="E219" s="19"/>
    </row>
    <row r="220" spans="1:5">
      <c r="A220" s="66"/>
      <c r="B220" s="66"/>
      <c r="C220" s="19"/>
      <c r="D220" s="19"/>
      <c r="E220" s="19"/>
    </row>
    <row r="221" spans="1:5">
      <c r="A221" s="66"/>
      <c r="B221" s="66"/>
      <c r="C221" s="19"/>
      <c r="D221" s="19"/>
      <c r="E221" s="19"/>
    </row>
    <row r="222" spans="1:5">
      <c r="A222" s="66"/>
      <c r="B222" s="66"/>
      <c r="C222" s="19"/>
      <c r="D222" s="19"/>
      <c r="E222" s="19"/>
    </row>
    <row r="223" spans="1:5">
      <c r="A223" s="66"/>
      <c r="B223" s="66"/>
      <c r="C223" s="19"/>
      <c r="D223" s="19"/>
      <c r="E223" s="19"/>
    </row>
    <row r="224" spans="1:5">
      <c r="A224" s="66"/>
      <c r="B224" s="66"/>
      <c r="C224" s="19"/>
      <c r="D224" s="19"/>
      <c r="E224" s="19"/>
    </row>
    <row r="225" spans="1:5">
      <c r="A225" s="66"/>
      <c r="B225" s="66"/>
      <c r="C225" s="19"/>
      <c r="D225" s="19"/>
      <c r="E225" s="19"/>
    </row>
    <row r="226" spans="1:5">
      <c r="A226" s="66"/>
      <c r="B226" s="66"/>
      <c r="C226" s="19"/>
      <c r="D226" s="19"/>
      <c r="E226" s="19"/>
    </row>
    <row r="227" spans="1:5">
      <c r="A227" s="66"/>
      <c r="B227" s="66"/>
      <c r="C227" s="19"/>
      <c r="D227" s="19"/>
      <c r="E227" s="19"/>
    </row>
    <row r="228" spans="1:5">
      <c r="A228" s="66"/>
      <c r="B228" s="66"/>
      <c r="C228" s="19"/>
      <c r="D228" s="19"/>
      <c r="E228" s="19"/>
    </row>
    <row r="229" spans="1:5">
      <c r="A229" s="66"/>
      <c r="B229" s="66"/>
      <c r="C229" s="19"/>
      <c r="D229" s="19"/>
      <c r="E229" s="19"/>
    </row>
    <row r="230" spans="1:5">
      <c r="A230" s="66"/>
      <c r="B230" s="66"/>
      <c r="C230" s="19"/>
      <c r="D230" s="19"/>
      <c r="E230" s="19"/>
    </row>
    <row r="231" spans="1:5">
      <c r="A231" s="66"/>
      <c r="B231" s="66"/>
      <c r="C231" s="19"/>
      <c r="D231" s="19"/>
      <c r="E231" s="19"/>
    </row>
    <row r="232" spans="1:5">
      <c r="A232" s="66"/>
      <c r="B232" s="66"/>
      <c r="C232" s="19"/>
      <c r="D232" s="19"/>
      <c r="E232" s="19"/>
    </row>
    <row r="233" spans="1:5">
      <c r="A233" s="66"/>
      <c r="B233" s="66"/>
      <c r="C233" s="19"/>
      <c r="D233" s="19"/>
      <c r="E233" s="19"/>
    </row>
    <row r="234" spans="1:5">
      <c r="A234" s="66"/>
      <c r="B234" s="66"/>
      <c r="C234" s="19"/>
      <c r="D234" s="19"/>
      <c r="E234" s="19"/>
    </row>
    <row r="235" spans="1:5">
      <c r="A235" s="66"/>
      <c r="B235" s="66"/>
      <c r="C235" s="19"/>
      <c r="D235" s="19"/>
      <c r="E235" s="19"/>
    </row>
    <row r="236" spans="1:5">
      <c r="A236" s="66"/>
      <c r="B236" s="66"/>
      <c r="C236" s="19"/>
      <c r="D236" s="19"/>
      <c r="E236" s="19"/>
    </row>
    <row r="237" spans="1:5">
      <c r="A237" s="66"/>
      <c r="B237" s="66"/>
      <c r="C237" s="19"/>
      <c r="D237" s="19"/>
      <c r="E237" s="19"/>
    </row>
    <row r="238" spans="1:5">
      <c r="A238" s="66"/>
      <c r="B238" s="66"/>
      <c r="C238" s="19"/>
      <c r="D238" s="19"/>
      <c r="E238" s="19"/>
    </row>
    <row r="239" spans="1:5">
      <c r="A239" s="66"/>
      <c r="B239" s="66"/>
      <c r="C239" s="19"/>
      <c r="D239" s="19"/>
      <c r="E239" s="19"/>
    </row>
    <row r="240" spans="1:5">
      <c r="A240" s="66"/>
      <c r="B240" s="66"/>
      <c r="C240" s="19"/>
      <c r="D240" s="19"/>
      <c r="E240" s="19"/>
    </row>
    <row r="241" spans="1:5">
      <c r="A241" s="66"/>
      <c r="B241" s="66"/>
      <c r="C241" s="19"/>
      <c r="D241" s="19"/>
      <c r="E241" s="19"/>
    </row>
    <row r="242" spans="1:5">
      <c r="A242" s="66"/>
      <c r="B242" s="66"/>
      <c r="C242" s="19"/>
      <c r="D242" s="19"/>
      <c r="E242" s="19"/>
    </row>
    <row r="243" spans="1:5">
      <c r="A243" s="66"/>
      <c r="B243" s="66"/>
      <c r="C243" s="19"/>
      <c r="D243" s="19"/>
      <c r="E243" s="19"/>
    </row>
    <row r="244" spans="1:5">
      <c r="A244" s="66"/>
      <c r="B244" s="66"/>
      <c r="C244" s="19"/>
      <c r="D244" s="19"/>
      <c r="E244" s="19"/>
    </row>
    <row r="245" spans="1:5">
      <c r="A245" s="66"/>
      <c r="B245" s="66"/>
      <c r="C245" s="19"/>
      <c r="D245" s="19"/>
      <c r="E245" s="19"/>
    </row>
    <row r="246" spans="1:5">
      <c r="A246" s="66"/>
      <c r="B246" s="66"/>
      <c r="C246" s="19"/>
      <c r="D246" s="19"/>
      <c r="E246" s="19"/>
    </row>
    <row r="247" spans="1:5">
      <c r="A247" s="66"/>
      <c r="B247" s="66"/>
      <c r="C247" s="19"/>
      <c r="D247" s="19"/>
      <c r="E247" s="19"/>
    </row>
    <row r="248" spans="1:5">
      <c r="A248" s="66"/>
      <c r="B248" s="66"/>
      <c r="C248" s="19"/>
      <c r="D248" s="19"/>
      <c r="E248" s="19"/>
    </row>
    <row r="249" spans="1:5">
      <c r="A249" s="66"/>
      <c r="B249" s="66"/>
      <c r="C249" s="19"/>
      <c r="D249" s="19"/>
      <c r="E249" s="19"/>
    </row>
    <row r="250" spans="1:5">
      <c r="A250" s="66"/>
      <c r="B250" s="66"/>
      <c r="C250" s="19"/>
      <c r="D250" s="19"/>
      <c r="E250" s="19"/>
    </row>
    <row r="251" spans="1:5">
      <c r="A251" s="66"/>
      <c r="B251" s="66"/>
      <c r="C251" s="19"/>
      <c r="D251" s="19"/>
      <c r="E251" s="19"/>
    </row>
    <row r="252" spans="1:5">
      <c r="A252" s="66"/>
      <c r="B252" s="66"/>
      <c r="C252" s="19"/>
      <c r="D252" s="19"/>
      <c r="E252" s="19"/>
    </row>
    <row r="253" spans="1:5">
      <c r="A253" s="66"/>
      <c r="B253" s="66"/>
      <c r="C253" s="19"/>
      <c r="D253" s="19"/>
      <c r="E253" s="19"/>
    </row>
    <row r="254" spans="1:5">
      <c r="A254" s="66"/>
      <c r="B254" s="66"/>
      <c r="C254" s="19"/>
      <c r="D254" s="19"/>
      <c r="E254" s="19"/>
    </row>
    <row r="255" spans="1:5">
      <c r="A255" s="66"/>
      <c r="B255" s="66"/>
      <c r="C255" s="19"/>
      <c r="D255" s="19"/>
      <c r="E255" s="19"/>
    </row>
    <row r="256" spans="1:5">
      <c r="A256" s="66"/>
      <c r="B256" s="66"/>
      <c r="C256" s="19"/>
      <c r="D256" s="19"/>
      <c r="E256" s="19"/>
    </row>
    <row r="257" spans="1:5">
      <c r="A257" s="66"/>
      <c r="B257" s="66"/>
      <c r="C257" s="19"/>
      <c r="D257" s="19"/>
      <c r="E257" s="19"/>
    </row>
    <row r="258" spans="1:5">
      <c r="A258" s="66"/>
      <c r="B258" s="66"/>
      <c r="C258" s="19"/>
      <c r="D258" s="19"/>
      <c r="E258" s="19"/>
    </row>
    <row r="259" spans="1:5">
      <c r="A259" s="66"/>
      <c r="B259" s="66"/>
      <c r="C259" s="19"/>
      <c r="D259" s="19"/>
      <c r="E259" s="19"/>
    </row>
    <row r="260" spans="1:5">
      <c r="A260" s="66"/>
      <c r="B260" s="66"/>
      <c r="C260" s="19"/>
      <c r="D260" s="19"/>
      <c r="E260" s="19"/>
    </row>
    <row r="261" spans="1:5">
      <c r="A261" s="66"/>
      <c r="B261" s="66"/>
      <c r="C261" s="19"/>
      <c r="D261" s="19"/>
      <c r="E261" s="19"/>
    </row>
    <row r="262" spans="1:5">
      <c r="A262" s="66"/>
      <c r="B262" s="66"/>
      <c r="C262" s="19"/>
      <c r="D262" s="19"/>
      <c r="E262" s="19"/>
    </row>
    <row r="263" spans="1:5">
      <c r="A263" s="66"/>
      <c r="B263" s="66"/>
      <c r="C263" s="19"/>
      <c r="D263" s="19"/>
      <c r="E263" s="19"/>
    </row>
    <row r="264" spans="1:5">
      <c r="A264" s="66"/>
      <c r="B264" s="66"/>
      <c r="C264" s="19"/>
      <c r="D264" s="19"/>
      <c r="E264" s="19"/>
    </row>
    <row r="265" spans="1:5">
      <c r="A265" s="66"/>
      <c r="B265" s="66"/>
      <c r="C265" s="19"/>
      <c r="D265" s="19"/>
      <c r="E265" s="19"/>
    </row>
    <row r="266" spans="1:5">
      <c r="A266" s="66"/>
      <c r="B266" s="66"/>
      <c r="C266" s="19"/>
      <c r="D266" s="19"/>
      <c r="E266" s="19"/>
    </row>
    <row r="267" spans="1:5">
      <c r="A267" s="66"/>
      <c r="B267" s="66"/>
      <c r="C267" s="19"/>
      <c r="D267" s="19"/>
      <c r="E267" s="19"/>
    </row>
    <row r="268" spans="1:5">
      <c r="A268" s="66"/>
      <c r="B268" s="66"/>
      <c r="C268" s="19"/>
      <c r="D268" s="19"/>
      <c r="E268" s="19"/>
    </row>
    <row r="269" spans="1:5">
      <c r="A269" s="66"/>
      <c r="B269" s="66"/>
      <c r="C269" s="19"/>
      <c r="D269" s="19"/>
      <c r="E269" s="19"/>
    </row>
    <row r="270" spans="1:5">
      <c r="A270" s="66"/>
      <c r="B270" s="66"/>
      <c r="C270" s="19"/>
      <c r="D270" s="19"/>
      <c r="E270" s="19"/>
    </row>
    <row r="271" spans="1:5">
      <c r="A271" s="66"/>
      <c r="B271" s="66"/>
      <c r="C271" s="19"/>
      <c r="D271" s="19"/>
      <c r="E271" s="19"/>
    </row>
    <row r="272" spans="1:5">
      <c r="A272" s="66"/>
      <c r="B272" s="66"/>
      <c r="C272" s="19"/>
      <c r="D272" s="19"/>
      <c r="E272" s="19"/>
    </row>
    <row r="273" spans="1:5">
      <c r="A273" s="66"/>
      <c r="B273" s="66"/>
      <c r="C273" s="19"/>
      <c r="D273" s="19"/>
      <c r="E273" s="19"/>
    </row>
    <row r="274" spans="1:5">
      <c r="A274" s="66"/>
      <c r="B274" s="66"/>
      <c r="C274" s="19"/>
      <c r="D274" s="19"/>
      <c r="E274" s="19"/>
    </row>
    <row r="275" spans="1:5">
      <c r="A275" s="66"/>
      <c r="B275" s="66"/>
      <c r="C275" s="19"/>
      <c r="D275" s="19"/>
      <c r="E275" s="19"/>
    </row>
    <row r="276" spans="1:5">
      <c r="A276" s="66"/>
      <c r="B276" s="66"/>
      <c r="C276" s="19"/>
      <c r="D276" s="19"/>
      <c r="E276" s="19"/>
    </row>
    <row r="277" spans="1:5">
      <c r="A277" s="66"/>
      <c r="B277" s="66"/>
      <c r="C277" s="19"/>
      <c r="D277" s="19"/>
      <c r="E277" s="19"/>
    </row>
    <row r="278" spans="1:5">
      <c r="A278" s="66"/>
      <c r="B278" s="66"/>
      <c r="C278" s="19"/>
      <c r="D278" s="19"/>
      <c r="E278" s="19"/>
    </row>
    <row r="279" spans="1:5">
      <c r="A279" s="66"/>
      <c r="B279" s="66"/>
      <c r="C279" s="19"/>
      <c r="D279" s="19"/>
      <c r="E279" s="19"/>
    </row>
    <row r="280" spans="1:5">
      <c r="A280" s="66"/>
      <c r="B280" s="66"/>
      <c r="C280" s="19"/>
      <c r="D280" s="19"/>
      <c r="E280" s="19"/>
    </row>
    <row r="281" spans="1:5">
      <c r="A281" s="66"/>
      <c r="B281" s="66"/>
      <c r="C281" s="19"/>
      <c r="D281" s="19"/>
      <c r="E281" s="19"/>
    </row>
    <row r="282" spans="1:5">
      <c r="A282" s="66"/>
      <c r="B282" s="66"/>
      <c r="C282" s="19"/>
      <c r="D282" s="19"/>
      <c r="E282" s="19"/>
    </row>
    <row r="283" spans="1:5">
      <c r="A283" s="66"/>
      <c r="B283" s="66"/>
      <c r="C283" s="19"/>
      <c r="D283" s="19"/>
      <c r="E283" s="19"/>
    </row>
    <row r="284" spans="1:5">
      <c r="A284" s="66"/>
      <c r="B284" s="66"/>
      <c r="C284" s="19"/>
      <c r="D284" s="19"/>
      <c r="E284" s="19"/>
    </row>
    <row r="285" spans="1:5">
      <c r="A285" s="66"/>
      <c r="B285" s="66"/>
      <c r="C285" s="19"/>
      <c r="D285" s="19"/>
      <c r="E285" s="19"/>
    </row>
    <row r="286" spans="1:5">
      <c r="A286" s="66"/>
      <c r="B286" s="66"/>
      <c r="C286" s="19"/>
      <c r="D286" s="19"/>
      <c r="E286" s="19"/>
    </row>
    <row r="287" spans="1:5">
      <c r="A287" s="66"/>
      <c r="B287" s="66"/>
      <c r="C287" s="19"/>
      <c r="D287" s="19"/>
      <c r="E287" s="19"/>
    </row>
    <row r="288" spans="1:5">
      <c r="A288" s="66"/>
      <c r="B288" s="66"/>
      <c r="C288" s="19"/>
      <c r="D288" s="19"/>
      <c r="E288" s="19"/>
    </row>
    <row r="289" spans="1:5">
      <c r="A289" s="66"/>
      <c r="B289" s="66"/>
      <c r="C289" s="19"/>
      <c r="D289" s="19"/>
      <c r="E289" s="19"/>
    </row>
    <row r="290" spans="1:5">
      <c r="A290" s="66"/>
      <c r="B290" s="66"/>
      <c r="C290" s="19"/>
      <c r="D290" s="19"/>
      <c r="E290" s="19"/>
    </row>
    <row r="291" spans="1:5">
      <c r="A291" s="66"/>
      <c r="B291" s="66"/>
      <c r="C291" s="19"/>
      <c r="D291" s="19"/>
      <c r="E291" s="19"/>
    </row>
    <row r="292" spans="1:5">
      <c r="A292" s="66"/>
      <c r="B292" s="66"/>
      <c r="C292" s="19"/>
      <c r="D292" s="19"/>
      <c r="E292" s="19"/>
    </row>
    <row r="293" spans="1:5">
      <c r="A293" s="66"/>
      <c r="B293" s="66"/>
      <c r="C293" s="19"/>
      <c r="D293" s="19"/>
      <c r="E293" s="19"/>
    </row>
    <row r="294" spans="1:5">
      <c r="A294" s="66"/>
      <c r="B294" s="66"/>
      <c r="C294" s="19"/>
      <c r="D294" s="19"/>
      <c r="E294" s="19"/>
    </row>
    <row r="295" spans="1:5">
      <c r="A295" s="66"/>
      <c r="B295" s="66"/>
      <c r="C295" s="19"/>
      <c r="D295" s="19"/>
      <c r="E295" s="19"/>
    </row>
    <row r="296" spans="1:5">
      <c r="A296" s="66"/>
      <c r="B296" s="66"/>
      <c r="C296" s="19"/>
      <c r="D296" s="19"/>
      <c r="E296" s="19"/>
    </row>
    <row r="297" spans="1:5">
      <c r="A297" s="66"/>
      <c r="B297" s="66"/>
      <c r="C297" s="19"/>
      <c r="D297" s="19"/>
      <c r="E297" s="19"/>
    </row>
    <row r="298" spans="1:5">
      <c r="A298" s="66"/>
      <c r="B298" s="66"/>
      <c r="C298" s="19"/>
      <c r="D298" s="19"/>
      <c r="E298" s="19"/>
    </row>
    <row r="299" spans="1:5">
      <c r="A299" s="66"/>
      <c r="B299" s="66"/>
      <c r="C299" s="19"/>
      <c r="D299" s="19"/>
      <c r="E299" s="19"/>
    </row>
    <row r="300" spans="1:5">
      <c r="A300" s="66"/>
      <c r="B300" s="66"/>
      <c r="C300" s="19"/>
      <c r="D300" s="19"/>
      <c r="E300" s="19"/>
    </row>
    <row r="301" spans="1:5">
      <c r="A301" s="66"/>
      <c r="B301" s="66"/>
      <c r="C301" s="19"/>
      <c r="D301" s="19"/>
      <c r="E301" s="19"/>
    </row>
    <row r="302" spans="1:5">
      <c r="A302" s="66"/>
      <c r="B302" s="66"/>
      <c r="C302" s="19"/>
      <c r="D302" s="19"/>
      <c r="E302" s="19"/>
    </row>
    <row r="303" spans="1:5">
      <c r="A303" s="66"/>
      <c r="B303" s="66"/>
      <c r="C303" s="19"/>
      <c r="D303" s="19"/>
      <c r="E303" s="19"/>
    </row>
    <row r="304" spans="1:5">
      <c r="A304" s="66"/>
      <c r="B304" s="66"/>
      <c r="C304" s="19"/>
      <c r="D304" s="19"/>
      <c r="E304" s="19"/>
    </row>
    <row r="305" spans="1:5">
      <c r="A305" s="66"/>
      <c r="B305" s="66"/>
      <c r="C305" s="19"/>
      <c r="D305" s="19"/>
      <c r="E305" s="19"/>
    </row>
    <row r="306" spans="1:5">
      <c r="A306" s="66"/>
      <c r="B306" s="66"/>
      <c r="C306" s="19"/>
      <c r="D306" s="19"/>
      <c r="E306" s="19"/>
    </row>
    <row r="307" spans="1:5">
      <c r="A307" s="66"/>
      <c r="B307" s="66"/>
      <c r="C307" s="19"/>
      <c r="D307" s="19"/>
      <c r="E307" s="19"/>
    </row>
    <row r="308" spans="1:5">
      <c r="A308" s="66"/>
      <c r="B308" s="66"/>
      <c r="C308" s="19"/>
      <c r="D308" s="19"/>
      <c r="E308" s="19"/>
    </row>
    <row r="309" spans="1:5">
      <c r="A309" s="66"/>
      <c r="B309" s="66"/>
      <c r="C309" s="19"/>
      <c r="D309" s="19"/>
      <c r="E309" s="19"/>
    </row>
    <row r="310" spans="1:5">
      <c r="A310" s="66"/>
      <c r="B310" s="66"/>
      <c r="C310" s="19"/>
      <c r="D310" s="19"/>
      <c r="E310" s="19"/>
    </row>
    <row r="311" spans="1:5">
      <c r="A311" s="66"/>
      <c r="B311" s="66"/>
      <c r="C311" s="19"/>
      <c r="D311" s="19"/>
      <c r="E311" s="19"/>
    </row>
    <row r="312" spans="1:5">
      <c r="A312" s="66"/>
      <c r="B312" s="66"/>
      <c r="C312" s="19"/>
      <c r="D312" s="19"/>
      <c r="E312" s="19"/>
    </row>
    <row r="313" spans="1:5">
      <c r="A313" s="66"/>
      <c r="B313" s="66"/>
      <c r="C313" s="19"/>
      <c r="D313" s="19"/>
      <c r="E313" s="19"/>
    </row>
    <row r="314" spans="1:5">
      <c r="A314" s="66"/>
      <c r="B314" s="66"/>
      <c r="C314" s="19"/>
      <c r="D314" s="19"/>
      <c r="E314" s="19"/>
    </row>
    <row r="315" spans="1:5">
      <c r="A315" s="66"/>
      <c r="B315" s="66"/>
      <c r="C315" s="19"/>
      <c r="D315" s="19"/>
      <c r="E315" s="19"/>
    </row>
    <row r="316" spans="1:5">
      <c r="A316" s="66"/>
      <c r="B316" s="66"/>
      <c r="C316" s="19"/>
      <c r="D316" s="19"/>
      <c r="E316" s="19"/>
    </row>
    <row r="317" spans="1:5">
      <c r="A317" s="66"/>
      <c r="B317" s="66"/>
      <c r="C317" s="19"/>
      <c r="D317" s="19"/>
      <c r="E317" s="19"/>
    </row>
    <row r="318" spans="1:5">
      <c r="A318" s="66"/>
      <c r="B318" s="66"/>
      <c r="C318" s="19"/>
      <c r="D318" s="19"/>
      <c r="E318" s="19"/>
    </row>
    <row r="319" spans="1:5">
      <c r="A319" s="66"/>
      <c r="B319" s="66"/>
      <c r="C319" s="19"/>
      <c r="D319" s="19"/>
      <c r="E319" s="19"/>
    </row>
    <row r="320" spans="1:5">
      <c r="A320" s="66"/>
      <c r="B320" s="66"/>
      <c r="C320" s="19"/>
      <c r="D320" s="19"/>
      <c r="E320" s="19"/>
    </row>
    <row r="321" spans="1:5">
      <c r="A321" s="66"/>
      <c r="B321" s="66"/>
      <c r="C321" s="19"/>
      <c r="D321" s="19"/>
      <c r="E321" s="19"/>
    </row>
    <row r="322" spans="1:5">
      <c r="A322" s="66"/>
      <c r="B322" s="66"/>
      <c r="C322" s="19"/>
      <c r="D322" s="19"/>
      <c r="E322" s="19"/>
    </row>
    <row r="323" spans="1:5">
      <c r="A323" s="66"/>
      <c r="B323" s="66"/>
      <c r="C323" s="19"/>
      <c r="D323" s="19"/>
      <c r="E323" s="19"/>
    </row>
    <row r="324" spans="1:5">
      <c r="A324" s="66"/>
      <c r="B324" s="66"/>
      <c r="C324" s="19"/>
      <c r="D324" s="19"/>
      <c r="E324" s="19"/>
    </row>
    <row r="325" spans="1:5">
      <c r="A325" s="66"/>
      <c r="B325" s="66"/>
      <c r="C325" s="19"/>
      <c r="D325" s="19"/>
      <c r="E325" s="19"/>
    </row>
    <row r="326" spans="1:5">
      <c r="A326" s="66"/>
      <c r="B326" s="66"/>
      <c r="C326" s="19"/>
      <c r="D326" s="19"/>
      <c r="E326" s="19"/>
    </row>
    <row r="327" spans="1:5">
      <c r="A327" s="66"/>
      <c r="B327" s="66"/>
      <c r="C327" s="19"/>
      <c r="D327" s="19"/>
      <c r="E327" s="19"/>
    </row>
    <row r="328" spans="1:5">
      <c r="A328" s="66"/>
      <c r="B328" s="66"/>
      <c r="C328" s="19"/>
      <c r="D328" s="19"/>
      <c r="E328" s="19"/>
    </row>
    <row r="329" spans="1:5">
      <c r="A329" s="66"/>
      <c r="B329" s="66"/>
      <c r="C329" s="19"/>
      <c r="D329" s="19"/>
      <c r="E329" s="19"/>
    </row>
    <row r="330" spans="1:5">
      <c r="A330" s="66"/>
      <c r="B330" s="66"/>
      <c r="C330" s="19"/>
      <c r="D330" s="19"/>
      <c r="E330" s="19"/>
    </row>
    <row r="331" spans="1:5">
      <c r="A331" s="66"/>
      <c r="B331" s="66"/>
      <c r="C331" s="19"/>
      <c r="D331" s="19"/>
      <c r="E331" s="19"/>
    </row>
    <row r="332" spans="1:5">
      <c r="A332" s="66"/>
      <c r="B332" s="66"/>
      <c r="C332" s="19"/>
      <c r="D332" s="19"/>
      <c r="E332" s="19"/>
    </row>
    <row r="333" spans="1:5">
      <c r="A333" s="66"/>
      <c r="B333" s="66"/>
      <c r="C333" s="19"/>
      <c r="D333" s="19"/>
      <c r="E333" s="19"/>
    </row>
    <row r="334" spans="1:5">
      <c r="A334" s="66"/>
      <c r="B334" s="66"/>
      <c r="C334" s="19"/>
      <c r="D334" s="19"/>
      <c r="E334" s="19"/>
    </row>
    <row r="335" spans="1:5">
      <c r="A335" s="66"/>
      <c r="B335" s="66"/>
      <c r="C335" s="19"/>
      <c r="D335" s="19"/>
      <c r="E335" s="19"/>
    </row>
    <row r="336" spans="1:5">
      <c r="A336" s="66"/>
      <c r="B336" s="66"/>
      <c r="C336" s="19"/>
      <c r="D336" s="19"/>
      <c r="E336" s="19"/>
    </row>
    <row r="337" spans="1:5">
      <c r="A337" s="66"/>
      <c r="B337" s="66"/>
      <c r="C337" s="19"/>
      <c r="D337" s="19"/>
      <c r="E337" s="19"/>
    </row>
    <row r="338" spans="1:5">
      <c r="A338" s="66"/>
      <c r="B338" s="66"/>
      <c r="C338" s="19"/>
      <c r="D338" s="19"/>
      <c r="E338" s="19"/>
    </row>
    <row r="339" spans="1:5">
      <c r="A339" s="66"/>
      <c r="B339" s="66"/>
      <c r="C339" s="19"/>
      <c r="D339" s="19"/>
      <c r="E339" s="19"/>
    </row>
    <row r="340" spans="1:5">
      <c r="A340" s="66"/>
      <c r="B340" s="66"/>
      <c r="C340" s="19"/>
      <c r="D340" s="19"/>
      <c r="E340" s="19"/>
    </row>
    <row r="341" spans="1:5">
      <c r="A341" s="66"/>
      <c r="B341" s="66"/>
      <c r="C341" s="19"/>
      <c r="D341" s="19"/>
      <c r="E341" s="19"/>
    </row>
    <row r="342" spans="1:5">
      <c r="A342" s="66"/>
      <c r="B342" s="66"/>
      <c r="C342" s="19"/>
      <c r="D342" s="19"/>
      <c r="E342" s="19"/>
    </row>
    <row r="343" spans="1:5">
      <c r="A343" s="66"/>
      <c r="B343" s="66"/>
      <c r="C343" s="19"/>
      <c r="D343" s="19"/>
      <c r="E343" s="19"/>
    </row>
    <row r="344" spans="1:5">
      <c r="A344" s="66"/>
      <c r="B344" s="66"/>
      <c r="C344" s="19"/>
      <c r="D344" s="19"/>
      <c r="E344" s="19"/>
    </row>
    <row r="345" spans="1:5">
      <c r="A345" s="66"/>
      <c r="B345" s="66"/>
      <c r="C345" s="19"/>
      <c r="D345" s="19"/>
      <c r="E345" s="19"/>
    </row>
    <row r="346" spans="1:5">
      <c r="A346" s="66"/>
      <c r="B346" s="66"/>
      <c r="C346" s="19"/>
      <c r="D346" s="19"/>
      <c r="E346" s="19"/>
    </row>
    <row r="347" spans="1:5">
      <c r="A347" s="66"/>
      <c r="B347" s="66"/>
      <c r="C347" s="19"/>
      <c r="D347" s="19"/>
      <c r="E347" s="19"/>
    </row>
    <row r="348" spans="1:5">
      <c r="A348" s="66"/>
      <c r="B348" s="66"/>
      <c r="C348" s="19"/>
      <c r="D348" s="19"/>
      <c r="E348" s="19"/>
    </row>
    <row r="349" spans="1:5">
      <c r="A349" s="66"/>
      <c r="B349" s="66"/>
      <c r="C349" s="19"/>
      <c r="D349" s="19"/>
      <c r="E349" s="19"/>
    </row>
    <row r="350" spans="1:5">
      <c r="A350" s="66"/>
      <c r="B350" s="66"/>
      <c r="C350" s="19"/>
      <c r="D350" s="19"/>
      <c r="E350" s="19"/>
    </row>
    <row r="351" spans="1:5">
      <c r="A351" s="66"/>
      <c r="B351" s="66"/>
      <c r="C351" s="19"/>
      <c r="D351" s="19"/>
      <c r="E351" s="19"/>
    </row>
    <row r="352" spans="1:5">
      <c r="A352" s="66"/>
      <c r="B352" s="66"/>
      <c r="C352" s="19"/>
      <c r="D352" s="19"/>
      <c r="E352" s="19"/>
    </row>
    <row r="353" spans="1:5">
      <c r="A353" s="66"/>
      <c r="B353" s="66"/>
      <c r="C353" s="19"/>
      <c r="D353" s="19"/>
      <c r="E353" s="19"/>
    </row>
    <row r="354" spans="1:5">
      <c r="A354" s="66"/>
      <c r="B354" s="66"/>
      <c r="C354" s="19"/>
      <c r="D354" s="19"/>
      <c r="E354" s="19"/>
    </row>
    <row r="355" spans="1:5">
      <c r="A355" s="66"/>
      <c r="B355" s="66"/>
      <c r="C355" s="19"/>
      <c r="D355" s="19"/>
      <c r="E355" s="19"/>
    </row>
    <row r="356" spans="1:5">
      <c r="A356" s="66"/>
      <c r="B356" s="66"/>
      <c r="C356" s="19"/>
      <c r="D356" s="19"/>
      <c r="E356" s="19"/>
    </row>
    <row r="357" spans="1:5">
      <c r="A357" s="66"/>
      <c r="B357" s="66"/>
      <c r="C357" s="19"/>
      <c r="D357" s="19"/>
      <c r="E357" s="19"/>
    </row>
    <row r="358" spans="1:5">
      <c r="A358" s="66"/>
      <c r="B358" s="66"/>
      <c r="C358" s="19"/>
      <c r="D358" s="19"/>
      <c r="E358" s="19"/>
    </row>
    <row r="359" spans="1:5">
      <c r="A359" s="66"/>
      <c r="B359" s="66"/>
      <c r="C359" s="19"/>
      <c r="D359" s="19"/>
      <c r="E359" s="19"/>
    </row>
    <row r="360" spans="1:5">
      <c r="A360" s="66"/>
      <c r="B360" s="66"/>
      <c r="C360" s="19"/>
      <c r="D360" s="19"/>
      <c r="E360" s="19"/>
    </row>
    <row r="361" spans="1:5">
      <c r="A361" s="66"/>
      <c r="B361" s="66"/>
      <c r="C361" s="19"/>
      <c r="D361" s="19"/>
      <c r="E361" s="19"/>
    </row>
    <row r="362" spans="1:5">
      <c r="A362" s="66"/>
      <c r="B362" s="66"/>
      <c r="C362" s="19"/>
      <c r="D362" s="19"/>
      <c r="E362" s="19"/>
    </row>
    <row r="363" spans="1:5">
      <c r="A363" s="66"/>
      <c r="B363" s="66"/>
      <c r="C363" s="19"/>
      <c r="D363" s="19"/>
      <c r="E363" s="19"/>
    </row>
    <row r="364" spans="1:5">
      <c r="A364" s="66"/>
      <c r="B364" s="66"/>
      <c r="C364" s="19"/>
      <c r="D364" s="19"/>
      <c r="E364" s="19"/>
    </row>
    <row r="365" spans="1:5">
      <c r="A365" s="66"/>
      <c r="B365" s="66"/>
      <c r="C365" s="19"/>
      <c r="D365" s="19"/>
      <c r="E365" s="19"/>
    </row>
    <row r="366" spans="1:5">
      <c r="A366" s="66"/>
      <c r="B366" s="66"/>
      <c r="C366" s="19"/>
      <c r="D366" s="19"/>
      <c r="E366" s="19"/>
    </row>
    <row r="367" spans="1:5">
      <c r="A367" s="66"/>
      <c r="B367" s="66"/>
      <c r="C367" s="19"/>
      <c r="D367" s="19"/>
      <c r="E367" s="19"/>
    </row>
    <row r="368" spans="1:5">
      <c r="A368" s="66"/>
      <c r="B368" s="66"/>
      <c r="C368" s="19"/>
      <c r="D368" s="19"/>
      <c r="E368" s="19"/>
    </row>
    <row r="369" spans="1:5">
      <c r="A369" s="66"/>
      <c r="B369" s="66"/>
      <c r="C369" s="19"/>
      <c r="D369" s="19"/>
      <c r="E369" s="19"/>
    </row>
    <row r="370" spans="1:5">
      <c r="A370" s="66"/>
      <c r="B370" s="66"/>
      <c r="C370" s="19"/>
      <c r="D370" s="19"/>
      <c r="E370" s="19"/>
    </row>
    <row r="371" spans="1:5">
      <c r="A371" s="66"/>
      <c r="B371" s="66"/>
      <c r="C371" s="19"/>
      <c r="D371" s="19"/>
      <c r="E371" s="19"/>
    </row>
    <row r="372" spans="1:5">
      <c r="A372" s="66"/>
      <c r="B372" s="66"/>
      <c r="C372" s="19"/>
      <c r="D372" s="19"/>
      <c r="E372" s="19"/>
    </row>
    <row r="373" spans="1:5">
      <c r="A373" s="66"/>
      <c r="B373" s="66"/>
      <c r="C373" s="19"/>
      <c r="D373" s="19"/>
      <c r="E373" s="19"/>
    </row>
    <row r="374" spans="1:5">
      <c r="A374" s="66"/>
      <c r="B374" s="66"/>
      <c r="C374" s="19"/>
      <c r="D374" s="19"/>
      <c r="E374" s="19"/>
    </row>
    <row r="375" spans="1:5">
      <c r="A375" s="66"/>
      <c r="B375" s="66"/>
      <c r="C375" s="19"/>
      <c r="D375" s="19"/>
      <c r="E375" s="19"/>
    </row>
    <row r="376" spans="1:5">
      <c r="A376" s="66"/>
      <c r="B376" s="66"/>
      <c r="C376" s="19"/>
      <c r="D376" s="19"/>
      <c r="E376" s="19"/>
    </row>
    <row r="377" spans="1:5">
      <c r="A377" s="66"/>
      <c r="B377" s="66"/>
      <c r="C377" s="19"/>
      <c r="D377" s="19"/>
      <c r="E377" s="19"/>
    </row>
    <row r="378" spans="1:5">
      <c r="A378" s="66"/>
      <c r="B378" s="66"/>
      <c r="C378" s="19"/>
      <c r="D378" s="19"/>
      <c r="E378" s="19"/>
    </row>
    <row r="379" spans="1:5">
      <c r="A379" s="66"/>
      <c r="B379" s="66"/>
      <c r="C379" s="19"/>
      <c r="D379" s="19"/>
      <c r="E379" s="19"/>
    </row>
    <row r="380" spans="1:5">
      <c r="A380" s="66"/>
      <c r="B380" s="66"/>
      <c r="C380" s="19"/>
      <c r="D380" s="19"/>
      <c r="E380" s="19"/>
    </row>
    <row r="381" spans="1:5">
      <c r="A381" s="66"/>
      <c r="B381" s="66"/>
      <c r="C381" s="19"/>
      <c r="D381" s="19"/>
      <c r="E381" s="19"/>
    </row>
    <row r="382" spans="1:5">
      <c r="A382" s="66"/>
      <c r="B382" s="66"/>
      <c r="C382" s="19"/>
      <c r="D382" s="19"/>
      <c r="E382" s="19"/>
    </row>
    <row r="383" spans="1:5">
      <c r="A383" s="66"/>
      <c r="B383" s="66"/>
      <c r="C383" s="19"/>
      <c r="D383" s="19"/>
      <c r="E383" s="19"/>
    </row>
    <row r="384" spans="1:5">
      <c r="A384" s="66"/>
      <c r="B384" s="66"/>
      <c r="C384" s="19"/>
      <c r="D384" s="19"/>
      <c r="E384" s="19"/>
    </row>
    <row r="385" spans="1:5">
      <c r="A385" s="66"/>
      <c r="B385" s="66"/>
      <c r="C385" s="19"/>
      <c r="D385" s="19"/>
      <c r="E385" s="19"/>
    </row>
    <row r="386" spans="1:5">
      <c r="A386" s="66"/>
      <c r="B386" s="66"/>
      <c r="C386" s="19"/>
      <c r="D386" s="19"/>
      <c r="E386" s="19"/>
    </row>
    <row r="387" spans="1:5">
      <c r="A387" s="66"/>
      <c r="B387" s="66"/>
      <c r="C387" s="19"/>
      <c r="D387" s="19"/>
      <c r="E387" s="19"/>
    </row>
    <row r="388" spans="1:5">
      <c r="A388" s="66"/>
      <c r="B388" s="66"/>
      <c r="C388" s="19"/>
      <c r="D388" s="19"/>
      <c r="E388" s="19"/>
    </row>
    <row r="389" spans="1:5">
      <c r="A389" s="66"/>
      <c r="B389" s="66"/>
      <c r="C389" s="19"/>
      <c r="D389" s="19"/>
      <c r="E389" s="19"/>
    </row>
    <row r="390" spans="1:5">
      <c r="A390" s="66"/>
      <c r="B390" s="66"/>
      <c r="C390" s="19"/>
      <c r="D390" s="19"/>
      <c r="E390" s="19"/>
    </row>
    <row r="391" spans="1:5">
      <c r="A391" s="66"/>
      <c r="B391" s="66"/>
      <c r="C391" s="19"/>
      <c r="D391" s="19"/>
      <c r="E391" s="19"/>
    </row>
    <row r="392" spans="1:5">
      <c r="A392" s="66"/>
      <c r="B392" s="66"/>
      <c r="C392" s="19"/>
      <c r="D392" s="19"/>
      <c r="E392" s="19"/>
    </row>
    <row r="393" spans="1:5">
      <c r="A393" s="66"/>
      <c r="B393" s="66"/>
      <c r="C393" s="19"/>
      <c r="D393" s="19"/>
      <c r="E393" s="19"/>
    </row>
    <row r="394" spans="1:5">
      <c r="A394" s="66"/>
      <c r="B394" s="66"/>
      <c r="C394" s="19"/>
      <c r="D394" s="19"/>
      <c r="E394" s="19"/>
    </row>
    <row r="395" spans="1:5">
      <c r="A395" s="66"/>
      <c r="B395" s="66"/>
      <c r="C395" s="19"/>
      <c r="D395" s="19"/>
      <c r="E395" s="19"/>
    </row>
    <row r="396" spans="1:5">
      <c r="A396" s="66"/>
      <c r="B396" s="66"/>
      <c r="C396" s="19"/>
      <c r="D396" s="19"/>
      <c r="E396" s="19"/>
    </row>
    <row r="397" spans="1:5">
      <c r="A397" s="66"/>
      <c r="B397" s="66"/>
      <c r="C397" s="19"/>
      <c r="D397" s="19"/>
      <c r="E397" s="19"/>
    </row>
    <row r="398" spans="1:5">
      <c r="A398" s="66"/>
      <c r="B398" s="66"/>
      <c r="C398" s="19"/>
      <c r="D398" s="19"/>
      <c r="E398" s="19"/>
    </row>
    <row r="399" spans="1:5">
      <c r="A399" s="66"/>
      <c r="B399" s="66"/>
      <c r="C399" s="19"/>
      <c r="D399" s="19"/>
      <c r="E399" s="19"/>
    </row>
    <row r="400" spans="1:5">
      <c r="A400" s="66"/>
      <c r="B400" s="66"/>
      <c r="C400" s="19"/>
      <c r="D400" s="19"/>
      <c r="E400" s="19"/>
    </row>
    <row r="401" spans="1:5">
      <c r="A401" s="66"/>
      <c r="B401" s="66"/>
      <c r="C401" s="19"/>
      <c r="D401" s="19"/>
      <c r="E401" s="19"/>
    </row>
    <row r="402" spans="1:5">
      <c r="A402" s="66"/>
      <c r="B402" s="66"/>
      <c r="C402" s="19"/>
      <c r="D402" s="19"/>
      <c r="E402" s="19"/>
    </row>
    <row r="403" spans="1:5">
      <c r="A403" s="66"/>
      <c r="B403" s="66"/>
      <c r="C403" s="19"/>
      <c r="D403" s="19"/>
      <c r="E403" s="19"/>
    </row>
    <row r="404" spans="1:5">
      <c r="A404" s="66"/>
      <c r="B404" s="66"/>
      <c r="C404" s="19"/>
      <c r="D404" s="19"/>
      <c r="E404" s="19"/>
    </row>
    <row r="405" spans="1:5">
      <c r="A405" s="66"/>
      <c r="B405" s="66"/>
      <c r="C405" s="19"/>
      <c r="D405" s="19"/>
      <c r="E405" s="19"/>
    </row>
    <row r="406" spans="1:5">
      <c r="A406" s="66"/>
      <c r="B406" s="66"/>
      <c r="C406" s="19"/>
      <c r="D406" s="19"/>
      <c r="E406" s="19"/>
    </row>
    <row r="407" spans="1:5">
      <c r="A407" s="66"/>
      <c r="B407" s="66"/>
      <c r="C407" s="19"/>
      <c r="D407" s="19"/>
      <c r="E407" s="19"/>
    </row>
    <row r="408" spans="1:5">
      <c r="A408" s="66"/>
      <c r="B408" s="66"/>
      <c r="C408" s="19"/>
      <c r="D408" s="19"/>
      <c r="E408" s="19"/>
    </row>
    <row r="409" spans="1:5">
      <c r="A409" s="66"/>
      <c r="B409" s="66"/>
      <c r="C409" s="19"/>
      <c r="D409" s="19"/>
      <c r="E409" s="19"/>
    </row>
    <row r="410" spans="1:5">
      <c r="A410" s="66"/>
      <c r="B410" s="66"/>
      <c r="C410" s="19"/>
      <c r="D410" s="19"/>
      <c r="E410" s="19"/>
    </row>
    <row r="411" spans="1:5">
      <c r="A411" s="66"/>
      <c r="B411" s="66"/>
      <c r="C411" s="19"/>
      <c r="D411" s="19"/>
      <c r="E411" s="19"/>
    </row>
    <row r="412" spans="1:5">
      <c r="A412" s="66"/>
      <c r="B412" s="66"/>
      <c r="C412" s="19"/>
      <c r="D412" s="19"/>
      <c r="E412" s="19"/>
    </row>
    <row r="413" spans="1:5">
      <c r="A413" s="66"/>
      <c r="B413" s="66"/>
      <c r="C413" s="19"/>
      <c r="D413" s="19"/>
      <c r="E413" s="19"/>
    </row>
    <row r="414" spans="1:5">
      <c r="A414" s="66"/>
      <c r="B414" s="66"/>
      <c r="C414" s="19"/>
      <c r="D414" s="19"/>
      <c r="E414" s="19"/>
    </row>
    <row r="415" spans="1:5">
      <c r="A415" s="66"/>
      <c r="B415" s="66"/>
      <c r="C415" s="19"/>
      <c r="D415" s="19"/>
      <c r="E415" s="19"/>
    </row>
    <row r="416" spans="1:5">
      <c r="A416" s="66"/>
      <c r="B416" s="66"/>
      <c r="C416" s="19"/>
      <c r="D416" s="19"/>
      <c r="E416" s="19"/>
    </row>
    <row r="417" spans="1:5">
      <c r="A417" s="66"/>
      <c r="B417" s="66"/>
      <c r="C417" s="19"/>
      <c r="D417" s="19"/>
      <c r="E417" s="19"/>
    </row>
    <row r="418" spans="1:5">
      <c r="A418" s="66"/>
      <c r="B418" s="66"/>
      <c r="C418" s="19"/>
      <c r="D418" s="19"/>
      <c r="E418" s="19"/>
    </row>
    <row r="419" spans="1:5">
      <c r="A419" s="66"/>
      <c r="B419" s="66"/>
      <c r="C419" s="19"/>
      <c r="D419" s="19"/>
      <c r="E419" s="19"/>
    </row>
    <row r="420" spans="1:5">
      <c r="A420" s="66"/>
      <c r="B420" s="66"/>
      <c r="C420" s="19"/>
      <c r="D420" s="19"/>
      <c r="E420" s="19"/>
    </row>
    <row r="421" spans="1:5">
      <c r="A421" s="66"/>
      <c r="B421" s="66"/>
      <c r="C421" s="19"/>
      <c r="D421" s="19"/>
      <c r="E421" s="19"/>
    </row>
    <row r="422" spans="1:5">
      <c r="A422" s="66"/>
      <c r="B422" s="66"/>
      <c r="C422" s="19"/>
      <c r="D422" s="19"/>
      <c r="E422" s="19"/>
    </row>
    <row r="423" spans="1:5">
      <c r="A423" s="66"/>
      <c r="B423" s="66"/>
      <c r="C423" s="19"/>
      <c r="D423" s="19"/>
      <c r="E423" s="19"/>
    </row>
    <row r="424" spans="1:5">
      <c r="A424" s="66"/>
      <c r="B424" s="66"/>
      <c r="C424" s="19"/>
      <c r="D424" s="19"/>
      <c r="E424" s="19"/>
    </row>
    <row r="425" spans="1:5">
      <c r="A425" s="66"/>
      <c r="B425" s="66"/>
      <c r="C425" s="19"/>
      <c r="D425" s="19"/>
      <c r="E425" s="19"/>
    </row>
    <row r="426" spans="1:5">
      <c r="A426" s="66"/>
      <c r="B426" s="66"/>
      <c r="C426" s="19"/>
      <c r="D426" s="19"/>
      <c r="E426" s="19"/>
    </row>
    <row r="427" spans="1:5">
      <c r="A427" s="66"/>
      <c r="B427" s="66"/>
      <c r="C427" s="19"/>
      <c r="D427" s="19"/>
      <c r="E427" s="19"/>
    </row>
    <row r="428" spans="1:5">
      <c r="A428" s="66"/>
      <c r="B428" s="66"/>
      <c r="C428" s="19"/>
      <c r="D428" s="19"/>
      <c r="E428" s="19"/>
    </row>
    <row r="429" spans="1:5">
      <c r="A429" s="66"/>
      <c r="B429" s="66"/>
      <c r="C429" s="19"/>
      <c r="D429" s="19"/>
      <c r="E429" s="19"/>
    </row>
    <row r="430" spans="1:5">
      <c r="A430" s="66"/>
      <c r="B430" s="66"/>
      <c r="C430" s="19"/>
      <c r="D430" s="19"/>
      <c r="E430" s="19"/>
    </row>
    <row r="431" spans="1:5">
      <c r="A431" s="66"/>
      <c r="B431" s="66"/>
      <c r="C431" s="19"/>
      <c r="D431" s="19"/>
      <c r="E431" s="19"/>
    </row>
    <row r="432" spans="1:5">
      <c r="A432" s="66"/>
      <c r="B432" s="66"/>
      <c r="C432" s="19"/>
      <c r="D432" s="19"/>
      <c r="E432" s="19"/>
    </row>
    <row r="433" spans="1:5">
      <c r="A433" s="66"/>
      <c r="B433" s="66"/>
      <c r="C433" s="19"/>
      <c r="D433" s="19"/>
      <c r="E433" s="19"/>
    </row>
    <row r="434" spans="1:5">
      <c r="A434" s="66"/>
      <c r="B434" s="66"/>
      <c r="C434" s="19"/>
      <c r="D434" s="19"/>
      <c r="E434" s="19"/>
    </row>
    <row r="435" spans="1:5">
      <c r="A435" s="66"/>
      <c r="B435" s="66"/>
      <c r="C435" s="19"/>
      <c r="D435" s="19"/>
      <c r="E435" s="19"/>
    </row>
    <row r="436" spans="1:5">
      <c r="A436" s="66"/>
      <c r="B436" s="66"/>
      <c r="C436" s="19"/>
      <c r="D436" s="19"/>
      <c r="E436" s="19"/>
    </row>
    <row r="437" spans="1:5">
      <c r="A437" s="66"/>
      <c r="B437" s="66"/>
      <c r="C437" s="19"/>
      <c r="D437" s="19"/>
      <c r="E437" s="19"/>
    </row>
    <row r="438" spans="1:5">
      <c r="A438" s="66"/>
      <c r="B438" s="66"/>
      <c r="C438" s="19"/>
      <c r="D438" s="19"/>
      <c r="E438" s="19"/>
    </row>
    <row r="439" spans="1:5">
      <c r="A439" s="66"/>
      <c r="B439" s="66"/>
      <c r="C439" s="19"/>
      <c r="D439" s="19"/>
      <c r="E439" s="19"/>
    </row>
    <row r="440" spans="1:5">
      <c r="A440" s="66"/>
      <c r="B440" s="66"/>
      <c r="C440" s="19"/>
      <c r="D440" s="19"/>
      <c r="E440" s="19"/>
    </row>
    <row r="441" spans="1:5">
      <c r="A441" s="66"/>
      <c r="B441" s="66"/>
      <c r="C441" s="19"/>
      <c r="D441" s="19"/>
      <c r="E441" s="19"/>
    </row>
    <row r="442" spans="1:5">
      <c r="A442" s="66"/>
      <c r="B442" s="66"/>
      <c r="C442" s="19"/>
      <c r="D442" s="19"/>
      <c r="E442" s="19"/>
    </row>
    <row r="443" spans="1:5">
      <c r="A443" s="66"/>
      <c r="B443" s="66"/>
      <c r="C443" s="19"/>
      <c r="D443" s="19"/>
      <c r="E443" s="19"/>
    </row>
    <row r="444" spans="1:5">
      <c r="A444" s="66"/>
      <c r="B444" s="66"/>
      <c r="C444" s="19"/>
      <c r="D444" s="19"/>
      <c r="E444" s="19"/>
    </row>
    <row r="445" spans="1:5">
      <c r="A445" s="66"/>
      <c r="B445" s="66"/>
      <c r="C445" s="19"/>
      <c r="D445" s="19"/>
      <c r="E445" s="19"/>
    </row>
    <row r="446" spans="1:5">
      <c r="A446" s="66"/>
      <c r="B446" s="66"/>
      <c r="C446" s="19"/>
      <c r="D446" s="19"/>
      <c r="E446" s="19"/>
    </row>
    <row r="447" spans="1:5">
      <c r="A447" s="66"/>
      <c r="B447" s="66"/>
      <c r="C447" s="19"/>
      <c r="D447" s="19"/>
      <c r="E447" s="19"/>
    </row>
    <row r="448" spans="1:5">
      <c r="A448" s="66"/>
      <c r="B448" s="66"/>
      <c r="C448" s="19"/>
      <c r="D448" s="19"/>
      <c r="E448" s="19"/>
    </row>
    <row r="449" spans="1:5">
      <c r="A449" s="66"/>
      <c r="B449" s="66"/>
      <c r="C449" s="19"/>
      <c r="D449" s="19"/>
      <c r="E449" s="19"/>
    </row>
    <row r="450" spans="1:5">
      <c r="A450" s="66"/>
      <c r="B450" s="66"/>
      <c r="C450" s="19"/>
      <c r="D450" s="19"/>
      <c r="E450" s="19"/>
    </row>
    <row r="451" spans="1:5">
      <c r="A451" s="66"/>
      <c r="B451" s="66"/>
      <c r="C451" s="19"/>
      <c r="D451" s="19"/>
      <c r="E451" s="19"/>
    </row>
    <row r="452" spans="1:5">
      <c r="A452" s="66"/>
      <c r="B452" s="66"/>
      <c r="C452" s="19"/>
      <c r="D452" s="19"/>
      <c r="E452" s="19"/>
    </row>
    <row r="453" spans="1:5">
      <c r="A453" s="66"/>
      <c r="B453" s="66"/>
      <c r="C453" s="19"/>
      <c r="D453" s="19"/>
      <c r="E453" s="19"/>
    </row>
    <row r="454" spans="1:5">
      <c r="A454" s="66"/>
      <c r="B454" s="66"/>
      <c r="C454" s="19"/>
      <c r="D454" s="19"/>
      <c r="E454" s="19"/>
    </row>
    <row r="455" spans="1:5">
      <c r="A455" s="66"/>
      <c r="B455" s="66"/>
      <c r="C455" s="19"/>
      <c r="D455" s="19"/>
      <c r="E455" s="19"/>
    </row>
    <row r="456" spans="1:5">
      <c r="A456" s="66"/>
      <c r="B456" s="66"/>
      <c r="C456" s="19"/>
      <c r="D456" s="19"/>
      <c r="E456" s="19"/>
    </row>
    <row r="457" spans="1:5">
      <c r="A457" s="66"/>
      <c r="B457" s="66"/>
      <c r="C457" s="19"/>
      <c r="D457" s="19"/>
      <c r="E457" s="19"/>
    </row>
    <row r="458" spans="1:5">
      <c r="A458" s="66"/>
      <c r="B458" s="66"/>
      <c r="C458" s="19"/>
      <c r="D458" s="19"/>
      <c r="E458" s="19"/>
    </row>
    <row r="459" spans="1:5">
      <c r="A459" s="66"/>
      <c r="B459" s="66"/>
      <c r="C459" s="19"/>
      <c r="D459" s="19"/>
      <c r="E459" s="19"/>
    </row>
    <row r="460" spans="1:5">
      <c r="A460" s="66"/>
      <c r="B460" s="66"/>
      <c r="C460" s="19"/>
      <c r="D460" s="19"/>
      <c r="E460" s="19"/>
    </row>
    <row r="461" spans="1:5">
      <c r="A461" s="66"/>
      <c r="B461" s="66"/>
      <c r="C461" s="19"/>
      <c r="D461" s="19"/>
      <c r="E461" s="19"/>
    </row>
    <row r="462" spans="1:5">
      <c r="A462" s="66"/>
      <c r="B462" s="66"/>
      <c r="C462" s="19"/>
      <c r="D462" s="19"/>
      <c r="E462" s="19"/>
    </row>
    <row r="463" spans="1:5">
      <c r="A463" s="66"/>
      <c r="B463" s="66"/>
      <c r="C463" s="19"/>
      <c r="D463" s="19"/>
      <c r="E463" s="19"/>
    </row>
    <row r="464" spans="1:5">
      <c r="A464" s="66"/>
      <c r="B464" s="66"/>
      <c r="C464" s="19"/>
      <c r="D464" s="19"/>
      <c r="E464" s="19"/>
    </row>
    <row r="465" spans="1:5">
      <c r="A465" s="66"/>
      <c r="B465" s="66"/>
      <c r="C465" s="19"/>
      <c r="D465" s="19"/>
      <c r="E465" s="19"/>
    </row>
    <row r="466" spans="1:5">
      <c r="A466" s="66"/>
      <c r="B466" s="66"/>
      <c r="C466" s="19"/>
      <c r="D466" s="19"/>
      <c r="E466" s="19"/>
    </row>
    <row r="467" spans="1:5">
      <c r="A467" s="66"/>
      <c r="B467" s="66"/>
      <c r="C467" s="19"/>
      <c r="D467" s="19"/>
      <c r="E467" s="19"/>
    </row>
    <row r="468" spans="1:5">
      <c r="A468" s="66"/>
      <c r="B468" s="66"/>
      <c r="C468" s="19"/>
      <c r="D468" s="19"/>
      <c r="E468" s="19"/>
    </row>
    <row r="469" spans="1:5">
      <c r="A469" s="66"/>
      <c r="B469" s="66"/>
      <c r="C469" s="19"/>
      <c r="D469" s="19"/>
      <c r="E469" s="19"/>
    </row>
    <row r="470" spans="1:5">
      <c r="A470" s="66"/>
      <c r="B470" s="66"/>
      <c r="C470" s="19"/>
      <c r="D470" s="19"/>
      <c r="E470" s="19"/>
    </row>
    <row r="471" spans="1:5">
      <c r="A471" s="66"/>
      <c r="B471" s="66"/>
      <c r="C471" s="19"/>
      <c r="D471" s="19"/>
      <c r="E471" s="19"/>
    </row>
    <row r="472" spans="1:5">
      <c r="A472" s="66"/>
      <c r="B472" s="66"/>
      <c r="C472" s="19"/>
      <c r="D472" s="19"/>
      <c r="E472" s="19"/>
    </row>
    <row r="473" spans="1:5">
      <c r="A473" s="66"/>
      <c r="B473" s="66"/>
      <c r="C473" s="19"/>
      <c r="D473" s="19"/>
      <c r="E473" s="19"/>
    </row>
    <row r="474" spans="1:5">
      <c r="A474" s="66"/>
      <c r="B474" s="66"/>
      <c r="C474" s="19"/>
      <c r="D474" s="19"/>
      <c r="E474" s="19"/>
    </row>
    <row r="475" spans="1:5">
      <c r="A475" s="66"/>
      <c r="B475" s="66"/>
      <c r="C475" s="19"/>
      <c r="D475" s="19"/>
      <c r="E475" s="19"/>
    </row>
    <row r="476" spans="1:5">
      <c r="A476" s="66"/>
      <c r="B476" s="66"/>
      <c r="C476" s="19"/>
      <c r="D476" s="19"/>
      <c r="E476" s="19"/>
    </row>
    <row r="477" spans="1:5">
      <c r="A477" s="66"/>
      <c r="B477" s="66"/>
      <c r="C477" s="19"/>
      <c r="D477" s="19"/>
      <c r="E477" s="19"/>
    </row>
    <row r="478" spans="1:5">
      <c r="A478" s="66"/>
      <c r="B478" s="66"/>
      <c r="C478" s="19"/>
      <c r="D478" s="19"/>
      <c r="E478" s="19"/>
    </row>
    <row r="479" spans="1:5">
      <c r="A479" s="66"/>
      <c r="B479" s="66"/>
      <c r="C479" s="19"/>
      <c r="D479" s="19"/>
      <c r="E479" s="19"/>
    </row>
    <row r="480" spans="1:5">
      <c r="A480" s="66"/>
      <c r="B480" s="66"/>
      <c r="C480" s="19"/>
      <c r="D480" s="19"/>
      <c r="E480" s="19"/>
    </row>
    <row r="481" spans="1:5">
      <c r="A481" s="66"/>
      <c r="B481" s="66"/>
      <c r="C481" s="19"/>
      <c r="D481" s="19"/>
      <c r="E481" s="19"/>
    </row>
    <row r="482" spans="1:5">
      <c r="A482" s="66"/>
      <c r="B482" s="66"/>
      <c r="C482" s="19"/>
      <c r="D482" s="19"/>
      <c r="E482" s="19"/>
    </row>
    <row r="483" spans="1:5">
      <c r="A483" s="66"/>
      <c r="B483" s="66"/>
      <c r="C483" s="19"/>
      <c r="D483" s="19"/>
      <c r="E483" s="19"/>
    </row>
    <row r="484" spans="1:5">
      <c r="A484" s="66"/>
      <c r="B484" s="66"/>
      <c r="C484" s="19"/>
      <c r="D484" s="19"/>
      <c r="E484" s="19"/>
    </row>
    <row r="485" spans="1:5">
      <c r="A485" s="66"/>
      <c r="B485" s="66"/>
      <c r="C485" s="19"/>
      <c r="D485" s="19"/>
      <c r="E485" s="19"/>
    </row>
    <row r="486" spans="1:5">
      <c r="A486" s="66"/>
      <c r="B486" s="66"/>
      <c r="C486" s="19"/>
      <c r="D486" s="19"/>
      <c r="E486" s="19"/>
    </row>
    <row r="487" spans="1:5">
      <c r="A487" s="66"/>
      <c r="B487" s="66"/>
      <c r="C487" s="19"/>
      <c r="D487" s="19"/>
      <c r="E487" s="19"/>
    </row>
    <row r="488" spans="1:5">
      <c r="A488" s="66"/>
      <c r="B488" s="66"/>
      <c r="C488" s="19"/>
      <c r="D488" s="19"/>
      <c r="E488" s="19"/>
    </row>
    <row r="489" spans="1:5">
      <c r="A489" s="66"/>
      <c r="B489" s="66"/>
      <c r="C489" s="19"/>
      <c r="D489" s="19"/>
      <c r="E489" s="19"/>
    </row>
    <row r="490" spans="1:5">
      <c r="A490" s="66"/>
      <c r="B490" s="66"/>
      <c r="C490" s="19"/>
      <c r="D490" s="19"/>
      <c r="E490" s="19"/>
    </row>
    <row r="491" spans="1:5">
      <c r="A491" s="66"/>
      <c r="B491" s="66"/>
      <c r="C491" s="19"/>
      <c r="D491" s="19"/>
      <c r="E491" s="19"/>
    </row>
    <row r="492" spans="1:5">
      <c r="A492" s="66"/>
      <c r="B492" s="66"/>
      <c r="C492" s="19"/>
      <c r="D492" s="19"/>
      <c r="E492" s="19"/>
    </row>
    <row r="493" spans="1:5">
      <c r="A493" s="66"/>
      <c r="B493" s="66"/>
      <c r="C493" s="19"/>
      <c r="D493" s="19"/>
      <c r="E493" s="19"/>
    </row>
    <row r="494" spans="1:5">
      <c r="A494" s="66"/>
      <c r="B494" s="66"/>
      <c r="C494" s="19"/>
      <c r="D494" s="19"/>
      <c r="E494" s="19"/>
    </row>
    <row r="495" spans="1:5">
      <c r="A495" s="66"/>
      <c r="B495" s="66"/>
      <c r="C495" s="19"/>
      <c r="D495" s="19"/>
      <c r="E495" s="19"/>
    </row>
    <row r="496" spans="1:5">
      <c r="A496" s="66"/>
      <c r="B496" s="66"/>
      <c r="C496" s="19"/>
      <c r="D496" s="19"/>
      <c r="E496" s="19"/>
    </row>
    <row r="497" spans="1:5">
      <c r="A497" s="66"/>
      <c r="B497" s="66"/>
      <c r="C497" s="19"/>
      <c r="D497" s="19"/>
      <c r="E497" s="19"/>
    </row>
    <row r="498" spans="1:5">
      <c r="A498" s="66"/>
      <c r="B498" s="66"/>
      <c r="C498" s="19"/>
      <c r="D498" s="19"/>
      <c r="E498" s="19"/>
    </row>
    <row r="499" spans="1:5">
      <c r="A499" s="66"/>
      <c r="B499" s="66"/>
      <c r="C499" s="19"/>
      <c r="D499" s="19"/>
      <c r="E499" s="19"/>
    </row>
    <row r="500" spans="1:5">
      <c r="A500" s="66"/>
      <c r="B500" s="66"/>
      <c r="C500" s="19"/>
      <c r="D500" s="19"/>
      <c r="E500" s="19"/>
    </row>
    <row r="501" spans="1:5">
      <c r="A501" s="66"/>
      <c r="B501" s="66"/>
      <c r="C501" s="19"/>
      <c r="D501" s="19"/>
      <c r="E501" s="19"/>
    </row>
    <row r="502" spans="1:5">
      <c r="A502" s="66"/>
      <c r="B502" s="66"/>
      <c r="C502" s="19"/>
      <c r="D502" s="19"/>
      <c r="E502" s="19"/>
    </row>
    <row r="503" spans="1:5">
      <c r="A503" s="66"/>
      <c r="B503" s="66"/>
      <c r="C503" s="19"/>
      <c r="D503" s="19"/>
      <c r="E503" s="19"/>
    </row>
    <row r="504" spans="1:5">
      <c r="A504" s="66"/>
      <c r="B504" s="66"/>
      <c r="C504" s="19"/>
      <c r="D504" s="19"/>
      <c r="E504" s="19"/>
    </row>
    <row r="505" spans="1:5">
      <c r="A505" s="66"/>
      <c r="B505" s="66"/>
      <c r="C505" s="19"/>
      <c r="D505" s="19"/>
      <c r="E505" s="19"/>
    </row>
    <row r="506" spans="1:5">
      <c r="A506" s="66"/>
      <c r="B506" s="66"/>
      <c r="C506" s="19"/>
      <c r="D506" s="19"/>
      <c r="E506" s="19"/>
    </row>
    <row r="507" spans="1:5">
      <c r="A507" s="66"/>
      <c r="B507" s="66"/>
      <c r="C507" s="19"/>
      <c r="D507" s="19"/>
      <c r="E507" s="19"/>
    </row>
    <row r="508" spans="1:5">
      <c r="A508" s="66"/>
      <c r="B508" s="66"/>
      <c r="C508" s="19"/>
      <c r="D508" s="19"/>
      <c r="E508" s="19"/>
    </row>
    <row r="509" spans="1:5">
      <c r="A509" s="66"/>
      <c r="B509" s="66"/>
      <c r="C509" s="19"/>
      <c r="D509" s="19"/>
      <c r="E509" s="19"/>
    </row>
    <row r="510" spans="1:5">
      <c r="A510" s="66"/>
      <c r="B510" s="66"/>
      <c r="C510" s="19"/>
      <c r="D510" s="19"/>
      <c r="E510" s="19"/>
    </row>
    <row r="511" spans="1:5">
      <c r="A511" s="66"/>
      <c r="B511" s="66"/>
      <c r="C511" s="19"/>
      <c r="D511" s="19"/>
      <c r="E511" s="19"/>
    </row>
    <row r="512" spans="1:5">
      <c r="A512" s="66"/>
      <c r="B512" s="66"/>
      <c r="C512" s="19"/>
      <c r="D512" s="19"/>
      <c r="E512" s="19"/>
    </row>
    <row r="513" spans="1:5">
      <c r="A513" s="66"/>
      <c r="B513" s="66"/>
      <c r="C513" s="19"/>
      <c r="D513" s="19"/>
      <c r="E513" s="19"/>
    </row>
    <row r="514" spans="1:5">
      <c r="A514" s="66"/>
      <c r="B514" s="66"/>
      <c r="C514" s="19"/>
      <c r="D514" s="19"/>
      <c r="E514" s="19"/>
    </row>
    <row r="515" spans="1:5">
      <c r="A515" s="66"/>
      <c r="B515" s="66"/>
      <c r="C515" s="19"/>
      <c r="D515" s="19"/>
      <c r="E515" s="19"/>
    </row>
    <row r="516" spans="1:5">
      <c r="A516" s="66"/>
      <c r="B516" s="66"/>
      <c r="C516" s="19"/>
      <c r="D516" s="19"/>
      <c r="E516" s="19"/>
    </row>
    <row r="517" spans="1:5">
      <c r="A517" s="66"/>
      <c r="B517" s="66"/>
      <c r="C517" s="19"/>
      <c r="D517" s="19"/>
      <c r="E517" s="19"/>
    </row>
    <row r="518" spans="1:5">
      <c r="A518" s="66"/>
      <c r="B518" s="66"/>
      <c r="C518" s="19"/>
      <c r="D518" s="19"/>
      <c r="E518" s="19"/>
    </row>
    <row r="519" spans="1:5">
      <c r="A519" s="66"/>
      <c r="B519" s="66"/>
      <c r="C519" s="19"/>
      <c r="D519" s="19"/>
      <c r="E519" s="19"/>
    </row>
    <row r="520" spans="1:5">
      <c r="A520" s="66"/>
      <c r="B520" s="66"/>
      <c r="C520" s="19"/>
      <c r="D520" s="19"/>
      <c r="E520" s="19"/>
    </row>
    <row r="521" spans="1:5">
      <c r="A521" s="66"/>
      <c r="B521" s="66"/>
      <c r="C521" s="19"/>
      <c r="D521" s="19"/>
      <c r="E521" s="19"/>
    </row>
    <row r="522" spans="1:5">
      <c r="A522" s="66"/>
      <c r="B522" s="66"/>
      <c r="C522" s="19"/>
      <c r="D522" s="19"/>
      <c r="E522" s="19"/>
    </row>
    <row r="523" spans="1:5">
      <c r="A523" s="66"/>
      <c r="B523" s="66"/>
      <c r="C523" s="19"/>
      <c r="D523" s="19"/>
      <c r="E523" s="19"/>
    </row>
    <row r="524" spans="1:5">
      <c r="A524" s="66"/>
      <c r="B524" s="66"/>
      <c r="C524" s="19"/>
      <c r="D524" s="19"/>
      <c r="E524" s="19"/>
    </row>
    <row r="525" spans="1:5">
      <c r="A525" s="66"/>
      <c r="B525" s="66"/>
      <c r="C525" s="19"/>
      <c r="D525" s="19"/>
      <c r="E525" s="19"/>
    </row>
    <row r="526" spans="1:5">
      <c r="A526" s="66"/>
      <c r="B526" s="66"/>
      <c r="C526" s="19"/>
      <c r="D526" s="19"/>
      <c r="E526" s="19"/>
    </row>
    <row r="527" spans="1:5">
      <c r="A527" s="66"/>
      <c r="B527" s="66"/>
      <c r="C527" s="19"/>
      <c r="D527" s="19"/>
      <c r="E527" s="19"/>
    </row>
    <row r="528" spans="1:5">
      <c r="A528" s="66"/>
      <c r="B528" s="66"/>
      <c r="C528" s="19"/>
      <c r="D528" s="19"/>
      <c r="E528" s="19"/>
    </row>
    <row r="529" spans="1:5">
      <c r="A529" s="66"/>
      <c r="B529" s="66"/>
      <c r="C529" s="19"/>
      <c r="D529" s="19"/>
      <c r="E529" s="19"/>
    </row>
    <row r="530" spans="1:5">
      <c r="A530" s="66"/>
      <c r="B530" s="66"/>
      <c r="C530" s="19"/>
      <c r="D530" s="19"/>
      <c r="E530" s="19"/>
    </row>
    <row r="531" spans="1:5">
      <c r="A531" s="66"/>
      <c r="B531" s="66"/>
      <c r="C531" s="19"/>
      <c r="D531" s="19"/>
      <c r="E531" s="19"/>
    </row>
    <row r="532" spans="1:5">
      <c r="A532" s="66"/>
      <c r="B532" s="66"/>
      <c r="C532" s="19"/>
      <c r="D532" s="19"/>
      <c r="E532" s="19"/>
    </row>
    <row r="533" spans="1:5">
      <c r="A533" s="66"/>
      <c r="B533" s="66"/>
      <c r="C533" s="19"/>
      <c r="D533" s="19"/>
      <c r="E533" s="19"/>
    </row>
    <row r="534" spans="1:5">
      <c r="A534" s="66"/>
      <c r="B534" s="66"/>
      <c r="C534" s="19"/>
      <c r="D534" s="19"/>
      <c r="E534" s="19"/>
    </row>
    <row r="535" spans="1:5">
      <c r="A535" s="66"/>
      <c r="B535" s="66"/>
      <c r="C535" s="19"/>
      <c r="D535" s="19"/>
      <c r="E535" s="19"/>
    </row>
    <row r="536" spans="1:5">
      <c r="A536" s="66"/>
      <c r="B536" s="66"/>
      <c r="C536" s="19"/>
      <c r="D536" s="19"/>
      <c r="E536" s="19"/>
    </row>
    <row r="537" spans="1:5">
      <c r="A537" s="66"/>
      <c r="B537" s="66"/>
      <c r="C537" s="19"/>
      <c r="D537" s="19"/>
      <c r="E537" s="19"/>
    </row>
    <row r="538" spans="1:5">
      <c r="A538" s="66"/>
      <c r="B538" s="66"/>
      <c r="C538" s="19"/>
      <c r="D538" s="19"/>
      <c r="E538" s="19"/>
    </row>
    <row r="539" spans="1:5">
      <c r="A539" s="66"/>
      <c r="B539" s="66"/>
      <c r="C539" s="19"/>
      <c r="D539" s="19"/>
      <c r="E539" s="19"/>
    </row>
    <row r="540" spans="1:5">
      <c r="A540" s="66"/>
      <c r="B540" s="66"/>
      <c r="C540" s="19"/>
      <c r="D540" s="19"/>
      <c r="E540" s="19"/>
    </row>
    <row r="541" spans="1:5">
      <c r="A541" s="66"/>
      <c r="B541" s="66"/>
      <c r="C541" s="19"/>
      <c r="D541" s="19"/>
      <c r="E541" s="19"/>
    </row>
    <row r="542" spans="1:5">
      <c r="A542" s="66"/>
      <c r="B542" s="66"/>
      <c r="C542" s="19"/>
      <c r="D542" s="19"/>
      <c r="E542" s="19"/>
    </row>
    <row r="543" spans="1:5">
      <c r="A543" s="66"/>
      <c r="B543" s="66"/>
      <c r="C543" s="19"/>
      <c r="D543" s="19"/>
      <c r="E543" s="19"/>
    </row>
    <row r="544" spans="1:5">
      <c r="A544" s="66"/>
      <c r="B544" s="66"/>
      <c r="C544" s="19"/>
      <c r="D544" s="19"/>
      <c r="E544" s="19"/>
    </row>
    <row r="545" spans="1:5">
      <c r="A545" s="66"/>
      <c r="B545" s="66"/>
      <c r="C545" s="19"/>
      <c r="D545" s="19"/>
      <c r="E545" s="19"/>
    </row>
    <row r="546" spans="1:5">
      <c r="A546" s="66"/>
      <c r="B546" s="66"/>
      <c r="C546" s="19"/>
      <c r="D546" s="19"/>
      <c r="E546" s="19"/>
    </row>
    <row r="547" spans="1:5">
      <c r="A547" s="66"/>
      <c r="B547" s="66"/>
      <c r="C547" s="19"/>
      <c r="D547" s="19"/>
      <c r="E547" s="19"/>
    </row>
    <row r="548" spans="1:5">
      <c r="A548" s="66"/>
      <c r="B548" s="66"/>
      <c r="C548" s="19"/>
      <c r="D548" s="19"/>
      <c r="E548" s="19"/>
    </row>
    <row r="549" spans="1:5">
      <c r="A549" s="66"/>
      <c r="B549" s="66"/>
      <c r="C549" s="19"/>
      <c r="D549" s="19"/>
      <c r="E549" s="19"/>
    </row>
    <row r="550" spans="1:5">
      <c r="A550" s="66"/>
      <c r="B550" s="66"/>
      <c r="C550" s="19"/>
      <c r="D550" s="19"/>
      <c r="E550" s="19"/>
    </row>
    <row r="551" spans="1:5">
      <c r="A551" s="66"/>
      <c r="B551" s="66"/>
      <c r="C551" s="19"/>
      <c r="D551" s="19"/>
      <c r="E551" s="19"/>
    </row>
    <row r="552" spans="1:5">
      <c r="A552" s="66"/>
      <c r="B552" s="66"/>
      <c r="C552" s="19"/>
      <c r="D552" s="19"/>
      <c r="E552" s="19"/>
    </row>
    <row r="553" spans="1:5">
      <c r="A553" s="66"/>
      <c r="B553" s="66"/>
      <c r="C553" s="19"/>
      <c r="D553" s="19"/>
      <c r="E553" s="19"/>
    </row>
    <row r="554" spans="1:5">
      <c r="A554" s="66"/>
      <c r="B554" s="66"/>
      <c r="C554" s="19"/>
      <c r="D554" s="19"/>
      <c r="E554" s="19"/>
    </row>
    <row r="555" spans="1:5">
      <c r="A555" s="66"/>
      <c r="B555" s="66"/>
      <c r="C555" s="19"/>
      <c r="D555" s="19"/>
      <c r="E555" s="19"/>
    </row>
    <row r="556" spans="1:5">
      <c r="A556" s="66"/>
      <c r="B556" s="66"/>
      <c r="C556" s="19"/>
      <c r="D556" s="19"/>
      <c r="E556" s="19"/>
    </row>
    <row r="557" spans="1:5">
      <c r="A557" s="66"/>
      <c r="B557" s="66"/>
      <c r="C557" s="19"/>
      <c r="D557" s="19"/>
      <c r="E557" s="19"/>
    </row>
    <row r="558" spans="1:5">
      <c r="A558" s="66"/>
      <c r="B558" s="66"/>
      <c r="C558" s="19"/>
      <c r="D558" s="19"/>
      <c r="E558" s="19"/>
    </row>
    <row r="559" spans="1:5">
      <c r="A559" s="66"/>
      <c r="B559" s="66"/>
      <c r="C559" s="19"/>
      <c r="D559" s="19"/>
      <c r="E559" s="19"/>
    </row>
    <row r="560" spans="1:5">
      <c r="A560" s="66"/>
      <c r="B560" s="66"/>
      <c r="C560" s="19"/>
      <c r="D560" s="19"/>
      <c r="E560" s="19"/>
    </row>
    <row r="561" spans="1:5">
      <c r="A561" s="66"/>
      <c r="B561" s="66"/>
      <c r="C561" s="19"/>
      <c r="D561" s="19"/>
      <c r="E561" s="19"/>
    </row>
    <row r="562" spans="1:5">
      <c r="A562" s="66"/>
      <c r="B562" s="66"/>
      <c r="C562" s="19"/>
      <c r="D562" s="19"/>
      <c r="E562" s="19"/>
    </row>
    <row r="563" spans="1:5">
      <c r="A563" s="66"/>
      <c r="B563" s="66"/>
      <c r="C563" s="19"/>
      <c r="D563" s="19"/>
      <c r="E563" s="19"/>
    </row>
    <row r="564" spans="1:5">
      <c r="A564" s="66"/>
      <c r="B564" s="66"/>
      <c r="C564" s="19"/>
      <c r="D564" s="19"/>
      <c r="E564" s="19"/>
    </row>
    <row r="565" spans="1:5">
      <c r="A565" s="66"/>
      <c r="B565" s="66"/>
      <c r="C565" s="19"/>
      <c r="D565" s="19"/>
      <c r="E565" s="19"/>
    </row>
    <row r="566" spans="1:5">
      <c r="A566" s="66"/>
      <c r="B566" s="66"/>
      <c r="C566" s="19"/>
      <c r="D566" s="19"/>
      <c r="E566" s="19"/>
    </row>
    <row r="567" spans="1:5">
      <c r="A567" s="66"/>
      <c r="B567" s="66"/>
      <c r="C567" s="19"/>
      <c r="D567" s="19"/>
      <c r="E567" s="19"/>
    </row>
    <row r="568" spans="1:5">
      <c r="A568" s="66"/>
      <c r="B568" s="66"/>
      <c r="C568" s="19"/>
      <c r="D568" s="19"/>
      <c r="E568" s="19"/>
    </row>
    <row r="569" spans="1:5">
      <c r="A569" s="66"/>
      <c r="B569" s="66"/>
      <c r="C569" s="19"/>
      <c r="D569" s="19"/>
      <c r="E569" s="19"/>
    </row>
    <row r="570" spans="1:5">
      <c r="A570" s="66"/>
      <c r="B570" s="66"/>
      <c r="C570" s="19"/>
      <c r="D570" s="19"/>
      <c r="E570" s="19"/>
    </row>
    <row r="571" spans="1:5">
      <c r="A571" s="66"/>
      <c r="B571" s="66"/>
      <c r="C571" s="19"/>
      <c r="D571" s="19"/>
      <c r="E571" s="19"/>
    </row>
    <row r="572" spans="1:5">
      <c r="A572" s="66"/>
      <c r="B572" s="66"/>
      <c r="C572" s="19"/>
      <c r="D572" s="19"/>
      <c r="E572" s="19"/>
    </row>
    <row r="573" spans="1:5">
      <c r="A573" s="66"/>
      <c r="B573" s="66"/>
      <c r="C573" s="19"/>
      <c r="D573" s="19"/>
      <c r="E573" s="19"/>
    </row>
    <row r="574" spans="1:5">
      <c r="A574" s="66"/>
      <c r="B574" s="66"/>
      <c r="C574" s="19"/>
      <c r="D574" s="19"/>
      <c r="E574" s="19"/>
    </row>
    <row r="575" spans="1:5">
      <c r="A575" s="66"/>
      <c r="B575" s="66"/>
      <c r="C575" s="19"/>
      <c r="D575" s="19"/>
      <c r="E575" s="19"/>
    </row>
    <row r="576" spans="1:5">
      <c r="A576" s="66"/>
      <c r="B576" s="66"/>
      <c r="C576" s="19"/>
      <c r="D576" s="19"/>
      <c r="E576" s="19"/>
    </row>
    <row r="577" spans="1:5">
      <c r="A577" s="66"/>
      <c r="B577" s="66"/>
      <c r="C577" s="19"/>
      <c r="D577" s="19"/>
      <c r="E577" s="19"/>
    </row>
    <row r="578" spans="1:5">
      <c r="A578" s="66"/>
      <c r="B578" s="66"/>
      <c r="C578" s="19"/>
      <c r="D578" s="19"/>
      <c r="E578" s="19"/>
    </row>
    <row r="579" spans="1:5">
      <c r="A579" s="66"/>
      <c r="B579" s="66"/>
      <c r="C579" s="19"/>
      <c r="D579" s="19"/>
      <c r="E579" s="19"/>
    </row>
    <row r="580" spans="1:5">
      <c r="A580" s="66"/>
      <c r="B580" s="66"/>
      <c r="C580" s="19"/>
      <c r="D580" s="19"/>
      <c r="E580" s="19"/>
    </row>
    <row r="581" spans="1:5">
      <c r="A581" s="66"/>
      <c r="B581" s="66"/>
      <c r="C581" s="19"/>
      <c r="D581" s="19"/>
      <c r="E581" s="19"/>
    </row>
    <row r="582" spans="1:5">
      <c r="A582" s="66"/>
      <c r="B582" s="66"/>
      <c r="C582" s="19"/>
      <c r="D582" s="19"/>
      <c r="E582" s="19"/>
    </row>
    <row r="583" spans="1:5">
      <c r="A583" s="66"/>
      <c r="B583" s="66"/>
      <c r="C583" s="19"/>
      <c r="D583" s="19"/>
      <c r="E583" s="19"/>
    </row>
    <row r="584" spans="1:5">
      <c r="A584" s="66"/>
      <c r="B584" s="66"/>
      <c r="C584" s="19"/>
      <c r="D584" s="19"/>
      <c r="E584" s="19"/>
    </row>
    <row r="585" spans="1:5">
      <c r="A585" s="66"/>
      <c r="B585" s="66"/>
      <c r="C585" s="19"/>
      <c r="D585" s="19"/>
      <c r="E585" s="19"/>
    </row>
    <row r="586" spans="1:5">
      <c r="A586" s="66"/>
      <c r="B586" s="66"/>
      <c r="C586" s="19"/>
      <c r="D586" s="19"/>
      <c r="E586" s="19"/>
    </row>
    <row r="587" spans="1:5">
      <c r="A587" s="66"/>
      <c r="B587" s="66"/>
      <c r="C587" s="19"/>
      <c r="D587" s="19"/>
      <c r="E587" s="19"/>
    </row>
    <row r="588" spans="1:5">
      <c r="A588" s="66"/>
      <c r="B588" s="66"/>
      <c r="C588" s="19"/>
      <c r="D588" s="19"/>
      <c r="E588" s="19"/>
    </row>
    <row r="589" spans="1:5">
      <c r="A589" s="66"/>
      <c r="B589" s="66"/>
      <c r="C589" s="19"/>
      <c r="D589" s="19"/>
      <c r="E589" s="19"/>
    </row>
    <row r="590" spans="1:5">
      <c r="A590" s="66"/>
      <c r="B590" s="66"/>
      <c r="C590" s="19"/>
      <c r="D590" s="19"/>
      <c r="E590" s="19"/>
    </row>
    <row r="591" spans="1:5">
      <c r="A591" s="66"/>
      <c r="B591" s="66"/>
      <c r="C591" s="19"/>
      <c r="D591" s="19"/>
      <c r="E591" s="19"/>
    </row>
    <row r="592" spans="1:5">
      <c r="A592" s="66"/>
      <c r="B592" s="66"/>
      <c r="C592" s="19"/>
      <c r="D592" s="19"/>
      <c r="E592" s="19"/>
    </row>
    <row r="593" spans="1:5">
      <c r="A593" s="66"/>
      <c r="B593" s="66"/>
      <c r="C593" s="19"/>
      <c r="D593" s="19"/>
      <c r="E593" s="19"/>
    </row>
    <row r="594" spans="1:5">
      <c r="A594" s="66"/>
      <c r="B594" s="66"/>
      <c r="C594" s="19"/>
      <c r="D594" s="19"/>
      <c r="E594" s="19"/>
    </row>
    <row r="595" spans="1:5">
      <c r="A595" s="66"/>
      <c r="B595" s="66"/>
      <c r="C595" s="19"/>
      <c r="D595" s="19"/>
      <c r="E595" s="19"/>
    </row>
    <row r="596" spans="1:5">
      <c r="A596" s="66"/>
      <c r="B596" s="66"/>
      <c r="C596" s="19"/>
      <c r="D596" s="19"/>
      <c r="E596" s="19"/>
    </row>
    <row r="597" spans="1:5">
      <c r="A597" s="66"/>
      <c r="B597" s="66"/>
      <c r="C597" s="19"/>
      <c r="D597" s="19"/>
      <c r="E597" s="19"/>
    </row>
    <row r="598" spans="1:5">
      <c r="A598" s="66"/>
      <c r="B598" s="66"/>
      <c r="C598" s="19"/>
      <c r="D598" s="19"/>
      <c r="E598" s="19"/>
    </row>
    <row r="599" spans="1:5">
      <c r="A599" s="66"/>
      <c r="B599" s="66"/>
      <c r="C599" s="19"/>
      <c r="D599" s="19"/>
      <c r="E599" s="19"/>
    </row>
    <row r="600" spans="1:5">
      <c r="A600" s="66"/>
      <c r="B600" s="66"/>
      <c r="C600" s="19"/>
      <c r="D600" s="19"/>
      <c r="E600" s="19"/>
    </row>
    <row r="601" spans="1:5">
      <c r="A601" s="66"/>
      <c r="B601" s="66"/>
      <c r="C601" s="19"/>
      <c r="D601" s="19"/>
      <c r="E601" s="19"/>
    </row>
    <row r="602" spans="1:5">
      <c r="A602" s="66"/>
      <c r="B602" s="66"/>
      <c r="C602" s="19"/>
      <c r="D602" s="19"/>
      <c r="E602" s="19"/>
    </row>
    <row r="603" spans="1:5">
      <c r="A603" s="66"/>
      <c r="B603" s="66"/>
      <c r="C603" s="19"/>
      <c r="D603" s="19"/>
      <c r="E603" s="19"/>
    </row>
    <row r="604" spans="1:5">
      <c r="A604" s="66"/>
      <c r="B604" s="66"/>
      <c r="C604" s="19"/>
      <c r="D604" s="19"/>
      <c r="E604" s="19"/>
    </row>
    <row r="605" spans="1:5">
      <c r="A605" s="66"/>
      <c r="B605" s="66"/>
      <c r="C605" s="19"/>
      <c r="D605" s="19"/>
      <c r="E605" s="19"/>
    </row>
    <row r="606" spans="1:5">
      <c r="A606" s="66"/>
      <c r="B606" s="66"/>
      <c r="C606" s="19"/>
      <c r="D606" s="19"/>
      <c r="E606" s="19"/>
    </row>
    <row r="607" spans="1:5">
      <c r="A607" s="66"/>
      <c r="B607" s="66"/>
      <c r="C607" s="19"/>
      <c r="D607" s="19"/>
      <c r="E607" s="19"/>
    </row>
    <row r="608" spans="1:5">
      <c r="A608" s="66"/>
      <c r="B608" s="66"/>
      <c r="C608" s="19"/>
      <c r="D608" s="19"/>
      <c r="E608" s="19"/>
    </row>
    <row r="609" spans="1:5">
      <c r="A609" s="66"/>
      <c r="B609" s="66"/>
      <c r="C609" s="19"/>
      <c r="D609" s="19"/>
      <c r="E609" s="19"/>
    </row>
    <row r="610" spans="1:5">
      <c r="A610" s="66"/>
      <c r="B610" s="66"/>
      <c r="C610" s="19"/>
      <c r="D610" s="19"/>
      <c r="E610" s="19"/>
    </row>
    <row r="611" spans="1:5">
      <c r="A611" s="66"/>
      <c r="B611" s="66"/>
      <c r="C611" s="19"/>
      <c r="D611" s="19"/>
      <c r="E611" s="19"/>
    </row>
    <row r="612" spans="1:5">
      <c r="A612" s="66"/>
      <c r="B612" s="66"/>
      <c r="C612" s="19"/>
      <c r="D612" s="19"/>
      <c r="E612" s="19"/>
    </row>
    <row r="613" spans="1:5">
      <c r="A613" s="66"/>
      <c r="B613" s="66"/>
      <c r="C613" s="19"/>
      <c r="D613" s="19"/>
      <c r="E613" s="19"/>
    </row>
    <row r="614" spans="1:5">
      <c r="A614" s="66"/>
      <c r="B614" s="66"/>
      <c r="C614" s="19"/>
      <c r="D614" s="19"/>
      <c r="E614" s="19"/>
    </row>
    <row r="615" spans="1:5">
      <c r="A615" s="66"/>
      <c r="B615" s="66"/>
      <c r="C615" s="19"/>
      <c r="D615" s="19"/>
      <c r="E615" s="19"/>
    </row>
    <row r="616" spans="1:5">
      <c r="A616" s="66"/>
      <c r="B616" s="66"/>
      <c r="C616" s="19"/>
      <c r="D616" s="19"/>
      <c r="E616" s="19"/>
    </row>
    <row r="617" spans="1:5">
      <c r="A617" s="66"/>
      <c r="B617" s="66"/>
      <c r="C617" s="19"/>
      <c r="D617" s="19"/>
      <c r="E617" s="19"/>
    </row>
    <row r="618" spans="1:5">
      <c r="A618" s="66"/>
      <c r="B618" s="66"/>
      <c r="C618" s="19"/>
      <c r="D618" s="19"/>
      <c r="E618" s="19"/>
    </row>
    <row r="619" spans="1:5">
      <c r="A619" s="66"/>
      <c r="B619" s="66"/>
      <c r="C619" s="19"/>
      <c r="D619" s="19"/>
      <c r="E619" s="19"/>
    </row>
    <row r="620" spans="1:5">
      <c r="A620" s="66"/>
      <c r="B620" s="66"/>
      <c r="C620" s="19"/>
      <c r="D620" s="19"/>
      <c r="E620" s="19"/>
    </row>
    <row r="621" spans="1:5">
      <c r="A621" s="66"/>
      <c r="B621" s="66"/>
      <c r="C621" s="19"/>
      <c r="D621" s="19"/>
      <c r="E621" s="19"/>
    </row>
    <row r="622" spans="1:5">
      <c r="A622" s="66"/>
      <c r="B622" s="66"/>
      <c r="C622" s="19"/>
      <c r="D622" s="19"/>
      <c r="E622" s="19"/>
    </row>
    <row r="623" spans="1:5">
      <c r="A623" s="66"/>
      <c r="B623" s="66"/>
      <c r="C623" s="19"/>
      <c r="D623" s="19"/>
      <c r="E623" s="19"/>
    </row>
    <row r="624" spans="1:5">
      <c r="A624" s="66"/>
      <c r="B624" s="66"/>
      <c r="C624" s="19"/>
      <c r="D624" s="19"/>
      <c r="E624" s="19"/>
    </row>
    <row r="625" spans="1:5">
      <c r="A625" s="66"/>
      <c r="B625" s="66"/>
      <c r="C625" s="19"/>
      <c r="D625" s="19"/>
      <c r="E625" s="19"/>
    </row>
    <row r="626" spans="1:5">
      <c r="A626" s="66"/>
      <c r="B626" s="66"/>
      <c r="C626" s="19"/>
      <c r="D626" s="19"/>
      <c r="E626" s="19"/>
    </row>
    <row r="627" spans="1:5">
      <c r="A627" s="66"/>
      <c r="B627" s="66"/>
      <c r="C627" s="19"/>
      <c r="D627" s="19"/>
      <c r="E627" s="19"/>
    </row>
    <row r="628" spans="1:5">
      <c r="A628" s="66"/>
      <c r="B628" s="66"/>
      <c r="C628" s="19"/>
      <c r="D628" s="19"/>
      <c r="E628" s="19"/>
    </row>
    <row r="629" spans="1:5">
      <c r="A629" s="66"/>
      <c r="B629" s="66"/>
      <c r="C629" s="19"/>
      <c r="D629" s="19"/>
      <c r="E629" s="19"/>
    </row>
    <row r="630" spans="1:5">
      <c r="A630" s="66"/>
      <c r="B630" s="66"/>
      <c r="C630" s="19"/>
      <c r="D630" s="19"/>
      <c r="E630" s="19"/>
    </row>
    <row r="631" spans="1:5">
      <c r="A631" s="66"/>
      <c r="B631" s="66"/>
      <c r="C631" s="19"/>
      <c r="D631" s="19"/>
      <c r="E631" s="19"/>
    </row>
    <row r="632" spans="1:5">
      <c r="A632" s="66"/>
      <c r="B632" s="66"/>
      <c r="C632" s="19"/>
      <c r="D632" s="19"/>
      <c r="E632" s="19"/>
    </row>
    <row r="633" spans="1:5">
      <c r="A633" s="66"/>
      <c r="B633" s="66"/>
      <c r="C633" s="19"/>
      <c r="D633" s="19"/>
      <c r="E633" s="19"/>
    </row>
    <row r="634" spans="1:5">
      <c r="A634" s="66"/>
      <c r="B634" s="66"/>
      <c r="C634" s="19"/>
      <c r="D634" s="19"/>
      <c r="E634" s="19"/>
    </row>
    <row r="635" spans="1:5">
      <c r="A635" s="66"/>
      <c r="B635" s="66"/>
      <c r="C635" s="19"/>
      <c r="D635" s="19"/>
      <c r="E635" s="19"/>
    </row>
    <row r="636" spans="1:5">
      <c r="A636" s="66"/>
      <c r="B636" s="66"/>
      <c r="C636" s="19"/>
      <c r="D636" s="19"/>
      <c r="E636" s="19"/>
    </row>
    <row r="637" spans="1:5">
      <c r="A637" s="66"/>
      <c r="B637" s="66"/>
      <c r="C637" s="19"/>
      <c r="D637" s="19"/>
      <c r="E637" s="19"/>
    </row>
    <row r="638" spans="1:5">
      <c r="A638" s="66"/>
      <c r="B638" s="66"/>
      <c r="C638" s="19"/>
      <c r="D638" s="19"/>
      <c r="E638" s="19"/>
    </row>
    <row r="639" spans="1:5">
      <c r="A639" s="66"/>
      <c r="B639" s="66"/>
      <c r="C639" s="19"/>
      <c r="D639" s="19"/>
      <c r="E639" s="19"/>
    </row>
    <row r="640" spans="1:5">
      <c r="A640" s="66"/>
      <c r="B640" s="66"/>
      <c r="C640" s="19"/>
      <c r="D640" s="19"/>
      <c r="E640" s="19"/>
    </row>
    <row r="641" spans="1:5">
      <c r="A641" s="66"/>
      <c r="B641" s="66"/>
      <c r="C641" s="19"/>
      <c r="D641" s="19"/>
      <c r="E641" s="19"/>
    </row>
    <row r="642" spans="1:5">
      <c r="A642" s="66"/>
      <c r="B642" s="66"/>
      <c r="C642" s="19"/>
      <c r="D642" s="19"/>
      <c r="E642" s="19"/>
    </row>
    <row r="643" spans="1:5">
      <c r="A643" s="66"/>
      <c r="B643" s="66"/>
      <c r="C643" s="19"/>
      <c r="D643" s="19"/>
      <c r="E643" s="19"/>
    </row>
    <row r="644" spans="1:5">
      <c r="A644" s="66"/>
      <c r="B644" s="66"/>
      <c r="C644" s="19"/>
      <c r="D644" s="19"/>
      <c r="E644" s="19"/>
    </row>
    <row r="645" spans="1:5">
      <c r="A645" s="66"/>
      <c r="B645" s="66"/>
      <c r="C645" s="19"/>
      <c r="D645" s="19"/>
      <c r="E645" s="19"/>
    </row>
    <row r="646" spans="1:5">
      <c r="A646" s="66"/>
      <c r="B646" s="66"/>
      <c r="C646" s="19"/>
      <c r="D646" s="19"/>
      <c r="E646" s="19"/>
    </row>
    <row r="647" spans="1:5">
      <c r="A647" s="66"/>
      <c r="B647" s="66"/>
      <c r="C647" s="19"/>
      <c r="D647" s="19"/>
      <c r="E647" s="19"/>
    </row>
    <row r="648" spans="1:5">
      <c r="A648" s="66"/>
      <c r="B648" s="66"/>
      <c r="C648" s="19"/>
      <c r="D648" s="19"/>
      <c r="E648" s="19"/>
    </row>
    <row r="649" spans="1:5">
      <c r="A649" s="66"/>
      <c r="B649" s="66"/>
      <c r="C649" s="19"/>
      <c r="D649" s="19"/>
      <c r="E649" s="19"/>
    </row>
    <row r="650" spans="1:5">
      <c r="A650" s="66"/>
      <c r="B650" s="66"/>
      <c r="C650" s="19"/>
      <c r="D650" s="19"/>
      <c r="E650" s="19"/>
    </row>
    <row r="651" spans="1:5">
      <c r="A651" s="66"/>
      <c r="B651" s="66"/>
      <c r="C651" s="19"/>
      <c r="D651" s="19"/>
      <c r="E651" s="19"/>
    </row>
    <row r="652" spans="1:5">
      <c r="A652" s="66"/>
      <c r="B652" s="66"/>
      <c r="C652" s="19"/>
      <c r="D652" s="19"/>
      <c r="E652" s="19"/>
    </row>
    <row r="653" spans="1:5">
      <c r="A653" s="66"/>
      <c r="B653" s="66"/>
      <c r="C653" s="19"/>
      <c r="D653" s="19"/>
      <c r="E653" s="19"/>
    </row>
    <row r="654" spans="1:5">
      <c r="A654" s="66"/>
      <c r="B654" s="66"/>
      <c r="C654" s="19"/>
      <c r="D654" s="19"/>
      <c r="E654" s="19"/>
    </row>
    <row r="655" spans="1:5">
      <c r="A655" s="66"/>
      <c r="B655" s="66"/>
      <c r="C655" s="19"/>
      <c r="D655" s="19"/>
      <c r="E655" s="19"/>
    </row>
    <row r="656" spans="1:5">
      <c r="A656" s="66"/>
      <c r="B656" s="66"/>
      <c r="C656" s="19"/>
      <c r="D656" s="19"/>
      <c r="E656" s="19"/>
    </row>
    <row r="657" spans="1:5">
      <c r="A657" s="66"/>
      <c r="B657" s="66"/>
      <c r="C657" s="19"/>
      <c r="D657" s="19"/>
      <c r="E657" s="19"/>
    </row>
    <row r="658" spans="1:5">
      <c r="A658" s="66"/>
      <c r="B658" s="66"/>
      <c r="C658" s="19"/>
      <c r="D658" s="19"/>
      <c r="E658" s="19"/>
    </row>
    <row r="659" spans="1:5">
      <c r="A659" s="66"/>
      <c r="B659" s="66"/>
      <c r="C659" s="19"/>
      <c r="D659" s="19"/>
      <c r="E659" s="19"/>
    </row>
    <row r="660" spans="1:5">
      <c r="A660" s="66"/>
      <c r="B660" s="66"/>
      <c r="C660" s="19"/>
      <c r="D660" s="19"/>
      <c r="E660" s="19"/>
    </row>
    <row r="661" spans="1:5">
      <c r="A661" s="66"/>
      <c r="B661" s="66"/>
      <c r="C661" s="19"/>
      <c r="D661" s="19"/>
      <c r="E661" s="19"/>
    </row>
    <row r="662" spans="1:5">
      <c r="A662" s="66"/>
      <c r="B662" s="66"/>
      <c r="C662" s="19"/>
      <c r="D662" s="19"/>
      <c r="E662" s="19"/>
    </row>
    <row r="663" spans="1:5">
      <c r="A663" s="66"/>
      <c r="B663" s="66"/>
      <c r="C663" s="19"/>
      <c r="D663" s="19"/>
      <c r="E663" s="19"/>
    </row>
    <row r="664" spans="1:5">
      <c r="A664" s="66"/>
      <c r="B664" s="66"/>
      <c r="C664" s="19"/>
      <c r="D664" s="19"/>
      <c r="E664" s="19"/>
    </row>
    <row r="665" spans="1:5">
      <c r="A665" s="66"/>
      <c r="B665" s="66"/>
      <c r="C665" s="19"/>
      <c r="D665" s="19"/>
      <c r="E665" s="19"/>
    </row>
    <row r="666" spans="1:5">
      <c r="A666" s="66"/>
      <c r="B666" s="66"/>
      <c r="C666" s="19"/>
      <c r="D666" s="19"/>
      <c r="E666" s="19"/>
    </row>
    <row r="667" spans="1:5">
      <c r="A667" s="66"/>
      <c r="B667" s="66"/>
      <c r="C667" s="19"/>
      <c r="D667" s="19"/>
      <c r="E667" s="19"/>
    </row>
    <row r="668" spans="1:5">
      <c r="A668" s="66"/>
      <c r="B668" s="66"/>
      <c r="C668" s="19"/>
      <c r="D668" s="19"/>
      <c r="E668" s="19"/>
    </row>
    <row r="669" spans="1:5">
      <c r="A669" s="66"/>
      <c r="B669" s="66"/>
      <c r="C669" s="19"/>
      <c r="D669" s="19"/>
      <c r="E669" s="19"/>
    </row>
    <row r="670" spans="1:5">
      <c r="A670" s="66"/>
      <c r="B670" s="66"/>
      <c r="C670" s="19"/>
      <c r="D670" s="19"/>
      <c r="E670" s="19"/>
    </row>
    <row r="671" spans="1:5">
      <c r="A671" s="66"/>
      <c r="B671" s="66"/>
      <c r="C671" s="19"/>
      <c r="D671" s="19"/>
      <c r="E671" s="19"/>
    </row>
    <row r="672" spans="1:5">
      <c r="A672" s="66"/>
      <c r="B672" s="66"/>
      <c r="C672" s="19"/>
      <c r="D672" s="19"/>
      <c r="E672" s="19"/>
    </row>
    <row r="673" spans="1:5">
      <c r="A673" s="66"/>
      <c r="B673" s="66"/>
      <c r="C673" s="19"/>
      <c r="D673" s="19"/>
      <c r="E673" s="19"/>
    </row>
    <row r="674" spans="1:5">
      <c r="A674" s="66"/>
      <c r="B674" s="66"/>
      <c r="C674" s="19"/>
      <c r="D674" s="19"/>
      <c r="E674" s="19"/>
    </row>
    <row r="675" spans="1:5">
      <c r="A675" s="66"/>
      <c r="B675" s="66"/>
      <c r="C675" s="19"/>
      <c r="D675" s="19"/>
      <c r="E675" s="19"/>
    </row>
    <row r="676" spans="1:5">
      <c r="A676" s="66"/>
      <c r="B676" s="66"/>
      <c r="C676" s="19"/>
      <c r="D676" s="19"/>
      <c r="E676" s="19"/>
    </row>
    <row r="677" spans="1:5">
      <c r="A677" s="66"/>
      <c r="B677" s="66"/>
      <c r="C677" s="19"/>
      <c r="D677" s="19"/>
      <c r="E677" s="19"/>
    </row>
    <row r="678" spans="1:5">
      <c r="A678" s="66"/>
      <c r="B678" s="66"/>
      <c r="C678" s="19"/>
      <c r="D678" s="19"/>
      <c r="E678" s="19"/>
    </row>
    <row r="679" spans="1:5">
      <c r="A679" s="66"/>
      <c r="B679" s="66"/>
      <c r="C679" s="19"/>
      <c r="D679" s="19"/>
      <c r="E679" s="19"/>
    </row>
    <row r="680" spans="1:5">
      <c r="A680" s="66"/>
      <c r="B680" s="66"/>
      <c r="C680" s="19"/>
      <c r="D680" s="19"/>
      <c r="E680" s="19"/>
    </row>
    <row r="681" spans="1:5">
      <c r="A681" s="66"/>
      <c r="B681" s="66"/>
      <c r="C681" s="19"/>
      <c r="D681" s="19"/>
      <c r="E681" s="19"/>
    </row>
    <row r="682" spans="1:5">
      <c r="A682" s="66"/>
      <c r="B682" s="66"/>
      <c r="C682" s="19"/>
      <c r="D682" s="19"/>
      <c r="E682" s="19"/>
    </row>
    <row r="683" spans="1:5">
      <c r="A683" s="66"/>
      <c r="B683" s="66"/>
      <c r="C683" s="19"/>
      <c r="D683" s="19"/>
      <c r="E683" s="19"/>
    </row>
    <row r="684" spans="1:5">
      <c r="A684" s="66"/>
      <c r="B684" s="66"/>
      <c r="C684" s="19"/>
      <c r="D684" s="19"/>
      <c r="E684" s="19"/>
    </row>
    <row r="685" spans="1:5">
      <c r="A685" s="66"/>
      <c r="B685" s="66"/>
      <c r="C685" s="19"/>
      <c r="D685" s="19"/>
      <c r="E685" s="19"/>
    </row>
    <row r="686" spans="1:5">
      <c r="A686" s="66"/>
      <c r="B686" s="66"/>
      <c r="C686" s="19"/>
      <c r="D686" s="19"/>
      <c r="E686" s="19"/>
    </row>
    <row r="687" spans="1:5">
      <c r="A687" s="66"/>
      <c r="B687" s="66"/>
      <c r="C687" s="19"/>
      <c r="D687" s="19"/>
      <c r="E687" s="19"/>
    </row>
    <row r="688" spans="1:5">
      <c r="A688" s="66"/>
      <c r="B688" s="66"/>
      <c r="C688" s="19"/>
      <c r="D688" s="19"/>
      <c r="E688" s="19"/>
    </row>
    <row r="689" spans="1:5">
      <c r="A689" s="66"/>
      <c r="B689" s="66"/>
      <c r="C689" s="19"/>
      <c r="D689" s="19"/>
      <c r="E689" s="19"/>
    </row>
    <row r="690" spans="1:5">
      <c r="A690" s="66"/>
      <c r="B690" s="66"/>
      <c r="C690" s="19"/>
      <c r="D690" s="19"/>
      <c r="E690" s="19"/>
    </row>
    <row r="691" spans="1:5">
      <c r="A691" s="66"/>
      <c r="B691" s="66"/>
      <c r="C691" s="19"/>
      <c r="D691" s="19"/>
      <c r="E691" s="19"/>
    </row>
    <row r="692" spans="1:5">
      <c r="A692" s="66"/>
      <c r="B692" s="66"/>
      <c r="C692" s="19"/>
      <c r="D692" s="19"/>
      <c r="E692" s="19"/>
    </row>
    <row r="693" spans="1:5">
      <c r="A693" s="66"/>
      <c r="B693" s="66"/>
      <c r="C693" s="19"/>
      <c r="D693" s="19"/>
      <c r="E693" s="19"/>
    </row>
    <row r="694" spans="1:5">
      <c r="A694" s="66"/>
      <c r="B694" s="66"/>
      <c r="C694" s="19"/>
      <c r="D694" s="19"/>
      <c r="E694" s="19"/>
    </row>
    <row r="695" spans="1:5">
      <c r="A695" s="66"/>
      <c r="B695" s="66"/>
      <c r="C695" s="19"/>
      <c r="D695" s="19"/>
      <c r="E695" s="19"/>
    </row>
    <row r="696" spans="1:5">
      <c r="A696" s="66"/>
      <c r="B696" s="66"/>
      <c r="C696" s="19"/>
      <c r="D696" s="19"/>
      <c r="E696" s="19"/>
    </row>
    <row r="697" spans="1:5">
      <c r="A697" s="66"/>
      <c r="B697" s="66"/>
      <c r="C697" s="19"/>
      <c r="D697" s="19"/>
      <c r="E697" s="19"/>
    </row>
    <row r="698" spans="1:5">
      <c r="A698" s="66"/>
      <c r="B698" s="66"/>
      <c r="C698" s="19"/>
      <c r="D698" s="19"/>
      <c r="E698" s="19"/>
    </row>
    <row r="699" spans="1:5">
      <c r="A699" s="66"/>
      <c r="B699" s="66"/>
      <c r="C699" s="19"/>
      <c r="D699" s="19"/>
      <c r="E699" s="19"/>
    </row>
    <row r="700" spans="1:5">
      <c r="A700" s="66"/>
      <c r="B700" s="66"/>
      <c r="C700" s="19"/>
      <c r="D700" s="19"/>
      <c r="E700" s="19"/>
    </row>
    <row r="701" spans="1:5">
      <c r="A701" s="66"/>
      <c r="B701" s="66"/>
      <c r="C701" s="19"/>
      <c r="D701" s="19"/>
      <c r="E701" s="19"/>
    </row>
    <row r="702" spans="1:5">
      <c r="A702" s="66"/>
      <c r="B702" s="66"/>
      <c r="C702" s="19"/>
      <c r="D702" s="19"/>
      <c r="E702" s="19"/>
    </row>
    <row r="703" spans="1:5">
      <c r="A703" s="66"/>
      <c r="B703" s="66"/>
      <c r="C703" s="19"/>
      <c r="D703" s="19"/>
      <c r="E703" s="19"/>
    </row>
    <row r="704" spans="1:5">
      <c r="A704" s="66"/>
      <c r="B704" s="66"/>
      <c r="C704" s="19"/>
      <c r="D704" s="19"/>
      <c r="E704" s="19"/>
    </row>
    <row r="705" spans="1:5">
      <c r="A705" s="66"/>
      <c r="B705" s="66"/>
      <c r="C705" s="19"/>
      <c r="D705" s="19"/>
      <c r="E705" s="19"/>
    </row>
    <row r="706" spans="1:5">
      <c r="A706" s="66"/>
      <c r="B706" s="66"/>
      <c r="C706" s="19"/>
      <c r="D706" s="19"/>
      <c r="E706" s="19"/>
    </row>
    <row r="707" spans="1:5">
      <c r="A707" s="66"/>
      <c r="B707" s="66"/>
      <c r="C707" s="19"/>
      <c r="D707" s="19"/>
      <c r="E707" s="19"/>
    </row>
    <row r="708" spans="1:5">
      <c r="A708" s="66"/>
      <c r="B708" s="66"/>
      <c r="C708" s="19"/>
      <c r="D708" s="19"/>
      <c r="E708" s="19"/>
    </row>
    <row r="709" spans="1:5">
      <c r="A709" s="66"/>
      <c r="B709" s="66"/>
      <c r="C709" s="19"/>
      <c r="D709" s="19"/>
      <c r="E709" s="19"/>
    </row>
    <row r="710" spans="1:5">
      <c r="A710" s="66"/>
      <c r="B710" s="66"/>
      <c r="C710" s="19"/>
      <c r="D710" s="19"/>
      <c r="E710" s="19"/>
    </row>
    <row r="711" spans="1:5">
      <c r="A711" s="66"/>
      <c r="B711" s="66"/>
      <c r="C711" s="19"/>
      <c r="D711" s="19"/>
      <c r="E711" s="19"/>
    </row>
    <row r="712" spans="1:5">
      <c r="A712" s="66"/>
      <c r="B712" s="66"/>
      <c r="C712" s="19"/>
      <c r="D712" s="19"/>
      <c r="E712" s="19"/>
    </row>
    <row r="713" spans="1:5">
      <c r="A713" s="66"/>
      <c r="B713" s="66"/>
      <c r="C713" s="19"/>
      <c r="D713" s="19"/>
      <c r="E713" s="19"/>
    </row>
    <row r="714" spans="1:5">
      <c r="A714" s="66"/>
      <c r="B714" s="66"/>
      <c r="C714" s="19"/>
      <c r="D714" s="19"/>
      <c r="E714" s="19"/>
    </row>
    <row r="715" spans="1:5">
      <c r="A715" s="66"/>
      <c r="B715" s="66"/>
      <c r="C715" s="19"/>
      <c r="D715" s="19"/>
      <c r="E715" s="19"/>
    </row>
    <row r="716" spans="1:5">
      <c r="A716" s="66"/>
      <c r="B716" s="66"/>
      <c r="C716" s="19"/>
      <c r="D716" s="19"/>
      <c r="E716" s="19"/>
    </row>
    <row r="717" spans="1:5">
      <c r="A717" s="66"/>
      <c r="B717" s="66"/>
      <c r="C717" s="19"/>
      <c r="D717" s="19"/>
      <c r="E717" s="19"/>
    </row>
    <row r="718" spans="1:5">
      <c r="A718" s="66"/>
      <c r="B718" s="66"/>
      <c r="C718" s="19"/>
      <c r="D718" s="19"/>
      <c r="E718" s="19"/>
    </row>
    <row r="719" spans="1:5">
      <c r="A719" s="66"/>
      <c r="B719" s="66"/>
      <c r="C719" s="19"/>
      <c r="D719" s="19"/>
      <c r="E719" s="19"/>
    </row>
    <row r="720" spans="1:5">
      <c r="A720" s="66"/>
      <c r="B720" s="66"/>
      <c r="C720" s="19"/>
      <c r="D720" s="19"/>
      <c r="E720" s="19"/>
    </row>
    <row r="721" spans="1:5">
      <c r="A721" s="66"/>
      <c r="B721" s="66"/>
      <c r="C721" s="19"/>
      <c r="D721" s="19"/>
      <c r="E721" s="19"/>
    </row>
    <row r="722" spans="1:5">
      <c r="A722" s="66"/>
      <c r="B722" s="66"/>
      <c r="C722" s="19"/>
      <c r="D722" s="19"/>
      <c r="E722" s="19"/>
    </row>
    <row r="723" spans="1:5">
      <c r="A723" s="66"/>
      <c r="B723" s="66"/>
      <c r="C723" s="19"/>
      <c r="D723" s="19"/>
      <c r="E723" s="19"/>
    </row>
    <row r="724" spans="1:5">
      <c r="A724" s="66"/>
      <c r="B724" s="66"/>
      <c r="C724" s="19"/>
      <c r="D724" s="19"/>
      <c r="E724" s="19"/>
    </row>
    <row r="725" spans="1:5">
      <c r="A725" s="66"/>
      <c r="B725" s="66"/>
      <c r="C725" s="19"/>
      <c r="D725" s="19"/>
      <c r="E725" s="19"/>
    </row>
    <row r="726" spans="1:5">
      <c r="A726" s="66"/>
      <c r="B726" s="66"/>
      <c r="C726" s="19"/>
      <c r="D726" s="19"/>
      <c r="E726" s="19"/>
    </row>
    <row r="727" spans="1:5">
      <c r="A727" s="66"/>
      <c r="B727" s="66"/>
      <c r="C727" s="19"/>
      <c r="D727" s="19"/>
      <c r="E727" s="19"/>
    </row>
    <row r="728" spans="1:5">
      <c r="A728" s="66"/>
      <c r="B728" s="66"/>
      <c r="C728" s="19"/>
      <c r="D728" s="19"/>
      <c r="E728" s="19"/>
    </row>
    <row r="729" spans="1:5">
      <c r="A729" s="66"/>
      <c r="B729" s="66"/>
      <c r="C729" s="19"/>
      <c r="D729" s="19"/>
      <c r="E729" s="19"/>
    </row>
    <row r="730" spans="1:5">
      <c r="A730" s="66"/>
      <c r="B730" s="66"/>
      <c r="C730" s="19"/>
      <c r="D730" s="19"/>
      <c r="E730" s="19"/>
    </row>
    <row r="731" spans="1:5">
      <c r="A731" s="66"/>
      <c r="B731" s="66"/>
      <c r="C731" s="19"/>
      <c r="D731" s="19"/>
      <c r="E731" s="19"/>
    </row>
    <row r="732" spans="1:5">
      <c r="A732" s="66"/>
      <c r="B732" s="66"/>
      <c r="C732" s="19"/>
      <c r="D732" s="19"/>
      <c r="E732" s="19"/>
    </row>
    <row r="733" spans="1:5">
      <c r="A733" s="66"/>
      <c r="B733" s="66"/>
      <c r="C733" s="19"/>
      <c r="D733" s="19"/>
      <c r="E733" s="19"/>
    </row>
    <row r="734" spans="1:5">
      <c r="A734" s="66"/>
      <c r="B734" s="66"/>
      <c r="C734" s="19"/>
      <c r="D734" s="19"/>
      <c r="E734" s="19"/>
    </row>
    <row r="735" spans="1:5">
      <c r="A735" s="66"/>
      <c r="B735" s="66"/>
      <c r="C735" s="19"/>
      <c r="D735" s="19"/>
      <c r="E735" s="19"/>
    </row>
    <row r="736" spans="1:5">
      <c r="A736" s="66"/>
      <c r="B736" s="66"/>
      <c r="C736" s="19"/>
      <c r="D736" s="19"/>
      <c r="E736" s="19"/>
    </row>
    <row r="737" spans="1:5">
      <c r="A737" s="66"/>
      <c r="B737" s="66"/>
      <c r="C737" s="19"/>
      <c r="D737" s="19"/>
      <c r="E737" s="19"/>
    </row>
    <row r="738" spans="1:5">
      <c r="A738" s="66"/>
      <c r="B738" s="66"/>
      <c r="C738" s="19"/>
      <c r="D738" s="19"/>
      <c r="E738" s="19"/>
    </row>
    <row r="739" spans="1:5">
      <c r="A739" s="66"/>
      <c r="B739" s="66"/>
      <c r="C739" s="19"/>
      <c r="D739" s="19"/>
      <c r="E739" s="19"/>
    </row>
    <row r="740" spans="1:5">
      <c r="A740" s="66"/>
      <c r="B740" s="66"/>
      <c r="C740" s="19"/>
      <c r="D740" s="19"/>
      <c r="E740" s="19"/>
    </row>
    <row r="741" spans="1:5">
      <c r="A741" s="66"/>
      <c r="B741" s="66"/>
      <c r="C741" s="19"/>
      <c r="D741" s="19"/>
      <c r="E741" s="19"/>
    </row>
    <row r="742" spans="1:5">
      <c r="A742" s="66"/>
      <c r="B742" s="66"/>
      <c r="C742" s="19"/>
      <c r="D742" s="19"/>
      <c r="E742" s="19"/>
    </row>
    <row r="743" spans="1:5">
      <c r="A743" s="66"/>
      <c r="B743" s="66"/>
      <c r="C743" s="19"/>
      <c r="D743" s="19"/>
      <c r="E743" s="19"/>
    </row>
    <row r="744" spans="1:5">
      <c r="A744" s="66"/>
      <c r="B744" s="66"/>
      <c r="C744" s="19"/>
      <c r="D744" s="19"/>
      <c r="E744" s="19"/>
    </row>
    <row r="745" spans="1:5">
      <c r="A745" s="66"/>
      <c r="B745" s="66"/>
      <c r="C745" s="19"/>
      <c r="D745" s="19"/>
      <c r="E745" s="19"/>
    </row>
    <row r="746" spans="1:5">
      <c r="A746" s="66"/>
      <c r="B746" s="66"/>
      <c r="C746" s="19"/>
      <c r="D746" s="19"/>
      <c r="E746" s="19"/>
    </row>
    <row r="747" spans="1:5">
      <c r="A747" s="66"/>
      <c r="B747" s="66"/>
      <c r="C747" s="19"/>
      <c r="D747" s="19"/>
      <c r="E747" s="19"/>
    </row>
    <row r="748" spans="1:5">
      <c r="A748" s="66"/>
      <c r="B748" s="66"/>
      <c r="C748" s="19"/>
      <c r="D748" s="19"/>
      <c r="E748" s="19"/>
    </row>
    <row r="749" spans="1:5">
      <c r="A749" s="66"/>
      <c r="B749" s="66"/>
      <c r="C749" s="19"/>
      <c r="D749" s="19"/>
      <c r="E749" s="19"/>
    </row>
    <row r="750" spans="1:5">
      <c r="A750" s="66"/>
      <c r="B750" s="66"/>
      <c r="C750" s="19"/>
      <c r="D750" s="19"/>
      <c r="E750" s="19"/>
    </row>
    <row r="751" spans="1:5">
      <c r="A751" s="66"/>
      <c r="B751" s="66"/>
      <c r="C751" s="19"/>
      <c r="D751" s="19"/>
      <c r="E751" s="19"/>
    </row>
    <row r="752" spans="1:5">
      <c r="A752" s="66"/>
      <c r="B752" s="66"/>
      <c r="C752" s="19"/>
      <c r="D752" s="19"/>
      <c r="E752" s="19"/>
    </row>
    <row r="753" spans="1:5">
      <c r="A753" s="66"/>
      <c r="B753" s="66"/>
      <c r="C753" s="19"/>
      <c r="D753" s="19"/>
      <c r="E753" s="19"/>
    </row>
    <row r="754" spans="1:5">
      <c r="A754" s="66"/>
      <c r="B754" s="66"/>
      <c r="C754" s="19"/>
      <c r="D754" s="19"/>
      <c r="E754" s="19"/>
    </row>
    <row r="755" spans="1:5">
      <c r="A755" s="66"/>
      <c r="B755" s="66"/>
      <c r="C755" s="19"/>
      <c r="D755" s="19"/>
      <c r="E755" s="19"/>
    </row>
    <row r="756" spans="1:5">
      <c r="A756" s="66"/>
      <c r="B756" s="66"/>
      <c r="C756" s="19"/>
      <c r="D756" s="19"/>
      <c r="E756" s="19"/>
    </row>
    <row r="757" spans="1:5">
      <c r="A757" s="66"/>
      <c r="B757" s="66"/>
      <c r="C757" s="19"/>
      <c r="D757" s="19"/>
      <c r="E757" s="19"/>
    </row>
    <row r="758" spans="1:5">
      <c r="A758" s="66"/>
      <c r="B758" s="66"/>
      <c r="C758" s="19"/>
      <c r="D758" s="19"/>
      <c r="E758" s="19"/>
    </row>
    <row r="759" spans="1:5">
      <c r="A759" s="66"/>
      <c r="B759" s="66"/>
      <c r="C759" s="19"/>
      <c r="D759" s="19"/>
      <c r="E759" s="19"/>
    </row>
    <row r="760" spans="1:5">
      <c r="A760" s="66"/>
      <c r="B760" s="66"/>
      <c r="C760" s="19"/>
      <c r="D760" s="19"/>
      <c r="E760" s="19"/>
    </row>
    <row r="761" spans="1:5">
      <c r="A761" s="66"/>
      <c r="B761" s="66"/>
      <c r="C761" s="19"/>
      <c r="D761" s="19"/>
      <c r="E761" s="19"/>
    </row>
    <row r="762" spans="1:5">
      <c r="A762" s="66"/>
      <c r="B762" s="66"/>
      <c r="C762" s="19"/>
      <c r="D762" s="19"/>
      <c r="E762" s="19"/>
    </row>
    <row r="763" spans="1:5">
      <c r="A763" s="66"/>
      <c r="B763" s="66"/>
      <c r="C763" s="19"/>
      <c r="D763" s="19"/>
      <c r="E763" s="19"/>
    </row>
    <row r="764" spans="1:5">
      <c r="A764" s="66"/>
      <c r="B764" s="66"/>
      <c r="C764" s="19"/>
      <c r="D764" s="19"/>
      <c r="E764" s="19"/>
    </row>
    <row r="765" spans="1:5">
      <c r="A765" s="66"/>
      <c r="B765" s="66"/>
      <c r="C765" s="19"/>
      <c r="D765" s="19"/>
      <c r="E765" s="19"/>
    </row>
    <row r="766" spans="1:5">
      <c r="A766" s="66"/>
      <c r="B766" s="66"/>
      <c r="C766" s="19"/>
      <c r="D766" s="19"/>
      <c r="E766" s="19"/>
    </row>
    <row r="767" spans="1:5">
      <c r="A767" s="66"/>
      <c r="B767" s="66"/>
      <c r="C767" s="19"/>
      <c r="D767" s="19"/>
      <c r="E767" s="19"/>
    </row>
    <row r="768" spans="1:5">
      <c r="A768" s="66"/>
      <c r="B768" s="66"/>
      <c r="C768" s="19"/>
      <c r="D768" s="19"/>
      <c r="E768" s="19"/>
    </row>
    <row r="769" spans="1:5">
      <c r="A769" s="66"/>
      <c r="B769" s="66"/>
      <c r="C769" s="19"/>
      <c r="D769" s="19"/>
      <c r="E769" s="19"/>
    </row>
    <row r="770" spans="1:5">
      <c r="A770" s="66"/>
      <c r="B770" s="66"/>
      <c r="C770" s="19"/>
      <c r="D770" s="19"/>
      <c r="E770" s="19"/>
    </row>
    <row r="771" spans="1:5">
      <c r="A771" s="66"/>
      <c r="B771" s="66"/>
      <c r="C771" s="19"/>
      <c r="D771" s="19"/>
      <c r="E771" s="19"/>
    </row>
    <row r="772" spans="1:5">
      <c r="A772" s="66"/>
      <c r="B772" s="66"/>
      <c r="C772" s="19"/>
      <c r="D772" s="19"/>
      <c r="E772" s="19"/>
    </row>
    <row r="773" spans="1:5">
      <c r="A773" s="66"/>
      <c r="B773" s="66"/>
      <c r="C773" s="19"/>
      <c r="D773" s="19"/>
      <c r="E773" s="19"/>
    </row>
    <row r="774" spans="1:5">
      <c r="A774" s="66"/>
      <c r="B774" s="66"/>
      <c r="C774" s="19"/>
      <c r="D774" s="19"/>
      <c r="E774" s="19"/>
    </row>
    <row r="775" spans="1:5">
      <c r="A775" s="66"/>
      <c r="B775" s="66"/>
      <c r="C775" s="19"/>
      <c r="D775" s="19"/>
      <c r="E775" s="19"/>
    </row>
    <row r="776" spans="1:5">
      <c r="A776" s="66"/>
      <c r="B776" s="66"/>
      <c r="C776" s="19"/>
      <c r="D776" s="19"/>
      <c r="E776" s="19"/>
    </row>
    <row r="777" spans="1:5">
      <c r="A777" s="66"/>
      <c r="B777" s="66"/>
      <c r="C777" s="19"/>
      <c r="D777" s="19"/>
      <c r="E777" s="19"/>
    </row>
    <row r="778" spans="1:5">
      <c r="A778" s="66"/>
      <c r="B778" s="66"/>
      <c r="C778" s="19"/>
      <c r="D778" s="19"/>
      <c r="E778" s="19"/>
    </row>
    <row r="779" spans="1:5">
      <c r="A779" s="66"/>
      <c r="B779" s="66"/>
      <c r="C779" s="19"/>
      <c r="D779" s="19"/>
      <c r="E779" s="19"/>
    </row>
    <row r="780" spans="1:5">
      <c r="A780" s="66"/>
      <c r="B780" s="66"/>
      <c r="C780" s="19"/>
      <c r="D780" s="19"/>
      <c r="E780" s="19"/>
    </row>
    <row r="781" spans="1:5">
      <c r="A781" s="66"/>
      <c r="B781" s="66"/>
      <c r="C781" s="19"/>
      <c r="D781" s="19"/>
      <c r="E781" s="19"/>
    </row>
    <row r="782" spans="1:5">
      <c r="A782" s="66"/>
      <c r="B782" s="66"/>
      <c r="C782" s="19"/>
      <c r="D782" s="19"/>
      <c r="E782" s="19"/>
    </row>
    <row r="783" spans="1:5">
      <c r="A783" s="66"/>
      <c r="B783" s="66"/>
      <c r="C783" s="19"/>
      <c r="D783" s="19"/>
      <c r="E783" s="19"/>
    </row>
    <row r="784" spans="1:5">
      <c r="A784" s="66"/>
      <c r="B784" s="66"/>
      <c r="C784" s="19"/>
      <c r="D784" s="19"/>
      <c r="E784" s="19"/>
    </row>
    <row r="785" spans="1:5">
      <c r="A785" s="66"/>
      <c r="B785" s="66"/>
      <c r="C785" s="19"/>
      <c r="D785" s="19"/>
      <c r="E785" s="19"/>
    </row>
    <row r="786" spans="1:5">
      <c r="A786" s="66"/>
      <c r="B786" s="66"/>
      <c r="C786" s="19"/>
      <c r="D786" s="19"/>
      <c r="E786" s="19"/>
    </row>
    <row r="787" spans="1:5">
      <c r="A787" s="66"/>
      <c r="B787" s="66"/>
      <c r="C787" s="19"/>
      <c r="D787" s="19"/>
      <c r="E787" s="19"/>
    </row>
    <row r="788" spans="1:5">
      <c r="A788" s="66"/>
      <c r="B788" s="66"/>
      <c r="C788" s="19"/>
      <c r="D788" s="19"/>
      <c r="E788" s="19"/>
    </row>
    <row r="789" spans="1:5">
      <c r="A789" s="66"/>
      <c r="B789" s="66"/>
      <c r="C789" s="19"/>
      <c r="D789" s="19"/>
      <c r="E789" s="19"/>
    </row>
    <row r="790" spans="1:5">
      <c r="A790" s="66"/>
      <c r="B790" s="66"/>
      <c r="C790" s="19"/>
      <c r="D790" s="19"/>
      <c r="E790" s="19"/>
    </row>
    <row r="791" spans="1:5">
      <c r="A791" s="66"/>
      <c r="B791" s="66"/>
      <c r="C791" s="19"/>
      <c r="D791" s="19"/>
      <c r="E791" s="19"/>
    </row>
    <row r="792" spans="1:5">
      <c r="A792" s="66"/>
      <c r="B792" s="66"/>
      <c r="C792" s="19"/>
      <c r="D792" s="19"/>
      <c r="E792" s="19"/>
    </row>
    <row r="793" spans="1:5">
      <c r="A793" s="66"/>
      <c r="B793" s="66"/>
      <c r="C793" s="19"/>
      <c r="D793" s="19"/>
      <c r="E793" s="19"/>
    </row>
    <row r="794" spans="1:5">
      <c r="A794" s="66"/>
      <c r="B794" s="66"/>
      <c r="C794" s="19"/>
      <c r="D794" s="19"/>
      <c r="E794" s="19"/>
    </row>
    <row r="795" spans="1:5">
      <c r="A795" s="66"/>
      <c r="B795" s="66"/>
      <c r="C795" s="19"/>
      <c r="D795" s="19"/>
      <c r="E795" s="19"/>
    </row>
    <row r="796" spans="1:5">
      <c r="A796" s="66"/>
      <c r="B796" s="66"/>
      <c r="C796" s="19"/>
      <c r="D796" s="19"/>
      <c r="E796" s="19"/>
    </row>
    <row r="797" spans="1:5">
      <c r="A797" s="66"/>
      <c r="B797" s="66"/>
      <c r="C797" s="19"/>
      <c r="D797" s="19"/>
      <c r="E797" s="19"/>
    </row>
    <row r="798" spans="1:5">
      <c r="A798" s="66"/>
      <c r="B798" s="66"/>
      <c r="C798" s="19"/>
      <c r="D798" s="19"/>
      <c r="E798" s="19"/>
    </row>
    <row r="799" spans="1:5">
      <c r="A799" s="66"/>
      <c r="B799" s="66"/>
      <c r="C799" s="19"/>
      <c r="D799" s="19"/>
      <c r="E799" s="19"/>
    </row>
    <row r="800" spans="1:5">
      <c r="A800" s="66"/>
      <c r="B800" s="66"/>
      <c r="C800" s="19"/>
      <c r="D800" s="19"/>
      <c r="E800" s="19"/>
    </row>
    <row r="801" spans="1:5">
      <c r="A801" s="66"/>
      <c r="B801" s="66"/>
      <c r="C801" s="19"/>
      <c r="D801" s="19"/>
      <c r="E801" s="19"/>
    </row>
    <row r="802" spans="1:5">
      <c r="A802" s="66"/>
      <c r="B802" s="66"/>
      <c r="C802" s="19"/>
      <c r="D802" s="19"/>
      <c r="E802" s="19"/>
    </row>
    <row r="803" spans="1:5">
      <c r="A803" s="66"/>
      <c r="B803" s="66"/>
      <c r="C803" s="19"/>
      <c r="D803" s="19"/>
      <c r="E803" s="19"/>
    </row>
    <row r="804" spans="1:5">
      <c r="A804" s="66"/>
      <c r="B804" s="66"/>
      <c r="C804" s="19"/>
      <c r="D804" s="19"/>
      <c r="E804" s="19"/>
    </row>
    <row r="805" spans="1:5">
      <c r="A805" s="66"/>
      <c r="B805" s="66"/>
      <c r="C805" s="19"/>
      <c r="D805" s="19"/>
      <c r="E805" s="19"/>
    </row>
    <row r="806" spans="1:5">
      <c r="A806" s="66"/>
      <c r="B806" s="66"/>
      <c r="C806" s="19"/>
      <c r="D806" s="19"/>
      <c r="E806" s="19"/>
    </row>
    <row r="807" spans="1:5">
      <c r="A807" s="66"/>
      <c r="B807" s="66"/>
      <c r="C807" s="19"/>
      <c r="D807" s="19"/>
      <c r="E807" s="19"/>
    </row>
    <row r="808" spans="1:5">
      <c r="A808" s="66"/>
      <c r="B808" s="66"/>
      <c r="C808" s="19"/>
      <c r="D808" s="19"/>
      <c r="E808" s="19"/>
    </row>
    <row r="809" spans="1:5">
      <c r="A809" s="66"/>
      <c r="B809" s="66"/>
      <c r="C809" s="19"/>
      <c r="D809" s="19"/>
      <c r="E809" s="19"/>
    </row>
    <row r="810" spans="1:5">
      <c r="A810" s="66"/>
      <c r="B810" s="66"/>
      <c r="C810" s="19"/>
      <c r="D810" s="19"/>
      <c r="E810" s="19"/>
    </row>
    <row r="811" spans="1:5">
      <c r="A811" s="66"/>
      <c r="B811" s="66"/>
      <c r="C811" s="19"/>
      <c r="D811" s="19"/>
      <c r="E811" s="19"/>
    </row>
    <row r="812" spans="1:5">
      <c r="A812" s="66"/>
      <c r="B812" s="66"/>
      <c r="C812" s="19"/>
      <c r="D812" s="19"/>
      <c r="E812" s="19"/>
    </row>
    <row r="813" spans="1:5">
      <c r="A813" s="66"/>
      <c r="B813" s="66"/>
      <c r="C813" s="19"/>
      <c r="D813" s="19"/>
      <c r="E813" s="19"/>
    </row>
    <row r="814" spans="1:5">
      <c r="A814" s="66"/>
      <c r="B814" s="66"/>
      <c r="C814" s="19"/>
      <c r="D814" s="19"/>
      <c r="E814" s="19"/>
    </row>
    <row r="815" spans="1:5">
      <c r="A815" s="66"/>
      <c r="B815" s="66"/>
      <c r="C815" s="19"/>
      <c r="D815" s="19"/>
      <c r="E815" s="19"/>
    </row>
    <row r="816" spans="1:5">
      <c r="A816" s="66"/>
      <c r="B816" s="66"/>
      <c r="C816" s="19"/>
      <c r="D816" s="19"/>
      <c r="E816" s="19"/>
    </row>
    <row r="817" spans="1:5">
      <c r="A817" s="66"/>
      <c r="B817" s="66"/>
      <c r="C817" s="19"/>
      <c r="D817" s="19"/>
      <c r="E817" s="19"/>
    </row>
    <row r="818" spans="1:5">
      <c r="A818" s="66"/>
      <c r="B818" s="66"/>
      <c r="C818" s="19"/>
      <c r="D818" s="19"/>
      <c r="E818" s="19"/>
    </row>
    <row r="819" spans="1:5">
      <c r="A819" s="66"/>
      <c r="B819" s="66"/>
      <c r="C819" s="19"/>
      <c r="D819" s="19"/>
      <c r="E819" s="19"/>
    </row>
    <row r="820" spans="1:5">
      <c r="A820" s="66"/>
      <c r="B820" s="66"/>
      <c r="C820" s="19"/>
      <c r="D820" s="19"/>
      <c r="E820" s="19"/>
    </row>
    <row r="821" spans="1:5">
      <c r="A821" s="66"/>
      <c r="B821" s="66"/>
      <c r="C821" s="19"/>
      <c r="D821" s="19"/>
      <c r="E821" s="19"/>
    </row>
    <row r="822" spans="1:5">
      <c r="A822" s="66"/>
      <c r="B822" s="66"/>
      <c r="C822" s="19"/>
      <c r="D822" s="19"/>
      <c r="E822" s="19"/>
    </row>
    <row r="823" spans="1:5">
      <c r="A823" s="66"/>
      <c r="B823" s="66"/>
      <c r="C823" s="19"/>
      <c r="D823" s="19"/>
      <c r="E823" s="19"/>
    </row>
    <row r="824" spans="1:5">
      <c r="A824" s="66"/>
      <c r="B824" s="66"/>
      <c r="C824" s="19"/>
      <c r="D824" s="19"/>
      <c r="E824" s="19"/>
    </row>
    <row r="825" spans="1:5">
      <c r="A825" s="66"/>
      <c r="B825" s="66"/>
      <c r="C825" s="19"/>
      <c r="D825" s="19"/>
      <c r="E825" s="19"/>
    </row>
    <row r="826" spans="1:5">
      <c r="A826" s="66"/>
      <c r="B826" s="66"/>
      <c r="C826" s="19"/>
      <c r="D826" s="19"/>
      <c r="E826" s="19"/>
    </row>
    <row r="827" spans="1:5">
      <c r="A827" s="66"/>
      <c r="B827" s="66"/>
      <c r="C827" s="19"/>
      <c r="D827" s="19"/>
      <c r="E827" s="19"/>
    </row>
    <row r="828" spans="1:5">
      <c r="A828" s="66"/>
      <c r="B828" s="66"/>
      <c r="C828" s="19"/>
      <c r="D828" s="19"/>
      <c r="E828" s="19"/>
    </row>
    <row r="829" spans="1:5">
      <c r="A829" s="66"/>
      <c r="B829" s="66"/>
      <c r="C829" s="19"/>
      <c r="D829" s="19"/>
      <c r="E829" s="19"/>
    </row>
    <row r="830" spans="1:5">
      <c r="A830" s="66"/>
      <c r="B830" s="66"/>
      <c r="C830" s="19"/>
      <c r="D830" s="19"/>
      <c r="E830" s="19"/>
    </row>
    <row r="831" spans="1:5">
      <c r="A831" s="66"/>
      <c r="B831" s="66"/>
      <c r="C831" s="19"/>
      <c r="D831" s="19"/>
      <c r="E831" s="19"/>
    </row>
    <row r="832" spans="1:5">
      <c r="A832" s="66"/>
      <c r="B832" s="66"/>
      <c r="C832" s="19"/>
      <c r="D832" s="19"/>
      <c r="E832" s="19"/>
    </row>
    <row r="833" spans="1:5">
      <c r="A833" s="66"/>
      <c r="B833" s="66"/>
      <c r="C833" s="19"/>
      <c r="D833" s="19"/>
      <c r="E833" s="19"/>
    </row>
    <row r="834" spans="1:5">
      <c r="A834" s="66"/>
      <c r="B834" s="66"/>
      <c r="C834" s="19"/>
      <c r="D834" s="19"/>
      <c r="E834" s="19"/>
    </row>
    <row r="835" spans="1:5">
      <c r="A835" s="66"/>
      <c r="B835" s="66"/>
      <c r="C835" s="19"/>
      <c r="D835" s="19"/>
      <c r="E835" s="19"/>
    </row>
    <row r="836" spans="1:5">
      <c r="A836" s="66"/>
      <c r="B836" s="66"/>
      <c r="C836" s="19"/>
      <c r="D836" s="19"/>
      <c r="E836" s="19"/>
    </row>
    <row r="837" spans="1:5">
      <c r="A837" s="66"/>
      <c r="B837" s="66"/>
      <c r="C837" s="19"/>
      <c r="D837" s="19"/>
      <c r="E837" s="19"/>
    </row>
    <row r="838" spans="1:5">
      <c r="A838" s="66"/>
      <c r="B838" s="66"/>
      <c r="C838" s="19"/>
      <c r="D838" s="19"/>
      <c r="E838" s="19"/>
    </row>
    <row r="839" spans="1:5">
      <c r="A839" s="66"/>
      <c r="B839" s="66"/>
      <c r="C839" s="19"/>
      <c r="D839" s="19"/>
      <c r="E839" s="19"/>
    </row>
    <row r="840" spans="1:5">
      <c r="A840" s="66"/>
      <c r="B840" s="66"/>
      <c r="C840" s="19"/>
      <c r="D840" s="19"/>
      <c r="E840" s="19"/>
    </row>
    <row r="841" spans="1:5">
      <c r="A841" s="66"/>
      <c r="B841" s="66"/>
      <c r="C841" s="19"/>
      <c r="D841" s="19"/>
      <c r="E841" s="19"/>
    </row>
    <row r="842" spans="1:5">
      <c r="A842" s="66"/>
      <c r="B842" s="66"/>
      <c r="C842" s="19"/>
      <c r="D842" s="19"/>
      <c r="E842" s="19"/>
    </row>
    <row r="843" spans="1:5">
      <c r="A843" s="66"/>
      <c r="B843" s="66"/>
      <c r="C843" s="19"/>
      <c r="D843" s="19"/>
      <c r="E843" s="19"/>
    </row>
    <row r="844" spans="1:5">
      <c r="A844" s="66"/>
      <c r="B844" s="66"/>
      <c r="C844" s="19"/>
      <c r="D844" s="19"/>
      <c r="E844" s="19"/>
    </row>
    <row r="845" spans="1:5">
      <c r="A845" s="66"/>
      <c r="B845" s="66"/>
      <c r="C845" s="19"/>
      <c r="D845" s="19"/>
      <c r="E845" s="19"/>
    </row>
    <row r="846" spans="1:5">
      <c r="A846" s="66"/>
      <c r="B846" s="66"/>
      <c r="C846" s="19"/>
      <c r="D846" s="19"/>
      <c r="E846" s="19"/>
    </row>
    <row r="847" spans="1:5">
      <c r="A847" s="66"/>
      <c r="B847" s="66"/>
      <c r="C847" s="19"/>
      <c r="D847" s="19"/>
      <c r="E847" s="19"/>
    </row>
    <row r="848" spans="1:5">
      <c r="A848" s="66"/>
      <c r="B848" s="66"/>
      <c r="C848" s="19"/>
      <c r="D848" s="19"/>
      <c r="E848" s="19"/>
    </row>
    <row r="849" spans="1:5">
      <c r="A849" s="66"/>
      <c r="B849" s="66"/>
      <c r="C849" s="19"/>
      <c r="D849" s="19"/>
      <c r="E849" s="19"/>
    </row>
    <row r="850" spans="1:5">
      <c r="A850" s="66"/>
      <c r="B850" s="66"/>
      <c r="C850" s="19"/>
      <c r="D850" s="19"/>
      <c r="E850" s="19"/>
    </row>
    <row r="851" spans="1:5">
      <c r="A851" s="66"/>
      <c r="B851" s="66"/>
      <c r="C851" s="19"/>
      <c r="D851" s="19"/>
      <c r="E851" s="19"/>
    </row>
    <row r="852" spans="1:5">
      <c r="A852" s="66"/>
      <c r="B852" s="66"/>
      <c r="C852" s="19"/>
      <c r="D852" s="19"/>
      <c r="E852" s="19"/>
    </row>
    <row r="853" spans="1:5">
      <c r="A853" s="66"/>
      <c r="B853" s="66"/>
      <c r="C853" s="19"/>
      <c r="D853" s="19"/>
      <c r="E853" s="19"/>
    </row>
    <row r="854" spans="1:5">
      <c r="A854" s="66"/>
      <c r="B854" s="66"/>
      <c r="C854" s="19"/>
      <c r="D854" s="19"/>
      <c r="E854" s="19"/>
    </row>
    <row r="855" spans="1:5">
      <c r="A855" s="66"/>
      <c r="B855" s="66"/>
      <c r="C855" s="19"/>
      <c r="D855" s="19"/>
      <c r="E855" s="19"/>
    </row>
    <row r="856" spans="1:5">
      <c r="A856" s="66"/>
      <c r="B856" s="66"/>
      <c r="C856" s="19"/>
      <c r="D856" s="19"/>
      <c r="E856" s="19"/>
    </row>
    <row r="857" spans="1:5">
      <c r="A857" s="66"/>
      <c r="B857" s="66"/>
      <c r="C857" s="19"/>
      <c r="D857" s="19"/>
      <c r="E857" s="19"/>
    </row>
    <row r="858" spans="1:5">
      <c r="A858" s="66"/>
      <c r="B858" s="66"/>
      <c r="C858" s="19"/>
      <c r="D858" s="19"/>
      <c r="E858" s="19"/>
    </row>
    <row r="859" spans="1:5">
      <c r="A859" s="66"/>
      <c r="B859" s="66"/>
      <c r="C859" s="19"/>
      <c r="D859" s="19"/>
      <c r="E859" s="19"/>
    </row>
    <row r="860" spans="1:5">
      <c r="A860" s="66"/>
      <c r="B860" s="66"/>
      <c r="C860" s="19"/>
      <c r="D860" s="19"/>
      <c r="E860" s="19"/>
    </row>
    <row r="861" spans="1:5">
      <c r="A861" s="66"/>
      <c r="B861" s="66"/>
      <c r="C861" s="19"/>
      <c r="D861" s="19"/>
      <c r="E861" s="19"/>
    </row>
    <row r="862" spans="1:5">
      <c r="A862" s="66"/>
      <c r="B862" s="66"/>
      <c r="C862" s="19"/>
      <c r="D862" s="19"/>
      <c r="E862" s="19"/>
    </row>
    <row r="863" spans="1:5">
      <c r="A863" s="66"/>
      <c r="B863" s="66"/>
      <c r="C863" s="19"/>
      <c r="D863" s="19"/>
      <c r="E863" s="19"/>
    </row>
    <row r="864" spans="1:5">
      <c r="A864" s="66"/>
      <c r="B864" s="66"/>
      <c r="C864" s="19"/>
      <c r="D864" s="19"/>
      <c r="E864" s="19"/>
    </row>
    <row r="865" spans="1:5">
      <c r="A865" s="66"/>
      <c r="B865" s="66"/>
      <c r="C865" s="19"/>
      <c r="D865" s="19"/>
      <c r="E865" s="19"/>
    </row>
    <row r="866" spans="1:5">
      <c r="A866" s="66"/>
      <c r="B866" s="66"/>
      <c r="C866" s="19"/>
      <c r="D866" s="19"/>
      <c r="E866" s="19"/>
    </row>
    <row r="867" spans="1:5">
      <c r="A867" s="66"/>
      <c r="B867" s="66"/>
      <c r="C867" s="19"/>
      <c r="D867" s="19"/>
      <c r="E867" s="19"/>
    </row>
    <row r="868" spans="1:5">
      <c r="A868" s="66"/>
      <c r="B868" s="66"/>
      <c r="C868" s="19"/>
      <c r="D868" s="19"/>
      <c r="E868" s="19"/>
    </row>
    <row r="869" spans="1:5">
      <c r="A869" s="66"/>
      <c r="B869" s="66"/>
      <c r="C869" s="19"/>
      <c r="D869" s="19"/>
      <c r="E869" s="19"/>
    </row>
    <row r="870" spans="1:5">
      <c r="A870" s="66"/>
      <c r="B870" s="66"/>
      <c r="C870" s="19"/>
      <c r="D870" s="19"/>
      <c r="E870" s="19"/>
    </row>
    <row r="871" spans="1:5">
      <c r="A871" s="66"/>
      <c r="B871" s="66"/>
      <c r="C871" s="19"/>
      <c r="D871" s="19"/>
      <c r="E871" s="19"/>
    </row>
    <row r="872" spans="1:5">
      <c r="A872" s="66"/>
      <c r="B872" s="66"/>
      <c r="C872" s="19"/>
      <c r="D872" s="19"/>
      <c r="E872" s="19"/>
    </row>
    <row r="873" spans="1:5">
      <c r="A873" s="66"/>
      <c r="B873" s="66"/>
      <c r="C873" s="19"/>
      <c r="D873" s="19"/>
      <c r="E873" s="19"/>
    </row>
    <row r="874" spans="1:5">
      <c r="A874" s="66"/>
      <c r="B874" s="66"/>
      <c r="C874" s="19"/>
      <c r="D874" s="19"/>
      <c r="E874" s="19"/>
    </row>
    <row r="875" spans="1:5">
      <c r="A875" s="66"/>
      <c r="B875" s="66"/>
      <c r="C875" s="19"/>
      <c r="D875" s="19"/>
      <c r="E875" s="19"/>
    </row>
    <row r="876" spans="1:5">
      <c r="A876" s="66"/>
      <c r="B876" s="66"/>
      <c r="C876" s="19"/>
      <c r="D876" s="19"/>
      <c r="E876" s="19"/>
    </row>
    <row r="877" spans="1:5">
      <c r="A877" s="66"/>
      <c r="B877" s="66"/>
      <c r="C877" s="19"/>
      <c r="D877" s="19"/>
      <c r="E877" s="19"/>
    </row>
    <row r="878" spans="1:5">
      <c r="A878" s="66"/>
      <c r="B878" s="66"/>
      <c r="C878" s="19"/>
      <c r="D878" s="19"/>
      <c r="E878" s="19"/>
    </row>
    <row r="879" spans="1:5">
      <c r="A879" s="66"/>
      <c r="B879" s="66"/>
      <c r="C879" s="19"/>
      <c r="D879" s="19"/>
      <c r="E879" s="19"/>
    </row>
    <row r="880" spans="1:5">
      <c r="A880" s="66"/>
      <c r="B880" s="66"/>
      <c r="C880" s="19"/>
      <c r="D880" s="19"/>
      <c r="E880" s="19"/>
    </row>
    <row r="881" spans="1:5">
      <c r="A881" s="66"/>
      <c r="B881" s="66"/>
      <c r="C881" s="19"/>
      <c r="D881" s="19"/>
      <c r="E881" s="19"/>
    </row>
    <row r="882" spans="1:5">
      <c r="A882" s="66"/>
      <c r="B882" s="66"/>
      <c r="C882" s="19"/>
      <c r="D882" s="19"/>
      <c r="E882" s="19"/>
    </row>
    <row r="883" spans="1:5">
      <c r="A883" s="66"/>
      <c r="B883" s="66"/>
      <c r="C883" s="19"/>
      <c r="D883" s="19"/>
      <c r="E883" s="19"/>
    </row>
    <row r="884" spans="1:5">
      <c r="A884" s="66"/>
      <c r="B884" s="66"/>
      <c r="C884" s="19"/>
      <c r="D884" s="19"/>
      <c r="E884" s="19"/>
    </row>
    <row r="885" spans="1:5">
      <c r="A885" s="66"/>
      <c r="B885" s="66"/>
      <c r="C885" s="19"/>
      <c r="D885" s="19"/>
      <c r="E885" s="19"/>
    </row>
    <row r="886" spans="1:5">
      <c r="A886" s="66"/>
      <c r="B886" s="66"/>
      <c r="C886" s="19"/>
      <c r="D886" s="19"/>
      <c r="E886" s="19"/>
    </row>
    <row r="887" spans="1:5">
      <c r="A887" s="66"/>
      <c r="B887" s="66"/>
      <c r="C887" s="19"/>
      <c r="D887" s="19"/>
      <c r="E887" s="19"/>
    </row>
    <row r="888" spans="1:5">
      <c r="A888" s="66"/>
      <c r="B888" s="66"/>
      <c r="C888" s="19"/>
      <c r="D888" s="19"/>
      <c r="E888" s="19"/>
    </row>
    <row r="889" spans="1:5">
      <c r="A889" s="66"/>
      <c r="B889" s="66"/>
      <c r="C889" s="19"/>
      <c r="D889" s="19"/>
      <c r="E889" s="19"/>
    </row>
    <row r="890" spans="1:5">
      <c r="A890" s="66"/>
      <c r="B890" s="66"/>
      <c r="C890" s="19"/>
      <c r="D890" s="19"/>
      <c r="E890" s="19"/>
    </row>
    <row r="891" spans="1:5">
      <c r="A891" s="66"/>
      <c r="B891" s="66"/>
      <c r="C891" s="19"/>
      <c r="D891" s="19"/>
      <c r="E891" s="19"/>
    </row>
    <row r="892" spans="1:5">
      <c r="A892" s="66"/>
      <c r="B892" s="66"/>
      <c r="C892" s="19"/>
      <c r="D892" s="19"/>
      <c r="E892" s="19"/>
    </row>
    <row r="893" spans="1:5">
      <c r="A893" s="66"/>
      <c r="B893" s="66"/>
      <c r="C893" s="19"/>
      <c r="D893" s="19"/>
      <c r="E893" s="19"/>
    </row>
    <row r="894" spans="1:5">
      <c r="A894" s="66"/>
      <c r="B894" s="66"/>
      <c r="C894" s="19"/>
      <c r="D894" s="19"/>
      <c r="E894" s="19"/>
    </row>
    <row r="895" spans="1:5">
      <c r="A895" s="66"/>
      <c r="B895" s="66"/>
      <c r="C895" s="19"/>
      <c r="D895" s="19"/>
      <c r="E895" s="19"/>
    </row>
    <row r="896" spans="1:5">
      <c r="A896" s="66"/>
      <c r="B896" s="66"/>
      <c r="C896" s="19"/>
      <c r="D896" s="19"/>
      <c r="E896" s="19"/>
    </row>
    <row r="897" spans="1:5">
      <c r="A897" s="66"/>
      <c r="B897" s="66"/>
      <c r="C897" s="19"/>
      <c r="D897" s="19"/>
      <c r="E897" s="19"/>
    </row>
    <row r="898" spans="1:5">
      <c r="A898" s="66"/>
      <c r="B898" s="66"/>
      <c r="C898" s="19"/>
      <c r="D898" s="19"/>
      <c r="E898" s="19"/>
    </row>
    <row r="899" spans="1:5">
      <c r="A899" s="66"/>
      <c r="B899" s="66"/>
      <c r="C899" s="19"/>
      <c r="D899" s="19"/>
      <c r="E899" s="19"/>
    </row>
    <row r="900" spans="1:5">
      <c r="A900" s="66"/>
      <c r="B900" s="66"/>
      <c r="C900" s="19"/>
      <c r="D900" s="19"/>
      <c r="E900" s="19"/>
    </row>
    <row r="901" spans="1:5">
      <c r="A901" s="66"/>
      <c r="B901" s="66"/>
      <c r="C901" s="19"/>
      <c r="D901" s="19"/>
      <c r="E901" s="19"/>
    </row>
    <row r="902" spans="1:5">
      <c r="A902" s="66"/>
      <c r="B902" s="66"/>
      <c r="C902" s="19"/>
      <c r="D902" s="19"/>
      <c r="E902" s="19"/>
    </row>
    <row r="903" spans="1:5">
      <c r="A903" s="66"/>
      <c r="B903" s="66"/>
      <c r="C903" s="19"/>
      <c r="D903" s="19"/>
      <c r="E903" s="19"/>
    </row>
    <row r="904" spans="1:5">
      <c r="A904" s="66"/>
      <c r="B904" s="66"/>
      <c r="C904" s="19"/>
      <c r="D904" s="19"/>
      <c r="E904" s="19"/>
    </row>
    <row r="905" spans="1:5">
      <c r="A905" s="66"/>
      <c r="B905" s="66"/>
      <c r="C905" s="19"/>
      <c r="D905" s="19"/>
      <c r="E905" s="19"/>
    </row>
    <row r="906" spans="1:5">
      <c r="A906" s="66"/>
      <c r="B906" s="66"/>
      <c r="C906" s="19"/>
      <c r="D906" s="19"/>
      <c r="E906" s="19"/>
    </row>
    <row r="907" spans="1:5">
      <c r="A907" s="66"/>
      <c r="B907" s="66"/>
      <c r="C907" s="19"/>
      <c r="D907" s="19"/>
      <c r="E907" s="19"/>
    </row>
    <row r="908" spans="1:5">
      <c r="A908" s="66"/>
      <c r="B908" s="66"/>
      <c r="C908" s="19"/>
      <c r="D908" s="19"/>
      <c r="E908" s="19"/>
    </row>
    <row r="909" spans="1:5">
      <c r="A909" s="66"/>
      <c r="B909" s="66"/>
      <c r="C909" s="19"/>
      <c r="D909" s="19"/>
      <c r="E909" s="19"/>
    </row>
    <row r="910" spans="1:5">
      <c r="A910" s="66"/>
      <c r="B910" s="66"/>
      <c r="C910" s="19"/>
      <c r="D910" s="19"/>
      <c r="E910" s="19"/>
    </row>
    <row r="911" spans="1:5">
      <c r="A911" s="66"/>
      <c r="B911" s="66"/>
      <c r="C911" s="19"/>
      <c r="D911" s="19"/>
      <c r="E911" s="19"/>
    </row>
    <row r="912" spans="1:5">
      <c r="A912" s="66"/>
      <c r="B912" s="66"/>
      <c r="C912" s="19"/>
      <c r="D912" s="19"/>
      <c r="E912" s="19"/>
    </row>
    <row r="913" spans="1:5">
      <c r="A913" s="66"/>
      <c r="B913" s="66"/>
      <c r="C913" s="19"/>
      <c r="D913" s="19"/>
      <c r="E913" s="19"/>
    </row>
    <row r="914" spans="1:5">
      <c r="A914" s="66"/>
      <c r="B914" s="66"/>
      <c r="C914" s="19"/>
      <c r="D914" s="19"/>
      <c r="E914" s="19"/>
    </row>
    <row r="915" spans="1:5">
      <c r="A915" s="66"/>
      <c r="B915" s="66"/>
      <c r="C915" s="19"/>
      <c r="D915" s="19"/>
      <c r="E915" s="19"/>
    </row>
    <row r="916" spans="1:5">
      <c r="A916" s="66"/>
      <c r="B916" s="66"/>
      <c r="C916" s="19"/>
      <c r="D916" s="19"/>
      <c r="E916" s="19"/>
    </row>
    <row r="917" spans="1:5">
      <c r="A917" s="66"/>
      <c r="B917" s="66"/>
      <c r="C917" s="19"/>
      <c r="D917" s="19"/>
      <c r="E917" s="19"/>
    </row>
    <row r="918" spans="1:5">
      <c r="A918" s="66"/>
      <c r="B918" s="66"/>
      <c r="C918" s="19"/>
      <c r="D918" s="19"/>
      <c r="E918" s="19"/>
    </row>
    <row r="919" spans="1:5">
      <c r="A919" s="66"/>
      <c r="B919" s="66"/>
      <c r="C919" s="19"/>
      <c r="D919" s="19"/>
      <c r="E919" s="19"/>
    </row>
    <row r="920" spans="1:5">
      <c r="A920" s="66"/>
      <c r="B920" s="66"/>
      <c r="C920" s="19"/>
      <c r="D920" s="19"/>
      <c r="E920" s="19"/>
    </row>
    <row r="921" spans="1:5">
      <c r="A921" s="66"/>
      <c r="B921" s="66"/>
      <c r="C921" s="19"/>
      <c r="D921" s="19"/>
      <c r="E921" s="19"/>
    </row>
    <row r="922" spans="1:5">
      <c r="A922" s="66"/>
      <c r="B922" s="66"/>
      <c r="C922" s="19"/>
      <c r="D922" s="19"/>
      <c r="E922" s="19"/>
    </row>
    <row r="923" spans="1:5">
      <c r="A923" s="66"/>
      <c r="B923" s="66"/>
      <c r="C923" s="19"/>
      <c r="D923" s="19"/>
      <c r="E923" s="19"/>
    </row>
    <row r="924" spans="1:5">
      <c r="A924" s="66"/>
      <c r="B924" s="66"/>
      <c r="C924" s="19"/>
      <c r="D924" s="19"/>
      <c r="E924" s="19"/>
    </row>
    <row r="925" spans="1:5">
      <c r="A925" s="66"/>
      <c r="B925" s="66"/>
      <c r="C925" s="19"/>
      <c r="D925" s="19"/>
      <c r="E925" s="19"/>
    </row>
    <row r="926" spans="1:5">
      <c r="A926" s="66"/>
      <c r="B926" s="66"/>
      <c r="C926" s="19"/>
      <c r="D926" s="19"/>
      <c r="E926" s="19"/>
    </row>
    <row r="927" spans="1:5">
      <c r="A927" s="66"/>
      <c r="B927" s="66"/>
      <c r="C927" s="19"/>
      <c r="D927" s="19"/>
      <c r="E927" s="19"/>
    </row>
    <row r="928" spans="1:5">
      <c r="A928" s="66"/>
      <c r="B928" s="66"/>
      <c r="C928" s="19"/>
      <c r="D928" s="19"/>
      <c r="E928" s="19"/>
    </row>
    <row r="929" spans="1:5">
      <c r="A929" s="66"/>
      <c r="B929" s="66"/>
      <c r="C929" s="19"/>
      <c r="D929" s="19"/>
      <c r="E929" s="19"/>
    </row>
    <row r="930" spans="1:5">
      <c r="A930" s="66"/>
      <c r="B930" s="66"/>
      <c r="C930" s="19"/>
      <c r="D930" s="19"/>
      <c r="E930" s="19"/>
    </row>
    <row r="931" spans="1:5">
      <c r="A931" s="66"/>
      <c r="B931" s="66"/>
      <c r="C931" s="19"/>
      <c r="D931" s="19"/>
      <c r="E931" s="19"/>
    </row>
    <row r="932" spans="1:5">
      <c r="A932" s="66"/>
      <c r="B932" s="66"/>
      <c r="C932" s="19"/>
      <c r="D932" s="19"/>
      <c r="E932" s="19"/>
    </row>
    <row r="933" spans="1:5">
      <c r="A933" s="66"/>
      <c r="B933" s="66"/>
      <c r="C933" s="19"/>
      <c r="D933" s="19"/>
      <c r="E933" s="19"/>
    </row>
    <row r="934" spans="1:5">
      <c r="A934" s="66"/>
      <c r="B934" s="66"/>
      <c r="C934" s="19"/>
      <c r="D934" s="19"/>
      <c r="E934" s="19"/>
    </row>
    <row r="935" spans="1:5">
      <c r="A935" s="66"/>
      <c r="B935" s="66"/>
      <c r="C935" s="19"/>
      <c r="D935" s="19"/>
      <c r="E935" s="19"/>
    </row>
    <row r="936" spans="1:5">
      <c r="A936" s="66"/>
      <c r="B936" s="66"/>
      <c r="C936" s="19"/>
      <c r="D936" s="19"/>
      <c r="E936" s="19"/>
    </row>
    <row r="937" spans="1:5">
      <c r="A937" s="66"/>
      <c r="B937" s="66"/>
      <c r="C937" s="19"/>
      <c r="D937" s="19"/>
      <c r="E937" s="19"/>
    </row>
    <row r="938" spans="1:5">
      <c r="A938" s="66"/>
      <c r="B938" s="66"/>
      <c r="C938" s="19"/>
      <c r="D938" s="19"/>
      <c r="E938" s="19"/>
    </row>
    <row r="939" spans="1:5">
      <c r="A939" s="66"/>
      <c r="B939" s="66"/>
      <c r="C939" s="19"/>
      <c r="D939" s="19"/>
      <c r="E939" s="19"/>
    </row>
    <row r="940" spans="1:5">
      <c r="A940" s="66"/>
      <c r="B940" s="66"/>
      <c r="C940" s="19"/>
      <c r="D940" s="19"/>
      <c r="E940" s="19"/>
    </row>
    <row r="941" spans="1:5">
      <c r="A941" s="66"/>
      <c r="B941" s="66"/>
      <c r="C941" s="19"/>
      <c r="D941" s="19"/>
      <c r="E941" s="19"/>
    </row>
    <row r="942" spans="1:5">
      <c r="A942" s="66"/>
      <c r="B942" s="66"/>
      <c r="C942" s="19"/>
      <c r="D942" s="19"/>
      <c r="E942" s="19"/>
    </row>
    <row r="943" spans="1:5">
      <c r="A943" s="66"/>
      <c r="B943" s="66"/>
      <c r="C943" s="19"/>
      <c r="D943" s="19"/>
      <c r="E943" s="19"/>
    </row>
    <row r="944" spans="1:5">
      <c r="A944" s="66"/>
      <c r="B944" s="66"/>
      <c r="C944" s="19"/>
      <c r="D944" s="19"/>
      <c r="E944" s="19"/>
    </row>
    <row r="945" spans="1:5">
      <c r="A945" s="66"/>
      <c r="B945" s="66"/>
      <c r="C945" s="19"/>
      <c r="D945" s="19"/>
      <c r="E945" s="19"/>
    </row>
    <row r="946" spans="1:5">
      <c r="A946" s="66"/>
      <c r="B946" s="66"/>
      <c r="C946" s="19"/>
      <c r="D946" s="19"/>
      <c r="E946" s="19"/>
    </row>
    <row r="947" spans="1:5">
      <c r="A947" s="66"/>
      <c r="B947" s="66"/>
      <c r="C947" s="19"/>
      <c r="D947" s="19"/>
      <c r="E947" s="19"/>
    </row>
    <row r="948" spans="1:5">
      <c r="A948" s="66"/>
      <c r="B948" s="66"/>
      <c r="C948" s="19"/>
      <c r="D948" s="19"/>
      <c r="E948" s="19"/>
    </row>
    <row r="949" spans="1:5">
      <c r="A949" s="66"/>
      <c r="B949" s="66"/>
      <c r="C949" s="19"/>
      <c r="D949" s="19"/>
      <c r="E949" s="19"/>
    </row>
    <row r="950" spans="1:5">
      <c r="A950" s="66"/>
      <c r="B950" s="66"/>
      <c r="C950" s="19"/>
      <c r="D950" s="19"/>
      <c r="E950" s="19"/>
    </row>
    <row r="951" spans="1:5">
      <c r="A951" s="66"/>
      <c r="B951" s="66"/>
      <c r="C951" s="19"/>
      <c r="D951" s="19"/>
      <c r="E951" s="19"/>
    </row>
    <row r="952" spans="1:5">
      <c r="A952" s="66"/>
      <c r="B952" s="66"/>
      <c r="C952" s="19"/>
      <c r="D952" s="19"/>
      <c r="E952" s="19"/>
    </row>
    <row r="953" spans="1:5">
      <c r="A953" s="66"/>
      <c r="B953" s="66"/>
      <c r="C953" s="19"/>
      <c r="D953" s="19"/>
      <c r="E953" s="19"/>
    </row>
    <row r="954" spans="1:5">
      <c r="A954" s="66"/>
      <c r="B954" s="66"/>
      <c r="C954" s="19"/>
      <c r="D954" s="19"/>
      <c r="E954" s="19"/>
    </row>
    <row r="955" spans="1:5">
      <c r="A955" s="66"/>
      <c r="B955" s="66"/>
      <c r="C955" s="19"/>
      <c r="D955" s="19"/>
      <c r="E955" s="19"/>
    </row>
    <row r="956" spans="1:5">
      <c r="A956" s="66"/>
      <c r="B956" s="66"/>
      <c r="C956" s="19"/>
      <c r="D956" s="19"/>
      <c r="E956" s="19"/>
    </row>
    <row r="957" spans="1:5">
      <c r="A957" s="66"/>
      <c r="B957" s="66"/>
      <c r="C957" s="19"/>
      <c r="D957" s="19"/>
      <c r="E957" s="19"/>
    </row>
    <row r="958" spans="1:5">
      <c r="A958" s="66"/>
      <c r="B958" s="66"/>
      <c r="C958" s="19"/>
      <c r="D958" s="19"/>
      <c r="E958" s="19"/>
    </row>
    <row r="959" spans="1:5">
      <c r="A959" s="66"/>
      <c r="B959" s="66"/>
      <c r="C959" s="19"/>
      <c r="D959" s="19"/>
      <c r="E959" s="19"/>
    </row>
    <row r="960" spans="1:5">
      <c r="A960" s="66"/>
      <c r="B960" s="66"/>
      <c r="C960" s="19"/>
      <c r="D960" s="19"/>
      <c r="E960" s="19"/>
    </row>
    <row r="961" spans="1:5">
      <c r="A961" s="66"/>
      <c r="B961" s="66"/>
      <c r="C961" s="19"/>
      <c r="D961" s="19"/>
      <c r="E961" s="19"/>
    </row>
    <row r="962" spans="1:5">
      <c r="A962" s="66"/>
      <c r="B962" s="66"/>
      <c r="C962" s="19"/>
      <c r="D962" s="19"/>
      <c r="E962" s="19"/>
    </row>
    <row r="963" spans="1:5">
      <c r="A963" s="66"/>
      <c r="B963" s="66"/>
      <c r="C963" s="19"/>
      <c r="D963" s="19"/>
      <c r="E963" s="19"/>
    </row>
    <row r="964" spans="1:5">
      <c r="A964" s="66"/>
      <c r="B964" s="66"/>
      <c r="C964" s="19"/>
      <c r="D964" s="19"/>
      <c r="E964" s="19"/>
    </row>
    <row r="965" spans="1:5">
      <c r="A965" s="66"/>
      <c r="B965" s="66"/>
      <c r="C965" s="19"/>
      <c r="D965" s="19"/>
      <c r="E965" s="19"/>
    </row>
    <row r="966" spans="1:5">
      <c r="A966" s="66"/>
      <c r="B966" s="66"/>
      <c r="C966" s="19"/>
      <c r="D966" s="19"/>
      <c r="E966" s="19"/>
    </row>
    <row r="967" spans="1:5">
      <c r="A967" s="66"/>
      <c r="B967" s="66"/>
      <c r="C967" s="19"/>
      <c r="D967" s="19"/>
      <c r="E967" s="19"/>
    </row>
    <row r="968" spans="1:5">
      <c r="A968" s="66"/>
      <c r="B968" s="66"/>
      <c r="C968" s="19"/>
      <c r="D968" s="19"/>
      <c r="E968" s="19"/>
    </row>
    <row r="969" spans="1:5">
      <c r="A969" s="66"/>
      <c r="B969" s="66"/>
      <c r="C969" s="19"/>
      <c r="D969" s="19"/>
      <c r="E969" s="19"/>
    </row>
    <row r="970" spans="1:5">
      <c r="A970" s="66"/>
      <c r="B970" s="66"/>
      <c r="C970" s="19"/>
      <c r="D970" s="19"/>
      <c r="E970" s="19"/>
    </row>
    <row r="971" spans="1:5">
      <c r="A971" s="66"/>
      <c r="B971" s="66"/>
      <c r="C971" s="19"/>
      <c r="D971" s="19"/>
      <c r="E971" s="19"/>
    </row>
    <row r="972" spans="1:5">
      <c r="A972" s="66"/>
      <c r="B972" s="66"/>
      <c r="C972" s="19"/>
      <c r="D972" s="19"/>
      <c r="E972" s="19"/>
    </row>
    <row r="973" spans="1:5">
      <c r="A973" s="66"/>
      <c r="B973" s="66"/>
      <c r="C973" s="19"/>
      <c r="D973" s="19"/>
      <c r="E973" s="19"/>
    </row>
    <row r="974" spans="1:5">
      <c r="A974" s="66"/>
      <c r="B974" s="66"/>
      <c r="C974" s="19"/>
      <c r="D974" s="19"/>
      <c r="E974" s="19"/>
    </row>
    <row r="975" spans="1:5">
      <c r="A975" s="66"/>
      <c r="B975" s="66"/>
      <c r="C975" s="19"/>
      <c r="D975" s="19"/>
      <c r="E975" s="19"/>
    </row>
    <row r="976" spans="1:5">
      <c r="A976" s="66"/>
      <c r="B976" s="66"/>
      <c r="C976" s="19"/>
      <c r="D976" s="19"/>
      <c r="E976" s="19"/>
    </row>
    <row r="977" spans="1:5">
      <c r="A977" s="66"/>
      <c r="B977" s="66"/>
      <c r="C977" s="19"/>
      <c r="D977" s="19"/>
      <c r="E977" s="19"/>
    </row>
    <row r="978" spans="1:5">
      <c r="A978" s="66"/>
      <c r="B978" s="66"/>
      <c r="C978" s="19"/>
      <c r="D978" s="19"/>
      <c r="E978" s="19"/>
    </row>
    <row r="979" spans="1:5">
      <c r="A979" s="66"/>
      <c r="B979" s="66"/>
      <c r="C979" s="19"/>
      <c r="D979" s="19"/>
      <c r="E979" s="19"/>
    </row>
    <row r="980" spans="1:5">
      <c r="A980" s="66"/>
      <c r="B980" s="66"/>
      <c r="C980" s="19"/>
      <c r="D980" s="19"/>
      <c r="E980" s="19"/>
    </row>
    <row r="981" spans="1:5">
      <c r="A981" s="66"/>
      <c r="B981" s="66"/>
      <c r="C981" s="19"/>
      <c r="D981" s="19"/>
      <c r="E981" s="19"/>
    </row>
    <row r="982" spans="1:5">
      <c r="A982" s="66"/>
      <c r="B982" s="66"/>
      <c r="C982" s="19"/>
      <c r="D982" s="19"/>
      <c r="E982" s="19"/>
    </row>
    <row r="983" spans="1:5">
      <c r="A983" s="66"/>
      <c r="B983" s="66"/>
      <c r="C983" s="19"/>
      <c r="D983" s="19"/>
      <c r="E983" s="19"/>
    </row>
    <row r="984" spans="1:5">
      <c r="A984" s="66"/>
      <c r="B984" s="66"/>
      <c r="C984" s="19"/>
      <c r="D984" s="19"/>
      <c r="E984" s="19"/>
    </row>
    <row r="985" spans="1:5">
      <c r="A985" s="66"/>
      <c r="B985" s="66"/>
      <c r="C985" s="19"/>
      <c r="D985" s="19"/>
      <c r="E985" s="19"/>
    </row>
    <row r="986" spans="1:5">
      <c r="A986" s="66"/>
      <c r="B986" s="66"/>
      <c r="C986" s="19"/>
      <c r="D986" s="19"/>
      <c r="E986" s="19"/>
    </row>
    <row r="987" spans="1:5">
      <c r="A987" s="66"/>
      <c r="B987" s="66"/>
      <c r="C987" s="19"/>
      <c r="D987" s="19"/>
      <c r="E987" s="19"/>
    </row>
    <row r="988" spans="1:5">
      <c r="A988" s="66"/>
      <c r="B988" s="66"/>
      <c r="C988" s="19"/>
      <c r="D988" s="19"/>
      <c r="E988" s="19"/>
    </row>
    <row r="989" spans="1:5">
      <c r="A989" s="66"/>
      <c r="B989" s="66"/>
      <c r="C989" s="19"/>
      <c r="D989" s="19"/>
      <c r="E989" s="19"/>
    </row>
    <row r="990" spans="1:5">
      <c r="A990" s="66"/>
      <c r="B990" s="66"/>
      <c r="C990" s="19"/>
      <c r="D990" s="19"/>
      <c r="E990" s="19"/>
    </row>
    <row r="991" spans="1:5">
      <c r="A991" s="66"/>
      <c r="B991" s="66"/>
      <c r="C991" s="19"/>
      <c r="D991" s="19"/>
      <c r="E991" s="19"/>
    </row>
    <row r="992" spans="1:5">
      <c r="A992" s="66"/>
      <c r="B992" s="66"/>
      <c r="C992" s="19"/>
      <c r="D992" s="19"/>
      <c r="E992" s="19"/>
    </row>
    <row r="993" spans="1:5">
      <c r="A993" s="66"/>
      <c r="B993" s="66"/>
      <c r="C993" s="19"/>
      <c r="D993" s="19"/>
      <c r="E993" s="19"/>
    </row>
    <row r="994" spans="1:5">
      <c r="A994" s="66"/>
      <c r="B994" s="66"/>
      <c r="C994" s="19"/>
      <c r="D994" s="19"/>
      <c r="E994" s="19"/>
    </row>
    <row r="995" spans="1:5">
      <c r="A995" s="66"/>
      <c r="B995" s="66"/>
      <c r="C995" s="19"/>
      <c r="D995" s="19"/>
      <c r="E995" s="19"/>
    </row>
    <row r="996" spans="1:5">
      <c r="A996" s="66"/>
      <c r="B996" s="66"/>
      <c r="C996" s="19"/>
      <c r="D996" s="19"/>
      <c r="E996" s="19"/>
    </row>
    <row r="997" spans="1:5">
      <c r="A997" s="66"/>
      <c r="B997" s="66"/>
      <c r="C997" s="19"/>
      <c r="D997" s="19"/>
      <c r="E997" s="19"/>
    </row>
    <row r="998" spans="1:5">
      <c r="A998" s="66"/>
      <c r="B998" s="66"/>
      <c r="C998" s="19"/>
      <c r="D998" s="19"/>
      <c r="E998" s="19"/>
    </row>
    <row r="999" spans="1:5">
      <c r="A999" s="66"/>
      <c r="B999" s="66"/>
      <c r="C999" s="19"/>
      <c r="D999" s="19"/>
      <c r="E999" s="19"/>
    </row>
    <row r="1000" spans="1:5">
      <c r="A1000" s="66"/>
      <c r="B1000" s="66"/>
      <c r="C1000" s="19"/>
      <c r="D1000" s="19"/>
      <c r="E1000" s="19"/>
    </row>
  </sheetData>
  <autoFilter ref="A1:R98" xr:uid="{00000000-0009-0000-0000-000001000000}"/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65"/>
  <sheetViews>
    <sheetView topLeftCell="A2" workbookViewId="0">
      <selection activeCell="A2" sqref="A2"/>
    </sheetView>
  </sheetViews>
  <sheetFormatPr defaultColWidth="14.42578125" defaultRowHeight="15.75" customHeight="1"/>
  <cols>
    <col min="1" max="1" width="36.5703125" customWidth="1"/>
  </cols>
  <sheetData>
    <row r="1" spans="1:1" ht="12.75">
      <c r="A1" s="22" t="s">
        <v>1251</v>
      </c>
    </row>
    <row r="2" spans="1:1" ht="15">
      <c r="A2" s="73" t="s">
        <v>312</v>
      </c>
    </row>
    <row r="3" spans="1:1" ht="15">
      <c r="A3" s="74" t="s">
        <v>439</v>
      </c>
    </row>
    <row r="4" spans="1:1" ht="15">
      <c r="A4" s="74" t="s">
        <v>465</v>
      </c>
    </row>
    <row r="5" spans="1:1" ht="15">
      <c r="A5" s="74" t="s">
        <v>447</v>
      </c>
    </row>
    <row r="6" spans="1:1" ht="15">
      <c r="A6" s="74" t="s">
        <v>305</v>
      </c>
    </row>
    <row r="7" spans="1:1" ht="15">
      <c r="A7" s="74" t="s">
        <v>488</v>
      </c>
    </row>
    <row r="8" spans="1:1" ht="15">
      <c r="A8" s="74" t="s">
        <v>830</v>
      </c>
    </row>
    <row r="9" spans="1:1" ht="15">
      <c r="A9" s="74" t="s">
        <v>472</v>
      </c>
    </row>
    <row r="10" spans="1:1" ht="15">
      <c r="A10" s="74" t="s">
        <v>506</v>
      </c>
    </row>
    <row r="11" spans="1:1" ht="15">
      <c r="A11" s="74" t="s">
        <v>765</v>
      </c>
    </row>
    <row r="12" spans="1:1" ht="15">
      <c r="A12" s="74" t="s">
        <v>496</v>
      </c>
    </row>
    <row r="13" spans="1:1" ht="15">
      <c r="A13" s="74" t="s">
        <v>612</v>
      </c>
    </row>
    <row r="14" spans="1:1" ht="15">
      <c r="A14" s="74" t="s">
        <v>749</v>
      </c>
    </row>
    <row r="15" spans="1:1" ht="15">
      <c r="A15" s="74" t="s">
        <v>578</v>
      </c>
    </row>
    <row r="16" spans="1:1" ht="15.75" customHeight="1">
      <c r="A16" s="74" t="s">
        <v>561</v>
      </c>
    </row>
    <row r="17" spans="1:1" ht="15.75" customHeight="1">
      <c r="A17" s="74" t="s">
        <v>283</v>
      </c>
    </row>
    <row r="18" spans="1:1" ht="15.75" customHeight="1">
      <c r="A18" s="74" t="s">
        <v>638</v>
      </c>
    </row>
    <row r="19" spans="1:1" ht="15.75" customHeight="1">
      <c r="A19" s="74" t="s">
        <v>630</v>
      </c>
    </row>
    <row r="20" spans="1:1" ht="15.75" customHeight="1">
      <c r="A20" s="74" t="s">
        <v>530</v>
      </c>
    </row>
    <row r="21" spans="1:1" ht="15.75" customHeight="1">
      <c r="A21" s="74" t="s">
        <v>123</v>
      </c>
    </row>
    <row r="22" spans="1:1" ht="15.75" customHeight="1">
      <c r="A22" s="74" t="s">
        <v>646</v>
      </c>
    </row>
    <row r="23" spans="1:1" ht="15.75" customHeight="1">
      <c r="A23" s="74" t="s">
        <v>569</v>
      </c>
    </row>
    <row r="24" spans="1:1" ht="15.75" customHeight="1">
      <c r="A24" s="74" t="s">
        <v>388</v>
      </c>
    </row>
    <row r="25" spans="1:1" ht="15.75" customHeight="1">
      <c r="A25" s="74" t="s">
        <v>379</v>
      </c>
    </row>
    <row r="26" spans="1:1" ht="15.75" customHeight="1">
      <c r="A26" s="74" t="s">
        <v>219</v>
      </c>
    </row>
    <row r="27" spans="1:1" ht="15.75" customHeight="1">
      <c r="A27" s="74" t="s">
        <v>176</v>
      </c>
    </row>
    <row r="28" spans="1:1" ht="15.75" customHeight="1">
      <c r="A28" s="74" t="s">
        <v>274</v>
      </c>
    </row>
    <row r="29" spans="1:1" ht="15.75" customHeight="1">
      <c r="A29" s="74" t="s">
        <v>141</v>
      </c>
    </row>
    <row r="30" spans="1:1" ht="15.75" customHeight="1">
      <c r="A30" s="74" t="s">
        <v>543</v>
      </c>
    </row>
    <row r="31" spans="1:1" ht="15.75" customHeight="1">
      <c r="A31" s="74" t="s">
        <v>340</v>
      </c>
    </row>
    <row r="32" spans="1:1" ht="15.75" customHeight="1">
      <c r="A32" s="74" t="s">
        <v>659</v>
      </c>
    </row>
    <row r="33" spans="1:1" ht="15.75" customHeight="1">
      <c r="A33" s="74" t="s">
        <v>552</v>
      </c>
    </row>
    <row r="34" spans="1:1" ht="15.75" customHeight="1">
      <c r="A34" s="74" t="s">
        <v>689</v>
      </c>
    </row>
    <row r="35" spans="1:1" ht="15.75" customHeight="1">
      <c r="A35" s="74" t="s">
        <v>470</v>
      </c>
    </row>
    <row r="36" spans="1:1" ht="15.75" customHeight="1">
      <c r="A36" s="74" t="s">
        <v>410</v>
      </c>
    </row>
    <row r="37" spans="1:1" ht="15.75" customHeight="1">
      <c r="A37" s="74" t="s">
        <v>536</v>
      </c>
    </row>
    <row r="38" spans="1:1" ht="15.75" customHeight="1">
      <c r="A38" s="74" t="s">
        <v>417</v>
      </c>
    </row>
    <row r="39" spans="1:1" ht="15.75" customHeight="1">
      <c r="A39" s="74" t="s">
        <v>721</v>
      </c>
    </row>
    <row r="40" spans="1:1" ht="15.75" customHeight="1">
      <c r="A40" s="74" t="s">
        <v>522</v>
      </c>
    </row>
    <row r="41" spans="1:1" ht="15.75" customHeight="1">
      <c r="A41" s="74" t="s">
        <v>577</v>
      </c>
    </row>
    <row r="42" spans="1:1" ht="15.75" customHeight="1">
      <c r="A42" s="74" t="s">
        <v>598</v>
      </c>
    </row>
    <row r="43" spans="1:1" ht="15.75" customHeight="1">
      <c r="A43" s="74" t="s">
        <v>551</v>
      </c>
    </row>
    <row r="44" spans="1:1" ht="15.75" customHeight="1">
      <c r="A44" s="74" t="s">
        <v>706</v>
      </c>
    </row>
    <row r="45" spans="1:1" ht="15.75" customHeight="1">
      <c r="A45" s="74" t="s">
        <v>697</v>
      </c>
    </row>
    <row r="46" spans="1:1" ht="15.75" customHeight="1">
      <c r="A46" s="74" t="s">
        <v>790</v>
      </c>
    </row>
    <row r="47" spans="1:1" ht="15.75" customHeight="1">
      <c r="A47" s="74" t="s">
        <v>559</v>
      </c>
    </row>
    <row r="48" spans="1:1" ht="15.75" customHeight="1">
      <c r="A48" s="74" t="s">
        <v>782</v>
      </c>
    </row>
    <row r="49" spans="1:1" ht="15.75" customHeight="1">
      <c r="A49" s="74" t="s">
        <v>844</v>
      </c>
    </row>
    <row r="50" spans="1:1" ht="15.75" customHeight="1">
      <c r="A50" s="74" t="s">
        <v>160</v>
      </c>
    </row>
    <row r="51" spans="1:1" ht="15.75" customHeight="1">
      <c r="A51" s="74" t="s">
        <v>322</v>
      </c>
    </row>
    <row r="52" spans="1:1" ht="15.75" customHeight="1">
      <c r="A52" s="74" t="s">
        <v>295</v>
      </c>
    </row>
    <row r="53" spans="1:1" ht="15.75" customHeight="1">
      <c r="A53" s="74" t="s">
        <v>132</v>
      </c>
    </row>
    <row r="54" spans="1:1" ht="15.75" customHeight="1">
      <c r="A54" s="74" t="s">
        <v>817</v>
      </c>
    </row>
    <row r="55" spans="1:1" ht="15.75" customHeight="1">
      <c r="A55" s="74" t="s">
        <v>824</v>
      </c>
    </row>
    <row r="56" spans="1:1" ht="15.75" customHeight="1">
      <c r="A56" s="74" t="s">
        <v>480</v>
      </c>
    </row>
    <row r="57" spans="1:1" ht="15.75" customHeight="1">
      <c r="A57" s="74" t="s">
        <v>836</v>
      </c>
    </row>
    <row r="58" spans="1:1" ht="15.75" customHeight="1">
      <c r="A58" s="74" t="s">
        <v>852</v>
      </c>
    </row>
    <row r="59" spans="1:1" ht="15.75" customHeight="1">
      <c r="A59" s="74" t="s">
        <v>775</v>
      </c>
    </row>
    <row r="60" spans="1:1" ht="15.75" customHeight="1">
      <c r="A60" s="74" t="s">
        <v>134</v>
      </c>
    </row>
    <row r="61" spans="1:1" ht="15.75" customHeight="1">
      <c r="A61" s="74" t="s">
        <v>187</v>
      </c>
    </row>
    <row r="62" spans="1:1" ht="15.75" customHeight="1">
      <c r="A62" s="74" t="s">
        <v>152</v>
      </c>
    </row>
    <row r="63" spans="1:1" ht="15.75" customHeight="1">
      <c r="A63" s="74" t="s">
        <v>169</v>
      </c>
    </row>
    <row r="64" spans="1:1" ht="15.75" customHeight="1">
      <c r="A64" s="74" t="s">
        <v>805</v>
      </c>
    </row>
    <row r="65" spans="1:1" ht="15.75" customHeight="1">
      <c r="A65" s="74" t="s">
        <v>348</v>
      </c>
    </row>
    <row r="66" spans="1:1" ht="15.75" customHeight="1">
      <c r="A66" s="74" t="s">
        <v>251</v>
      </c>
    </row>
    <row r="67" spans="1:1" ht="15.75" customHeight="1">
      <c r="A67" s="74" t="s">
        <v>389</v>
      </c>
    </row>
    <row r="68" spans="1:1" ht="15.75" customHeight="1">
      <c r="A68" s="74" t="s">
        <v>353</v>
      </c>
    </row>
    <row r="69" spans="1:1" ht="15.75" customHeight="1">
      <c r="A69" s="74" t="s">
        <v>211</v>
      </c>
    </row>
    <row r="70" spans="1:1" ht="15.75" customHeight="1">
      <c r="A70" s="74" t="s">
        <v>354</v>
      </c>
    </row>
    <row r="71" spans="1:1" ht="15.75" customHeight="1">
      <c r="A71" s="74" t="s">
        <v>257</v>
      </c>
    </row>
    <row r="72" spans="1:1" ht="15.75" customHeight="1">
      <c r="A72" s="74" t="s">
        <v>259</v>
      </c>
    </row>
    <row r="73" spans="1:1" ht="15.75" customHeight="1">
      <c r="A73" s="74" t="s">
        <v>267</v>
      </c>
    </row>
    <row r="74" spans="1:1" ht="15.75" customHeight="1">
      <c r="A74" s="74" t="s">
        <v>285</v>
      </c>
    </row>
    <row r="75" spans="1:1" ht="15.75" customHeight="1">
      <c r="A75" s="74" t="s">
        <v>276</v>
      </c>
    </row>
    <row r="76" spans="1:1" ht="15.75" customHeight="1">
      <c r="A76" s="74" t="s">
        <v>242</v>
      </c>
    </row>
    <row r="77" spans="1:1" ht="15.75" customHeight="1">
      <c r="A77" s="74" t="s">
        <v>143</v>
      </c>
    </row>
    <row r="78" spans="1:1" ht="15.75" customHeight="1">
      <c r="A78" s="74" t="s">
        <v>221</v>
      </c>
    </row>
    <row r="79" spans="1:1" ht="15.75" customHeight="1">
      <c r="A79" s="74" t="s">
        <v>228</v>
      </c>
    </row>
    <row r="80" spans="1:1" ht="15.75" customHeight="1">
      <c r="A80" s="74" t="s">
        <v>236</v>
      </c>
    </row>
    <row r="81" spans="1:1" ht="15.75" customHeight="1">
      <c r="A81" s="74" t="s">
        <v>201</v>
      </c>
    </row>
    <row r="82" spans="1:1" ht="15.75" customHeight="1">
      <c r="A82" s="74" t="s">
        <v>381</v>
      </c>
    </row>
    <row r="83" spans="1:1" ht="15.75" customHeight="1">
      <c r="A83" s="74" t="s">
        <v>178</v>
      </c>
    </row>
    <row r="84" spans="1:1" ht="15.75" customHeight="1">
      <c r="A84" s="74" t="s">
        <v>432</v>
      </c>
    </row>
    <row r="85" spans="1:1" ht="15.75" customHeight="1">
      <c r="A85" s="74" t="s">
        <v>202</v>
      </c>
    </row>
    <row r="86" spans="1:1" ht="15.75" customHeight="1">
      <c r="A86" s="74" t="s">
        <v>371</v>
      </c>
    </row>
    <row r="87" spans="1:1" ht="15.75" customHeight="1">
      <c r="A87" s="74" t="s">
        <v>424</v>
      </c>
    </row>
    <row r="88" spans="1:1" ht="15.75" customHeight="1">
      <c r="A88" s="74" t="s">
        <v>249</v>
      </c>
    </row>
    <row r="89" spans="1:1" ht="15.75" customHeight="1">
      <c r="A89" s="74" t="s">
        <v>682</v>
      </c>
    </row>
    <row r="90" spans="1:1" ht="15.75" customHeight="1">
      <c r="A90" s="74" t="s">
        <v>513</v>
      </c>
    </row>
    <row r="91" spans="1:1" ht="15.75" customHeight="1">
      <c r="A91" s="74" t="s">
        <v>753</v>
      </c>
    </row>
    <row r="92" spans="1:1" ht="15.75" customHeight="1">
      <c r="A92" s="74" t="s">
        <v>738</v>
      </c>
    </row>
    <row r="93" spans="1:1" ht="15.75" customHeight="1">
      <c r="A93" s="74" t="s">
        <v>741</v>
      </c>
    </row>
    <row r="94" spans="1:1" ht="15.75" customHeight="1">
      <c r="A94" s="74" t="s">
        <v>744</v>
      </c>
    </row>
    <row r="95" spans="1:1" ht="15.75" customHeight="1">
      <c r="A95" s="74" t="s">
        <v>756</v>
      </c>
    </row>
    <row r="96" spans="1:1" ht="15.75" customHeight="1">
      <c r="A96" s="74" t="s">
        <v>363</v>
      </c>
    </row>
    <row r="97" spans="1:1" ht="15.75" customHeight="1">
      <c r="A97" s="74" t="s">
        <v>195</v>
      </c>
    </row>
    <row r="98" spans="1:1" ht="15.75" customHeight="1">
      <c r="A98" s="74" t="s">
        <v>454</v>
      </c>
    </row>
    <row r="99" spans="1:1" ht="15.75" customHeight="1">
      <c r="A99" s="74" t="s">
        <v>210</v>
      </c>
    </row>
    <row r="100" spans="1:1" ht="15.75" customHeight="1">
      <c r="A100" s="74" t="s">
        <v>112</v>
      </c>
    </row>
    <row r="101" spans="1:1" ht="15.75" customHeight="1">
      <c r="A101" s="74" t="s">
        <v>193</v>
      </c>
    </row>
    <row r="102" spans="1:1" ht="15.75" customHeight="1">
      <c r="A102" s="74" t="s">
        <v>293</v>
      </c>
    </row>
    <row r="103" spans="1:1" ht="15.75" customHeight="1">
      <c r="A103" s="74" t="s">
        <v>346</v>
      </c>
    </row>
    <row r="104" spans="1:1" ht="15.75" customHeight="1">
      <c r="A104" s="74" t="s">
        <v>490</v>
      </c>
    </row>
    <row r="105" spans="1:1" ht="15.75" customHeight="1">
      <c r="A105" s="74" t="s">
        <v>294</v>
      </c>
    </row>
    <row r="106" spans="1:1" ht="15.75" customHeight="1">
      <c r="A106" s="74" t="s">
        <v>658</v>
      </c>
    </row>
    <row r="107" spans="1:1" ht="15.75" customHeight="1">
      <c r="A107" s="74" t="s">
        <v>258</v>
      </c>
    </row>
    <row r="108" spans="1:1" ht="15.75" customHeight="1">
      <c r="A108" s="74" t="s">
        <v>266</v>
      </c>
    </row>
    <row r="109" spans="1:1" ht="15.75" customHeight="1">
      <c r="A109" s="74" t="s">
        <v>122</v>
      </c>
    </row>
    <row r="110" spans="1:1" ht="15.75" customHeight="1">
      <c r="A110" s="74" t="s">
        <v>731</v>
      </c>
    </row>
    <row r="111" spans="1:1" ht="15.75" customHeight="1">
      <c r="A111" s="74" t="s">
        <v>873</v>
      </c>
    </row>
    <row r="112" spans="1:1" ht="15.75" customHeight="1">
      <c r="A112" s="74" t="s">
        <v>177</v>
      </c>
    </row>
    <row r="113" spans="1:1" ht="15.75" customHeight="1">
      <c r="A113" s="74" t="s">
        <v>195</v>
      </c>
    </row>
    <row r="114" spans="1:1" ht="15.75" customHeight="1">
      <c r="A114" s="74" t="s">
        <v>767</v>
      </c>
    </row>
    <row r="115" spans="1:1" ht="15.75" customHeight="1">
      <c r="A115" s="74" t="s">
        <v>299</v>
      </c>
    </row>
    <row r="116" spans="1:1" ht="15.75" customHeight="1">
      <c r="A116" s="74" t="s">
        <v>798</v>
      </c>
    </row>
    <row r="117" spans="1:1" ht="15.75" customHeight="1">
      <c r="A117" s="74" t="s">
        <v>220</v>
      </c>
    </row>
    <row r="118" spans="1:1" ht="15.75" customHeight="1">
      <c r="A118" s="74" t="s">
        <v>243</v>
      </c>
    </row>
    <row r="119" spans="1:1" ht="15.75" customHeight="1">
      <c r="A119" s="74" t="s">
        <v>418</v>
      </c>
    </row>
    <row r="120" spans="1:1" ht="15.75" customHeight="1">
      <c r="A120" s="74" t="s">
        <v>357</v>
      </c>
    </row>
    <row r="121" spans="1:1" ht="15.75" customHeight="1">
      <c r="A121" s="74" t="s">
        <v>441</v>
      </c>
    </row>
    <row r="122" spans="1:1" ht="15.75" customHeight="1">
      <c r="A122" s="74" t="s">
        <v>498</v>
      </c>
    </row>
    <row r="123" spans="1:1" ht="15.75" customHeight="1">
      <c r="A123" s="74" t="s">
        <v>51</v>
      </c>
    </row>
    <row r="124" spans="1:1" ht="15.75" customHeight="1">
      <c r="A124" s="74" t="s">
        <v>287</v>
      </c>
    </row>
    <row r="125" spans="1:1" ht="15.75" customHeight="1">
      <c r="A125" s="74" t="s">
        <v>676</v>
      </c>
    </row>
    <row r="126" spans="1:1" ht="15.75" customHeight="1">
      <c r="A126" s="74" t="s">
        <v>412</v>
      </c>
    </row>
    <row r="127" spans="1:1" ht="15.75" customHeight="1">
      <c r="A127" s="74" t="s">
        <v>331</v>
      </c>
    </row>
    <row r="128" spans="1:1" ht="15.75" customHeight="1">
      <c r="A128" s="74" t="s">
        <v>673</v>
      </c>
    </row>
    <row r="129" spans="1:1" ht="15.75" customHeight="1">
      <c r="A129" s="74" t="s">
        <v>168</v>
      </c>
    </row>
    <row r="130" spans="1:1" ht="15.75" customHeight="1">
      <c r="A130" s="74" t="s">
        <v>453</v>
      </c>
    </row>
    <row r="131" spans="1:1" ht="15.75" customHeight="1">
      <c r="A131" s="74" t="s">
        <v>887</v>
      </c>
    </row>
    <row r="132" spans="1:1" ht="15.75" customHeight="1">
      <c r="A132" s="74" t="s">
        <v>888</v>
      </c>
    </row>
    <row r="133" spans="1:1" ht="15.75" customHeight="1">
      <c r="A133" s="74" t="s">
        <v>620</v>
      </c>
    </row>
    <row r="134" spans="1:1" ht="15.75" customHeight="1">
      <c r="A134" s="74" t="s">
        <v>657</v>
      </c>
    </row>
    <row r="135" spans="1:1" ht="15.75" customHeight="1">
      <c r="A135" s="74" t="s">
        <v>883</v>
      </c>
    </row>
    <row r="136" spans="1:1" ht="15.75" customHeight="1">
      <c r="A136" s="74" t="s">
        <v>889</v>
      </c>
    </row>
    <row r="137" spans="1:1" ht="15.75" customHeight="1">
      <c r="A137" s="74" t="s">
        <v>505</v>
      </c>
    </row>
    <row r="138" spans="1:1" ht="15.75" customHeight="1">
      <c r="A138" s="74" t="s">
        <v>876</v>
      </c>
    </row>
    <row r="139" spans="1:1" ht="15.75" customHeight="1">
      <c r="A139" s="74" t="s">
        <v>877</v>
      </c>
    </row>
    <row r="140" spans="1:1" ht="15.75" customHeight="1">
      <c r="A140" s="74" t="s">
        <v>878</v>
      </c>
    </row>
    <row r="141" spans="1:1" ht="15.75" customHeight="1">
      <c r="A141" s="74" t="s">
        <v>881</v>
      </c>
    </row>
    <row r="142" spans="1:1" ht="15.75" customHeight="1">
      <c r="A142" s="74" t="s">
        <v>651</v>
      </c>
    </row>
    <row r="143" spans="1:1" ht="15.75" customHeight="1">
      <c r="A143" s="74" t="s">
        <v>764</v>
      </c>
    </row>
    <row r="144" spans="1:1" ht="15.75" customHeight="1">
      <c r="A144" s="74" t="s">
        <v>584</v>
      </c>
    </row>
    <row r="145" spans="1:1" ht="15.75" customHeight="1">
      <c r="A145" s="74" t="s">
        <v>542</v>
      </c>
    </row>
    <row r="146" spans="1:1" ht="15.75" customHeight="1">
      <c r="A146" s="74" t="s">
        <v>338</v>
      </c>
    </row>
    <row r="147" spans="1:1" ht="15.75" customHeight="1">
      <c r="A147" s="74" t="s">
        <v>667</v>
      </c>
    </row>
    <row r="148" spans="1:1" ht="15.75" customHeight="1">
      <c r="A148" s="74" t="s">
        <v>843</v>
      </c>
    </row>
    <row r="149" spans="1:1" ht="15.75" customHeight="1">
      <c r="A149" s="74" t="s">
        <v>865</v>
      </c>
    </row>
    <row r="150" spans="1:1" ht="15.75" customHeight="1">
      <c r="A150" s="74" t="s">
        <v>891</v>
      </c>
    </row>
    <row r="151" spans="1:1" ht="15.75" customHeight="1">
      <c r="A151" s="74" t="s">
        <v>892</v>
      </c>
    </row>
    <row r="152" spans="1:1" ht="15.75" customHeight="1">
      <c r="A152" s="74" t="s">
        <v>893</v>
      </c>
    </row>
    <row r="153" spans="1:1" ht="15.75" customHeight="1">
      <c r="A153" s="74" t="s">
        <v>894</v>
      </c>
    </row>
    <row r="154" spans="1:1" ht="15.75" customHeight="1">
      <c r="A154" s="74" t="s">
        <v>896</v>
      </c>
    </row>
    <row r="155" spans="1:1" ht="15.75" customHeight="1">
      <c r="A155" s="74" t="s">
        <v>897</v>
      </c>
    </row>
    <row r="156" spans="1:1" ht="15.75" customHeight="1">
      <c r="A156" s="74" t="s">
        <v>899</v>
      </c>
    </row>
    <row r="157" spans="1:1" ht="15.75" customHeight="1">
      <c r="A157" s="74" t="s">
        <v>901</v>
      </c>
    </row>
    <row r="158" spans="1:1" ht="15.75" customHeight="1">
      <c r="A158" s="74" t="s">
        <v>903</v>
      </c>
    </row>
    <row r="159" spans="1:1" ht="15.75" customHeight="1">
      <c r="A159" s="74" t="s">
        <v>904</v>
      </c>
    </row>
    <row r="160" spans="1:1" ht="15.75" customHeight="1">
      <c r="A160" s="74" t="s">
        <v>906</v>
      </c>
    </row>
    <row r="161" spans="1:1" ht="15.75" customHeight="1">
      <c r="A161" s="74" t="s">
        <v>907</v>
      </c>
    </row>
    <row r="162" spans="1:1" ht="15.75" customHeight="1">
      <c r="A162" s="74" t="s">
        <v>908</v>
      </c>
    </row>
    <row r="163" spans="1:1" ht="15.75" customHeight="1">
      <c r="A163" s="74" t="s">
        <v>909</v>
      </c>
    </row>
    <row r="164" spans="1:1" ht="15.75" customHeight="1">
      <c r="A164" s="74" t="s">
        <v>911</v>
      </c>
    </row>
    <row r="165" spans="1:1" ht="15.75" customHeight="1">
      <c r="A165" s="74" t="s">
        <v>590</v>
      </c>
    </row>
    <row r="166" spans="1:1" ht="15.75" customHeight="1">
      <c r="A166" s="74" t="s">
        <v>913</v>
      </c>
    </row>
    <row r="167" spans="1:1" ht="15.75" customHeight="1">
      <c r="A167" s="74" t="s">
        <v>915</v>
      </c>
    </row>
    <row r="168" spans="1:1" ht="15.75" customHeight="1">
      <c r="A168" s="74" t="s">
        <v>917</v>
      </c>
    </row>
    <row r="169" spans="1:1" ht="15.75" customHeight="1">
      <c r="A169" s="74" t="s">
        <v>422</v>
      </c>
    </row>
    <row r="170" spans="1:1" ht="15.75" customHeight="1">
      <c r="A170" s="74" t="s">
        <v>919</v>
      </c>
    </row>
    <row r="171" spans="1:1" ht="15.75" customHeight="1">
      <c r="A171" s="74" t="s">
        <v>920</v>
      </c>
    </row>
    <row r="172" spans="1:1" ht="15.75" customHeight="1">
      <c r="A172" s="74" t="s">
        <v>921</v>
      </c>
    </row>
    <row r="173" spans="1:1" ht="15.75" customHeight="1">
      <c r="A173" s="74" t="s">
        <v>681</v>
      </c>
    </row>
    <row r="174" spans="1:1" ht="15.75" customHeight="1">
      <c r="A174" s="74" t="s">
        <v>568</v>
      </c>
    </row>
    <row r="175" spans="1:1" ht="15.75" customHeight="1">
      <c r="A175" s="74" t="s">
        <v>512</v>
      </c>
    </row>
    <row r="176" spans="1:1" ht="15.75" customHeight="1">
      <c r="A176" s="74" t="s">
        <v>752</v>
      </c>
    </row>
    <row r="177" spans="1:1" ht="15.75" customHeight="1">
      <c r="A177" s="74" t="s">
        <v>737</v>
      </c>
    </row>
    <row r="178" spans="1:1" ht="15.75" customHeight="1">
      <c r="A178" s="74" t="s">
        <v>910</v>
      </c>
    </row>
    <row r="179" spans="1:1" ht="15.75" customHeight="1">
      <c r="A179" s="74" t="s">
        <v>192</v>
      </c>
    </row>
    <row r="180" spans="1:1" ht="15.75" customHeight="1">
      <c r="A180" s="74" t="s">
        <v>297</v>
      </c>
    </row>
    <row r="181" spans="1:1" ht="15.75" customHeight="1">
      <c r="A181" s="74" t="s">
        <v>902</v>
      </c>
    </row>
    <row r="182" spans="1:1" ht="15.75" customHeight="1">
      <c r="A182" s="74" t="s">
        <v>645</v>
      </c>
    </row>
    <row r="183" spans="1:1" ht="15.75" customHeight="1">
      <c r="A183" s="74" t="s">
        <v>403</v>
      </c>
    </row>
    <row r="184" spans="1:1" ht="15.75" customHeight="1">
      <c r="A184" s="74" t="s">
        <v>311</v>
      </c>
    </row>
    <row r="185" spans="1:1" ht="15.75" customHeight="1">
      <c r="A185" s="74" t="s">
        <v>438</v>
      </c>
    </row>
    <row r="186" spans="1:1" ht="15.75" customHeight="1">
      <c r="A186" s="74" t="s">
        <v>446</v>
      </c>
    </row>
    <row r="187" spans="1:1" ht="15.75" customHeight="1">
      <c r="A187" s="74" t="s">
        <v>304</v>
      </c>
    </row>
    <row r="188" spans="1:1" ht="15.75" customHeight="1">
      <c r="A188" s="74" t="s">
        <v>861</v>
      </c>
    </row>
    <row r="189" spans="1:1" ht="15.75" customHeight="1">
      <c r="A189" s="74" t="s">
        <v>862</v>
      </c>
    </row>
    <row r="190" spans="1:1" ht="15.75" customHeight="1">
      <c r="A190" s="74" t="s">
        <v>629</v>
      </c>
    </row>
    <row r="191" spans="1:1" ht="15.75" customHeight="1">
      <c r="A191" s="74" t="s">
        <v>900</v>
      </c>
    </row>
    <row r="192" spans="1:1" ht="15.75" customHeight="1">
      <c r="A192" s="74" t="s">
        <v>905</v>
      </c>
    </row>
    <row r="193" spans="1:1" ht="15.75" customHeight="1">
      <c r="A193" s="74" t="s">
        <v>923</v>
      </c>
    </row>
    <row r="194" spans="1:1" ht="15.75" customHeight="1">
      <c r="A194" s="74" t="s">
        <v>874</v>
      </c>
    </row>
    <row r="195" spans="1:1" ht="15.75" customHeight="1">
      <c r="A195" s="74" t="s">
        <v>872</v>
      </c>
    </row>
    <row r="196" spans="1:1" ht="15.75" customHeight="1">
      <c r="A196" s="74" t="s">
        <v>529</v>
      </c>
    </row>
    <row r="197" spans="1:1" ht="15.75" customHeight="1">
      <c r="A197" s="74" t="s">
        <v>121</v>
      </c>
    </row>
    <row r="198" spans="1:1" ht="15.75" customHeight="1">
      <c r="A198" s="74" t="s">
        <v>924</v>
      </c>
    </row>
    <row r="199" spans="1:1" ht="15.75" customHeight="1">
      <c r="A199" s="74" t="s">
        <v>925</v>
      </c>
    </row>
    <row r="200" spans="1:1" ht="15.75" customHeight="1">
      <c r="A200" s="74" t="s">
        <v>884</v>
      </c>
    </row>
    <row r="201" spans="1:1" ht="15.75" customHeight="1">
      <c r="A201" s="74" t="s">
        <v>898</v>
      </c>
    </row>
    <row r="202" spans="1:1" ht="15.75" customHeight="1">
      <c r="A202" s="74" t="s">
        <v>773</v>
      </c>
    </row>
    <row r="203" spans="1:1" ht="15.75" customHeight="1">
      <c r="A203" s="74" t="s">
        <v>167</v>
      </c>
    </row>
    <row r="204" spans="1:1" ht="15.75" customHeight="1">
      <c r="A204" s="74" t="s">
        <v>604</v>
      </c>
    </row>
    <row r="205" spans="1:1" ht="15.75" customHeight="1">
      <c r="A205" s="74" t="s">
        <v>705</v>
      </c>
    </row>
    <row r="206" spans="1:1" ht="15.75" customHeight="1">
      <c r="A206" s="74" t="s">
        <v>696</v>
      </c>
    </row>
    <row r="207" spans="1:1" ht="15.75" customHeight="1">
      <c r="A207" s="74" t="s">
        <v>875</v>
      </c>
    </row>
    <row r="208" spans="1:1" ht="15.75" customHeight="1">
      <c r="A208" s="74" t="s">
        <v>859</v>
      </c>
    </row>
    <row r="209" spans="1:1" ht="15.75" customHeight="1">
      <c r="A209" s="74" t="s">
        <v>150</v>
      </c>
    </row>
    <row r="210" spans="1:1" ht="15.75" customHeight="1">
      <c r="A210" s="74" t="s">
        <v>730</v>
      </c>
    </row>
    <row r="211" spans="1:1" ht="15.75" customHeight="1">
      <c r="A211" s="74" t="s">
        <v>885</v>
      </c>
    </row>
    <row r="212" spans="1:1" ht="15.75" customHeight="1">
      <c r="A212" s="74" t="s">
        <v>487</v>
      </c>
    </row>
    <row r="213" spans="1:1" ht="15.75" customHeight="1">
      <c r="A213" s="74" t="s">
        <v>781</v>
      </c>
    </row>
    <row r="214" spans="1:1" ht="15.75" customHeight="1">
      <c r="A214" s="74" t="s">
        <v>879</v>
      </c>
    </row>
    <row r="215" spans="1:1" ht="15.75" customHeight="1">
      <c r="A215" s="74" t="s">
        <v>926</v>
      </c>
    </row>
    <row r="216" spans="1:1" ht="15.75" customHeight="1">
      <c r="A216" s="74" t="s">
        <v>789</v>
      </c>
    </row>
    <row r="217" spans="1:1" ht="15.75" customHeight="1">
      <c r="A217" s="74" t="s">
        <v>851</v>
      </c>
    </row>
    <row r="218" spans="1:1" ht="15.75" customHeight="1">
      <c r="A218" s="74" t="s">
        <v>914</v>
      </c>
    </row>
    <row r="219" spans="1:1" ht="15.75" customHeight="1">
      <c r="A219" s="74" t="s">
        <v>369</v>
      </c>
    </row>
    <row r="220" spans="1:1" ht="15.75" customHeight="1">
      <c r="A220" s="74" t="s">
        <v>916</v>
      </c>
    </row>
    <row r="221" spans="1:1" ht="15.75" customHeight="1">
      <c r="A221" s="74" t="s">
        <v>918</v>
      </c>
    </row>
    <row r="222" spans="1:1" ht="15.75" customHeight="1">
      <c r="A222" s="74" t="s">
        <v>597</v>
      </c>
    </row>
    <row r="223" spans="1:1" ht="15.75" customHeight="1">
      <c r="A223" s="74" t="s">
        <v>755</v>
      </c>
    </row>
    <row r="224" spans="1:1" ht="15.75" customHeight="1">
      <c r="A224" s="74" t="s">
        <v>927</v>
      </c>
    </row>
    <row r="225" spans="1:1" ht="15.75" customHeight="1">
      <c r="A225" s="74" t="s">
        <v>740</v>
      </c>
    </row>
    <row r="226" spans="1:1" ht="15.75" customHeight="1">
      <c r="A226" s="75" t="s">
        <v>111</v>
      </c>
    </row>
    <row r="227" spans="1:1" ht="15.75" customHeight="1">
      <c r="A227" s="74" t="s">
        <v>880</v>
      </c>
    </row>
    <row r="228" spans="1:1" ht="15.75" customHeight="1">
      <c r="A228" s="74" t="s">
        <v>463</v>
      </c>
    </row>
    <row r="229" spans="1:1" ht="15.75" customHeight="1">
      <c r="A229" s="74" t="s">
        <v>928</v>
      </c>
    </row>
    <row r="230" spans="1:1" ht="15.75" customHeight="1">
      <c r="A230" s="74" t="s">
        <v>929</v>
      </c>
    </row>
    <row r="231" spans="1:1" ht="15.75" customHeight="1">
      <c r="A231" s="74" t="s">
        <v>909</v>
      </c>
    </row>
    <row r="232" spans="1:1" ht="15.75" customHeight="1">
      <c r="A232" s="74" t="s">
        <v>743</v>
      </c>
    </row>
    <row r="233" spans="1:1" ht="15.75" customHeight="1">
      <c r="A233" s="74" t="s">
        <v>930</v>
      </c>
    </row>
    <row r="234" spans="1:1" ht="15.75" customHeight="1">
      <c r="A234" s="74" t="s">
        <v>931</v>
      </c>
    </row>
    <row r="235" spans="1:1" ht="15.75" customHeight="1">
      <c r="A235" s="74" t="s">
        <v>714</v>
      </c>
    </row>
    <row r="236" spans="1:1" ht="15.75" customHeight="1">
      <c r="A236" s="74" t="s">
        <v>932</v>
      </c>
    </row>
    <row r="237" spans="1:1" ht="15.75" customHeight="1">
      <c r="A237" s="74" t="s">
        <v>867</v>
      </c>
    </row>
    <row r="238" spans="1:1" ht="15.75" customHeight="1">
      <c r="A238" s="74" t="s">
        <v>720</v>
      </c>
    </row>
    <row r="239" spans="1:1" ht="15.75" customHeight="1">
      <c r="A239" s="74" t="s">
        <v>416</v>
      </c>
    </row>
    <row r="240" spans="1:1" ht="15.75" customHeight="1">
      <c r="A240" s="74" t="s">
        <v>933</v>
      </c>
    </row>
    <row r="241" spans="1:1" ht="15.75" customHeight="1">
      <c r="A241" s="74" t="s">
        <v>534</v>
      </c>
    </row>
    <row r="242" spans="1:1" ht="15.75" customHeight="1">
      <c r="A242" s="74" t="s">
        <v>495</v>
      </c>
    </row>
    <row r="243" spans="1:1" ht="15.75" customHeight="1">
      <c r="A243" s="74" t="s">
        <v>409</v>
      </c>
    </row>
    <row r="244" spans="1:1" ht="15.75" customHeight="1">
      <c r="A244" s="74" t="s">
        <v>521</v>
      </c>
    </row>
    <row r="245" spans="1:1" ht="15.75" customHeight="1">
      <c r="A245" s="74" t="s">
        <v>895</v>
      </c>
    </row>
    <row r="246" spans="1:1" ht="15.75" customHeight="1">
      <c r="A246" s="74" t="s">
        <v>688</v>
      </c>
    </row>
    <row r="247" spans="1:1" ht="15.75" customHeight="1">
      <c r="A247" s="74" t="s">
        <v>934</v>
      </c>
    </row>
    <row r="248" spans="1:1" ht="15.75" customHeight="1">
      <c r="A248" s="74" t="s">
        <v>797</v>
      </c>
    </row>
    <row r="249" spans="1:1" ht="15.75" customHeight="1">
      <c r="A249" s="74" t="s">
        <v>356</v>
      </c>
    </row>
    <row r="250" spans="1:1" ht="15.75" customHeight="1">
      <c r="A250" s="74" t="s">
        <v>890</v>
      </c>
    </row>
    <row r="251" spans="1:1" ht="15.75" customHeight="1">
      <c r="A251" s="74" t="s">
        <v>457</v>
      </c>
    </row>
    <row r="252" spans="1:1" ht="15.75" customHeight="1">
      <c r="A252" s="74" t="s">
        <v>209</v>
      </c>
    </row>
    <row r="253" spans="1:1" ht="15.75" customHeight="1">
      <c r="A253" s="74" t="s">
        <v>397</v>
      </c>
    </row>
    <row r="254" spans="1:1" ht="15.75" customHeight="1">
      <c r="A254" s="74" t="s">
        <v>829</v>
      </c>
    </row>
    <row r="255" spans="1:1" ht="15.75" customHeight="1">
      <c r="A255" s="74" t="s">
        <v>935</v>
      </c>
    </row>
    <row r="256" spans="1:1" ht="15.75" customHeight="1">
      <c r="A256" s="74" t="s">
        <v>871</v>
      </c>
    </row>
    <row r="257" spans="1:1" ht="15.75" customHeight="1">
      <c r="A257" s="74" t="s">
        <v>672</v>
      </c>
    </row>
    <row r="258" spans="1:1" ht="15.75" customHeight="1">
      <c r="A258" s="74" t="s">
        <v>869</v>
      </c>
    </row>
    <row r="259" spans="1:1" ht="15.75" customHeight="1">
      <c r="A259" s="74" t="s">
        <v>936</v>
      </c>
    </row>
    <row r="260" spans="1:1" ht="15.75" customHeight="1">
      <c r="A260" s="74" t="s">
        <v>882</v>
      </c>
    </row>
    <row r="261" spans="1:1" ht="15.75" customHeight="1">
      <c r="A261" s="74" t="s">
        <v>860</v>
      </c>
    </row>
    <row r="262" spans="1:1" ht="15.75" customHeight="1">
      <c r="A262" s="74" t="s">
        <v>937</v>
      </c>
    </row>
    <row r="263" spans="1:1" ht="15.75" customHeight="1">
      <c r="A263" s="74" t="s">
        <v>938</v>
      </c>
    </row>
    <row r="264" spans="1:1" ht="15.75" customHeight="1">
      <c r="A264" s="74" t="s">
        <v>939</v>
      </c>
    </row>
    <row r="265" spans="1:1" ht="15.75" customHeight="1">
      <c r="A265" s="74" t="s">
        <v>886</v>
      </c>
    </row>
  </sheetData>
  <autoFilter ref="A1:R15" xr:uid="{00000000-0009-0000-0000-000002000000}"/>
  <customSheetViews>
    <customSheetView guid="{3B6B9734-F34D-4F24-A6D3-A073BB26E371}" filter="1" showAutoFilter="1">
      <autoFilter ref="A1:X16" xr:uid="{576EB4BA-6B5C-4F0F-82CD-2E39B0BCC615}"/>
    </customSheetView>
  </customSheetView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69"/>
  <sheetViews>
    <sheetView topLeftCell="H1" workbookViewId="0">
      <selection activeCell="T8" sqref="T8"/>
    </sheetView>
  </sheetViews>
  <sheetFormatPr defaultColWidth="14.42578125" defaultRowHeight="15.75" customHeight="1"/>
  <cols>
    <col min="18" max="18" width="55" customWidth="1"/>
  </cols>
  <sheetData>
    <row r="1" spans="1:24">
      <c r="A1" s="24" t="s">
        <v>1252</v>
      </c>
      <c r="B1" s="25" t="s">
        <v>1253</v>
      </c>
      <c r="C1" s="25" t="s">
        <v>1254</v>
      </c>
      <c r="D1" s="26" t="s">
        <v>1255</v>
      </c>
      <c r="E1" s="27" t="s">
        <v>1256</v>
      </c>
      <c r="F1" s="28" t="s">
        <v>1257</v>
      </c>
      <c r="G1" s="28" t="s">
        <v>1258</v>
      </c>
      <c r="H1" s="28" t="s">
        <v>1259</v>
      </c>
      <c r="I1" s="28" t="s">
        <v>1260</v>
      </c>
      <c r="J1" s="28" t="s">
        <v>1261</v>
      </c>
      <c r="K1" s="28" t="s">
        <v>1262</v>
      </c>
      <c r="L1" s="27" t="s">
        <v>1263</v>
      </c>
      <c r="M1" s="28" t="s">
        <v>1264</v>
      </c>
      <c r="N1" s="28" t="s">
        <v>1265</v>
      </c>
      <c r="O1" s="28" t="s">
        <v>1266</v>
      </c>
      <c r="P1" s="28" t="s">
        <v>1267</v>
      </c>
      <c r="Q1" s="28" t="s">
        <v>1268</v>
      </c>
      <c r="R1" s="28" t="s">
        <v>1269</v>
      </c>
      <c r="T1" s="11" t="s">
        <v>1270</v>
      </c>
      <c r="V1" s="11" t="s">
        <v>1271</v>
      </c>
      <c r="W1" s="11" t="s">
        <v>1272</v>
      </c>
    </row>
    <row r="2" spans="1:24">
      <c r="A2" s="29" t="s">
        <v>253</v>
      </c>
      <c r="B2" s="30">
        <f t="shared" ref="B2:B20" si="0">COUNTIF($T$2:$T$64,A2)</f>
        <v>0</v>
      </c>
      <c r="C2" s="30">
        <v>1</v>
      </c>
      <c r="D2" s="35" t="s">
        <v>1273</v>
      </c>
      <c r="E2" s="31">
        <v>1</v>
      </c>
      <c r="F2" s="35" t="s">
        <v>1274</v>
      </c>
      <c r="G2" s="35" t="s">
        <v>1056</v>
      </c>
      <c r="H2" s="35" t="s">
        <v>1043</v>
      </c>
      <c r="I2" s="35" t="s">
        <v>1043</v>
      </c>
      <c r="J2" s="35" t="s">
        <v>1275</v>
      </c>
      <c r="K2" s="35" t="s">
        <v>1276</v>
      </c>
      <c r="L2" s="37" t="s">
        <v>1277</v>
      </c>
      <c r="M2" s="35" t="s">
        <v>1278</v>
      </c>
      <c r="N2" s="35" t="s">
        <v>1278</v>
      </c>
      <c r="O2" s="35" t="s">
        <v>1279</v>
      </c>
      <c r="P2" s="35" t="s">
        <v>1280</v>
      </c>
      <c r="Q2" s="42" t="s">
        <v>1281</v>
      </c>
      <c r="R2" s="35" t="s">
        <v>1282</v>
      </c>
      <c r="T2" s="11" t="s">
        <v>114</v>
      </c>
      <c r="V2" s="32" t="s">
        <v>154</v>
      </c>
      <c r="W2" s="11">
        <f t="shared" ref="W2:W69" si="1">COUNTIF($A$2:$A$20,V2)</f>
        <v>0</v>
      </c>
      <c r="X2" s="11">
        <f t="shared" ref="X2:X69" si="2">COUNTIF($T$2:$T$64,V2)</f>
        <v>0</v>
      </c>
    </row>
    <row r="3" spans="1:24">
      <c r="A3" s="33" t="s">
        <v>607</v>
      </c>
      <c r="B3" s="30">
        <f t="shared" si="0"/>
        <v>1</v>
      </c>
      <c r="C3" s="30">
        <v>1</v>
      </c>
      <c r="D3" s="34" t="s">
        <v>1283</v>
      </c>
      <c r="E3" s="37" t="s">
        <v>1284</v>
      </c>
      <c r="F3" s="35" t="s">
        <v>1056</v>
      </c>
      <c r="G3" s="35" t="s">
        <v>1285</v>
      </c>
      <c r="H3" s="35" t="s">
        <v>1286</v>
      </c>
      <c r="I3" s="35" t="s">
        <v>1286</v>
      </c>
      <c r="J3" s="35" t="s">
        <v>1287</v>
      </c>
      <c r="K3" s="35" t="s">
        <v>1288</v>
      </c>
      <c r="L3" s="37" t="s">
        <v>1277</v>
      </c>
      <c r="M3" s="35" t="s">
        <v>1279</v>
      </c>
      <c r="N3" s="35" t="s">
        <v>1278</v>
      </c>
      <c r="O3" s="35" t="s">
        <v>1289</v>
      </c>
      <c r="P3" s="35" t="s">
        <v>1290</v>
      </c>
      <c r="Q3" s="42" t="s">
        <v>1291</v>
      </c>
      <c r="R3" s="35" t="s">
        <v>1292</v>
      </c>
      <c r="T3" s="11" t="s">
        <v>195</v>
      </c>
      <c r="V3" s="32" t="s">
        <v>261</v>
      </c>
      <c r="W3" s="11">
        <f t="shared" si="1"/>
        <v>0</v>
      </c>
      <c r="X3" s="11">
        <f t="shared" si="2"/>
        <v>0</v>
      </c>
    </row>
    <row r="4" spans="1:24">
      <c r="A4" s="29" t="s">
        <v>51</v>
      </c>
      <c r="B4" s="30">
        <f t="shared" si="0"/>
        <v>1</v>
      </c>
      <c r="C4" s="30">
        <v>1</v>
      </c>
      <c r="D4" s="38" t="s">
        <v>1293</v>
      </c>
      <c r="E4" s="31">
        <v>1</v>
      </c>
      <c r="F4" s="35" t="s">
        <v>1056</v>
      </c>
      <c r="G4" s="35" t="s">
        <v>1043</v>
      </c>
      <c r="H4" s="35" t="s">
        <v>1286</v>
      </c>
      <c r="I4" s="35" t="s">
        <v>1286</v>
      </c>
      <c r="J4" s="35" t="s">
        <v>1294</v>
      </c>
      <c r="K4" s="35" t="s">
        <v>1276</v>
      </c>
      <c r="L4" s="37" t="s">
        <v>1277</v>
      </c>
      <c r="M4" s="35" t="s">
        <v>1279</v>
      </c>
      <c r="N4" s="35" t="s">
        <v>1278</v>
      </c>
      <c r="O4" s="35" t="s">
        <v>1295</v>
      </c>
      <c r="P4" s="35" t="s">
        <v>1290</v>
      </c>
      <c r="Q4" s="42" t="s">
        <v>1281</v>
      </c>
      <c r="R4" s="35" t="s">
        <v>1282</v>
      </c>
      <c r="T4" s="11" t="s">
        <v>213</v>
      </c>
      <c r="V4" s="32" t="s">
        <v>676</v>
      </c>
      <c r="W4" s="11">
        <f t="shared" si="1"/>
        <v>0</v>
      </c>
      <c r="X4" s="11">
        <f t="shared" si="2"/>
        <v>0</v>
      </c>
    </row>
    <row r="5" spans="1:24">
      <c r="A5" s="29" t="s">
        <v>347</v>
      </c>
      <c r="B5" s="30">
        <f t="shared" si="0"/>
        <v>1</v>
      </c>
      <c r="C5" s="30">
        <v>1</v>
      </c>
      <c r="D5" s="35" t="s">
        <v>1296</v>
      </c>
      <c r="E5" s="37" t="s">
        <v>1297</v>
      </c>
      <c r="F5" s="35" t="s">
        <v>1298</v>
      </c>
      <c r="G5" s="35" t="s">
        <v>1299</v>
      </c>
      <c r="H5" s="35" t="s">
        <v>1286</v>
      </c>
      <c r="I5" s="35" t="s">
        <v>1286</v>
      </c>
      <c r="J5" s="35" t="s">
        <v>1286</v>
      </c>
      <c r="K5" s="35" t="s">
        <v>1300</v>
      </c>
      <c r="L5" s="37" t="s">
        <v>1277</v>
      </c>
      <c r="M5" s="35" t="s">
        <v>1279</v>
      </c>
      <c r="N5" s="35" t="s">
        <v>1301</v>
      </c>
      <c r="O5" s="35" t="s">
        <v>1279</v>
      </c>
      <c r="P5" s="35" t="s">
        <v>1279</v>
      </c>
      <c r="Q5" s="42" t="s">
        <v>1302</v>
      </c>
      <c r="R5" s="35" t="s">
        <v>1303</v>
      </c>
      <c r="T5" s="11" t="s">
        <v>223</v>
      </c>
      <c r="V5" s="36" t="s">
        <v>423</v>
      </c>
      <c r="W5" s="11">
        <f t="shared" si="1"/>
        <v>1</v>
      </c>
      <c r="X5" s="11">
        <f t="shared" si="2"/>
        <v>1</v>
      </c>
    </row>
    <row r="6" spans="1:24">
      <c r="A6" s="29" t="s">
        <v>498</v>
      </c>
      <c r="B6" s="30">
        <f t="shared" si="0"/>
        <v>1</v>
      </c>
      <c r="C6" s="30">
        <v>1</v>
      </c>
      <c r="D6" s="38" t="s">
        <v>1304</v>
      </c>
      <c r="E6" s="31">
        <v>1</v>
      </c>
      <c r="F6" s="35" t="s">
        <v>1299</v>
      </c>
      <c r="G6" s="35" t="s">
        <v>1299</v>
      </c>
      <c r="H6" s="35" t="s">
        <v>1286</v>
      </c>
      <c r="I6" s="35" t="s">
        <v>1286</v>
      </c>
      <c r="J6" s="35" t="s">
        <v>1294</v>
      </c>
      <c r="K6" s="35" t="s">
        <v>1276</v>
      </c>
      <c r="L6" s="37" t="s">
        <v>1277</v>
      </c>
      <c r="M6" s="35" t="s">
        <v>1279</v>
      </c>
      <c r="N6" s="35" t="s">
        <v>1278</v>
      </c>
      <c r="O6" s="35" t="s">
        <v>1295</v>
      </c>
      <c r="P6" s="35" t="s">
        <v>1305</v>
      </c>
      <c r="Q6" s="42" t="s">
        <v>1281</v>
      </c>
      <c r="R6" s="35" t="s">
        <v>1282</v>
      </c>
      <c r="T6" s="11" t="s">
        <v>231</v>
      </c>
      <c r="V6" s="32" t="s">
        <v>193</v>
      </c>
      <c r="W6" s="11">
        <f t="shared" si="1"/>
        <v>0</v>
      </c>
      <c r="X6" s="11">
        <f t="shared" si="2"/>
        <v>0</v>
      </c>
    </row>
    <row r="7" spans="1:24">
      <c r="A7" s="33" t="s">
        <v>299</v>
      </c>
      <c r="B7" s="30">
        <f t="shared" si="0"/>
        <v>1</v>
      </c>
      <c r="C7" s="30">
        <v>1</v>
      </c>
      <c r="D7" s="34" t="s">
        <v>1306</v>
      </c>
      <c r="E7" s="37" t="s">
        <v>1284</v>
      </c>
      <c r="F7" s="35" t="s">
        <v>1307</v>
      </c>
      <c r="G7" s="35" t="s">
        <v>1043</v>
      </c>
      <c r="H7" s="35" t="s">
        <v>1043</v>
      </c>
      <c r="I7" s="35" t="s">
        <v>1043</v>
      </c>
      <c r="J7" s="35" t="s">
        <v>1286</v>
      </c>
      <c r="K7" s="35" t="s">
        <v>1286</v>
      </c>
      <c r="L7" s="37" t="s">
        <v>1308</v>
      </c>
      <c r="M7" s="35" t="s">
        <v>1279</v>
      </c>
      <c r="N7" s="35" t="s">
        <v>1278</v>
      </c>
      <c r="O7" s="35" t="s">
        <v>1295</v>
      </c>
      <c r="P7" s="31">
        <v>0.2</v>
      </c>
      <c r="Q7" s="42" t="s">
        <v>1309</v>
      </c>
      <c r="R7" s="35" t="s">
        <v>1310</v>
      </c>
      <c r="T7" s="11" t="s">
        <v>238</v>
      </c>
      <c r="V7" s="32" t="s">
        <v>210</v>
      </c>
      <c r="W7" s="11">
        <f t="shared" si="1"/>
        <v>0</v>
      </c>
      <c r="X7" s="11">
        <f t="shared" si="2"/>
        <v>1</v>
      </c>
    </row>
    <row r="8" spans="1:24">
      <c r="A8" s="29" t="s">
        <v>811</v>
      </c>
      <c r="B8" s="30">
        <f t="shared" si="0"/>
        <v>1</v>
      </c>
      <c r="C8" s="30">
        <v>1</v>
      </c>
      <c r="D8" s="38" t="s">
        <v>1311</v>
      </c>
      <c r="E8" s="37" t="s">
        <v>1312</v>
      </c>
      <c r="F8" s="35" t="s">
        <v>1286</v>
      </c>
      <c r="G8" s="35" t="s">
        <v>1299</v>
      </c>
      <c r="H8" s="35" t="s">
        <v>1286</v>
      </c>
      <c r="I8" s="35" t="s">
        <v>1286</v>
      </c>
      <c r="J8" s="35" t="s">
        <v>1286</v>
      </c>
      <c r="K8" s="35" t="s">
        <v>1299</v>
      </c>
      <c r="L8" s="37" t="s">
        <v>1277</v>
      </c>
      <c r="M8" s="35" t="s">
        <v>1279</v>
      </c>
      <c r="N8" s="35" t="s">
        <v>1278</v>
      </c>
      <c r="O8" s="35" t="s">
        <v>1295</v>
      </c>
      <c r="P8" s="35" t="s">
        <v>1279</v>
      </c>
      <c r="Q8" s="35" t="s">
        <v>1313</v>
      </c>
      <c r="R8" s="35" t="s">
        <v>1314</v>
      </c>
      <c r="T8" s="11" t="s">
        <v>287</v>
      </c>
      <c r="V8" s="32" t="s">
        <v>767</v>
      </c>
      <c r="W8" s="11">
        <f t="shared" si="1"/>
        <v>0</v>
      </c>
      <c r="X8" s="11">
        <f t="shared" si="2"/>
        <v>1</v>
      </c>
    </row>
    <row r="9" spans="1:24">
      <c r="A9" s="29" t="s">
        <v>204</v>
      </c>
      <c r="B9" s="30">
        <f t="shared" si="0"/>
        <v>0</v>
      </c>
      <c r="C9" s="30">
        <v>1</v>
      </c>
      <c r="D9" s="38" t="s">
        <v>1315</v>
      </c>
      <c r="E9" s="31">
        <v>1</v>
      </c>
      <c r="F9" s="35" t="s">
        <v>1274</v>
      </c>
      <c r="G9" s="35" t="s">
        <v>1299</v>
      </c>
      <c r="H9" s="35" t="s">
        <v>1286</v>
      </c>
      <c r="I9" s="35" t="s">
        <v>1286</v>
      </c>
      <c r="J9" s="35" t="s">
        <v>1294</v>
      </c>
      <c r="K9" s="35" t="s">
        <v>1286</v>
      </c>
      <c r="L9" s="37" t="s">
        <v>1277</v>
      </c>
      <c r="M9" s="35" t="s">
        <v>1316</v>
      </c>
      <c r="N9" s="35" t="s">
        <v>1278</v>
      </c>
      <c r="O9" s="35" t="s">
        <v>1286</v>
      </c>
      <c r="P9" s="35" t="s">
        <v>1279</v>
      </c>
      <c r="Q9" s="42" t="s">
        <v>1317</v>
      </c>
      <c r="R9" s="35" t="s">
        <v>1282</v>
      </c>
      <c r="T9" s="11" t="s">
        <v>299</v>
      </c>
      <c r="V9" s="32" t="s">
        <v>284</v>
      </c>
      <c r="W9" s="11">
        <f t="shared" si="1"/>
        <v>0</v>
      </c>
      <c r="X9" s="11">
        <f t="shared" si="2"/>
        <v>0</v>
      </c>
    </row>
    <row r="10" spans="1:24">
      <c r="A10" s="29" t="s">
        <v>423</v>
      </c>
      <c r="B10" s="30">
        <f t="shared" si="0"/>
        <v>1</v>
      </c>
      <c r="C10" s="30">
        <v>1</v>
      </c>
      <c r="D10" s="35" t="s">
        <v>1318</v>
      </c>
      <c r="E10" s="37" t="s">
        <v>1284</v>
      </c>
      <c r="F10" s="35" t="s">
        <v>1274</v>
      </c>
      <c r="G10" s="35" t="s">
        <v>1286</v>
      </c>
      <c r="H10" s="35" t="s">
        <v>1299</v>
      </c>
      <c r="I10" s="35" t="s">
        <v>1286</v>
      </c>
      <c r="J10" s="35" t="s">
        <v>1294</v>
      </c>
      <c r="K10" s="35" t="s">
        <v>1286</v>
      </c>
      <c r="L10" s="37" t="s">
        <v>1308</v>
      </c>
      <c r="M10" s="35" t="s">
        <v>56</v>
      </c>
      <c r="N10" s="35" t="s">
        <v>1278</v>
      </c>
      <c r="O10" s="35" t="s">
        <v>56</v>
      </c>
      <c r="P10" s="35" t="s">
        <v>1300</v>
      </c>
      <c r="Q10" s="35" t="s">
        <v>1319</v>
      </c>
      <c r="R10" s="35" t="s">
        <v>1320</v>
      </c>
      <c r="T10" s="11" t="s">
        <v>307</v>
      </c>
      <c r="V10" s="32" t="s">
        <v>571</v>
      </c>
      <c r="W10" s="11">
        <f t="shared" si="1"/>
        <v>0</v>
      </c>
      <c r="X10" s="11">
        <f t="shared" si="2"/>
        <v>0</v>
      </c>
    </row>
    <row r="11" spans="1:24">
      <c r="A11" s="29" t="s">
        <v>464</v>
      </c>
      <c r="B11" s="30">
        <f t="shared" si="0"/>
        <v>1</v>
      </c>
      <c r="C11" s="30">
        <v>1</v>
      </c>
      <c r="D11" s="35" t="s">
        <v>1321</v>
      </c>
      <c r="E11" s="37" t="s">
        <v>1322</v>
      </c>
      <c r="F11" s="35" t="s">
        <v>1286</v>
      </c>
      <c r="G11" s="35" t="s">
        <v>1286</v>
      </c>
      <c r="H11" s="35" t="s">
        <v>1323</v>
      </c>
      <c r="I11" s="35" t="s">
        <v>1286</v>
      </c>
      <c r="J11" s="35" t="s">
        <v>1286</v>
      </c>
      <c r="K11" s="35" t="s">
        <v>1299</v>
      </c>
      <c r="L11" s="37" t="s">
        <v>1277</v>
      </c>
      <c r="M11" s="35" t="s">
        <v>56</v>
      </c>
      <c r="N11" s="35" t="s">
        <v>56</v>
      </c>
      <c r="O11" s="35" t="s">
        <v>56</v>
      </c>
      <c r="P11" s="35" t="s">
        <v>1290</v>
      </c>
      <c r="Q11" s="35" t="s">
        <v>1319</v>
      </c>
      <c r="R11" s="35" t="s">
        <v>1324</v>
      </c>
      <c r="T11" s="11" t="s">
        <v>177</v>
      </c>
      <c r="V11" s="32" t="s">
        <v>673</v>
      </c>
      <c r="W11" s="11">
        <f t="shared" si="1"/>
        <v>0</v>
      </c>
      <c r="X11" s="11">
        <f t="shared" si="2"/>
        <v>1</v>
      </c>
    </row>
    <row r="12" spans="1:24">
      <c r="A12" s="29" t="s">
        <v>114</v>
      </c>
      <c r="B12" s="30">
        <f t="shared" si="0"/>
        <v>1</v>
      </c>
      <c r="C12" s="30">
        <v>1</v>
      </c>
      <c r="D12" s="35" t="s">
        <v>1325</v>
      </c>
      <c r="E12" s="37" t="s">
        <v>1322</v>
      </c>
      <c r="F12" s="35" t="s">
        <v>1326</v>
      </c>
      <c r="G12" s="35" t="s">
        <v>1286</v>
      </c>
      <c r="H12" s="35" t="s">
        <v>1286</v>
      </c>
      <c r="I12" s="35" t="s">
        <v>1286</v>
      </c>
      <c r="J12" s="35" t="s">
        <v>1286</v>
      </c>
      <c r="K12" s="35" t="s">
        <v>1286</v>
      </c>
      <c r="L12" s="37" t="s">
        <v>1277</v>
      </c>
      <c r="M12" s="35" t="s">
        <v>56</v>
      </c>
      <c r="N12" s="35" t="s">
        <v>56</v>
      </c>
      <c r="O12" s="35" t="s">
        <v>56</v>
      </c>
      <c r="P12" s="31">
        <v>0.2</v>
      </c>
      <c r="Q12" s="42" t="s">
        <v>1327</v>
      </c>
      <c r="R12" s="35" t="s">
        <v>1310</v>
      </c>
      <c r="T12" s="11" t="s">
        <v>258</v>
      </c>
      <c r="V12" s="32" t="s">
        <v>515</v>
      </c>
      <c r="W12" s="11">
        <f t="shared" si="1"/>
        <v>0</v>
      </c>
      <c r="X12" s="11">
        <f t="shared" si="2"/>
        <v>1</v>
      </c>
    </row>
    <row r="13" spans="1:24">
      <c r="A13" s="29" t="s">
        <v>524</v>
      </c>
      <c r="B13" s="30">
        <f t="shared" si="0"/>
        <v>1</v>
      </c>
      <c r="C13" s="30">
        <v>1</v>
      </c>
      <c r="D13" s="35" t="s">
        <v>1328</v>
      </c>
      <c r="E13" s="37" t="s">
        <v>1329</v>
      </c>
      <c r="F13" s="35" t="s">
        <v>1299</v>
      </c>
      <c r="G13" s="35" t="s">
        <v>1299</v>
      </c>
      <c r="H13" s="35" t="s">
        <v>1286</v>
      </c>
      <c r="I13" s="35" t="s">
        <v>1286</v>
      </c>
      <c r="J13" s="35" t="s">
        <v>1286</v>
      </c>
      <c r="K13" s="35" t="s">
        <v>1286</v>
      </c>
      <c r="L13" s="37" t="s">
        <v>1277</v>
      </c>
      <c r="M13" s="35" t="s">
        <v>56</v>
      </c>
      <c r="N13" s="35" t="s">
        <v>56</v>
      </c>
      <c r="O13" s="35" t="s">
        <v>56</v>
      </c>
      <c r="P13" s="31">
        <v>0.2</v>
      </c>
      <c r="Q13" s="42" t="s">
        <v>1327</v>
      </c>
      <c r="R13" s="35" t="s">
        <v>1330</v>
      </c>
      <c r="T13" s="11" t="s">
        <v>346</v>
      </c>
      <c r="V13" s="32" t="s">
        <v>405</v>
      </c>
      <c r="W13" s="11">
        <f t="shared" si="1"/>
        <v>0</v>
      </c>
      <c r="X13" s="11">
        <f t="shared" si="2"/>
        <v>1</v>
      </c>
    </row>
    <row r="14" spans="1:24">
      <c r="A14" s="29" t="s">
        <v>258</v>
      </c>
      <c r="B14" s="30">
        <f t="shared" si="0"/>
        <v>1</v>
      </c>
      <c r="C14" s="30">
        <v>2</v>
      </c>
      <c r="D14" s="37" t="s">
        <v>1331</v>
      </c>
      <c r="E14" s="37" t="s">
        <v>1284</v>
      </c>
      <c r="F14" s="35" t="s">
        <v>1286</v>
      </c>
      <c r="G14" s="35" t="s">
        <v>1332</v>
      </c>
      <c r="H14" s="35" t="s">
        <v>1299</v>
      </c>
      <c r="I14" s="35" t="s">
        <v>1299</v>
      </c>
      <c r="J14" s="35" t="s">
        <v>1286</v>
      </c>
      <c r="K14" s="35" t="s">
        <v>1276</v>
      </c>
      <c r="L14" s="37" t="s">
        <v>1333</v>
      </c>
      <c r="M14" s="35" t="s">
        <v>1279</v>
      </c>
      <c r="N14" s="35" t="s">
        <v>1334</v>
      </c>
      <c r="O14" s="35" t="s">
        <v>1279</v>
      </c>
      <c r="P14" s="31">
        <v>0.05</v>
      </c>
      <c r="Q14" s="42" t="s">
        <v>1335</v>
      </c>
      <c r="R14" s="35" t="s">
        <v>1336</v>
      </c>
      <c r="T14" s="11" t="s">
        <v>405</v>
      </c>
      <c r="V14" s="32" t="s">
        <v>490</v>
      </c>
      <c r="W14" s="11">
        <f t="shared" si="1"/>
        <v>0</v>
      </c>
      <c r="X14" s="11">
        <f t="shared" si="2"/>
        <v>1</v>
      </c>
    </row>
    <row r="15" spans="1:24">
      <c r="A15" s="29" t="s">
        <v>126</v>
      </c>
      <c r="B15" s="30">
        <f t="shared" si="0"/>
        <v>0</v>
      </c>
      <c r="C15" s="30">
        <v>2</v>
      </c>
      <c r="D15" s="38" t="s">
        <v>1337</v>
      </c>
      <c r="E15" s="31">
        <v>1</v>
      </c>
      <c r="F15" s="35" t="s">
        <v>1274</v>
      </c>
      <c r="G15" s="35" t="s">
        <v>1043</v>
      </c>
      <c r="H15" s="35" t="s">
        <v>1043</v>
      </c>
      <c r="I15" s="35" t="s">
        <v>1043</v>
      </c>
      <c r="J15" s="35" t="s">
        <v>1275</v>
      </c>
      <c r="K15" s="35" t="s">
        <v>1338</v>
      </c>
      <c r="L15" s="37" t="s">
        <v>1308</v>
      </c>
      <c r="M15" s="35" t="s">
        <v>1279</v>
      </c>
      <c r="N15" s="35" t="s">
        <v>1278</v>
      </c>
      <c r="O15" s="35" t="s">
        <v>1279</v>
      </c>
      <c r="P15" s="31">
        <v>0.3</v>
      </c>
      <c r="Q15" s="42" t="s">
        <v>1317</v>
      </c>
      <c r="R15" s="35" t="s">
        <v>1282</v>
      </c>
      <c r="T15" s="11" t="s">
        <v>412</v>
      </c>
      <c r="V15" s="32" t="s">
        <v>1339</v>
      </c>
      <c r="W15" s="11">
        <f t="shared" si="1"/>
        <v>0</v>
      </c>
      <c r="X15" s="11">
        <f t="shared" si="2"/>
        <v>0</v>
      </c>
    </row>
    <row r="16" spans="1:24">
      <c r="A16" s="29" t="s">
        <v>220</v>
      </c>
      <c r="B16" s="30">
        <f t="shared" si="0"/>
        <v>1</v>
      </c>
      <c r="C16" s="30">
        <v>2</v>
      </c>
      <c r="D16" s="38" t="s">
        <v>1340</v>
      </c>
      <c r="E16" s="37" t="s">
        <v>1341</v>
      </c>
      <c r="F16" s="35" t="s">
        <v>1286</v>
      </c>
      <c r="G16" s="35" t="s">
        <v>1299</v>
      </c>
      <c r="H16" s="35" t="s">
        <v>1299</v>
      </c>
      <c r="I16" s="35" t="s">
        <v>1299</v>
      </c>
      <c r="J16" s="35" t="s">
        <v>1299</v>
      </c>
      <c r="K16" s="35" t="s">
        <v>1276</v>
      </c>
      <c r="L16" s="37" t="s">
        <v>1308</v>
      </c>
      <c r="M16" s="35" t="s">
        <v>1279</v>
      </c>
      <c r="N16" s="35" t="s">
        <v>1278</v>
      </c>
      <c r="O16" s="35" t="s">
        <v>1279</v>
      </c>
      <c r="P16" s="35" t="s">
        <v>1342</v>
      </c>
      <c r="Q16" s="42" t="s">
        <v>1343</v>
      </c>
      <c r="R16" s="35" t="s">
        <v>1303</v>
      </c>
      <c r="T16" s="11" t="s">
        <v>418</v>
      </c>
      <c r="V16" s="32" t="s">
        <v>195</v>
      </c>
      <c r="W16" s="11">
        <f t="shared" si="1"/>
        <v>0</v>
      </c>
      <c r="X16" s="11">
        <f t="shared" si="2"/>
        <v>1</v>
      </c>
    </row>
    <row r="17" spans="1:24">
      <c r="A17" s="29" t="s">
        <v>623</v>
      </c>
      <c r="B17" s="30">
        <f t="shared" si="0"/>
        <v>1</v>
      </c>
      <c r="C17" s="30">
        <v>2</v>
      </c>
      <c r="D17" s="38" t="s">
        <v>1344</v>
      </c>
      <c r="E17" s="37" t="s">
        <v>1284</v>
      </c>
      <c r="F17" s="35" t="s">
        <v>1043</v>
      </c>
      <c r="G17" s="35" t="s">
        <v>1043</v>
      </c>
      <c r="H17" s="35" t="s">
        <v>1345</v>
      </c>
      <c r="I17" s="35" t="s">
        <v>1043</v>
      </c>
      <c r="J17" s="35" t="s">
        <v>1285</v>
      </c>
      <c r="K17" s="35" t="s">
        <v>1043</v>
      </c>
      <c r="L17" s="37" t="s">
        <v>1308</v>
      </c>
      <c r="M17" s="35" t="s">
        <v>1346</v>
      </c>
      <c r="N17" s="35" t="s">
        <v>1278</v>
      </c>
      <c r="O17" s="35" t="s">
        <v>1279</v>
      </c>
      <c r="P17" s="31">
        <v>0.1</v>
      </c>
      <c r="Q17" s="42" t="s">
        <v>1319</v>
      </c>
      <c r="R17" s="35" t="s">
        <v>1324</v>
      </c>
      <c r="T17" s="11" t="s">
        <v>320</v>
      </c>
      <c r="V17" s="32" t="s">
        <v>339</v>
      </c>
      <c r="W17" s="11">
        <f t="shared" si="1"/>
        <v>0</v>
      </c>
      <c r="X17" s="11">
        <f t="shared" si="2"/>
        <v>1</v>
      </c>
    </row>
    <row r="18" spans="1:24">
      <c r="A18" s="29" t="s">
        <v>731</v>
      </c>
      <c r="B18" s="30">
        <f t="shared" si="0"/>
        <v>1</v>
      </c>
      <c r="C18" s="30">
        <v>2</v>
      </c>
      <c r="D18" s="38" t="s">
        <v>1347</v>
      </c>
      <c r="E18" s="37" t="s">
        <v>1284</v>
      </c>
      <c r="F18" s="35" t="s">
        <v>1043</v>
      </c>
      <c r="G18" s="35" t="s">
        <v>1056</v>
      </c>
      <c r="H18" s="35" t="s">
        <v>1348</v>
      </c>
      <c r="I18" s="35" t="s">
        <v>1056</v>
      </c>
      <c r="J18" s="35" t="s">
        <v>1285</v>
      </c>
      <c r="K18" s="35" t="s">
        <v>1349</v>
      </c>
      <c r="L18" s="37" t="s">
        <v>1277</v>
      </c>
      <c r="M18" s="35" t="s">
        <v>1279</v>
      </c>
      <c r="N18" s="35" t="s">
        <v>1334</v>
      </c>
      <c r="O18" s="35" t="s">
        <v>1279</v>
      </c>
      <c r="P18" s="35" t="s">
        <v>1338</v>
      </c>
      <c r="Q18" s="42" t="s">
        <v>1319</v>
      </c>
      <c r="R18" s="35" t="s">
        <v>1324</v>
      </c>
      <c r="T18" s="11" t="s">
        <v>142</v>
      </c>
      <c r="V18" s="32" t="s">
        <v>774</v>
      </c>
      <c r="W18" s="11">
        <f t="shared" si="1"/>
        <v>0</v>
      </c>
      <c r="X18" s="11">
        <f t="shared" si="2"/>
        <v>1</v>
      </c>
    </row>
    <row r="19" spans="1:24">
      <c r="A19" s="33" t="s">
        <v>275</v>
      </c>
      <c r="B19" s="30">
        <f t="shared" si="0"/>
        <v>1</v>
      </c>
      <c r="C19" s="30">
        <v>2</v>
      </c>
      <c r="D19" s="41" t="s">
        <v>1350</v>
      </c>
      <c r="E19" s="39">
        <v>0.3</v>
      </c>
      <c r="F19" s="40" t="s">
        <v>1299</v>
      </c>
      <c r="G19" s="40" t="s">
        <v>1286</v>
      </c>
      <c r="H19" s="40" t="s">
        <v>1351</v>
      </c>
      <c r="I19" s="40" t="s">
        <v>1299</v>
      </c>
      <c r="J19" s="40" t="s">
        <v>1299</v>
      </c>
      <c r="K19" s="40" t="s">
        <v>1286</v>
      </c>
      <c r="L19" s="40" t="s">
        <v>1277</v>
      </c>
      <c r="M19" s="40" t="s">
        <v>56</v>
      </c>
      <c r="N19" s="40" t="s">
        <v>56</v>
      </c>
      <c r="O19" s="40" t="s">
        <v>56</v>
      </c>
      <c r="P19" s="40" t="s">
        <v>56</v>
      </c>
      <c r="Q19" s="41" t="s">
        <v>1352</v>
      </c>
      <c r="R19" s="40" t="s">
        <v>1353</v>
      </c>
      <c r="T19" s="11" t="s">
        <v>441</v>
      </c>
      <c r="V19" s="32" t="s">
        <v>658</v>
      </c>
      <c r="W19" s="11">
        <f t="shared" si="1"/>
        <v>0</v>
      </c>
      <c r="X19" s="11">
        <f t="shared" si="2"/>
        <v>1</v>
      </c>
    </row>
    <row r="20" spans="1:24">
      <c r="A20" s="29" t="s">
        <v>250</v>
      </c>
      <c r="B20" s="30">
        <f t="shared" si="0"/>
        <v>1</v>
      </c>
      <c r="C20" s="30">
        <v>2</v>
      </c>
      <c r="D20" s="42" t="s">
        <v>1354</v>
      </c>
      <c r="E20" s="37" t="s">
        <v>1284</v>
      </c>
      <c r="F20" s="35" t="s">
        <v>1274</v>
      </c>
      <c r="G20" s="35" t="s">
        <v>1286</v>
      </c>
      <c r="H20" s="35" t="s">
        <v>1299</v>
      </c>
      <c r="I20" s="35" t="s">
        <v>1299</v>
      </c>
      <c r="J20" s="35" t="s">
        <v>1355</v>
      </c>
      <c r="K20" s="35" t="s">
        <v>1286</v>
      </c>
      <c r="L20" s="37" t="s">
        <v>1308</v>
      </c>
      <c r="M20" s="35" t="s">
        <v>56</v>
      </c>
      <c r="N20" s="35" t="s">
        <v>56</v>
      </c>
      <c r="O20" s="35" t="s">
        <v>56</v>
      </c>
      <c r="P20" s="31">
        <v>0.1</v>
      </c>
      <c r="Q20" s="35" t="s">
        <v>1319</v>
      </c>
      <c r="R20" s="35" t="s">
        <v>1324</v>
      </c>
      <c r="T20" s="11" t="s">
        <v>250</v>
      </c>
      <c r="V20" s="32" t="s">
        <v>798</v>
      </c>
      <c r="W20" s="11">
        <f t="shared" si="1"/>
        <v>0</v>
      </c>
      <c r="X20" s="11">
        <f t="shared" si="2"/>
        <v>1</v>
      </c>
    </row>
    <row r="21" spans="1:24">
      <c r="T21" s="11" t="s">
        <v>51</v>
      </c>
      <c r="V21" s="32" t="s">
        <v>1356</v>
      </c>
      <c r="W21" s="11">
        <f t="shared" si="1"/>
        <v>0</v>
      </c>
      <c r="X21" s="11">
        <f t="shared" si="2"/>
        <v>0</v>
      </c>
    </row>
    <row r="22" spans="1:24">
      <c r="T22" s="11" t="s">
        <v>454</v>
      </c>
      <c r="V22" s="32" t="s">
        <v>633</v>
      </c>
      <c r="W22" s="11">
        <f t="shared" si="1"/>
        <v>0</v>
      </c>
      <c r="X22" s="11">
        <f t="shared" si="2"/>
        <v>1</v>
      </c>
    </row>
    <row r="23" spans="1:24">
      <c r="T23" s="11" t="s">
        <v>347</v>
      </c>
      <c r="V23" s="32" t="s">
        <v>357</v>
      </c>
      <c r="W23" s="11">
        <f t="shared" si="1"/>
        <v>0</v>
      </c>
      <c r="X23" s="11">
        <f t="shared" si="2"/>
        <v>1</v>
      </c>
    </row>
    <row r="24" spans="1:24">
      <c r="T24" s="11" t="s">
        <v>275</v>
      </c>
      <c r="V24" s="32" t="s">
        <v>380</v>
      </c>
      <c r="W24" s="11">
        <f t="shared" si="1"/>
        <v>0</v>
      </c>
      <c r="X24" s="11">
        <f t="shared" si="2"/>
        <v>1</v>
      </c>
    </row>
    <row r="25" spans="1:24">
      <c r="T25" s="11" t="s">
        <v>490</v>
      </c>
      <c r="V25" s="32" t="s">
        <v>1357</v>
      </c>
      <c r="W25" s="11">
        <f t="shared" si="1"/>
        <v>0</v>
      </c>
      <c r="X25" s="11">
        <f t="shared" si="2"/>
        <v>0</v>
      </c>
    </row>
    <row r="26" spans="1:24">
      <c r="T26" s="11" t="s">
        <v>498</v>
      </c>
      <c r="V26" s="32" t="s">
        <v>122</v>
      </c>
      <c r="W26" s="11">
        <f t="shared" si="1"/>
        <v>0</v>
      </c>
      <c r="X26" s="11">
        <f t="shared" si="2"/>
        <v>1</v>
      </c>
    </row>
    <row r="27" spans="1:24">
      <c r="T27" s="11" t="s">
        <v>515</v>
      </c>
      <c r="V27" s="32" t="s">
        <v>159</v>
      </c>
      <c r="W27" s="11">
        <f t="shared" si="1"/>
        <v>0</v>
      </c>
      <c r="X27" s="11">
        <f t="shared" si="2"/>
        <v>1</v>
      </c>
    </row>
    <row r="28" spans="1:24">
      <c r="T28" s="11" t="s">
        <v>524</v>
      </c>
      <c r="V28" s="32" t="s">
        <v>294</v>
      </c>
      <c r="W28" s="11">
        <f t="shared" si="1"/>
        <v>0</v>
      </c>
      <c r="X28" s="11">
        <f t="shared" si="2"/>
        <v>1</v>
      </c>
    </row>
    <row r="29" spans="1:24">
      <c r="T29" s="11" t="s">
        <v>339</v>
      </c>
      <c r="V29" s="32" t="s">
        <v>363</v>
      </c>
      <c r="W29" s="11">
        <f t="shared" si="1"/>
        <v>0</v>
      </c>
      <c r="X29" s="11">
        <f t="shared" si="2"/>
        <v>0</v>
      </c>
    </row>
    <row r="30" spans="1:24">
      <c r="T30" s="11" t="s">
        <v>380</v>
      </c>
      <c r="V30" s="32" t="s">
        <v>471</v>
      </c>
      <c r="W30" s="11">
        <f t="shared" si="1"/>
        <v>0</v>
      </c>
      <c r="X30" s="11">
        <f t="shared" si="2"/>
        <v>0</v>
      </c>
    </row>
    <row r="31" spans="1:24">
      <c r="T31" s="11" t="s">
        <v>546</v>
      </c>
      <c r="V31" s="32" t="s">
        <v>346</v>
      </c>
      <c r="W31" s="11">
        <f t="shared" si="1"/>
        <v>0</v>
      </c>
      <c r="X31" s="11">
        <f t="shared" si="2"/>
        <v>1</v>
      </c>
    </row>
    <row r="32" spans="1:24">
      <c r="T32" s="11" t="s">
        <v>423</v>
      </c>
      <c r="V32" s="32" t="s">
        <v>151</v>
      </c>
      <c r="W32" s="11">
        <f t="shared" si="1"/>
        <v>0</v>
      </c>
      <c r="X32" s="11">
        <f t="shared" si="2"/>
        <v>1</v>
      </c>
    </row>
    <row r="33" spans="20:24">
      <c r="T33" s="11" t="s">
        <v>243</v>
      </c>
      <c r="V33" s="32" t="s">
        <v>158</v>
      </c>
      <c r="W33" s="11">
        <f t="shared" si="1"/>
        <v>0</v>
      </c>
      <c r="X33" s="11">
        <f t="shared" si="2"/>
        <v>1</v>
      </c>
    </row>
    <row r="34" spans="20:24">
      <c r="T34" s="11" t="s">
        <v>294</v>
      </c>
      <c r="V34" s="32" t="s">
        <v>535</v>
      </c>
      <c r="W34" s="11">
        <f t="shared" si="1"/>
        <v>0</v>
      </c>
      <c r="X34" s="11">
        <f t="shared" si="2"/>
        <v>1</v>
      </c>
    </row>
    <row r="35" spans="20:24">
      <c r="T35" s="11" t="s">
        <v>331</v>
      </c>
      <c r="V35" s="32" t="s">
        <v>1358</v>
      </c>
      <c r="W35" s="11">
        <f t="shared" si="1"/>
        <v>0</v>
      </c>
      <c r="X35" s="11">
        <f t="shared" si="2"/>
        <v>0</v>
      </c>
    </row>
    <row r="36" spans="20:24">
      <c r="T36" s="11" t="s">
        <v>133</v>
      </c>
      <c r="V36" s="32" t="s">
        <v>441</v>
      </c>
      <c r="W36" s="11">
        <f t="shared" si="1"/>
        <v>0</v>
      </c>
      <c r="X36" s="11">
        <f t="shared" si="2"/>
        <v>1</v>
      </c>
    </row>
    <row r="37" spans="20:24">
      <c r="T37" s="11" t="s">
        <v>151</v>
      </c>
      <c r="V37" s="32" t="s">
        <v>320</v>
      </c>
      <c r="W37" s="11">
        <f t="shared" si="1"/>
        <v>0</v>
      </c>
      <c r="X37" s="11">
        <f t="shared" si="2"/>
        <v>1</v>
      </c>
    </row>
    <row r="38" spans="20:24">
      <c r="T38" s="11" t="s">
        <v>607</v>
      </c>
      <c r="V38" s="32" t="s">
        <v>243</v>
      </c>
      <c r="W38" s="11">
        <f t="shared" si="1"/>
        <v>0</v>
      </c>
      <c r="X38" s="11">
        <f t="shared" si="2"/>
        <v>1</v>
      </c>
    </row>
    <row r="39" spans="20:24">
      <c r="T39" s="11" t="s">
        <v>293</v>
      </c>
      <c r="V39" s="32" t="s">
        <v>124</v>
      </c>
      <c r="W39" s="11">
        <f t="shared" si="1"/>
        <v>0</v>
      </c>
      <c r="X39" s="11">
        <f t="shared" si="2"/>
        <v>0</v>
      </c>
    </row>
    <row r="40" spans="20:24">
      <c r="T40" s="11" t="s">
        <v>623</v>
      </c>
      <c r="V40" s="32" t="s">
        <v>454</v>
      </c>
      <c r="W40" s="11">
        <f t="shared" si="1"/>
        <v>0</v>
      </c>
      <c r="X40" s="11">
        <f t="shared" si="2"/>
        <v>1</v>
      </c>
    </row>
    <row r="41" spans="20:24">
      <c r="T41" s="11" t="s">
        <v>633</v>
      </c>
      <c r="V41" s="36" t="s">
        <v>253</v>
      </c>
      <c r="W41" s="11">
        <f t="shared" si="1"/>
        <v>1</v>
      </c>
      <c r="X41" s="11">
        <f t="shared" si="2"/>
        <v>0</v>
      </c>
    </row>
    <row r="42" spans="20:24">
      <c r="T42" s="11" t="s">
        <v>404</v>
      </c>
      <c r="V42" s="32" t="s">
        <v>168</v>
      </c>
      <c r="W42" s="11">
        <f t="shared" si="1"/>
        <v>0</v>
      </c>
      <c r="X42" s="11">
        <f t="shared" si="2"/>
        <v>0</v>
      </c>
    </row>
    <row r="43" spans="20:24">
      <c r="T43" s="11" t="s">
        <v>479</v>
      </c>
      <c r="V43" s="32" t="s">
        <v>145</v>
      </c>
      <c r="W43" s="11">
        <f t="shared" si="1"/>
        <v>0</v>
      </c>
      <c r="X43" s="11">
        <f t="shared" si="2"/>
        <v>0</v>
      </c>
    </row>
    <row r="44" spans="20:24">
      <c r="T44" s="11" t="s">
        <v>210</v>
      </c>
      <c r="V44" s="32" t="s">
        <v>177</v>
      </c>
      <c r="W44" s="11">
        <f t="shared" si="1"/>
        <v>0</v>
      </c>
      <c r="X44" s="11">
        <f t="shared" si="2"/>
        <v>1</v>
      </c>
    </row>
    <row r="45" spans="20:24">
      <c r="T45" s="11" t="s">
        <v>611</v>
      </c>
      <c r="V45" s="32" t="s">
        <v>133</v>
      </c>
      <c r="W45" s="11">
        <f t="shared" si="1"/>
        <v>0</v>
      </c>
      <c r="X45" s="11">
        <f t="shared" si="2"/>
        <v>1</v>
      </c>
    </row>
    <row r="46" spans="20:24">
      <c r="T46" s="11" t="s">
        <v>658</v>
      </c>
      <c r="V46" s="32" t="s">
        <v>418</v>
      </c>
      <c r="W46" s="11">
        <f t="shared" si="1"/>
        <v>0</v>
      </c>
      <c r="X46" s="11">
        <f t="shared" si="2"/>
        <v>1</v>
      </c>
    </row>
    <row r="47" spans="20:24">
      <c r="T47" s="11" t="s">
        <v>158</v>
      </c>
      <c r="V47" s="32" t="s">
        <v>331</v>
      </c>
      <c r="W47" s="11">
        <f t="shared" si="1"/>
        <v>0</v>
      </c>
      <c r="X47" s="11">
        <f t="shared" si="2"/>
        <v>1</v>
      </c>
    </row>
    <row r="48" spans="20:24">
      <c r="T48" s="11" t="s">
        <v>535</v>
      </c>
      <c r="V48" s="32" t="s">
        <v>142</v>
      </c>
      <c r="W48" s="11">
        <f t="shared" si="1"/>
        <v>0</v>
      </c>
      <c r="X48" s="11">
        <f t="shared" si="2"/>
        <v>1</v>
      </c>
    </row>
    <row r="49" spans="20:24">
      <c r="T49" s="11" t="s">
        <v>709</v>
      </c>
      <c r="V49" s="32" t="s">
        <v>342</v>
      </c>
      <c r="W49" s="11">
        <f t="shared" si="1"/>
        <v>0</v>
      </c>
      <c r="X49" s="11">
        <f t="shared" si="2"/>
        <v>0</v>
      </c>
    </row>
    <row r="50" spans="20:24">
      <c r="T50" s="11" t="s">
        <v>560</v>
      </c>
      <c r="V50" s="32" t="s">
        <v>546</v>
      </c>
      <c r="W50" s="11">
        <f t="shared" si="1"/>
        <v>0</v>
      </c>
      <c r="X50" s="11">
        <f t="shared" si="2"/>
        <v>1</v>
      </c>
    </row>
    <row r="51" spans="20:24">
      <c r="T51" s="11" t="s">
        <v>122</v>
      </c>
      <c r="V51" s="32" t="s">
        <v>383</v>
      </c>
      <c r="W51" s="11">
        <f t="shared" si="1"/>
        <v>0</v>
      </c>
      <c r="X51" s="11">
        <f t="shared" si="2"/>
        <v>0</v>
      </c>
    </row>
    <row r="52" spans="20:24">
      <c r="T52" s="11" t="s">
        <v>357</v>
      </c>
      <c r="V52" s="32" t="s">
        <v>293</v>
      </c>
      <c r="W52" s="11">
        <f t="shared" si="1"/>
        <v>0</v>
      </c>
      <c r="X52" s="11">
        <f t="shared" si="2"/>
        <v>1</v>
      </c>
    </row>
    <row r="53" spans="20:24">
      <c r="T53" s="11" t="s">
        <v>767</v>
      </c>
      <c r="V53" s="32" t="s">
        <v>607</v>
      </c>
      <c r="W53" s="11">
        <f t="shared" si="1"/>
        <v>1</v>
      </c>
      <c r="X53" s="11">
        <f t="shared" si="2"/>
        <v>1</v>
      </c>
    </row>
    <row r="54" spans="20:24">
      <c r="T54" s="11" t="s">
        <v>774</v>
      </c>
      <c r="V54" s="32" t="s">
        <v>51</v>
      </c>
      <c r="W54" s="11">
        <f t="shared" si="1"/>
        <v>1</v>
      </c>
      <c r="X54" s="11">
        <f t="shared" si="2"/>
        <v>1</v>
      </c>
    </row>
    <row r="55" spans="20:24">
      <c r="T55" s="11" t="s">
        <v>464</v>
      </c>
      <c r="V55" s="32" t="s">
        <v>464</v>
      </c>
      <c r="W55" s="11">
        <f t="shared" si="1"/>
        <v>1</v>
      </c>
      <c r="X55" s="11">
        <f t="shared" si="2"/>
        <v>1</v>
      </c>
    </row>
    <row r="56" spans="20:24">
      <c r="T56" s="11" t="s">
        <v>161</v>
      </c>
      <c r="V56" s="32" t="s">
        <v>347</v>
      </c>
      <c r="W56" s="11">
        <f t="shared" si="1"/>
        <v>1</v>
      </c>
      <c r="X56" s="11">
        <f t="shared" si="2"/>
        <v>1</v>
      </c>
    </row>
    <row r="57" spans="20:24">
      <c r="T57" s="11" t="s">
        <v>220</v>
      </c>
      <c r="V57" s="32" t="s">
        <v>498</v>
      </c>
      <c r="W57" s="11">
        <f t="shared" si="1"/>
        <v>1</v>
      </c>
      <c r="X57" s="11">
        <f t="shared" si="2"/>
        <v>1</v>
      </c>
    </row>
    <row r="58" spans="20:24">
      <c r="T58" s="11" t="s">
        <v>731</v>
      </c>
      <c r="V58" s="36" t="s">
        <v>114</v>
      </c>
      <c r="W58" s="11">
        <f t="shared" si="1"/>
        <v>1</v>
      </c>
      <c r="X58" s="11">
        <f t="shared" si="2"/>
        <v>1</v>
      </c>
    </row>
    <row r="59" spans="20:24">
      <c r="T59" s="11" t="s">
        <v>673</v>
      </c>
      <c r="V59" s="36" t="s">
        <v>299</v>
      </c>
      <c r="W59" s="11">
        <f t="shared" si="1"/>
        <v>1</v>
      </c>
      <c r="X59" s="11">
        <f t="shared" si="2"/>
        <v>1</v>
      </c>
    </row>
    <row r="60" spans="20:24">
      <c r="T60" s="11" t="s">
        <v>159</v>
      </c>
      <c r="V60" s="36" t="s">
        <v>524</v>
      </c>
      <c r="W60" s="11">
        <f t="shared" si="1"/>
        <v>1</v>
      </c>
      <c r="X60" s="11">
        <f t="shared" si="2"/>
        <v>1</v>
      </c>
    </row>
    <row r="61" spans="20:24">
      <c r="T61" s="11" t="s">
        <v>321</v>
      </c>
      <c r="V61" s="36" t="s">
        <v>811</v>
      </c>
      <c r="W61" s="11">
        <f t="shared" si="1"/>
        <v>1</v>
      </c>
      <c r="X61" s="11">
        <f t="shared" si="2"/>
        <v>1</v>
      </c>
    </row>
    <row r="62" spans="20:24">
      <c r="T62" s="11" t="s">
        <v>811</v>
      </c>
      <c r="V62" s="36" t="s">
        <v>204</v>
      </c>
      <c r="W62" s="11">
        <f t="shared" si="1"/>
        <v>1</v>
      </c>
      <c r="X62" s="11">
        <f t="shared" si="2"/>
        <v>0</v>
      </c>
    </row>
    <row r="63" spans="20:24">
      <c r="T63" s="11" t="s">
        <v>838</v>
      </c>
      <c r="V63" s="36" t="s">
        <v>258</v>
      </c>
      <c r="W63" s="11">
        <f t="shared" si="1"/>
        <v>1</v>
      </c>
      <c r="X63" s="11">
        <f t="shared" si="2"/>
        <v>1</v>
      </c>
    </row>
    <row r="64" spans="20:24">
      <c r="T64" s="11" t="s">
        <v>798</v>
      </c>
      <c r="V64" s="36" t="s">
        <v>126</v>
      </c>
      <c r="W64" s="11">
        <f t="shared" si="1"/>
        <v>1</v>
      </c>
      <c r="X64" s="11">
        <f t="shared" si="2"/>
        <v>0</v>
      </c>
    </row>
    <row r="65" spans="22:24">
      <c r="V65" s="36" t="s">
        <v>220</v>
      </c>
      <c r="W65" s="11">
        <f t="shared" si="1"/>
        <v>1</v>
      </c>
      <c r="X65" s="11">
        <f t="shared" si="2"/>
        <v>1</v>
      </c>
    </row>
    <row r="66" spans="22:24">
      <c r="V66" s="36" t="s">
        <v>623</v>
      </c>
      <c r="W66" s="11">
        <f t="shared" si="1"/>
        <v>1</v>
      </c>
      <c r="X66" s="11">
        <f t="shared" si="2"/>
        <v>1</v>
      </c>
    </row>
    <row r="67" spans="22:24">
      <c r="V67" s="36" t="s">
        <v>731</v>
      </c>
      <c r="W67" s="11">
        <f t="shared" si="1"/>
        <v>1</v>
      </c>
      <c r="X67" s="11">
        <f t="shared" si="2"/>
        <v>1</v>
      </c>
    </row>
    <row r="68" spans="22:24">
      <c r="V68" s="36" t="s">
        <v>275</v>
      </c>
      <c r="W68" s="11">
        <f t="shared" si="1"/>
        <v>1</v>
      </c>
      <c r="X68" s="11">
        <f t="shared" si="2"/>
        <v>1</v>
      </c>
    </row>
    <row r="69" spans="22:24">
      <c r="V69" s="36" t="s">
        <v>250</v>
      </c>
      <c r="W69" s="11">
        <f t="shared" si="1"/>
        <v>1</v>
      </c>
      <c r="X69" s="11">
        <f t="shared" si="2"/>
        <v>1</v>
      </c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9"/>
  <sheetViews>
    <sheetView topLeftCell="A171" workbookViewId="0">
      <selection activeCell="B189" sqref="B189"/>
    </sheetView>
  </sheetViews>
  <sheetFormatPr defaultColWidth="14.42578125" defaultRowHeight="15.75" customHeight="1"/>
  <sheetData>
    <row r="1" spans="1:11">
      <c r="A1" s="43" t="s">
        <v>1359</v>
      </c>
      <c r="B1" s="44" t="s">
        <v>1360</v>
      </c>
      <c r="C1" s="45" t="s">
        <v>1361</v>
      </c>
      <c r="D1" s="44" t="s">
        <v>1362</v>
      </c>
      <c r="E1" s="44" t="s">
        <v>1363</v>
      </c>
      <c r="F1" s="44" t="s">
        <v>1364</v>
      </c>
      <c r="G1" s="44" t="s">
        <v>1365</v>
      </c>
      <c r="H1" s="44" t="s">
        <v>1366</v>
      </c>
      <c r="I1" s="44" t="s">
        <v>1367</v>
      </c>
      <c r="J1" s="44" t="s">
        <v>1368</v>
      </c>
      <c r="K1" s="44" t="s">
        <v>1369</v>
      </c>
    </row>
    <row r="2" spans="1:11">
      <c r="A2" s="46" t="s">
        <v>957</v>
      </c>
      <c r="B2" s="78">
        <v>1978215</v>
      </c>
      <c r="C2" s="47">
        <v>702119</v>
      </c>
      <c r="D2" s="48" t="s">
        <v>1370</v>
      </c>
      <c r="E2" s="48" t="s">
        <v>1371</v>
      </c>
      <c r="F2" s="48" t="s">
        <v>1230</v>
      </c>
      <c r="G2" s="48" t="s">
        <v>1372</v>
      </c>
      <c r="H2" s="48" t="s">
        <v>1373</v>
      </c>
      <c r="I2" s="48" t="s">
        <v>1374</v>
      </c>
      <c r="J2" s="49">
        <v>43083.46597222222</v>
      </c>
      <c r="K2" s="48" t="s">
        <v>1375</v>
      </c>
    </row>
    <row r="3" spans="1:11">
      <c r="A3" s="50" t="s">
        <v>957</v>
      </c>
      <c r="B3" s="54">
        <v>1978307</v>
      </c>
      <c r="C3" s="51">
        <v>702120</v>
      </c>
      <c r="D3" s="53" t="s">
        <v>1370</v>
      </c>
      <c r="E3" s="53" t="s">
        <v>1371</v>
      </c>
      <c r="F3" s="53" t="s">
        <v>1230</v>
      </c>
      <c r="G3" s="53" t="s">
        <v>1372</v>
      </c>
      <c r="H3" s="53" t="s">
        <v>1373</v>
      </c>
      <c r="I3" s="53" t="s">
        <v>1374</v>
      </c>
      <c r="J3" s="52">
        <v>43083.46597222222</v>
      </c>
      <c r="K3" s="53" t="s">
        <v>1375</v>
      </c>
    </row>
    <row r="4" spans="1:11">
      <c r="A4" s="50" t="s">
        <v>957</v>
      </c>
      <c r="B4" s="54">
        <v>1978399</v>
      </c>
      <c r="C4" s="51">
        <v>701933</v>
      </c>
      <c r="D4" s="53" t="s">
        <v>1370</v>
      </c>
      <c r="E4" s="53" t="s">
        <v>1371</v>
      </c>
      <c r="F4" s="53" t="s">
        <v>1230</v>
      </c>
      <c r="G4" s="53" t="s">
        <v>1372</v>
      </c>
      <c r="H4" s="53" t="s">
        <v>1373</v>
      </c>
      <c r="I4" s="53" t="s">
        <v>1374</v>
      </c>
      <c r="J4" s="52">
        <v>43083.46597222222</v>
      </c>
      <c r="K4" s="53" t="s">
        <v>1375</v>
      </c>
    </row>
    <row r="5" spans="1:11">
      <c r="A5" s="50" t="s">
        <v>957</v>
      </c>
      <c r="B5" s="53" t="s">
        <v>638</v>
      </c>
      <c r="C5" s="51">
        <v>701937</v>
      </c>
      <c r="D5" s="53" t="s">
        <v>1370</v>
      </c>
      <c r="E5" s="53" t="s">
        <v>1371</v>
      </c>
      <c r="F5" s="53" t="s">
        <v>1230</v>
      </c>
      <c r="G5" s="53" t="s">
        <v>1372</v>
      </c>
      <c r="H5" s="53" t="s">
        <v>1373</v>
      </c>
      <c r="I5" s="53" t="s">
        <v>1374</v>
      </c>
      <c r="J5" s="52">
        <v>43083.46597222222</v>
      </c>
      <c r="K5" s="53" t="s">
        <v>1375</v>
      </c>
    </row>
    <row r="6" spans="1:11">
      <c r="A6" s="50" t="s">
        <v>957</v>
      </c>
      <c r="B6" s="53" t="s">
        <v>753</v>
      </c>
      <c r="C6" s="51">
        <v>702126</v>
      </c>
      <c r="D6" s="53" t="s">
        <v>1370</v>
      </c>
      <c r="E6" s="53" t="s">
        <v>1371</v>
      </c>
      <c r="F6" s="53" t="s">
        <v>1230</v>
      </c>
      <c r="G6" s="53" t="s">
        <v>1372</v>
      </c>
      <c r="H6" s="53" t="s">
        <v>1373</v>
      </c>
      <c r="I6" s="53" t="s">
        <v>1374</v>
      </c>
      <c r="J6" s="52">
        <v>43083.46597222222</v>
      </c>
      <c r="K6" s="53" t="s">
        <v>1375</v>
      </c>
    </row>
    <row r="7" spans="1:11">
      <c r="A7" s="50" t="s">
        <v>957</v>
      </c>
      <c r="B7" s="53" t="s">
        <v>1376</v>
      </c>
      <c r="C7" s="51">
        <v>698211</v>
      </c>
      <c r="D7" s="53" t="s">
        <v>1370</v>
      </c>
      <c r="E7" s="53" t="s">
        <v>1371</v>
      </c>
      <c r="F7" s="53" t="s">
        <v>1230</v>
      </c>
      <c r="G7" s="53" t="s">
        <v>1377</v>
      </c>
      <c r="H7" s="53" t="s">
        <v>1373</v>
      </c>
      <c r="I7" s="53" t="s">
        <v>1378</v>
      </c>
      <c r="J7" s="52">
        <v>43073.604861111111</v>
      </c>
      <c r="K7" s="53" t="s">
        <v>1379</v>
      </c>
    </row>
    <row r="8" spans="1:11">
      <c r="A8" s="50" t="s">
        <v>957</v>
      </c>
      <c r="B8" s="53" t="s">
        <v>522</v>
      </c>
      <c r="C8" s="51">
        <v>698210</v>
      </c>
      <c r="D8" s="53" t="s">
        <v>1370</v>
      </c>
      <c r="E8" s="53" t="s">
        <v>1371</v>
      </c>
      <c r="F8" s="53" t="s">
        <v>1230</v>
      </c>
      <c r="G8" s="53" t="s">
        <v>1377</v>
      </c>
      <c r="H8" s="53" t="s">
        <v>1373</v>
      </c>
      <c r="I8" s="53" t="s">
        <v>1378</v>
      </c>
      <c r="J8" s="52">
        <v>43073.604861111111</v>
      </c>
      <c r="K8" s="53" t="s">
        <v>1379</v>
      </c>
    </row>
    <row r="9" spans="1:11">
      <c r="A9" s="50" t="s">
        <v>957</v>
      </c>
      <c r="B9" s="53" t="s">
        <v>441</v>
      </c>
      <c r="C9" s="51">
        <v>697977</v>
      </c>
      <c r="D9" s="53" t="s">
        <v>1370</v>
      </c>
      <c r="E9" s="53" t="s">
        <v>1371</v>
      </c>
      <c r="F9" s="53" t="s">
        <v>1230</v>
      </c>
      <c r="G9" s="53" t="s">
        <v>1377</v>
      </c>
      <c r="H9" s="53" t="s">
        <v>1373</v>
      </c>
      <c r="I9" s="53" t="s">
        <v>1378</v>
      </c>
      <c r="J9" s="52">
        <v>43073.604861111111</v>
      </c>
      <c r="K9" s="53" t="s">
        <v>1379</v>
      </c>
    </row>
    <row r="10" spans="1:11">
      <c r="A10" s="50" t="s">
        <v>957</v>
      </c>
      <c r="B10" s="53" t="s">
        <v>900</v>
      </c>
      <c r="C10" s="51">
        <v>695013</v>
      </c>
      <c r="D10" s="53" t="s">
        <v>1370</v>
      </c>
      <c r="E10" s="53" t="s">
        <v>1371</v>
      </c>
      <c r="F10" s="53" t="s">
        <v>1230</v>
      </c>
      <c r="G10" s="53" t="s">
        <v>1377</v>
      </c>
      <c r="H10" s="53" t="s">
        <v>1373</v>
      </c>
      <c r="I10" s="53" t="s">
        <v>1378</v>
      </c>
      <c r="J10" s="52">
        <v>43073.604861111111</v>
      </c>
      <c r="K10" s="53" t="s">
        <v>1379</v>
      </c>
    </row>
    <row r="11" spans="1:11">
      <c r="A11" s="50" t="s">
        <v>957</v>
      </c>
      <c r="B11" s="53" t="s">
        <v>884</v>
      </c>
      <c r="C11" s="51">
        <v>698017</v>
      </c>
      <c r="D11" s="53" t="s">
        <v>1370</v>
      </c>
      <c r="E11" s="53" t="s">
        <v>1371</v>
      </c>
      <c r="F11" s="53" t="s">
        <v>1230</v>
      </c>
      <c r="G11" s="53" t="s">
        <v>1377</v>
      </c>
      <c r="H11" s="53" t="s">
        <v>1373</v>
      </c>
      <c r="I11" s="53" t="s">
        <v>1378</v>
      </c>
      <c r="J11" s="52">
        <v>43073.604861111111</v>
      </c>
      <c r="K11" s="53" t="s">
        <v>1379</v>
      </c>
    </row>
    <row r="12" spans="1:11">
      <c r="A12" s="50" t="s">
        <v>957</v>
      </c>
      <c r="B12" s="53" t="s">
        <v>143</v>
      </c>
      <c r="C12" s="51">
        <v>695026</v>
      </c>
      <c r="D12" s="53" t="s">
        <v>1370</v>
      </c>
      <c r="E12" s="53" t="s">
        <v>1371</v>
      </c>
      <c r="F12" s="53" t="s">
        <v>1230</v>
      </c>
      <c r="G12" s="53" t="s">
        <v>1380</v>
      </c>
      <c r="H12" s="53" t="s">
        <v>1373</v>
      </c>
      <c r="I12" s="53" t="s">
        <v>1378</v>
      </c>
      <c r="J12" s="52">
        <v>43080.464583333334</v>
      </c>
      <c r="K12" s="53" t="s">
        <v>1375</v>
      </c>
    </row>
    <row r="13" spans="1:11">
      <c r="A13" s="50" t="s">
        <v>957</v>
      </c>
      <c r="B13" s="53" t="s">
        <v>902</v>
      </c>
      <c r="C13" s="51">
        <v>695025</v>
      </c>
      <c r="D13" s="53" t="s">
        <v>1370</v>
      </c>
      <c r="E13" s="53" t="s">
        <v>1371</v>
      </c>
      <c r="F13" s="53" t="s">
        <v>1230</v>
      </c>
      <c r="G13" s="53" t="s">
        <v>1377</v>
      </c>
      <c r="H13" s="53" t="s">
        <v>1373</v>
      </c>
      <c r="I13" s="53" t="s">
        <v>1378</v>
      </c>
      <c r="J13" s="52">
        <v>43073.604861111111</v>
      </c>
      <c r="K13" s="53" t="s">
        <v>1379</v>
      </c>
    </row>
    <row r="14" spans="1:11">
      <c r="A14" s="50" t="s">
        <v>957</v>
      </c>
      <c r="B14" s="53" t="s">
        <v>447</v>
      </c>
      <c r="C14" s="51">
        <v>699583</v>
      </c>
      <c r="D14" s="53" t="s">
        <v>1370</v>
      </c>
      <c r="E14" s="53" t="s">
        <v>1371</v>
      </c>
      <c r="F14" s="53" t="s">
        <v>1230</v>
      </c>
      <c r="G14" s="53" t="s">
        <v>1381</v>
      </c>
      <c r="H14" s="53" t="s">
        <v>1373</v>
      </c>
      <c r="I14" s="53" t="s">
        <v>1378</v>
      </c>
      <c r="J14" s="52">
        <v>43075.606944444444</v>
      </c>
      <c r="K14" s="53" t="s">
        <v>1379</v>
      </c>
    </row>
    <row r="15" spans="1:11">
      <c r="A15" s="50" t="s">
        <v>957</v>
      </c>
      <c r="B15" s="53" t="s">
        <v>659</v>
      </c>
      <c r="C15" s="51">
        <v>699581</v>
      </c>
      <c r="D15" s="53" t="s">
        <v>1370</v>
      </c>
      <c r="E15" s="53" t="s">
        <v>1371</v>
      </c>
      <c r="F15" s="53" t="s">
        <v>1230</v>
      </c>
      <c r="G15" s="53" t="s">
        <v>1381</v>
      </c>
      <c r="H15" s="53" t="s">
        <v>1373</v>
      </c>
      <c r="I15" s="53" t="s">
        <v>1378</v>
      </c>
      <c r="J15" s="52">
        <v>43075.606944444444</v>
      </c>
      <c r="K15" s="53" t="s">
        <v>1379</v>
      </c>
    </row>
    <row r="16" spans="1:11">
      <c r="A16" s="50" t="s">
        <v>957</v>
      </c>
      <c r="B16" s="53" t="s">
        <v>898</v>
      </c>
      <c r="C16" s="51">
        <v>112926</v>
      </c>
      <c r="D16" s="53" t="s">
        <v>1370</v>
      </c>
      <c r="E16" s="53" t="s">
        <v>1371</v>
      </c>
      <c r="F16" s="53" t="s">
        <v>1230</v>
      </c>
      <c r="G16" s="53" t="s">
        <v>1372</v>
      </c>
      <c r="H16" s="53" t="s">
        <v>1373</v>
      </c>
      <c r="I16" s="53" t="s">
        <v>1374</v>
      </c>
      <c r="J16" s="52">
        <v>43083.46597222222</v>
      </c>
      <c r="K16" s="53" t="s">
        <v>1375</v>
      </c>
    </row>
    <row r="17" spans="1:11">
      <c r="A17" s="50" t="s">
        <v>957</v>
      </c>
      <c r="B17" s="53" t="s">
        <v>697</v>
      </c>
      <c r="C17" s="51">
        <v>694980</v>
      </c>
      <c r="D17" s="53" t="s">
        <v>1370</v>
      </c>
      <c r="E17" s="53" t="s">
        <v>1371</v>
      </c>
      <c r="F17" s="53" t="s">
        <v>1230</v>
      </c>
      <c r="G17" s="53" t="s">
        <v>1377</v>
      </c>
      <c r="H17" s="53" t="s">
        <v>1373</v>
      </c>
      <c r="I17" s="53" t="s">
        <v>1378</v>
      </c>
      <c r="J17" s="52">
        <v>43073.604861111111</v>
      </c>
      <c r="K17" s="53" t="s">
        <v>1379</v>
      </c>
    </row>
    <row r="18" spans="1:11">
      <c r="A18" s="50" t="s">
        <v>957</v>
      </c>
      <c r="B18" s="53" t="s">
        <v>905</v>
      </c>
      <c r="C18" s="51">
        <v>695015</v>
      </c>
      <c r="D18" s="53" t="s">
        <v>1370</v>
      </c>
      <c r="E18" s="53" t="s">
        <v>1371</v>
      </c>
      <c r="F18" s="53" t="s">
        <v>1230</v>
      </c>
      <c r="G18" s="53" t="s">
        <v>1377</v>
      </c>
      <c r="H18" s="53" t="s">
        <v>1373</v>
      </c>
      <c r="I18" s="53" t="s">
        <v>1378</v>
      </c>
      <c r="J18" s="52">
        <v>43073.604861111111</v>
      </c>
      <c r="K18" s="53" t="s">
        <v>1379</v>
      </c>
    </row>
    <row r="19" spans="1:11">
      <c r="A19" s="50" t="s">
        <v>957</v>
      </c>
      <c r="B19" s="53" t="s">
        <v>299</v>
      </c>
      <c r="C19" s="51">
        <v>701931</v>
      </c>
      <c r="D19" s="53" t="s">
        <v>1370</v>
      </c>
      <c r="E19" s="53" t="s">
        <v>1371</v>
      </c>
      <c r="F19" s="53" t="s">
        <v>1230</v>
      </c>
      <c r="G19" s="53" t="s">
        <v>1372</v>
      </c>
      <c r="H19" s="53" t="s">
        <v>1373</v>
      </c>
      <c r="I19" s="53" t="s">
        <v>1374</v>
      </c>
      <c r="J19" s="52">
        <v>43083.46597222222</v>
      </c>
      <c r="K19" s="53" t="s">
        <v>1375</v>
      </c>
    </row>
    <row r="20" spans="1:11">
      <c r="A20" s="50" t="s">
        <v>957</v>
      </c>
      <c r="B20" s="53" t="s">
        <v>891</v>
      </c>
      <c r="C20" s="51">
        <v>695002</v>
      </c>
      <c r="D20" s="53" t="s">
        <v>1370</v>
      </c>
      <c r="E20" s="53" t="s">
        <v>1371</v>
      </c>
      <c r="F20" s="53" t="s">
        <v>1230</v>
      </c>
      <c r="G20" s="53" t="s">
        <v>1377</v>
      </c>
      <c r="H20" s="53" t="s">
        <v>1373</v>
      </c>
      <c r="I20" s="53" t="s">
        <v>1378</v>
      </c>
      <c r="J20" s="52">
        <v>43073.604861111111</v>
      </c>
      <c r="K20" s="53" t="s">
        <v>1379</v>
      </c>
    </row>
    <row r="21" spans="1:11">
      <c r="A21" s="50" t="s">
        <v>957</v>
      </c>
      <c r="B21" s="53" t="s">
        <v>921</v>
      </c>
      <c r="C21" s="51">
        <v>146367</v>
      </c>
      <c r="D21" s="53" t="s">
        <v>1370</v>
      </c>
      <c r="E21" s="53" t="s">
        <v>1371</v>
      </c>
      <c r="F21" s="53" t="s">
        <v>1230</v>
      </c>
      <c r="G21" s="53" t="s">
        <v>1372</v>
      </c>
      <c r="H21" s="53" t="s">
        <v>1373</v>
      </c>
      <c r="I21" s="53" t="s">
        <v>1374</v>
      </c>
      <c r="J21" s="52">
        <v>43083.46597222222</v>
      </c>
      <c r="K21" s="53" t="s">
        <v>1375</v>
      </c>
    </row>
    <row r="22" spans="1:11">
      <c r="A22" s="50" t="s">
        <v>957</v>
      </c>
      <c r="B22" s="53" t="s">
        <v>895</v>
      </c>
      <c r="C22" s="51">
        <v>694989</v>
      </c>
      <c r="D22" s="53" t="s">
        <v>1370</v>
      </c>
      <c r="E22" s="53" t="s">
        <v>1371</v>
      </c>
      <c r="F22" s="53" t="s">
        <v>1230</v>
      </c>
      <c r="G22" s="53" t="s">
        <v>1381</v>
      </c>
      <c r="H22" s="53" t="s">
        <v>1373</v>
      </c>
      <c r="I22" s="53" t="s">
        <v>1378</v>
      </c>
      <c r="J22" s="52">
        <v>43075.606944444444</v>
      </c>
      <c r="K22" s="53" t="s">
        <v>1379</v>
      </c>
    </row>
    <row r="23" spans="1:11">
      <c r="A23" s="50" t="s">
        <v>957</v>
      </c>
      <c r="B23" s="53" t="s">
        <v>885</v>
      </c>
      <c r="C23" s="51">
        <v>148897</v>
      </c>
      <c r="D23" s="53" t="s">
        <v>1370</v>
      </c>
      <c r="E23" s="53" t="s">
        <v>1371</v>
      </c>
      <c r="F23" s="53" t="s">
        <v>1230</v>
      </c>
      <c r="G23" s="53" t="s">
        <v>1372</v>
      </c>
      <c r="H23" s="53" t="s">
        <v>1373</v>
      </c>
      <c r="I23" s="53" t="s">
        <v>1374</v>
      </c>
      <c r="J23" s="52">
        <v>43083.46597222222</v>
      </c>
      <c r="K23" s="53" t="s">
        <v>1375</v>
      </c>
    </row>
    <row r="24" spans="1:11">
      <c r="A24" s="50" t="s">
        <v>957</v>
      </c>
      <c r="B24" s="53" t="s">
        <v>381</v>
      </c>
      <c r="C24" s="51">
        <v>149759</v>
      </c>
      <c r="D24" s="53" t="s">
        <v>1370</v>
      </c>
      <c r="E24" s="53" t="s">
        <v>1371</v>
      </c>
      <c r="F24" s="53" t="s">
        <v>1230</v>
      </c>
      <c r="G24" s="53" t="s">
        <v>1372</v>
      </c>
      <c r="H24" s="53" t="s">
        <v>1373</v>
      </c>
      <c r="I24" s="53" t="s">
        <v>1374</v>
      </c>
      <c r="J24" s="52">
        <v>43083.46597222222</v>
      </c>
      <c r="K24" s="53" t="s">
        <v>1375</v>
      </c>
    </row>
    <row r="25" spans="1:11">
      <c r="A25" s="50" t="s">
        <v>957</v>
      </c>
      <c r="B25" s="53" t="s">
        <v>276</v>
      </c>
      <c r="C25" s="51">
        <v>150169</v>
      </c>
      <c r="D25" s="53" t="s">
        <v>1370</v>
      </c>
      <c r="E25" s="53" t="s">
        <v>1371</v>
      </c>
      <c r="F25" s="53" t="s">
        <v>1230</v>
      </c>
      <c r="G25" s="53" t="s">
        <v>1372</v>
      </c>
      <c r="H25" s="53" t="s">
        <v>1373</v>
      </c>
      <c r="I25" s="53" t="s">
        <v>1374</v>
      </c>
      <c r="J25" s="52">
        <v>43083.46597222222</v>
      </c>
      <c r="K25" s="53" t="s">
        <v>1375</v>
      </c>
    </row>
    <row r="26" spans="1:11">
      <c r="A26" s="50" t="s">
        <v>957</v>
      </c>
      <c r="B26" s="53" t="s">
        <v>790</v>
      </c>
      <c r="C26" s="51">
        <v>694976</v>
      </c>
      <c r="D26" s="53" t="s">
        <v>1370</v>
      </c>
      <c r="E26" s="53" t="s">
        <v>1371</v>
      </c>
      <c r="F26" s="53" t="s">
        <v>1230</v>
      </c>
      <c r="G26" s="53" t="s">
        <v>1377</v>
      </c>
      <c r="H26" s="53" t="s">
        <v>1373</v>
      </c>
      <c r="I26" s="53" t="s">
        <v>1378</v>
      </c>
      <c r="J26" s="52">
        <v>43073.604861111111</v>
      </c>
      <c r="K26" s="53" t="s">
        <v>1379</v>
      </c>
    </row>
    <row r="27" spans="1:11">
      <c r="A27" s="50" t="s">
        <v>957</v>
      </c>
      <c r="B27" s="53" t="s">
        <v>920</v>
      </c>
      <c r="C27" s="51">
        <v>694995</v>
      </c>
      <c r="D27" s="53" t="s">
        <v>1370</v>
      </c>
      <c r="E27" s="53" t="s">
        <v>1371</v>
      </c>
      <c r="F27" s="53" t="s">
        <v>1230</v>
      </c>
      <c r="G27" s="53" t="s">
        <v>1377</v>
      </c>
      <c r="H27" s="53" t="s">
        <v>1373</v>
      </c>
      <c r="I27" s="53" t="s">
        <v>1378</v>
      </c>
      <c r="J27" s="52">
        <v>43073.604861111111</v>
      </c>
      <c r="K27" s="53" t="s">
        <v>1379</v>
      </c>
    </row>
    <row r="28" spans="1:11">
      <c r="A28" s="50" t="s">
        <v>957</v>
      </c>
      <c r="B28" s="53" t="s">
        <v>470</v>
      </c>
      <c r="C28" s="51">
        <v>699131</v>
      </c>
      <c r="D28" s="53" t="s">
        <v>1370</v>
      </c>
      <c r="E28" s="53" t="s">
        <v>1371</v>
      </c>
      <c r="F28" s="53" t="s">
        <v>1230</v>
      </c>
      <c r="G28" s="53" t="s">
        <v>1377</v>
      </c>
      <c r="H28" s="53" t="s">
        <v>1373</v>
      </c>
      <c r="I28" s="53" t="s">
        <v>1378</v>
      </c>
      <c r="J28" s="52">
        <v>43073.604861111111</v>
      </c>
      <c r="K28" s="53" t="s">
        <v>1379</v>
      </c>
    </row>
    <row r="29" spans="1:11">
      <c r="A29" s="50" t="s">
        <v>957</v>
      </c>
      <c r="B29" s="53" t="s">
        <v>543</v>
      </c>
      <c r="C29" s="51">
        <v>699656</v>
      </c>
      <c r="D29" s="53" t="s">
        <v>1370</v>
      </c>
      <c r="E29" s="53" t="s">
        <v>1371</v>
      </c>
      <c r="F29" s="53" t="s">
        <v>1230</v>
      </c>
      <c r="G29" s="53" t="s">
        <v>1381</v>
      </c>
      <c r="H29" s="53" t="s">
        <v>1373</v>
      </c>
      <c r="I29" s="53" t="s">
        <v>1378</v>
      </c>
      <c r="J29" s="52">
        <v>43075.606944444444</v>
      </c>
      <c r="K29" s="53" t="s">
        <v>1379</v>
      </c>
    </row>
    <row r="30" spans="1:11">
      <c r="A30" s="50" t="s">
        <v>957</v>
      </c>
      <c r="B30" s="53" t="s">
        <v>880</v>
      </c>
      <c r="C30" s="51">
        <v>251882</v>
      </c>
      <c r="D30" s="53" t="s">
        <v>1370</v>
      </c>
      <c r="E30" s="53" t="s">
        <v>1371</v>
      </c>
      <c r="F30" s="53" t="s">
        <v>1230</v>
      </c>
      <c r="G30" s="53" t="s">
        <v>1372</v>
      </c>
      <c r="H30" s="53" t="s">
        <v>1373</v>
      </c>
      <c r="I30" s="53" t="s">
        <v>1374</v>
      </c>
      <c r="J30" s="52">
        <v>43083.46597222222</v>
      </c>
      <c r="K30" s="53" t="s">
        <v>1375</v>
      </c>
    </row>
    <row r="31" spans="1:11">
      <c r="A31" s="50" t="s">
        <v>957</v>
      </c>
      <c r="B31" s="53" t="s">
        <v>681</v>
      </c>
      <c r="C31" s="51">
        <v>694998</v>
      </c>
      <c r="D31" s="53" t="s">
        <v>1370</v>
      </c>
      <c r="E31" s="53" t="s">
        <v>1371</v>
      </c>
      <c r="F31" s="53" t="s">
        <v>1230</v>
      </c>
      <c r="G31" s="53" t="s">
        <v>1377</v>
      </c>
      <c r="H31" s="53" t="s">
        <v>1373</v>
      </c>
      <c r="I31" s="53" t="s">
        <v>1378</v>
      </c>
      <c r="J31" s="52">
        <v>43073.604861111111</v>
      </c>
      <c r="K31" s="53" t="s">
        <v>1379</v>
      </c>
    </row>
    <row r="32" spans="1:11">
      <c r="A32" s="50" t="s">
        <v>957</v>
      </c>
      <c r="B32" s="53" t="s">
        <v>781</v>
      </c>
      <c r="C32" s="51">
        <v>167782</v>
      </c>
      <c r="D32" s="53" t="s">
        <v>1370</v>
      </c>
      <c r="E32" s="53" t="s">
        <v>1371</v>
      </c>
      <c r="F32" s="53" t="s">
        <v>1230</v>
      </c>
      <c r="G32" s="53" t="s">
        <v>1372</v>
      </c>
      <c r="H32" s="53" t="s">
        <v>1373</v>
      </c>
      <c r="I32" s="53" t="s">
        <v>1374</v>
      </c>
      <c r="J32" s="52">
        <v>43083.46597222222</v>
      </c>
      <c r="K32" s="53" t="s">
        <v>1375</v>
      </c>
    </row>
    <row r="33" spans="1:11">
      <c r="A33" s="50" t="s">
        <v>957</v>
      </c>
      <c r="B33" s="53" t="s">
        <v>805</v>
      </c>
      <c r="C33" s="51">
        <v>694964</v>
      </c>
      <c r="D33" s="53" t="s">
        <v>1370</v>
      </c>
      <c r="E33" s="53" t="s">
        <v>1371</v>
      </c>
      <c r="F33" s="53" t="s">
        <v>1230</v>
      </c>
      <c r="G33" s="53" t="s">
        <v>1377</v>
      </c>
      <c r="H33" s="53" t="s">
        <v>1373</v>
      </c>
      <c r="I33" s="53" t="s">
        <v>1378</v>
      </c>
      <c r="J33" s="52">
        <v>43073.604861111111</v>
      </c>
      <c r="K33" s="53" t="s">
        <v>1379</v>
      </c>
    </row>
    <row r="34" spans="1:11">
      <c r="A34" s="50" t="s">
        <v>957</v>
      </c>
      <c r="B34" s="53" t="s">
        <v>1382</v>
      </c>
      <c r="C34" s="51">
        <v>712697</v>
      </c>
      <c r="D34" s="53" t="s">
        <v>1370</v>
      </c>
      <c r="E34" s="53" t="s">
        <v>1371</v>
      </c>
      <c r="F34" s="53" t="s">
        <v>1230</v>
      </c>
      <c r="G34" s="53" t="s">
        <v>1383</v>
      </c>
      <c r="H34" s="53" t="s">
        <v>1373</v>
      </c>
      <c r="I34" s="53" t="s">
        <v>1384</v>
      </c>
      <c r="J34" s="52">
        <v>43122.481944444444</v>
      </c>
      <c r="K34" s="53" t="s">
        <v>1375</v>
      </c>
    </row>
    <row r="35" spans="1:11">
      <c r="A35" s="50" t="s">
        <v>957</v>
      </c>
      <c r="B35" s="53" t="s">
        <v>1382</v>
      </c>
      <c r="C35" s="51">
        <v>712760</v>
      </c>
      <c r="D35" s="53" t="s">
        <v>1370</v>
      </c>
      <c r="E35" s="53" t="s">
        <v>1371</v>
      </c>
      <c r="F35" s="53" t="s">
        <v>1230</v>
      </c>
      <c r="G35" s="53" t="s">
        <v>1383</v>
      </c>
      <c r="H35" s="53" t="s">
        <v>1373</v>
      </c>
      <c r="I35" s="53" t="s">
        <v>1384</v>
      </c>
      <c r="J35" s="52">
        <v>43122.481944444444</v>
      </c>
      <c r="K35" s="53" t="s">
        <v>1375</v>
      </c>
    </row>
    <row r="36" spans="1:11">
      <c r="A36" s="50" t="s">
        <v>957</v>
      </c>
      <c r="B36" s="53" t="s">
        <v>51</v>
      </c>
      <c r="C36" s="51">
        <v>699133</v>
      </c>
      <c r="D36" s="53" t="s">
        <v>1370</v>
      </c>
      <c r="E36" s="53" t="s">
        <v>1371</v>
      </c>
      <c r="F36" s="53" t="s">
        <v>1230</v>
      </c>
      <c r="G36" s="53" t="s">
        <v>1377</v>
      </c>
      <c r="H36" s="53" t="s">
        <v>1373</v>
      </c>
      <c r="I36" s="53" t="s">
        <v>1378</v>
      </c>
      <c r="J36" s="52">
        <v>43073.604861111111</v>
      </c>
      <c r="K36" s="53" t="s">
        <v>1379</v>
      </c>
    </row>
    <row r="37" spans="1:11">
      <c r="A37" s="50" t="s">
        <v>957</v>
      </c>
      <c r="B37" s="53" t="s">
        <v>274</v>
      </c>
      <c r="C37" s="51">
        <v>698212</v>
      </c>
      <c r="D37" s="53" t="s">
        <v>1370</v>
      </c>
      <c r="E37" s="53" t="s">
        <v>1371</v>
      </c>
      <c r="F37" s="53" t="s">
        <v>1230</v>
      </c>
      <c r="G37" s="53" t="s">
        <v>1377</v>
      </c>
      <c r="H37" s="53" t="s">
        <v>1373</v>
      </c>
      <c r="I37" s="53" t="s">
        <v>1378</v>
      </c>
      <c r="J37" s="52">
        <v>43073.604861111111</v>
      </c>
      <c r="K37" s="53" t="s">
        <v>1379</v>
      </c>
    </row>
    <row r="38" spans="1:11">
      <c r="A38" s="50" t="s">
        <v>957</v>
      </c>
      <c r="B38" s="53" t="s">
        <v>512</v>
      </c>
      <c r="C38" s="51">
        <v>168637</v>
      </c>
      <c r="D38" s="53" t="s">
        <v>1370</v>
      </c>
      <c r="E38" s="53" t="s">
        <v>1371</v>
      </c>
      <c r="F38" s="53" t="s">
        <v>1230</v>
      </c>
      <c r="G38" s="53" t="s">
        <v>1372</v>
      </c>
      <c r="H38" s="53" t="s">
        <v>1373</v>
      </c>
      <c r="I38" s="53" t="s">
        <v>1374</v>
      </c>
      <c r="J38" s="52">
        <v>43083.46597222222</v>
      </c>
      <c r="K38" s="53" t="s">
        <v>1375</v>
      </c>
    </row>
    <row r="39" spans="1:11">
      <c r="A39" s="50" t="s">
        <v>957</v>
      </c>
      <c r="B39" s="53" t="s">
        <v>689</v>
      </c>
      <c r="C39" s="51">
        <v>699136</v>
      </c>
      <c r="D39" s="53" t="s">
        <v>1370</v>
      </c>
      <c r="E39" s="53" t="s">
        <v>1371</v>
      </c>
      <c r="F39" s="53" t="s">
        <v>1230</v>
      </c>
      <c r="G39" s="53" t="s">
        <v>1377</v>
      </c>
      <c r="H39" s="53" t="s">
        <v>1373</v>
      </c>
      <c r="I39" s="53" t="s">
        <v>1378</v>
      </c>
      <c r="J39" s="52">
        <v>43073.604861111111</v>
      </c>
      <c r="K39" s="53" t="s">
        <v>1379</v>
      </c>
    </row>
    <row r="40" spans="1:11">
      <c r="A40" s="50" t="s">
        <v>957</v>
      </c>
      <c r="B40" s="53" t="s">
        <v>925</v>
      </c>
      <c r="C40" s="51">
        <v>699259</v>
      </c>
      <c r="D40" s="53" t="s">
        <v>1370</v>
      </c>
      <c r="E40" s="53" t="s">
        <v>1371</v>
      </c>
      <c r="F40" s="53" t="s">
        <v>1230</v>
      </c>
      <c r="G40" s="53" t="s">
        <v>1377</v>
      </c>
      <c r="H40" s="53" t="s">
        <v>1373</v>
      </c>
      <c r="I40" s="53" t="s">
        <v>1378</v>
      </c>
      <c r="J40" s="52">
        <v>43073.604861111111</v>
      </c>
      <c r="K40" s="53" t="s">
        <v>1379</v>
      </c>
    </row>
    <row r="41" spans="1:11">
      <c r="A41" s="50" t="s">
        <v>957</v>
      </c>
      <c r="B41" s="53" t="s">
        <v>851</v>
      </c>
      <c r="C41" s="51">
        <v>699134</v>
      </c>
      <c r="D41" s="53" t="s">
        <v>1370</v>
      </c>
      <c r="E41" s="53" t="s">
        <v>1371</v>
      </c>
      <c r="F41" s="53" t="s">
        <v>1230</v>
      </c>
      <c r="G41" s="53" t="s">
        <v>1377</v>
      </c>
      <c r="H41" s="53" t="s">
        <v>1373</v>
      </c>
      <c r="I41" s="53" t="s">
        <v>1378</v>
      </c>
      <c r="J41" s="52">
        <v>43073.604861111111</v>
      </c>
      <c r="K41" s="53" t="s">
        <v>1379</v>
      </c>
    </row>
    <row r="42" spans="1:11">
      <c r="A42" s="50" t="s">
        <v>957</v>
      </c>
      <c r="B42" s="53" t="s">
        <v>498</v>
      </c>
      <c r="C42" s="51">
        <v>699324</v>
      </c>
      <c r="D42" s="53" t="s">
        <v>1370</v>
      </c>
      <c r="E42" s="53" t="s">
        <v>1371</v>
      </c>
      <c r="F42" s="53" t="s">
        <v>1230</v>
      </c>
      <c r="G42" s="53" t="s">
        <v>1377</v>
      </c>
      <c r="H42" s="53" t="s">
        <v>1373</v>
      </c>
      <c r="I42" s="53" t="s">
        <v>1378</v>
      </c>
      <c r="J42" s="52">
        <v>43073.604861111111</v>
      </c>
      <c r="K42" s="53" t="s">
        <v>1379</v>
      </c>
    </row>
    <row r="43" spans="1:11">
      <c r="A43" s="50" t="s">
        <v>957</v>
      </c>
      <c r="B43" s="53" t="s">
        <v>883</v>
      </c>
      <c r="C43" s="51">
        <v>699578</v>
      </c>
      <c r="D43" s="53" t="s">
        <v>1370</v>
      </c>
      <c r="E43" s="53" t="s">
        <v>1371</v>
      </c>
      <c r="F43" s="53" t="s">
        <v>1230</v>
      </c>
      <c r="G43" s="53" t="s">
        <v>1381</v>
      </c>
      <c r="H43" s="53" t="s">
        <v>1373</v>
      </c>
      <c r="I43" s="53" t="s">
        <v>1378</v>
      </c>
      <c r="J43" s="52">
        <v>43075.606944444444</v>
      </c>
      <c r="K43" s="53" t="s">
        <v>1379</v>
      </c>
    </row>
    <row r="44" spans="1:11">
      <c r="A44" s="50" t="s">
        <v>957</v>
      </c>
      <c r="B44" s="53" t="s">
        <v>357</v>
      </c>
      <c r="C44" s="51">
        <v>699968</v>
      </c>
      <c r="D44" s="53" t="s">
        <v>1370</v>
      </c>
      <c r="E44" s="53" t="s">
        <v>1371</v>
      </c>
      <c r="F44" s="53" t="s">
        <v>1230</v>
      </c>
      <c r="G44" s="53" t="s">
        <v>1380</v>
      </c>
      <c r="H44" s="53" t="s">
        <v>1373</v>
      </c>
      <c r="I44" s="53" t="s">
        <v>1378</v>
      </c>
      <c r="J44" s="52">
        <v>43080.464583333334</v>
      </c>
      <c r="K44" s="53" t="s">
        <v>1375</v>
      </c>
    </row>
    <row r="45" spans="1:11">
      <c r="A45" s="50" t="s">
        <v>957</v>
      </c>
      <c r="B45" s="53" t="s">
        <v>830</v>
      </c>
      <c r="C45" s="51">
        <v>698213</v>
      </c>
      <c r="D45" s="53" t="s">
        <v>1370</v>
      </c>
      <c r="E45" s="53" t="s">
        <v>1371</v>
      </c>
      <c r="F45" s="53" t="s">
        <v>1230</v>
      </c>
      <c r="G45" s="53" t="s">
        <v>1377</v>
      </c>
      <c r="H45" s="53" t="s">
        <v>1373</v>
      </c>
      <c r="I45" s="53" t="s">
        <v>1378</v>
      </c>
      <c r="J45" s="52">
        <v>43073.604861111111</v>
      </c>
      <c r="K45" s="53" t="s">
        <v>1379</v>
      </c>
    </row>
    <row r="46" spans="1:11">
      <c r="A46" s="50" t="s">
        <v>957</v>
      </c>
      <c r="B46" s="53" t="s">
        <v>938</v>
      </c>
      <c r="C46" s="51">
        <v>699317</v>
      </c>
      <c r="D46" s="53" t="s">
        <v>1370</v>
      </c>
      <c r="E46" s="53" t="s">
        <v>1371</v>
      </c>
      <c r="F46" s="53" t="s">
        <v>1230</v>
      </c>
      <c r="G46" s="53" t="s">
        <v>1377</v>
      </c>
      <c r="H46" s="53" t="s">
        <v>1373</v>
      </c>
      <c r="I46" s="53" t="s">
        <v>1378</v>
      </c>
      <c r="J46" s="52">
        <v>43073.604861111111</v>
      </c>
      <c r="K46" s="53" t="s">
        <v>1379</v>
      </c>
    </row>
    <row r="47" spans="1:11">
      <c r="A47" s="50" t="s">
        <v>957</v>
      </c>
      <c r="B47" s="53" t="s">
        <v>410</v>
      </c>
      <c r="C47" s="51">
        <v>699256</v>
      </c>
      <c r="D47" s="53" t="s">
        <v>1370</v>
      </c>
      <c r="E47" s="53" t="s">
        <v>1371</v>
      </c>
      <c r="F47" s="53" t="s">
        <v>1230</v>
      </c>
      <c r="G47" s="53" t="s">
        <v>1377</v>
      </c>
      <c r="H47" s="53" t="s">
        <v>1373</v>
      </c>
      <c r="I47" s="53" t="s">
        <v>1378</v>
      </c>
      <c r="J47" s="52">
        <v>43073.604861111111</v>
      </c>
      <c r="K47" s="53" t="s">
        <v>1379</v>
      </c>
    </row>
    <row r="48" spans="1:11">
      <c r="A48" s="50" t="s">
        <v>957</v>
      </c>
      <c r="B48" s="53" t="s">
        <v>490</v>
      </c>
      <c r="C48" s="51">
        <v>699132</v>
      </c>
      <c r="D48" s="53" t="s">
        <v>1370</v>
      </c>
      <c r="E48" s="53" t="s">
        <v>1371</v>
      </c>
      <c r="F48" s="53" t="s">
        <v>1230</v>
      </c>
      <c r="G48" s="53" t="s">
        <v>1377</v>
      </c>
      <c r="H48" s="53" t="s">
        <v>1373</v>
      </c>
      <c r="I48" s="53" t="s">
        <v>1378</v>
      </c>
      <c r="J48" s="52">
        <v>43073.604861111111</v>
      </c>
      <c r="K48" s="53" t="s">
        <v>1379</v>
      </c>
    </row>
    <row r="49" spans="1:11">
      <c r="A49" s="50" t="s">
        <v>957</v>
      </c>
      <c r="B49" s="53" t="s">
        <v>379</v>
      </c>
      <c r="C49" s="51">
        <v>697978</v>
      </c>
      <c r="D49" s="53" t="s">
        <v>1370</v>
      </c>
      <c r="E49" s="53" t="s">
        <v>1371</v>
      </c>
      <c r="F49" s="53" t="s">
        <v>1230</v>
      </c>
      <c r="G49" s="53" t="s">
        <v>1377</v>
      </c>
      <c r="H49" s="53" t="s">
        <v>1373</v>
      </c>
      <c r="I49" s="53" t="s">
        <v>1378</v>
      </c>
      <c r="J49" s="52">
        <v>43073.604861111111</v>
      </c>
      <c r="K49" s="53" t="s">
        <v>1379</v>
      </c>
    </row>
    <row r="50" spans="1:11">
      <c r="A50" s="50" t="s">
        <v>957</v>
      </c>
      <c r="B50" s="53" t="s">
        <v>933</v>
      </c>
      <c r="C50" s="51">
        <v>697311</v>
      </c>
      <c r="D50" s="53" t="s">
        <v>1370</v>
      </c>
      <c r="E50" s="53" t="s">
        <v>1371</v>
      </c>
      <c r="F50" s="53" t="s">
        <v>1230</v>
      </c>
      <c r="G50" s="53" t="s">
        <v>1385</v>
      </c>
      <c r="H50" s="53" t="s">
        <v>1373</v>
      </c>
      <c r="I50" s="53" t="s">
        <v>1378</v>
      </c>
      <c r="J50" s="52">
        <v>43069.525694444441</v>
      </c>
      <c r="K50" s="53" t="s">
        <v>1379</v>
      </c>
    </row>
    <row r="51" spans="1:11">
      <c r="A51" s="50" t="s">
        <v>957</v>
      </c>
      <c r="B51" s="53" t="s">
        <v>765</v>
      </c>
      <c r="C51" s="51">
        <v>698097</v>
      </c>
      <c r="D51" s="53" t="s">
        <v>1370</v>
      </c>
      <c r="E51" s="53" t="s">
        <v>1371</v>
      </c>
      <c r="F51" s="53" t="s">
        <v>1230</v>
      </c>
      <c r="G51" s="53" t="s">
        <v>1377</v>
      </c>
      <c r="H51" s="53" t="s">
        <v>1373</v>
      </c>
      <c r="I51" s="53" t="s">
        <v>1378</v>
      </c>
      <c r="J51" s="52">
        <v>43073.604861111111</v>
      </c>
      <c r="K51" s="53" t="s">
        <v>1379</v>
      </c>
    </row>
    <row r="52" spans="1:11">
      <c r="A52" s="50" t="s">
        <v>957</v>
      </c>
      <c r="B52" s="53" t="s">
        <v>251</v>
      </c>
      <c r="C52" s="51">
        <v>699135</v>
      </c>
      <c r="D52" s="53" t="s">
        <v>1370</v>
      </c>
      <c r="E52" s="53" t="s">
        <v>1371</v>
      </c>
      <c r="F52" s="53" t="s">
        <v>1230</v>
      </c>
      <c r="G52" s="53" t="s">
        <v>1377</v>
      </c>
      <c r="H52" s="53" t="s">
        <v>1373</v>
      </c>
      <c r="I52" s="53" t="s">
        <v>1378</v>
      </c>
      <c r="J52" s="52">
        <v>43073.604861111111</v>
      </c>
      <c r="K52" s="53" t="s">
        <v>1379</v>
      </c>
    </row>
    <row r="53" spans="1:11">
      <c r="A53" s="50" t="s">
        <v>957</v>
      </c>
      <c r="B53" s="53" t="s">
        <v>353</v>
      </c>
      <c r="C53" s="51">
        <v>699322</v>
      </c>
      <c r="D53" s="53" t="s">
        <v>1370</v>
      </c>
      <c r="E53" s="53" t="s">
        <v>1371</v>
      </c>
      <c r="F53" s="53" t="s">
        <v>1230</v>
      </c>
      <c r="G53" s="53" t="s">
        <v>1377</v>
      </c>
      <c r="H53" s="53" t="s">
        <v>1373</v>
      </c>
      <c r="I53" s="53" t="s">
        <v>1378</v>
      </c>
      <c r="J53" s="52">
        <v>43073.604861111111</v>
      </c>
      <c r="K53" s="53" t="s">
        <v>1379</v>
      </c>
    </row>
    <row r="54" spans="1:11">
      <c r="A54" s="50" t="s">
        <v>957</v>
      </c>
      <c r="B54" s="53" t="s">
        <v>112</v>
      </c>
      <c r="C54" s="51">
        <v>712700</v>
      </c>
      <c r="D54" s="53" t="s">
        <v>1370</v>
      </c>
      <c r="E54" s="53" t="s">
        <v>1371</v>
      </c>
      <c r="F54" s="53" t="s">
        <v>1230</v>
      </c>
      <c r="G54" s="53" t="s">
        <v>1383</v>
      </c>
      <c r="H54" s="53" t="s">
        <v>1373</v>
      </c>
      <c r="I54" s="53" t="s">
        <v>1384</v>
      </c>
      <c r="J54" s="52">
        <v>43122.481944444444</v>
      </c>
      <c r="K54" s="53" t="s">
        <v>1375</v>
      </c>
    </row>
    <row r="55" spans="1:11">
      <c r="A55" s="50" t="s">
        <v>957</v>
      </c>
      <c r="B55" s="53" t="s">
        <v>112</v>
      </c>
      <c r="C55" s="51">
        <v>712762</v>
      </c>
      <c r="D55" s="53" t="s">
        <v>1370</v>
      </c>
      <c r="E55" s="53" t="s">
        <v>1371</v>
      </c>
      <c r="F55" s="53" t="s">
        <v>1230</v>
      </c>
      <c r="G55" s="53" t="s">
        <v>1383</v>
      </c>
      <c r="H55" s="53" t="s">
        <v>1373</v>
      </c>
      <c r="I55" s="53" t="s">
        <v>1384</v>
      </c>
      <c r="J55" s="52">
        <v>43122.481944444444</v>
      </c>
      <c r="K55" s="53" t="s">
        <v>1375</v>
      </c>
    </row>
    <row r="56" spans="1:11">
      <c r="A56" s="50" t="s">
        <v>957</v>
      </c>
      <c r="B56" s="53" t="s">
        <v>416</v>
      </c>
      <c r="C56" s="51">
        <v>170326</v>
      </c>
      <c r="D56" s="53" t="s">
        <v>1370</v>
      </c>
      <c r="E56" s="53" t="s">
        <v>1371</v>
      </c>
      <c r="F56" s="53" t="s">
        <v>1230</v>
      </c>
      <c r="G56" s="53" t="s">
        <v>1372</v>
      </c>
      <c r="H56" s="53" t="s">
        <v>1373</v>
      </c>
      <c r="I56" s="53" t="s">
        <v>1374</v>
      </c>
      <c r="J56" s="52">
        <v>43083.46597222222</v>
      </c>
      <c r="K56" s="53" t="s">
        <v>1375</v>
      </c>
    </row>
    <row r="57" spans="1:11">
      <c r="A57" s="50" t="s">
        <v>957</v>
      </c>
      <c r="B57" s="53" t="s">
        <v>749</v>
      </c>
      <c r="C57" s="51">
        <v>699257</v>
      </c>
      <c r="D57" s="53" t="s">
        <v>1370</v>
      </c>
      <c r="E57" s="53" t="s">
        <v>1371</v>
      </c>
      <c r="F57" s="53" t="s">
        <v>1230</v>
      </c>
      <c r="G57" s="53" t="s">
        <v>1377</v>
      </c>
      <c r="H57" s="53" t="s">
        <v>1373</v>
      </c>
      <c r="I57" s="53" t="s">
        <v>1378</v>
      </c>
      <c r="J57" s="52">
        <v>43073.604861111111</v>
      </c>
      <c r="K57" s="53" t="s">
        <v>1379</v>
      </c>
    </row>
    <row r="58" spans="1:11">
      <c r="A58" s="50" t="s">
        <v>957</v>
      </c>
      <c r="B58" s="53" t="s">
        <v>432</v>
      </c>
      <c r="C58" s="51">
        <v>694956</v>
      </c>
      <c r="D58" s="53" t="s">
        <v>1370</v>
      </c>
      <c r="E58" s="53" t="s">
        <v>1371</v>
      </c>
      <c r="F58" s="53" t="s">
        <v>1230</v>
      </c>
      <c r="G58" s="53" t="s">
        <v>1377</v>
      </c>
      <c r="H58" s="53" t="s">
        <v>1373</v>
      </c>
      <c r="I58" s="53" t="s">
        <v>1378</v>
      </c>
      <c r="J58" s="52">
        <v>43073.604861111111</v>
      </c>
      <c r="K58" s="53" t="s">
        <v>1379</v>
      </c>
    </row>
    <row r="59" spans="1:11">
      <c r="A59" s="50" t="s">
        <v>957</v>
      </c>
      <c r="B59" s="53" t="s">
        <v>1386</v>
      </c>
      <c r="C59" s="51">
        <v>171605</v>
      </c>
      <c r="D59" s="53" t="s">
        <v>1370</v>
      </c>
      <c r="E59" s="53" t="s">
        <v>1371</v>
      </c>
      <c r="F59" s="53" t="s">
        <v>1230</v>
      </c>
      <c r="G59" s="53" t="s">
        <v>1372</v>
      </c>
      <c r="H59" s="53" t="s">
        <v>1373</v>
      </c>
      <c r="I59" s="53" t="s">
        <v>1374</v>
      </c>
      <c r="J59" s="52">
        <v>43083.46597222222</v>
      </c>
      <c r="K59" s="53" t="s">
        <v>1375</v>
      </c>
    </row>
    <row r="60" spans="1:11">
      <c r="A60" s="50" t="s">
        <v>957</v>
      </c>
      <c r="B60" s="53" t="s">
        <v>910</v>
      </c>
      <c r="C60" s="51">
        <v>701939</v>
      </c>
      <c r="D60" s="53" t="s">
        <v>1370</v>
      </c>
      <c r="E60" s="53" t="s">
        <v>1371</v>
      </c>
      <c r="F60" s="53" t="s">
        <v>1230</v>
      </c>
      <c r="G60" s="53" t="s">
        <v>1372</v>
      </c>
      <c r="H60" s="53" t="s">
        <v>1373</v>
      </c>
      <c r="I60" s="53" t="s">
        <v>1374</v>
      </c>
      <c r="J60" s="52">
        <v>43083.46597222222</v>
      </c>
      <c r="K60" s="53" t="s">
        <v>1375</v>
      </c>
    </row>
    <row r="61" spans="1:11">
      <c r="A61" s="50" t="s">
        <v>957</v>
      </c>
      <c r="B61" s="53" t="s">
        <v>901</v>
      </c>
      <c r="C61" s="51">
        <v>702154</v>
      </c>
      <c r="D61" s="53" t="s">
        <v>1370</v>
      </c>
      <c r="E61" s="53" t="s">
        <v>1371</v>
      </c>
      <c r="F61" s="53" t="s">
        <v>1230</v>
      </c>
      <c r="G61" s="53" t="s">
        <v>1372</v>
      </c>
      <c r="H61" s="53" t="s">
        <v>1373</v>
      </c>
      <c r="I61" s="53" t="s">
        <v>1374</v>
      </c>
      <c r="J61" s="52">
        <v>43083.46597222222</v>
      </c>
      <c r="K61" s="53" t="s">
        <v>1375</v>
      </c>
    </row>
    <row r="62" spans="1:11">
      <c r="A62" s="50" t="s">
        <v>957</v>
      </c>
      <c r="B62" s="53" t="s">
        <v>424</v>
      </c>
      <c r="C62" s="51">
        <v>712695</v>
      </c>
      <c r="D62" s="53" t="s">
        <v>1370</v>
      </c>
      <c r="E62" s="53" t="s">
        <v>1371</v>
      </c>
      <c r="F62" s="53" t="s">
        <v>1230</v>
      </c>
      <c r="G62" s="53" t="s">
        <v>1383</v>
      </c>
      <c r="H62" s="53" t="s">
        <v>1373</v>
      </c>
      <c r="I62" s="53" t="s">
        <v>1384</v>
      </c>
      <c r="J62" s="52">
        <v>43122.481944444444</v>
      </c>
      <c r="K62" s="53" t="s">
        <v>1375</v>
      </c>
    </row>
    <row r="63" spans="1:11">
      <c r="A63" s="50" t="s">
        <v>957</v>
      </c>
      <c r="B63" s="53" t="s">
        <v>529</v>
      </c>
      <c r="C63" s="51">
        <v>172877</v>
      </c>
      <c r="D63" s="53" t="s">
        <v>1370</v>
      </c>
      <c r="E63" s="53" t="s">
        <v>1371</v>
      </c>
      <c r="F63" s="53" t="s">
        <v>1230</v>
      </c>
      <c r="G63" s="53" t="s">
        <v>1372</v>
      </c>
      <c r="H63" s="53" t="s">
        <v>1373</v>
      </c>
      <c r="I63" s="53" t="s">
        <v>1374</v>
      </c>
      <c r="J63" s="52">
        <v>43083.46597222222</v>
      </c>
      <c r="K63" s="53" t="s">
        <v>1375</v>
      </c>
    </row>
    <row r="64" spans="1:11">
      <c r="A64" s="50" t="s">
        <v>957</v>
      </c>
      <c r="B64" s="53" t="s">
        <v>824</v>
      </c>
      <c r="C64" s="51">
        <v>702155</v>
      </c>
      <c r="D64" s="53" t="s">
        <v>1370</v>
      </c>
      <c r="E64" s="53" t="s">
        <v>1371</v>
      </c>
      <c r="F64" s="53" t="s">
        <v>1230</v>
      </c>
      <c r="G64" s="53" t="s">
        <v>1372</v>
      </c>
      <c r="H64" s="53" t="s">
        <v>1373</v>
      </c>
      <c r="I64" s="53" t="s">
        <v>1374</v>
      </c>
      <c r="J64" s="52">
        <v>43083.46597222222</v>
      </c>
      <c r="K64" s="53" t="s">
        <v>1375</v>
      </c>
    </row>
    <row r="65" spans="1:11">
      <c r="A65" s="50" t="s">
        <v>957</v>
      </c>
      <c r="B65" s="53" t="s">
        <v>706</v>
      </c>
      <c r="C65" s="51">
        <v>694966</v>
      </c>
      <c r="D65" s="53" t="s">
        <v>1370</v>
      </c>
      <c r="E65" s="53" t="s">
        <v>1371</v>
      </c>
      <c r="F65" s="53" t="s">
        <v>1230</v>
      </c>
      <c r="G65" s="53" t="s">
        <v>1377</v>
      </c>
      <c r="H65" s="53" t="s">
        <v>1373</v>
      </c>
      <c r="I65" s="53" t="s">
        <v>1378</v>
      </c>
      <c r="J65" s="52">
        <v>43073.604861111111</v>
      </c>
      <c r="K65" s="53" t="s">
        <v>1379</v>
      </c>
    </row>
    <row r="66" spans="1:11">
      <c r="A66" s="50" t="s">
        <v>957</v>
      </c>
      <c r="B66" s="53" t="s">
        <v>889</v>
      </c>
      <c r="C66" s="51">
        <v>201789</v>
      </c>
      <c r="D66" s="53" t="s">
        <v>1370</v>
      </c>
      <c r="E66" s="53" t="s">
        <v>1371</v>
      </c>
      <c r="F66" s="53" t="s">
        <v>1230</v>
      </c>
      <c r="G66" s="53" t="s">
        <v>1372</v>
      </c>
      <c r="H66" s="53" t="s">
        <v>1373</v>
      </c>
      <c r="I66" s="53" t="s">
        <v>1374</v>
      </c>
      <c r="J66" s="52">
        <v>43083.46597222222</v>
      </c>
      <c r="K66" s="53" t="s">
        <v>1375</v>
      </c>
    </row>
    <row r="67" spans="1:11">
      <c r="A67" s="50" t="s">
        <v>957</v>
      </c>
      <c r="B67" s="53" t="s">
        <v>571</v>
      </c>
      <c r="C67" s="51">
        <v>694960</v>
      </c>
      <c r="D67" s="53" t="s">
        <v>1370</v>
      </c>
      <c r="E67" s="53" t="s">
        <v>1371</v>
      </c>
      <c r="F67" s="53" t="s">
        <v>1230</v>
      </c>
      <c r="G67" s="53" t="s">
        <v>1377</v>
      </c>
      <c r="H67" s="53" t="s">
        <v>1373</v>
      </c>
      <c r="I67" s="53" t="s">
        <v>1378</v>
      </c>
      <c r="J67" s="52">
        <v>43073.604861111111</v>
      </c>
      <c r="K67" s="53" t="s">
        <v>1379</v>
      </c>
    </row>
    <row r="68" spans="1:11">
      <c r="A68" s="50" t="s">
        <v>957</v>
      </c>
      <c r="B68" s="53" t="s">
        <v>293</v>
      </c>
      <c r="C68" s="51">
        <v>202637</v>
      </c>
      <c r="D68" s="53" t="s">
        <v>1370</v>
      </c>
      <c r="E68" s="53" t="s">
        <v>1371</v>
      </c>
      <c r="F68" s="53" t="s">
        <v>1230</v>
      </c>
      <c r="G68" s="53" t="s">
        <v>1372</v>
      </c>
      <c r="H68" s="53" t="s">
        <v>1373</v>
      </c>
      <c r="I68" s="53" t="s">
        <v>1374</v>
      </c>
      <c r="J68" s="52">
        <v>43083.46597222222</v>
      </c>
      <c r="K68" s="53" t="s">
        <v>1375</v>
      </c>
    </row>
    <row r="69" spans="1:11">
      <c r="A69" s="50" t="s">
        <v>957</v>
      </c>
      <c r="B69" s="53" t="s">
        <v>150</v>
      </c>
      <c r="C69" s="51">
        <v>203054</v>
      </c>
      <c r="D69" s="53" t="s">
        <v>1370</v>
      </c>
      <c r="E69" s="53" t="s">
        <v>1371</v>
      </c>
      <c r="F69" s="53" t="s">
        <v>1230</v>
      </c>
      <c r="G69" s="53" t="s">
        <v>1372</v>
      </c>
      <c r="H69" s="53" t="s">
        <v>1373</v>
      </c>
      <c r="I69" s="53" t="s">
        <v>1374</v>
      </c>
      <c r="J69" s="52">
        <v>43083.46597222222</v>
      </c>
      <c r="K69" s="53" t="s">
        <v>1375</v>
      </c>
    </row>
    <row r="70" spans="1:11">
      <c r="A70" s="50" t="s">
        <v>957</v>
      </c>
      <c r="B70" s="53" t="s">
        <v>782</v>
      </c>
      <c r="C70" s="51">
        <v>203902</v>
      </c>
      <c r="D70" s="53" t="s">
        <v>1370</v>
      </c>
      <c r="E70" s="53" t="s">
        <v>1371</v>
      </c>
      <c r="F70" s="53" t="s">
        <v>1230</v>
      </c>
      <c r="G70" s="53" t="s">
        <v>1372</v>
      </c>
      <c r="H70" s="53" t="s">
        <v>1373</v>
      </c>
      <c r="I70" s="53" t="s">
        <v>1374</v>
      </c>
      <c r="J70" s="52">
        <v>43083.46597222222</v>
      </c>
      <c r="K70" s="53" t="s">
        <v>1375</v>
      </c>
    </row>
    <row r="71" spans="1:11">
      <c r="A71" s="50" t="s">
        <v>957</v>
      </c>
      <c r="B71" s="53" t="s">
        <v>422</v>
      </c>
      <c r="C71" s="51">
        <v>701932</v>
      </c>
      <c r="D71" s="53" t="s">
        <v>1370</v>
      </c>
      <c r="E71" s="53" t="s">
        <v>1371</v>
      </c>
      <c r="F71" s="53" t="s">
        <v>1230</v>
      </c>
      <c r="G71" s="53" t="s">
        <v>1372</v>
      </c>
      <c r="H71" s="53" t="s">
        <v>1373</v>
      </c>
      <c r="I71" s="53" t="s">
        <v>1374</v>
      </c>
      <c r="J71" s="52">
        <v>43083.46597222222</v>
      </c>
      <c r="K71" s="53" t="s">
        <v>1375</v>
      </c>
    </row>
    <row r="72" spans="1:11">
      <c r="A72" s="50" t="s">
        <v>957</v>
      </c>
      <c r="B72" s="53" t="s">
        <v>422</v>
      </c>
      <c r="C72" s="51">
        <v>713297</v>
      </c>
      <c r="D72" s="53" t="s">
        <v>1370</v>
      </c>
      <c r="E72" s="53" t="s">
        <v>1371</v>
      </c>
      <c r="F72" s="53" t="s">
        <v>1230</v>
      </c>
      <c r="G72" s="53" t="s">
        <v>1383</v>
      </c>
      <c r="H72" s="53" t="s">
        <v>1373</v>
      </c>
      <c r="I72" s="53" t="s">
        <v>1384</v>
      </c>
      <c r="J72" s="52">
        <v>43122.481944444444</v>
      </c>
      <c r="K72" s="53" t="s">
        <v>1375</v>
      </c>
    </row>
    <row r="73" spans="1:11">
      <c r="A73" s="50" t="s">
        <v>957</v>
      </c>
      <c r="B73" s="53" t="s">
        <v>121</v>
      </c>
      <c r="C73" s="51">
        <v>695019</v>
      </c>
      <c r="D73" s="53" t="s">
        <v>1370</v>
      </c>
      <c r="E73" s="53" t="s">
        <v>1371</v>
      </c>
      <c r="F73" s="53" t="s">
        <v>1230</v>
      </c>
      <c r="G73" s="53" t="s">
        <v>1380</v>
      </c>
      <c r="H73" s="53" t="s">
        <v>1373</v>
      </c>
      <c r="I73" s="53" t="s">
        <v>1378</v>
      </c>
      <c r="J73" s="52">
        <v>43080.464583333334</v>
      </c>
      <c r="K73" s="53" t="s">
        <v>1375</v>
      </c>
    </row>
    <row r="74" spans="1:11">
      <c r="A74" s="50" t="s">
        <v>957</v>
      </c>
      <c r="B74" s="53" t="s">
        <v>924</v>
      </c>
      <c r="C74" s="51">
        <v>695020</v>
      </c>
      <c r="D74" s="53" t="s">
        <v>1370</v>
      </c>
      <c r="E74" s="53" t="s">
        <v>1371</v>
      </c>
      <c r="F74" s="53" t="s">
        <v>1230</v>
      </c>
      <c r="G74" s="53" t="s">
        <v>1377</v>
      </c>
      <c r="H74" s="53" t="s">
        <v>1373</v>
      </c>
      <c r="I74" s="53" t="s">
        <v>1378</v>
      </c>
      <c r="J74" s="52">
        <v>43073.604861111111</v>
      </c>
      <c r="K74" s="53" t="s">
        <v>1379</v>
      </c>
    </row>
    <row r="75" spans="1:11">
      <c r="A75" s="50" t="s">
        <v>957</v>
      </c>
      <c r="B75" s="53" t="s">
        <v>363</v>
      </c>
      <c r="C75" s="51">
        <v>694981</v>
      </c>
      <c r="D75" s="53" t="s">
        <v>1370</v>
      </c>
      <c r="E75" s="53" t="s">
        <v>1371</v>
      </c>
      <c r="F75" s="53" t="s">
        <v>1230</v>
      </c>
      <c r="G75" s="53" t="s">
        <v>1381</v>
      </c>
      <c r="H75" s="53" t="s">
        <v>1373</v>
      </c>
      <c r="I75" s="53" t="s">
        <v>1378</v>
      </c>
      <c r="J75" s="52">
        <v>43075.606944444444</v>
      </c>
      <c r="K75" s="53" t="s">
        <v>1379</v>
      </c>
    </row>
    <row r="76" spans="1:11">
      <c r="A76" s="50" t="s">
        <v>957</v>
      </c>
      <c r="B76" s="53" t="s">
        <v>243</v>
      </c>
      <c r="C76" s="51">
        <v>699323</v>
      </c>
      <c r="D76" s="53" t="s">
        <v>1370</v>
      </c>
      <c r="E76" s="53" t="s">
        <v>1371</v>
      </c>
      <c r="F76" s="53" t="s">
        <v>1230</v>
      </c>
      <c r="G76" s="53" t="s">
        <v>1377</v>
      </c>
      <c r="H76" s="53" t="s">
        <v>1373</v>
      </c>
      <c r="I76" s="53" t="s">
        <v>1378</v>
      </c>
      <c r="J76" s="52">
        <v>43073.604861111111</v>
      </c>
      <c r="K76" s="53" t="s">
        <v>1379</v>
      </c>
    </row>
    <row r="77" spans="1:11">
      <c r="A77" s="50" t="s">
        <v>957</v>
      </c>
      <c r="B77" s="53" t="s">
        <v>612</v>
      </c>
      <c r="C77" s="51">
        <v>695021</v>
      </c>
      <c r="D77" s="53" t="s">
        <v>1370</v>
      </c>
      <c r="E77" s="53" t="s">
        <v>1371</v>
      </c>
      <c r="F77" s="53" t="s">
        <v>1230</v>
      </c>
      <c r="G77" s="53" t="s">
        <v>1377</v>
      </c>
      <c r="H77" s="53" t="s">
        <v>1373</v>
      </c>
      <c r="I77" s="53" t="s">
        <v>1378</v>
      </c>
      <c r="J77" s="52">
        <v>43073.604861111111</v>
      </c>
      <c r="K77" s="53" t="s">
        <v>1379</v>
      </c>
    </row>
    <row r="78" spans="1:11">
      <c r="A78" s="50" t="s">
        <v>957</v>
      </c>
      <c r="B78" s="53" t="s">
        <v>1387</v>
      </c>
      <c r="C78" s="51">
        <v>409181</v>
      </c>
      <c r="D78" s="53" t="s">
        <v>1370</v>
      </c>
      <c r="E78" s="53" t="s">
        <v>1371</v>
      </c>
      <c r="F78" s="53" t="s">
        <v>1230</v>
      </c>
      <c r="G78" s="53" t="s">
        <v>1372</v>
      </c>
      <c r="H78" s="53" t="s">
        <v>1373</v>
      </c>
      <c r="I78" s="53" t="s">
        <v>1374</v>
      </c>
      <c r="J78" s="52">
        <v>43083.46597222222</v>
      </c>
      <c r="K78" s="53" t="s">
        <v>1375</v>
      </c>
    </row>
    <row r="79" spans="1:11">
      <c r="A79" s="50" t="s">
        <v>957</v>
      </c>
      <c r="B79" s="53" t="s">
        <v>346</v>
      </c>
      <c r="C79" s="51">
        <v>694988</v>
      </c>
      <c r="D79" s="53" t="s">
        <v>1370</v>
      </c>
      <c r="E79" s="53" t="s">
        <v>1371</v>
      </c>
      <c r="F79" s="53" t="s">
        <v>1230</v>
      </c>
      <c r="G79" s="53" t="s">
        <v>1377</v>
      </c>
      <c r="H79" s="53" t="s">
        <v>1373</v>
      </c>
      <c r="I79" s="53" t="s">
        <v>1378</v>
      </c>
      <c r="J79" s="52">
        <v>43073.604861111111</v>
      </c>
      <c r="K79" s="53" t="s">
        <v>1379</v>
      </c>
    </row>
    <row r="80" spans="1:11">
      <c r="A80" s="50" t="s">
        <v>957</v>
      </c>
      <c r="B80" s="53" t="s">
        <v>773</v>
      </c>
      <c r="C80" s="51">
        <v>712698</v>
      </c>
      <c r="D80" s="53" t="s">
        <v>1370</v>
      </c>
      <c r="E80" s="53" t="s">
        <v>1371</v>
      </c>
      <c r="F80" s="53" t="s">
        <v>1230</v>
      </c>
      <c r="G80" s="53" t="s">
        <v>1383</v>
      </c>
      <c r="H80" s="53" t="s">
        <v>1373</v>
      </c>
      <c r="I80" s="53" t="s">
        <v>1384</v>
      </c>
      <c r="J80" s="52">
        <v>43122.481944444444</v>
      </c>
      <c r="K80" s="53" t="s">
        <v>1375</v>
      </c>
    </row>
    <row r="81" spans="1:11">
      <c r="A81" s="50" t="s">
        <v>957</v>
      </c>
      <c r="B81" s="53" t="s">
        <v>122</v>
      </c>
      <c r="C81" s="51">
        <v>694959</v>
      </c>
      <c r="D81" s="53" t="s">
        <v>1370</v>
      </c>
      <c r="E81" s="53" t="s">
        <v>1371</v>
      </c>
      <c r="F81" s="53" t="s">
        <v>1230</v>
      </c>
      <c r="G81" s="53" t="s">
        <v>1380</v>
      </c>
      <c r="H81" s="53" t="s">
        <v>1373</v>
      </c>
      <c r="I81" s="53" t="s">
        <v>1378</v>
      </c>
      <c r="J81" s="52">
        <v>43080.464583333334</v>
      </c>
      <c r="K81" s="53" t="s">
        <v>1375</v>
      </c>
    </row>
    <row r="82" spans="1:11">
      <c r="A82" s="50" t="s">
        <v>957</v>
      </c>
      <c r="B82" s="53" t="s">
        <v>294</v>
      </c>
      <c r="C82" s="51">
        <v>409301</v>
      </c>
      <c r="D82" s="53" t="s">
        <v>1370</v>
      </c>
      <c r="E82" s="53" t="s">
        <v>1371</v>
      </c>
      <c r="F82" s="53" t="s">
        <v>1230</v>
      </c>
      <c r="G82" s="53" t="s">
        <v>1372</v>
      </c>
      <c r="H82" s="53" t="s">
        <v>1373</v>
      </c>
      <c r="I82" s="53" t="s">
        <v>1374</v>
      </c>
      <c r="J82" s="52">
        <v>43083.46597222222</v>
      </c>
      <c r="K82" s="53" t="s">
        <v>1375</v>
      </c>
    </row>
    <row r="83" spans="1:11">
      <c r="A83" s="50" t="s">
        <v>957</v>
      </c>
      <c r="B83" s="53" t="s">
        <v>843</v>
      </c>
      <c r="C83" s="51">
        <v>699137</v>
      </c>
      <c r="D83" s="53" t="s">
        <v>1370</v>
      </c>
      <c r="E83" s="53" t="s">
        <v>1371</v>
      </c>
      <c r="F83" s="53" t="s">
        <v>1230</v>
      </c>
      <c r="G83" s="53" t="s">
        <v>1377</v>
      </c>
      <c r="H83" s="53" t="s">
        <v>1373</v>
      </c>
      <c r="I83" s="53" t="s">
        <v>1378</v>
      </c>
      <c r="J83" s="52">
        <v>43073.604861111111</v>
      </c>
      <c r="K83" s="53" t="s">
        <v>1379</v>
      </c>
    </row>
    <row r="84" spans="1:11">
      <c r="A84" s="50" t="s">
        <v>957</v>
      </c>
      <c r="B84" s="53" t="s">
        <v>397</v>
      </c>
      <c r="C84" s="51">
        <v>409344</v>
      </c>
      <c r="D84" s="53" t="s">
        <v>1370</v>
      </c>
      <c r="E84" s="53" t="s">
        <v>1371</v>
      </c>
      <c r="F84" s="53" t="s">
        <v>1230</v>
      </c>
      <c r="G84" s="53" t="s">
        <v>1372</v>
      </c>
      <c r="H84" s="53" t="s">
        <v>1373</v>
      </c>
      <c r="I84" s="53" t="s">
        <v>1374</v>
      </c>
      <c r="J84" s="52">
        <v>43083.46597222222</v>
      </c>
      <c r="K84" s="53" t="s">
        <v>1375</v>
      </c>
    </row>
    <row r="85" spans="1:11">
      <c r="A85" s="50" t="s">
        <v>957</v>
      </c>
      <c r="B85" s="53" t="s">
        <v>389</v>
      </c>
      <c r="C85" s="51">
        <v>409359</v>
      </c>
      <c r="D85" s="53" t="s">
        <v>1370</v>
      </c>
      <c r="E85" s="53" t="s">
        <v>1371</v>
      </c>
      <c r="F85" s="53" t="s">
        <v>1230</v>
      </c>
      <c r="G85" s="53" t="s">
        <v>1372</v>
      </c>
      <c r="H85" s="53" t="s">
        <v>1373</v>
      </c>
      <c r="I85" s="53" t="s">
        <v>1374</v>
      </c>
      <c r="J85" s="52">
        <v>43083.46597222222</v>
      </c>
      <c r="K85" s="53" t="s">
        <v>1375</v>
      </c>
    </row>
    <row r="86" spans="1:11">
      <c r="A86" s="50" t="s">
        <v>957</v>
      </c>
      <c r="B86" s="53" t="s">
        <v>552</v>
      </c>
      <c r="C86" s="51">
        <v>409374</v>
      </c>
      <c r="D86" s="53" t="s">
        <v>1370</v>
      </c>
      <c r="E86" s="53" t="s">
        <v>1371</v>
      </c>
      <c r="F86" s="53" t="s">
        <v>1230</v>
      </c>
      <c r="G86" s="53" t="s">
        <v>1372</v>
      </c>
      <c r="H86" s="53" t="s">
        <v>1373</v>
      </c>
      <c r="I86" s="53" t="s">
        <v>1374</v>
      </c>
      <c r="J86" s="52">
        <v>43083.46597222222</v>
      </c>
      <c r="K86" s="53" t="s">
        <v>1375</v>
      </c>
    </row>
    <row r="87" spans="1:11">
      <c r="A87" s="50" t="s">
        <v>957</v>
      </c>
      <c r="B87" s="53" t="s">
        <v>463</v>
      </c>
      <c r="C87" s="51">
        <v>695022</v>
      </c>
      <c r="D87" s="53" t="s">
        <v>1370</v>
      </c>
      <c r="E87" s="53" t="s">
        <v>1371</v>
      </c>
      <c r="F87" s="53" t="s">
        <v>1230</v>
      </c>
      <c r="G87" s="53" t="s">
        <v>1377</v>
      </c>
      <c r="H87" s="53" t="s">
        <v>1373</v>
      </c>
      <c r="I87" s="53" t="s">
        <v>1378</v>
      </c>
      <c r="J87" s="52">
        <v>43073.604861111111</v>
      </c>
      <c r="K87" s="53" t="s">
        <v>1379</v>
      </c>
    </row>
    <row r="88" spans="1:11">
      <c r="A88" s="50" t="s">
        <v>957</v>
      </c>
      <c r="B88" s="53" t="s">
        <v>860</v>
      </c>
      <c r="C88" s="51">
        <v>699579</v>
      </c>
      <c r="D88" s="53" t="s">
        <v>1370</v>
      </c>
      <c r="E88" s="53" t="s">
        <v>1371</v>
      </c>
      <c r="F88" s="53" t="s">
        <v>1230</v>
      </c>
      <c r="G88" s="53" t="s">
        <v>1381</v>
      </c>
      <c r="H88" s="53" t="s">
        <v>1373</v>
      </c>
      <c r="I88" s="53" t="s">
        <v>1378</v>
      </c>
      <c r="J88" s="52">
        <v>43075.606944444444</v>
      </c>
      <c r="K88" s="53" t="s">
        <v>1379</v>
      </c>
    </row>
    <row r="89" spans="1:11">
      <c r="A89" s="50" t="s">
        <v>957</v>
      </c>
      <c r="B89" s="53" t="s">
        <v>590</v>
      </c>
      <c r="C89" s="51">
        <v>694985</v>
      </c>
      <c r="D89" s="53" t="s">
        <v>1370</v>
      </c>
      <c r="E89" s="53" t="s">
        <v>1371</v>
      </c>
      <c r="F89" s="53" t="s">
        <v>1230</v>
      </c>
      <c r="G89" s="53" t="s">
        <v>1381</v>
      </c>
      <c r="H89" s="53" t="s">
        <v>1373</v>
      </c>
      <c r="I89" s="53" t="s">
        <v>1378</v>
      </c>
      <c r="J89" s="52">
        <v>43075.606944444444</v>
      </c>
      <c r="K89" s="53" t="s">
        <v>1379</v>
      </c>
    </row>
    <row r="90" spans="1:11">
      <c r="A90" s="50" t="s">
        <v>957</v>
      </c>
      <c r="B90" s="53" t="s">
        <v>480</v>
      </c>
      <c r="C90" s="51">
        <v>699582</v>
      </c>
      <c r="D90" s="53" t="s">
        <v>1370</v>
      </c>
      <c r="E90" s="53" t="s">
        <v>1371</v>
      </c>
      <c r="F90" s="53" t="s">
        <v>1230</v>
      </c>
      <c r="G90" s="53" t="s">
        <v>1381</v>
      </c>
      <c r="H90" s="53" t="s">
        <v>1373</v>
      </c>
      <c r="I90" s="53" t="s">
        <v>1378</v>
      </c>
      <c r="J90" s="52">
        <v>43075.606944444444</v>
      </c>
      <c r="K90" s="53" t="s">
        <v>1379</v>
      </c>
    </row>
    <row r="91" spans="1:11">
      <c r="A91" s="50" t="s">
        <v>957</v>
      </c>
      <c r="B91" s="53" t="s">
        <v>446</v>
      </c>
      <c r="C91" s="51">
        <v>699254</v>
      </c>
      <c r="D91" s="53" t="s">
        <v>1370</v>
      </c>
      <c r="E91" s="53" t="s">
        <v>1371</v>
      </c>
      <c r="F91" s="53" t="s">
        <v>1230</v>
      </c>
      <c r="G91" s="53" t="s">
        <v>1377</v>
      </c>
      <c r="H91" s="53"/>
      <c r="I91" s="53" t="s">
        <v>1378</v>
      </c>
      <c r="J91" s="52">
        <v>43073.604861111111</v>
      </c>
      <c r="K91" s="53" t="s">
        <v>1379</v>
      </c>
    </row>
    <row r="92" spans="1:11">
      <c r="A92" s="50" t="s">
        <v>957</v>
      </c>
      <c r="B92" s="53" t="s">
        <v>914</v>
      </c>
      <c r="C92" s="51">
        <v>425749</v>
      </c>
      <c r="D92" s="53" t="s">
        <v>1370</v>
      </c>
      <c r="E92" s="53" t="s">
        <v>1371</v>
      </c>
      <c r="F92" s="53" t="s">
        <v>1230</v>
      </c>
      <c r="G92" s="53" t="s">
        <v>1372</v>
      </c>
      <c r="H92" s="53" t="s">
        <v>1373</v>
      </c>
      <c r="I92" s="53" t="s">
        <v>1374</v>
      </c>
      <c r="J92" s="52">
        <v>43083.46597222222</v>
      </c>
      <c r="K92" s="53" t="s">
        <v>1375</v>
      </c>
    </row>
    <row r="93" spans="1:11">
      <c r="A93" s="50" t="s">
        <v>957</v>
      </c>
      <c r="B93" s="53" t="s">
        <v>210</v>
      </c>
      <c r="C93" s="51">
        <v>694990</v>
      </c>
      <c r="D93" s="53" t="s">
        <v>1370</v>
      </c>
      <c r="E93" s="53" t="s">
        <v>1371</v>
      </c>
      <c r="F93" s="53" t="s">
        <v>1230</v>
      </c>
      <c r="G93" s="53" t="s">
        <v>1381</v>
      </c>
      <c r="H93" s="53" t="s">
        <v>1373</v>
      </c>
      <c r="I93" s="53" t="s">
        <v>1378</v>
      </c>
      <c r="J93" s="52">
        <v>43075.606944444444</v>
      </c>
      <c r="K93" s="53" t="s">
        <v>1379</v>
      </c>
    </row>
    <row r="94" spans="1:11">
      <c r="A94" s="50" t="s">
        <v>957</v>
      </c>
      <c r="B94" s="53" t="s">
        <v>457</v>
      </c>
      <c r="C94" s="51">
        <v>699847</v>
      </c>
      <c r="D94" s="53" t="s">
        <v>1370</v>
      </c>
      <c r="E94" s="53" t="s">
        <v>1371</v>
      </c>
      <c r="F94" s="53" t="s">
        <v>1230</v>
      </c>
      <c r="G94" s="53" t="s">
        <v>1381</v>
      </c>
      <c r="H94" s="53" t="s">
        <v>1373</v>
      </c>
      <c r="I94" s="53" t="s">
        <v>1378</v>
      </c>
      <c r="J94" s="52">
        <v>43075.606944444444</v>
      </c>
      <c r="K94" s="53" t="s">
        <v>1379</v>
      </c>
    </row>
    <row r="95" spans="1:11">
      <c r="A95" s="50" t="s">
        <v>957</v>
      </c>
      <c r="B95" s="53" t="s">
        <v>561</v>
      </c>
      <c r="C95" s="51">
        <v>699585</v>
      </c>
      <c r="D95" s="53" t="s">
        <v>1370</v>
      </c>
      <c r="E95" s="53" t="s">
        <v>1371</v>
      </c>
      <c r="F95" s="53" t="s">
        <v>1230</v>
      </c>
      <c r="G95" s="53" t="s">
        <v>1381</v>
      </c>
      <c r="H95" s="53" t="s">
        <v>1373</v>
      </c>
      <c r="I95" s="53" t="s">
        <v>1378</v>
      </c>
      <c r="J95" s="52">
        <v>43075.606944444444</v>
      </c>
      <c r="K95" s="53" t="s">
        <v>1379</v>
      </c>
    </row>
    <row r="96" spans="1:11">
      <c r="A96" s="50" t="s">
        <v>957</v>
      </c>
      <c r="B96" s="53" t="s">
        <v>852</v>
      </c>
      <c r="C96" s="51">
        <v>699659</v>
      </c>
      <c r="D96" s="53" t="s">
        <v>1370</v>
      </c>
      <c r="E96" s="53" t="s">
        <v>1371</v>
      </c>
      <c r="F96" s="53" t="s">
        <v>1230</v>
      </c>
      <c r="G96" s="53" t="s">
        <v>1381</v>
      </c>
      <c r="H96" s="53" t="s">
        <v>1373</v>
      </c>
      <c r="I96" s="53" t="s">
        <v>1378</v>
      </c>
      <c r="J96" s="52">
        <v>43075.606944444444</v>
      </c>
      <c r="K96" s="53" t="s">
        <v>1379</v>
      </c>
    </row>
    <row r="97" spans="1:11">
      <c r="A97" s="50" t="s">
        <v>957</v>
      </c>
      <c r="B97" s="53" t="s">
        <v>176</v>
      </c>
      <c r="C97" s="51">
        <v>699255</v>
      </c>
      <c r="D97" s="53" t="s">
        <v>1370</v>
      </c>
      <c r="E97" s="53" t="s">
        <v>1371</v>
      </c>
      <c r="F97" s="53" t="s">
        <v>1230</v>
      </c>
      <c r="G97" s="53" t="s">
        <v>1377</v>
      </c>
      <c r="H97" s="53" t="s">
        <v>1373</v>
      </c>
      <c r="I97" s="53" t="s">
        <v>1378</v>
      </c>
      <c r="J97" s="52">
        <v>43073.604861111111</v>
      </c>
      <c r="K97" s="53" t="s">
        <v>1379</v>
      </c>
    </row>
    <row r="98" spans="1:11">
      <c r="A98" s="50" t="s">
        <v>957</v>
      </c>
      <c r="B98" s="53" t="s">
        <v>304</v>
      </c>
      <c r="C98" s="51">
        <v>699485</v>
      </c>
      <c r="D98" s="53" t="s">
        <v>1370</v>
      </c>
      <c r="E98" s="53" t="s">
        <v>1371</v>
      </c>
      <c r="F98" s="53" t="s">
        <v>1230</v>
      </c>
      <c r="G98" s="53" t="s">
        <v>1381</v>
      </c>
      <c r="H98" s="53" t="s">
        <v>1373</v>
      </c>
      <c r="I98" s="53" t="s">
        <v>1378</v>
      </c>
      <c r="J98" s="52">
        <v>43075.606944444444</v>
      </c>
      <c r="K98" s="53" t="s">
        <v>1379</v>
      </c>
    </row>
    <row r="99" spans="1:11">
      <c r="A99" s="50" t="s">
        <v>957</v>
      </c>
      <c r="B99" s="53" t="s">
        <v>305</v>
      </c>
      <c r="C99" s="51">
        <v>699853</v>
      </c>
      <c r="D99" s="53" t="s">
        <v>1370</v>
      </c>
      <c r="E99" s="53" t="s">
        <v>1371</v>
      </c>
      <c r="F99" s="53" t="s">
        <v>1230</v>
      </c>
      <c r="G99" s="53" t="s">
        <v>1381</v>
      </c>
      <c r="H99" s="53" t="s">
        <v>1373</v>
      </c>
      <c r="I99" s="53" t="s">
        <v>1378</v>
      </c>
      <c r="J99" s="52">
        <v>43075.606944444444</v>
      </c>
      <c r="K99" s="53" t="s">
        <v>1379</v>
      </c>
    </row>
    <row r="100" spans="1:11">
      <c r="A100" s="50" t="s">
        <v>957</v>
      </c>
      <c r="B100" s="53" t="s">
        <v>465</v>
      </c>
      <c r="C100" s="51">
        <v>694993</v>
      </c>
      <c r="D100" s="53" t="s">
        <v>1370</v>
      </c>
      <c r="E100" s="53" t="s">
        <v>1371</v>
      </c>
      <c r="F100" s="53" t="s">
        <v>1230</v>
      </c>
      <c r="G100" s="53" t="s">
        <v>1380</v>
      </c>
      <c r="H100" s="53" t="s">
        <v>1373</v>
      </c>
      <c r="I100" s="53" t="s">
        <v>1378</v>
      </c>
      <c r="J100" s="52">
        <v>43080.464583333334</v>
      </c>
      <c r="K100" s="53" t="s">
        <v>1375</v>
      </c>
    </row>
    <row r="101" spans="1:11">
      <c r="A101" s="50" t="s">
        <v>957</v>
      </c>
      <c r="B101" s="53" t="s">
        <v>1388</v>
      </c>
      <c r="C101" s="51">
        <v>712503</v>
      </c>
      <c r="D101" s="53" t="s">
        <v>1370</v>
      </c>
      <c r="E101" s="53" t="s">
        <v>1371</v>
      </c>
      <c r="F101" s="53" t="s">
        <v>1230</v>
      </c>
      <c r="G101" s="53" t="s">
        <v>1383</v>
      </c>
      <c r="H101" s="53" t="s">
        <v>1373</v>
      </c>
      <c r="I101" s="53" t="s">
        <v>1384</v>
      </c>
      <c r="J101" s="52">
        <v>43122.481944444444</v>
      </c>
      <c r="K101" s="53" t="s">
        <v>1375</v>
      </c>
    </row>
    <row r="102" spans="1:11">
      <c r="A102" s="50" t="s">
        <v>957</v>
      </c>
      <c r="B102" s="53" t="s">
        <v>755</v>
      </c>
      <c r="C102" s="51">
        <v>712761</v>
      </c>
      <c r="D102" s="53" t="s">
        <v>1370</v>
      </c>
      <c r="E102" s="53" t="s">
        <v>1371</v>
      </c>
      <c r="F102" s="53" t="s">
        <v>1230</v>
      </c>
      <c r="G102" s="53" t="s">
        <v>1383</v>
      </c>
      <c r="H102" s="53" t="s">
        <v>1373</v>
      </c>
      <c r="I102" s="53" t="s">
        <v>1384</v>
      </c>
      <c r="J102" s="52">
        <v>43122.481944444444</v>
      </c>
      <c r="K102" s="53" t="s">
        <v>1375</v>
      </c>
    </row>
    <row r="103" spans="1:11">
      <c r="A103" s="50" t="s">
        <v>957</v>
      </c>
      <c r="B103" s="53" t="s">
        <v>923</v>
      </c>
      <c r="C103" s="51">
        <v>699486</v>
      </c>
      <c r="D103" s="53" t="s">
        <v>1370</v>
      </c>
      <c r="E103" s="53" t="s">
        <v>1371</v>
      </c>
      <c r="F103" s="53" t="s">
        <v>1230</v>
      </c>
      <c r="G103" s="53" t="s">
        <v>1381</v>
      </c>
      <c r="H103" s="53" t="s">
        <v>1373</v>
      </c>
      <c r="I103" s="53" t="s">
        <v>1378</v>
      </c>
      <c r="J103" s="52">
        <v>43075.606944444444</v>
      </c>
      <c r="K103" s="53" t="s">
        <v>1379</v>
      </c>
    </row>
    <row r="104" spans="1:11">
      <c r="A104" s="50" t="s">
        <v>957</v>
      </c>
      <c r="B104" s="53" t="s">
        <v>192</v>
      </c>
      <c r="C104" s="51">
        <v>699651</v>
      </c>
      <c r="D104" s="53" t="s">
        <v>1370</v>
      </c>
      <c r="E104" s="53" t="s">
        <v>1371</v>
      </c>
      <c r="F104" s="53" t="s">
        <v>1230</v>
      </c>
      <c r="G104" s="53" t="s">
        <v>1381</v>
      </c>
      <c r="H104" s="53" t="s">
        <v>1373</v>
      </c>
      <c r="I104" s="53" t="s">
        <v>1378</v>
      </c>
      <c r="J104" s="52">
        <v>43075.606944444444</v>
      </c>
      <c r="K104" s="53" t="s">
        <v>1379</v>
      </c>
    </row>
    <row r="105" spans="1:11">
      <c r="A105" s="50" t="s">
        <v>957</v>
      </c>
      <c r="B105" s="53" t="s">
        <v>536</v>
      </c>
      <c r="C105" s="51">
        <v>712648</v>
      </c>
      <c r="D105" s="53" t="s">
        <v>1370</v>
      </c>
      <c r="E105" s="53" t="s">
        <v>1371</v>
      </c>
      <c r="F105" s="53" t="s">
        <v>1230</v>
      </c>
      <c r="G105" s="53" t="s">
        <v>1383</v>
      </c>
      <c r="H105" s="53" t="s">
        <v>1373</v>
      </c>
      <c r="I105" s="53" t="s">
        <v>1384</v>
      </c>
      <c r="J105" s="52">
        <v>43122.481944444444</v>
      </c>
      <c r="K105" s="53" t="s">
        <v>1375</v>
      </c>
    </row>
    <row r="106" spans="1:11">
      <c r="A106" s="50" t="s">
        <v>957</v>
      </c>
      <c r="B106" s="53" t="s">
        <v>236</v>
      </c>
      <c r="C106" s="51">
        <v>702127</v>
      </c>
      <c r="D106" s="53" t="s">
        <v>1370</v>
      </c>
      <c r="E106" s="53" t="s">
        <v>1371</v>
      </c>
      <c r="F106" s="53" t="s">
        <v>1230</v>
      </c>
      <c r="G106" s="53" t="s">
        <v>1372</v>
      </c>
      <c r="H106" s="53" t="s">
        <v>1373</v>
      </c>
      <c r="I106" s="53" t="s">
        <v>1374</v>
      </c>
      <c r="J106" s="52">
        <v>43083.46597222222</v>
      </c>
      <c r="K106" s="53" t="s">
        <v>1375</v>
      </c>
    </row>
    <row r="107" spans="1:11">
      <c r="A107" s="50" t="s">
        <v>957</v>
      </c>
      <c r="B107" s="53" t="s">
        <v>919</v>
      </c>
      <c r="C107" s="51">
        <v>701934</v>
      </c>
      <c r="D107" s="53" t="s">
        <v>1370</v>
      </c>
      <c r="E107" s="53" t="s">
        <v>1371</v>
      </c>
      <c r="F107" s="53" t="s">
        <v>1230</v>
      </c>
      <c r="G107" s="53" t="s">
        <v>1372</v>
      </c>
      <c r="H107" s="53" t="s">
        <v>1373</v>
      </c>
      <c r="I107" s="53" t="s">
        <v>1374</v>
      </c>
      <c r="J107" s="52">
        <v>43083.46597222222</v>
      </c>
      <c r="K107" s="53" t="s">
        <v>1375</v>
      </c>
    </row>
    <row r="108" spans="1:11">
      <c r="A108" s="50" t="s">
        <v>957</v>
      </c>
      <c r="B108" s="53" t="s">
        <v>168</v>
      </c>
      <c r="C108" s="51">
        <v>702121</v>
      </c>
      <c r="D108" s="53" t="s">
        <v>1370</v>
      </c>
      <c r="E108" s="53" t="s">
        <v>1371</v>
      </c>
      <c r="F108" s="53" t="s">
        <v>1230</v>
      </c>
      <c r="G108" s="53" t="s">
        <v>1372</v>
      </c>
      <c r="H108" s="53" t="s">
        <v>1373</v>
      </c>
      <c r="I108" s="53" t="s">
        <v>1374</v>
      </c>
      <c r="J108" s="52">
        <v>43083.46597222222</v>
      </c>
      <c r="K108" s="53" t="s">
        <v>1375</v>
      </c>
    </row>
    <row r="109" spans="1:11">
      <c r="A109" s="50" t="s">
        <v>957</v>
      </c>
      <c r="B109" s="53" t="s">
        <v>872</v>
      </c>
      <c r="C109" s="51">
        <v>699963</v>
      </c>
      <c r="D109" s="53" t="s">
        <v>1370</v>
      </c>
      <c r="E109" s="53" t="s">
        <v>1371</v>
      </c>
      <c r="F109" s="53" t="s">
        <v>1230</v>
      </c>
      <c r="G109" s="53" t="s">
        <v>1380</v>
      </c>
      <c r="H109" s="53" t="s">
        <v>1373</v>
      </c>
      <c r="I109" s="53" t="s">
        <v>1378</v>
      </c>
      <c r="J109" s="52">
        <v>43080.464583333334</v>
      </c>
      <c r="K109" s="53" t="s">
        <v>1375</v>
      </c>
    </row>
    <row r="110" spans="1:11">
      <c r="A110" s="50" t="s">
        <v>957</v>
      </c>
      <c r="B110" s="53" t="s">
        <v>578</v>
      </c>
      <c r="C110" s="51">
        <v>699964</v>
      </c>
      <c r="D110" s="53" t="s">
        <v>1370</v>
      </c>
      <c r="E110" s="53" t="s">
        <v>1371</v>
      </c>
      <c r="F110" s="53" t="s">
        <v>1230</v>
      </c>
      <c r="G110" s="53" t="s">
        <v>1380</v>
      </c>
      <c r="H110" s="53" t="s">
        <v>1373</v>
      </c>
      <c r="I110" s="53" t="s">
        <v>1378</v>
      </c>
      <c r="J110" s="52">
        <v>43080.464583333334</v>
      </c>
      <c r="K110" s="53" t="s">
        <v>1375</v>
      </c>
    </row>
    <row r="111" spans="1:11">
      <c r="A111" s="50" t="s">
        <v>957</v>
      </c>
      <c r="B111" s="53" t="s">
        <v>874</v>
      </c>
      <c r="C111" s="51">
        <v>699258</v>
      </c>
      <c r="D111" s="53" t="s">
        <v>1370</v>
      </c>
      <c r="E111" s="53" t="s">
        <v>1371</v>
      </c>
      <c r="F111" s="53" t="s">
        <v>1230</v>
      </c>
      <c r="G111" s="53" t="s">
        <v>1377</v>
      </c>
      <c r="H111" s="53" t="s">
        <v>1373</v>
      </c>
      <c r="I111" s="53" t="s">
        <v>1378</v>
      </c>
      <c r="J111" s="52">
        <v>43073.604861111111</v>
      </c>
      <c r="K111" s="53" t="s">
        <v>1379</v>
      </c>
    </row>
    <row r="112" spans="1:11">
      <c r="A112" s="50" t="s">
        <v>957</v>
      </c>
      <c r="B112" s="53" t="s">
        <v>658</v>
      </c>
      <c r="C112" s="51">
        <v>699973</v>
      </c>
      <c r="D112" s="53" t="s">
        <v>1370</v>
      </c>
      <c r="E112" s="53" t="s">
        <v>1371</v>
      </c>
      <c r="F112" s="53" t="s">
        <v>1230</v>
      </c>
      <c r="G112" s="53" t="s">
        <v>1380</v>
      </c>
      <c r="H112" s="53" t="s">
        <v>1373</v>
      </c>
      <c r="I112" s="53" t="s">
        <v>1378</v>
      </c>
      <c r="J112" s="52">
        <v>43080.464583333334</v>
      </c>
      <c r="K112" s="53" t="s">
        <v>1375</v>
      </c>
    </row>
    <row r="113" spans="1:11">
      <c r="A113" s="50" t="s">
        <v>957</v>
      </c>
      <c r="B113" s="53" t="s">
        <v>169</v>
      </c>
      <c r="C113" s="51">
        <v>699655</v>
      </c>
      <c r="D113" s="53" t="s">
        <v>1370</v>
      </c>
      <c r="E113" s="53" t="s">
        <v>1371</v>
      </c>
      <c r="F113" s="53" t="s">
        <v>1230</v>
      </c>
      <c r="G113" s="53" t="s">
        <v>1381</v>
      </c>
      <c r="H113" s="53"/>
      <c r="I113" s="53" t="s">
        <v>1378</v>
      </c>
      <c r="J113" s="52">
        <v>43075.606944444444</v>
      </c>
      <c r="K113" s="53" t="s">
        <v>1379</v>
      </c>
    </row>
    <row r="114" spans="1:11">
      <c r="A114" s="50" t="s">
        <v>957</v>
      </c>
      <c r="B114" s="53" t="s">
        <v>876</v>
      </c>
      <c r="C114" s="51">
        <v>697910</v>
      </c>
      <c r="D114" s="53" t="s">
        <v>1370</v>
      </c>
      <c r="E114" s="53" t="s">
        <v>1371</v>
      </c>
      <c r="F114" s="53" t="s">
        <v>1230</v>
      </c>
      <c r="G114" s="53" t="s">
        <v>1385</v>
      </c>
      <c r="H114" s="53" t="s">
        <v>1373</v>
      </c>
      <c r="I114" s="53" t="s">
        <v>1378</v>
      </c>
      <c r="J114" s="52">
        <v>43069.525694444441</v>
      </c>
      <c r="K114" s="53" t="s">
        <v>1379</v>
      </c>
    </row>
    <row r="115" spans="1:11">
      <c r="A115" s="50" t="s">
        <v>957</v>
      </c>
      <c r="B115" s="53" t="s">
        <v>899</v>
      </c>
      <c r="C115" s="51">
        <v>694958</v>
      </c>
      <c r="D115" s="53" t="s">
        <v>1370</v>
      </c>
      <c r="E115" s="53" t="s">
        <v>1371</v>
      </c>
      <c r="F115" s="53" t="s">
        <v>1230</v>
      </c>
      <c r="G115" s="53" t="s">
        <v>1380</v>
      </c>
      <c r="H115" s="53" t="s">
        <v>1373</v>
      </c>
      <c r="I115" s="53" t="s">
        <v>1378</v>
      </c>
      <c r="J115" s="52">
        <v>43080.464583333334</v>
      </c>
      <c r="K115" s="53" t="s">
        <v>1375</v>
      </c>
    </row>
    <row r="116" spans="1:11">
      <c r="A116" s="50" t="s">
        <v>957</v>
      </c>
      <c r="B116" s="53" t="s">
        <v>132</v>
      </c>
      <c r="C116" s="51">
        <v>700382</v>
      </c>
      <c r="D116" s="53" t="s">
        <v>1370</v>
      </c>
      <c r="E116" s="53" t="s">
        <v>1371</v>
      </c>
      <c r="F116" s="53" t="s">
        <v>1230</v>
      </c>
      <c r="G116" s="53" t="s">
        <v>1380</v>
      </c>
      <c r="H116" s="53" t="s">
        <v>1373</v>
      </c>
      <c r="I116" s="53" t="s">
        <v>1378</v>
      </c>
      <c r="J116" s="52">
        <v>43080.464583333334</v>
      </c>
      <c r="K116" s="53" t="s">
        <v>1375</v>
      </c>
    </row>
    <row r="117" spans="1:11">
      <c r="A117" s="50" t="s">
        <v>957</v>
      </c>
      <c r="B117" s="53" t="s">
        <v>879</v>
      </c>
      <c r="C117" s="51">
        <v>479214</v>
      </c>
      <c r="D117" s="53" t="s">
        <v>1370</v>
      </c>
      <c r="E117" s="53" t="s">
        <v>1371</v>
      </c>
      <c r="F117" s="53" t="s">
        <v>1230</v>
      </c>
      <c r="G117" s="53" t="s">
        <v>1372</v>
      </c>
      <c r="H117" s="53" t="s">
        <v>1373</v>
      </c>
      <c r="I117" s="53" t="s">
        <v>1374</v>
      </c>
      <c r="J117" s="52">
        <v>43083.46597222222</v>
      </c>
      <c r="K117" s="53" t="s">
        <v>1375</v>
      </c>
    </row>
    <row r="118" spans="1:11">
      <c r="A118" s="50" t="s">
        <v>957</v>
      </c>
      <c r="B118" s="53" t="s">
        <v>877</v>
      </c>
      <c r="C118" s="51">
        <v>479243</v>
      </c>
      <c r="D118" s="53" t="s">
        <v>1370</v>
      </c>
      <c r="E118" s="53" t="s">
        <v>1371</v>
      </c>
      <c r="F118" s="53" t="s">
        <v>1230</v>
      </c>
      <c r="G118" s="53" t="s">
        <v>1372</v>
      </c>
      <c r="H118" s="53" t="s">
        <v>1373</v>
      </c>
      <c r="I118" s="53" t="s">
        <v>1374</v>
      </c>
      <c r="J118" s="52">
        <v>43083.46597222222</v>
      </c>
      <c r="K118" s="53" t="s">
        <v>1375</v>
      </c>
    </row>
    <row r="119" spans="1:11">
      <c r="A119" s="50" t="s">
        <v>957</v>
      </c>
      <c r="B119" s="53" t="s">
        <v>330</v>
      </c>
      <c r="C119" s="51">
        <v>702129</v>
      </c>
      <c r="D119" s="53" t="s">
        <v>1370</v>
      </c>
      <c r="E119" s="53" t="s">
        <v>1371</v>
      </c>
      <c r="F119" s="53" t="s">
        <v>1230</v>
      </c>
      <c r="G119" s="53" t="s">
        <v>1372</v>
      </c>
      <c r="H119" s="53" t="s">
        <v>1373</v>
      </c>
      <c r="I119" s="53" t="s">
        <v>1374</v>
      </c>
      <c r="J119" s="52">
        <v>43083.46597222222</v>
      </c>
      <c r="K119" s="53" t="s">
        <v>1375</v>
      </c>
    </row>
    <row r="120" spans="1:11">
      <c r="A120" s="50" t="s">
        <v>957</v>
      </c>
      <c r="B120" s="53" t="s">
        <v>141</v>
      </c>
      <c r="C120" s="51">
        <v>699965</v>
      </c>
      <c r="D120" s="53" t="s">
        <v>1370</v>
      </c>
      <c r="E120" s="53" t="s">
        <v>1371</v>
      </c>
      <c r="F120" s="53" t="s">
        <v>1230</v>
      </c>
      <c r="G120" s="53" t="s">
        <v>1380</v>
      </c>
      <c r="H120" s="53" t="s">
        <v>1373</v>
      </c>
      <c r="I120" s="53" t="s">
        <v>1378</v>
      </c>
      <c r="J120" s="52">
        <v>43080.464583333334</v>
      </c>
      <c r="K120" s="53" t="s">
        <v>1375</v>
      </c>
    </row>
    <row r="121" spans="1:11">
      <c r="A121" s="50" t="s">
        <v>957</v>
      </c>
      <c r="B121" s="53" t="s">
        <v>878</v>
      </c>
      <c r="C121" s="51">
        <v>501511</v>
      </c>
      <c r="D121" s="53" t="s">
        <v>1370</v>
      </c>
      <c r="E121" s="53" t="s">
        <v>1371</v>
      </c>
      <c r="F121" s="53" t="s">
        <v>1230</v>
      </c>
      <c r="G121" s="53" t="s">
        <v>1372</v>
      </c>
      <c r="H121" s="53" t="s">
        <v>1373</v>
      </c>
      <c r="I121" s="53" t="s">
        <v>1374</v>
      </c>
      <c r="J121" s="52">
        <v>43083.46597222222</v>
      </c>
      <c r="K121" s="53" t="s">
        <v>1375</v>
      </c>
    </row>
    <row r="122" spans="1:11">
      <c r="A122" s="50" t="s">
        <v>957</v>
      </c>
      <c r="B122" s="53" t="s">
        <v>930</v>
      </c>
      <c r="C122" s="51">
        <v>712692</v>
      </c>
      <c r="D122" s="53" t="s">
        <v>1370</v>
      </c>
      <c r="E122" s="53" t="s">
        <v>1371</v>
      </c>
      <c r="F122" s="53" t="s">
        <v>1230</v>
      </c>
      <c r="G122" s="53" t="s">
        <v>1383</v>
      </c>
      <c r="H122" s="53" t="s">
        <v>1373</v>
      </c>
      <c r="I122" s="53" t="s">
        <v>1384</v>
      </c>
      <c r="J122" s="52">
        <v>43122.481944444444</v>
      </c>
      <c r="K122" s="53" t="s">
        <v>1375</v>
      </c>
    </row>
    <row r="123" spans="1:11">
      <c r="A123" s="50" t="s">
        <v>957</v>
      </c>
      <c r="B123" s="53" t="s">
        <v>412</v>
      </c>
      <c r="C123" s="51">
        <v>698101</v>
      </c>
      <c r="D123" s="53" t="s">
        <v>1370</v>
      </c>
      <c r="E123" s="53" t="s">
        <v>1371</v>
      </c>
      <c r="F123" s="53" t="s">
        <v>1230</v>
      </c>
      <c r="G123" s="53" t="s">
        <v>1377</v>
      </c>
      <c r="H123" s="53" t="s">
        <v>1373</v>
      </c>
      <c r="I123" s="53" t="s">
        <v>1378</v>
      </c>
      <c r="J123" s="52">
        <v>43073.604861111111</v>
      </c>
      <c r="K123" s="53" t="s">
        <v>1379</v>
      </c>
    </row>
    <row r="124" spans="1:11">
      <c r="A124" s="50" t="s">
        <v>957</v>
      </c>
      <c r="B124" s="53" t="s">
        <v>881</v>
      </c>
      <c r="C124" s="51">
        <v>699851</v>
      </c>
      <c r="D124" s="53" t="s">
        <v>1370</v>
      </c>
      <c r="E124" s="53" t="s">
        <v>1371</v>
      </c>
      <c r="F124" s="53" t="s">
        <v>1230</v>
      </c>
      <c r="G124" s="53" t="s">
        <v>1381</v>
      </c>
      <c r="H124" s="53" t="s">
        <v>1373</v>
      </c>
      <c r="I124" s="53" t="s">
        <v>1378</v>
      </c>
      <c r="J124" s="52">
        <v>43075.606944444444</v>
      </c>
      <c r="K124" s="53" t="s">
        <v>1379</v>
      </c>
    </row>
    <row r="125" spans="1:11">
      <c r="A125" s="50" t="s">
        <v>957</v>
      </c>
      <c r="B125" s="53" t="s">
        <v>598</v>
      </c>
      <c r="C125" s="51">
        <v>699657</v>
      </c>
      <c r="D125" s="53" t="s">
        <v>1370</v>
      </c>
      <c r="E125" s="53" t="s">
        <v>1371</v>
      </c>
      <c r="F125" s="53" t="s">
        <v>1230</v>
      </c>
      <c r="G125" s="53" t="s">
        <v>1381</v>
      </c>
      <c r="H125" s="53" t="s">
        <v>1373</v>
      </c>
      <c r="I125" s="53" t="s">
        <v>1378</v>
      </c>
      <c r="J125" s="52">
        <v>43075.606944444444</v>
      </c>
      <c r="K125" s="53" t="s">
        <v>1379</v>
      </c>
    </row>
    <row r="126" spans="1:11">
      <c r="A126" s="50" t="s">
        <v>957</v>
      </c>
      <c r="B126" s="53" t="s">
        <v>354</v>
      </c>
      <c r="C126" s="51">
        <v>698102</v>
      </c>
      <c r="D126" s="53" t="s">
        <v>1370</v>
      </c>
      <c r="E126" s="53" t="s">
        <v>1371</v>
      </c>
      <c r="F126" s="53" t="s">
        <v>1230</v>
      </c>
      <c r="G126" s="53" t="s">
        <v>1377</v>
      </c>
      <c r="H126" s="53" t="s">
        <v>1373</v>
      </c>
      <c r="I126" s="53" t="s">
        <v>1378</v>
      </c>
      <c r="J126" s="52">
        <v>43073.604861111111</v>
      </c>
      <c r="K126" s="53" t="s">
        <v>1379</v>
      </c>
    </row>
    <row r="127" spans="1:11">
      <c r="A127" s="50" t="s">
        <v>957</v>
      </c>
      <c r="B127" s="53" t="s">
        <v>738</v>
      </c>
      <c r="C127" s="51">
        <v>712765</v>
      </c>
      <c r="D127" s="53" t="s">
        <v>1370</v>
      </c>
      <c r="E127" s="53" t="s">
        <v>1371</v>
      </c>
      <c r="F127" s="53" t="s">
        <v>1230</v>
      </c>
      <c r="G127" s="53" t="s">
        <v>1383</v>
      </c>
      <c r="H127" s="53" t="s">
        <v>1373</v>
      </c>
      <c r="I127" s="53" t="s">
        <v>1384</v>
      </c>
      <c r="J127" s="52">
        <v>43122.481944444444</v>
      </c>
      <c r="K127" s="53" t="s">
        <v>1375</v>
      </c>
    </row>
    <row r="128" spans="1:11">
      <c r="A128" s="50" t="s">
        <v>957</v>
      </c>
      <c r="B128" s="53" t="s">
        <v>936</v>
      </c>
      <c r="C128" s="51">
        <v>702153</v>
      </c>
      <c r="D128" s="53" t="s">
        <v>1370</v>
      </c>
      <c r="E128" s="53" t="s">
        <v>1371</v>
      </c>
      <c r="F128" s="53" t="s">
        <v>1230</v>
      </c>
      <c r="G128" s="53" t="s">
        <v>1372</v>
      </c>
      <c r="H128" s="53" t="s">
        <v>1373</v>
      </c>
      <c r="I128" s="53" t="s">
        <v>1374</v>
      </c>
      <c r="J128" s="52">
        <v>43083.46597222222</v>
      </c>
      <c r="K128" s="53" t="s">
        <v>1375</v>
      </c>
    </row>
    <row r="129" spans="1:11">
      <c r="A129" s="50" t="s">
        <v>957</v>
      </c>
      <c r="B129" s="53" t="s">
        <v>897</v>
      </c>
      <c r="C129" s="51">
        <v>712766</v>
      </c>
      <c r="D129" s="53" t="s">
        <v>1370</v>
      </c>
      <c r="E129" s="53" t="s">
        <v>1371</v>
      </c>
      <c r="F129" s="53" t="s">
        <v>1230</v>
      </c>
      <c r="G129" s="53" t="s">
        <v>1383</v>
      </c>
      <c r="H129" s="53" t="s">
        <v>1373</v>
      </c>
      <c r="I129" s="53" t="s">
        <v>1384</v>
      </c>
      <c r="J129" s="52">
        <v>43122.481944444444</v>
      </c>
      <c r="K129" s="53" t="s">
        <v>1375</v>
      </c>
    </row>
    <row r="130" spans="1:11">
      <c r="A130" s="50" t="s">
        <v>957</v>
      </c>
      <c r="B130" s="53" t="s">
        <v>927</v>
      </c>
      <c r="C130" s="51">
        <v>702156</v>
      </c>
      <c r="D130" s="53" t="s">
        <v>1370</v>
      </c>
      <c r="E130" s="53" t="s">
        <v>1371</v>
      </c>
      <c r="F130" s="53" t="s">
        <v>1230</v>
      </c>
      <c r="G130" s="53" t="s">
        <v>1372</v>
      </c>
      <c r="H130" s="53" t="s">
        <v>1373</v>
      </c>
      <c r="I130" s="53" t="s">
        <v>1374</v>
      </c>
      <c r="J130" s="52">
        <v>43083.46597222222</v>
      </c>
      <c r="K130" s="53" t="s">
        <v>1375</v>
      </c>
    </row>
    <row r="131" spans="1:11">
      <c r="A131" s="50" t="s">
        <v>957</v>
      </c>
      <c r="B131" s="53" t="s">
        <v>266</v>
      </c>
      <c r="C131" s="51">
        <v>702157</v>
      </c>
      <c r="D131" s="53" t="s">
        <v>1370</v>
      </c>
      <c r="E131" s="53" t="s">
        <v>1371</v>
      </c>
      <c r="F131" s="53" t="s">
        <v>1230</v>
      </c>
      <c r="G131" s="53" t="s">
        <v>1372</v>
      </c>
      <c r="H131" s="53" t="s">
        <v>1373</v>
      </c>
      <c r="I131" s="53" t="s">
        <v>1374</v>
      </c>
      <c r="J131" s="52">
        <v>43083.46597222222</v>
      </c>
      <c r="K131" s="53" t="s">
        <v>1375</v>
      </c>
    </row>
    <row r="132" spans="1:11">
      <c r="A132" s="50" t="s">
        <v>957</v>
      </c>
      <c r="B132" s="53" t="s">
        <v>488</v>
      </c>
      <c r="C132" s="51">
        <v>533958</v>
      </c>
      <c r="D132" s="53" t="s">
        <v>1370</v>
      </c>
      <c r="E132" s="53" t="s">
        <v>1371</v>
      </c>
      <c r="F132" s="53" t="s">
        <v>1230</v>
      </c>
      <c r="G132" s="53" t="s">
        <v>1372</v>
      </c>
      <c r="H132" s="53" t="s">
        <v>1373</v>
      </c>
      <c r="I132" s="53" t="s">
        <v>1374</v>
      </c>
      <c r="J132" s="52">
        <v>43083.46597222222</v>
      </c>
      <c r="K132" s="53" t="s">
        <v>1375</v>
      </c>
    </row>
    <row r="133" spans="1:11">
      <c r="A133" s="50" t="s">
        <v>957</v>
      </c>
      <c r="B133" s="53" t="s">
        <v>295</v>
      </c>
      <c r="C133" s="51">
        <v>702158</v>
      </c>
      <c r="D133" s="53" t="s">
        <v>1370</v>
      </c>
      <c r="E133" s="53" t="s">
        <v>1371</v>
      </c>
      <c r="F133" s="53" t="s">
        <v>1230</v>
      </c>
      <c r="G133" s="53" t="s">
        <v>1372</v>
      </c>
      <c r="H133" s="53" t="s">
        <v>1373</v>
      </c>
      <c r="I133" s="53" t="s">
        <v>1374</v>
      </c>
      <c r="J133" s="52">
        <v>43083.46597222222</v>
      </c>
      <c r="K133" s="53" t="s">
        <v>1375</v>
      </c>
    </row>
    <row r="134" spans="1:11">
      <c r="A134" s="50" t="s">
        <v>957</v>
      </c>
      <c r="B134" s="53" t="s">
        <v>939</v>
      </c>
      <c r="C134" s="51">
        <v>712764</v>
      </c>
      <c r="D134" s="53" t="s">
        <v>1370</v>
      </c>
      <c r="E134" s="53" t="s">
        <v>1371</v>
      </c>
      <c r="F134" s="53" t="s">
        <v>1230</v>
      </c>
      <c r="G134" s="53" t="s">
        <v>1383</v>
      </c>
      <c r="H134" s="53" t="s">
        <v>1373</v>
      </c>
      <c r="I134" s="53" t="s">
        <v>1384</v>
      </c>
      <c r="J134" s="52">
        <v>43122.481944444444</v>
      </c>
      <c r="K134" s="53" t="s">
        <v>1375</v>
      </c>
    </row>
    <row r="135" spans="1:11">
      <c r="A135" s="50" t="s">
        <v>957</v>
      </c>
      <c r="B135" s="53" t="s">
        <v>495</v>
      </c>
      <c r="C135" s="51">
        <v>712508</v>
      </c>
      <c r="D135" s="53" t="s">
        <v>1370</v>
      </c>
      <c r="E135" s="53" t="s">
        <v>1371</v>
      </c>
      <c r="F135" s="53" t="s">
        <v>1230</v>
      </c>
      <c r="G135" s="53" t="s">
        <v>1383</v>
      </c>
      <c r="H135" s="53" t="s">
        <v>1373</v>
      </c>
      <c r="I135" s="53" t="s">
        <v>1384</v>
      </c>
      <c r="J135" s="52">
        <v>43122.481944444444</v>
      </c>
      <c r="K135" s="53" t="s">
        <v>1375</v>
      </c>
    </row>
    <row r="136" spans="1:11">
      <c r="A136" s="50" t="s">
        <v>957</v>
      </c>
      <c r="B136" s="53" t="s">
        <v>283</v>
      </c>
      <c r="C136" s="51">
        <v>699972</v>
      </c>
      <c r="D136" s="53" t="s">
        <v>1370</v>
      </c>
      <c r="E136" s="53" t="s">
        <v>1371</v>
      </c>
      <c r="F136" s="53" t="s">
        <v>1230</v>
      </c>
      <c r="G136" s="53" t="s">
        <v>1380</v>
      </c>
      <c r="H136" s="53" t="s">
        <v>1373</v>
      </c>
      <c r="I136" s="53" t="s">
        <v>1378</v>
      </c>
      <c r="J136" s="52">
        <v>43080.464583333334</v>
      </c>
      <c r="K136" s="53" t="s">
        <v>1375</v>
      </c>
    </row>
    <row r="137" spans="1:11">
      <c r="A137" s="50" t="s">
        <v>957</v>
      </c>
      <c r="B137" s="53" t="s">
        <v>873</v>
      </c>
      <c r="C137" s="51">
        <v>699584</v>
      </c>
      <c r="D137" s="53" t="s">
        <v>1370</v>
      </c>
      <c r="E137" s="53" t="s">
        <v>1371</v>
      </c>
      <c r="F137" s="53" t="s">
        <v>1230</v>
      </c>
      <c r="G137" s="53" t="s">
        <v>1381</v>
      </c>
      <c r="H137" s="53" t="s">
        <v>1373</v>
      </c>
      <c r="I137" s="53" t="s">
        <v>1378</v>
      </c>
      <c r="J137" s="52">
        <v>43075.606944444444</v>
      </c>
      <c r="K137" s="53" t="s">
        <v>1379</v>
      </c>
    </row>
    <row r="138" spans="1:11">
      <c r="A138" s="50" t="s">
        <v>957</v>
      </c>
      <c r="B138" s="53" t="s">
        <v>867</v>
      </c>
      <c r="C138" s="51">
        <v>698099</v>
      </c>
      <c r="D138" s="53" t="s">
        <v>1370</v>
      </c>
      <c r="E138" s="53" t="s">
        <v>1371</v>
      </c>
      <c r="F138" s="53" t="s">
        <v>1230</v>
      </c>
      <c r="G138" s="53" t="s">
        <v>1377</v>
      </c>
      <c r="H138" s="53" t="s">
        <v>1373</v>
      </c>
      <c r="I138" s="53" t="s">
        <v>1378</v>
      </c>
      <c r="J138" s="52">
        <v>43073.604861111111</v>
      </c>
      <c r="K138" s="53" t="s">
        <v>1379</v>
      </c>
    </row>
    <row r="139" spans="1:11">
      <c r="A139" s="50" t="s">
        <v>957</v>
      </c>
      <c r="B139" s="53" t="s">
        <v>890</v>
      </c>
      <c r="C139" s="51">
        <v>694957</v>
      </c>
      <c r="D139" s="53" t="s">
        <v>1370</v>
      </c>
      <c r="E139" s="53" t="s">
        <v>1371</v>
      </c>
      <c r="F139" s="53" t="s">
        <v>1230</v>
      </c>
      <c r="G139" s="53" t="s">
        <v>1380</v>
      </c>
      <c r="H139" s="53" t="s">
        <v>1373</v>
      </c>
      <c r="I139" s="53" t="s">
        <v>1378</v>
      </c>
      <c r="J139" s="52">
        <v>43080.464583333334</v>
      </c>
      <c r="K139" s="53" t="s">
        <v>1375</v>
      </c>
    </row>
    <row r="140" spans="1:11">
      <c r="A140" s="50" t="s">
        <v>957</v>
      </c>
      <c r="B140" s="53" t="s">
        <v>934</v>
      </c>
      <c r="C140" s="51">
        <v>702147</v>
      </c>
      <c r="D140" s="53" t="s">
        <v>1370</v>
      </c>
      <c r="E140" s="53" t="s">
        <v>1371</v>
      </c>
      <c r="F140" s="53" t="s">
        <v>1230</v>
      </c>
      <c r="G140" s="53" t="s">
        <v>1372</v>
      </c>
      <c r="H140" s="53" t="s">
        <v>1373</v>
      </c>
      <c r="I140" s="53" t="s">
        <v>1374</v>
      </c>
      <c r="J140" s="52">
        <v>43083.46597222222</v>
      </c>
      <c r="K140" s="53" t="s">
        <v>1375</v>
      </c>
    </row>
    <row r="141" spans="1:11">
      <c r="A141" s="50" t="s">
        <v>957</v>
      </c>
      <c r="B141" s="53" t="s">
        <v>439</v>
      </c>
      <c r="C141" s="51">
        <v>699140</v>
      </c>
      <c r="D141" s="53" t="s">
        <v>1370</v>
      </c>
      <c r="E141" s="53" t="s">
        <v>1371</v>
      </c>
      <c r="F141" s="53" t="s">
        <v>1230</v>
      </c>
      <c r="G141" s="53" t="s">
        <v>1377</v>
      </c>
      <c r="H141" s="53" t="s">
        <v>1373</v>
      </c>
      <c r="I141" s="53" t="s">
        <v>1378</v>
      </c>
      <c r="J141" s="52">
        <v>43073.604861111111</v>
      </c>
      <c r="K141" s="53" t="s">
        <v>1379</v>
      </c>
    </row>
    <row r="142" spans="1:11">
      <c r="A142" s="50" t="s">
        <v>957</v>
      </c>
      <c r="B142" s="53" t="s">
        <v>892</v>
      </c>
      <c r="C142" s="51">
        <v>699580</v>
      </c>
      <c r="D142" s="53" t="s">
        <v>1370</v>
      </c>
      <c r="E142" s="53" t="s">
        <v>1371</v>
      </c>
      <c r="F142" s="53" t="s">
        <v>1230</v>
      </c>
      <c r="G142" s="53" t="s">
        <v>1381</v>
      </c>
      <c r="H142" s="53" t="s">
        <v>1373</v>
      </c>
      <c r="I142" s="53" t="s">
        <v>1378</v>
      </c>
      <c r="J142" s="52">
        <v>43075.606944444444</v>
      </c>
      <c r="K142" s="53" t="s">
        <v>1379</v>
      </c>
    </row>
    <row r="143" spans="1:11">
      <c r="A143" s="50" t="s">
        <v>957</v>
      </c>
      <c r="B143" s="53" t="s">
        <v>893</v>
      </c>
      <c r="C143" s="51">
        <v>712763</v>
      </c>
      <c r="D143" s="53" t="s">
        <v>1370</v>
      </c>
      <c r="E143" s="53" t="s">
        <v>1371</v>
      </c>
      <c r="F143" s="53" t="s">
        <v>1230</v>
      </c>
      <c r="G143" s="53" t="s">
        <v>1383</v>
      </c>
      <c r="H143" s="53" t="s">
        <v>1373</v>
      </c>
      <c r="I143" s="53" t="s">
        <v>1384</v>
      </c>
      <c r="J143" s="52">
        <v>43122.481944444444</v>
      </c>
      <c r="K143" s="53" t="s">
        <v>1375</v>
      </c>
    </row>
    <row r="144" spans="1:11">
      <c r="A144" s="50" t="s">
        <v>957</v>
      </c>
      <c r="B144" s="53" t="s">
        <v>937</v>
      </c>
      <c r="C144" s="51">
        <v>712699</v>
      </c>
      <c r="D144" s="53" t="s">
        <v>1370</v>
      </c>
      <c r="E144" s="53" t="s">
        <v>1371</v>
      </c>
      <c r="F144" s="53" t="s">
        <v>1230</v>
      </c>
      <c r="G144" s="53" t="s">
        <v>1383</v>
      </c>
      <c r="H144" s="53" t="s">
        <v>1373</v>
      </c>
      <c r="I144" s="53" t="s">
        <v>1384</v>
      </c>
      <c r="J144" s="52">
        <v>43122.481944444444</v>
      </c>
      <c r="K144" s="53" t="s">
        <v>1375</v>
      </c>
    </row>
    <row r="145" spans="1:11">
      <c r="A145" s="50" t="s">
        <v>957</v>
      </c>
      <c r="B145" s="53" t="s">
        <v>249</v>
      </c>
      <c r="C145" s="51">
        <v>699318</v>
      </c>
      <c r="D145" s="53" t="s">
        <v>1370</v>
      </c>
      <c r="E145" s="53" t="s">
        <v>1371</v>
      </c>
      <c r="F145" s="53" t="s">
        <v>1230</v>
      </c>
      <c r="G145" s="53" t="s">
        <v>1377</v>
      </c>
      <c r="H145" s="53" t="s">
        <v>1373</v>
      </c>
      <c r="I145" s="53" t="s">
        <v>1378</v>
      </c>
      <c r="J145" s="52">
        <v>43073.604861111111</v>
      </c>
      <c r="K145" s="53" t="s">
        <v>1379</v>
      </c>
    </row>
    <row r="146" spans="1:11">
      <c r="A146" s="50" t="s">
        <v>957</v>
      </c>
      <c r="B146" s="53" t="s">
        <v>896</v>
      </c>
      <c r="C146" s="51">
        <v>700383</v>
      </c>
      <c r="D146" s="53" t="s">
        <v>1370</v>
      </c>
      <c r="E146" s="53" t="s">
        <v>1371</v>
      </c>
      <c r="F146" s="53" t="s">
        <v>1230</v>
      </c>
      <c r="G146" s="53" t="s">
        <v>1380</v>
      </c>
      <c r="H146" s="53" t="s">
        <v>1373</v>
      </c>
      <c r="I146" s="53" t="s">
        <v>1378</v>
      </c>
      <c r="J146" s="52">
        <v>43080.464583333334</v>
      </c>
      <c r="K146" s="53" t="s">
        <v>1375</v>
      </c>
    </row>
    <row r="147" spans="1:11">
      <c r="A147" s="50" t="s">
        <v>957</v>
      </c>
      <c r="B147" s="53" t="s">
        <v>865</v>
      </c>
      <c r="C147" s="51">
        <v>699970</v>
      </c>
      <c r="D147" s="53" t="s">
        <v>1370</v>
      </c>
      <c r="E147" s="53" t="s">
        <v>1371</v>
      </c>
      <c r="F147" s="53" t="s">
        <v>1230</v>
      </c>
      <c r="G147" s="53" t="s">
        <v>1380</v>
      </c>
      <c r="H147" s="53" t="s">
        <v>1373</v>
      </c>
      <c r="I147" s="53" t="s">
        <v>1378</v>
      </c>
      <c r="J147" s="52">
        <v>43080.464583333334</v>
      </c>
      <c r="K147" s="53" t="s">
        <v>1375</v>
      </c>
    </row>
    <row r="148" spans="1:11">
      <c r="A148" s="50" t="s">
        <v>957</v>
      </c>
      <c r="B148" s="53" t="s">
        <v>928</v>
      </c>
      <c r="C148" s="51">
        <v>694962</v>
      </c>
      <c r="D148" s="53" t="s">
        <v>1370</v>
      </c>
      <c r="E148" s="53" t="s">
        <v>1371</v>
      </c>
      <c r="F148" s="53" t="s">
        <v>1230</v>
      </c>
      <c r="G148" s="53" t="s">
        <v>1380</v>
      </c>
      <c r="H148" s="53" t="s">
        <v>1373</v>
      </c>
      <c r="I148" s="53" t="s">
        <v>1378</v>
      </c>
      <c r="J148" s="52">
        <v>43080.464583333334</v>
      </c>
      <c r="K148" s="53" t="s">
        <v>1375</v>
      </c>
    </row>
    <row r="149" spans="1:11">
      <c r="A149" s="50" t="s">
        <v>957</v>
      </c>
      <c r="B149" s="53" t="s">
        <v>417</v>
      </c>
      <c r="C149" s="51">
        <v>699971</v>
      </c>
      <c r="D149" s="53" t="s">
        <v>1370</v>
      </c>
      <c r="E149" s="53" t="s">
        <v>1371</v>
      </c>
      <c r="F149" s="53" t="s">
        <v>1230</v>
      </c>
      <c r="G149" s="53" t="s">
        <v>1380</v>
      </c>
      <c r="H149" s="53" t="s">
        <v>1373</v>
      </c>
      <c r="I149" s="53" t="s">
        <v>1378</v>
      </c>
      <c r="J149" s="52">
        <v>43080.464583333334</v>
      </c>
      <c r="K149" s="53" t="s">
        <v>1375</v>
      </c>
    </row>
    <row r="150" spans="1:11">
      <c r="A150" s="50" t="s">
        <v>957</v>
      </c>
      <c r="B150" s="53" t="s">
        <v>569</v>
      </c>
      <c r="C150" s="51">
        <v>548566</v>
      </c>
      <c r="D150" s="53" t="s">
        <v>1370</v>
      </c>
      <c r="E150" s="53" t="s">
        <v>1371</v>
      </c>
      <c r="F150" s="53" t="s">
        <v>1230</v>
      </c>
      <c r="G150" s="53" t="s">
        <v>1372</v>
      </c>
      <c r="H150" s="53" t="s">
        <v>1373</v>
      </c>
      <c r="I150" s="53" t="s">
        <v>1374</v>
      </c>
      <c r="J150" s="52">
        <v>43083.46597222222</v>
      </c>
      <c r="K150" s="53" t="s">
        <v>1375</v>
      </c>
    </row>
    <row r="151" spans="1:11">
      <c r="A151" s="50" t="s">
        <v>957</v>
      </c>
      <c r="B151" s="53" t="s">
        <v>797</v>
      </c>
      <c r="C151" s="51">
        <v>702148</v>
      </c>
      <c r="D151" s="53" t="s">
        <v>1370</v>
      </c>
      <c r="E151" s="53" t="s">
        <v>1371</v>
      </c>
      <c r="F151" s="53" t="s">
        <v>1230</v>
      </c>
      <c r="G151" s="53" t="s">
        <v>1372</v>
      </c>
      <c r="H151" s="53" t="s">
        <v>1373</v>
      </c>
      <c r="I151" s="53" t="s">
        <v>1374</v>
      </c>
      <c r="J151" s="52">
        <v>43083.46597222222</v>
      </c>
      <c r="K151" s="53" t="s">
        <v>1375</v>
      </c>
    </row>
    <row r="152" spans="1:11">
      <c r="A152" s="50" t="s">
        <v>957</v>
      </c>
      <c r="B152" s="53" t="s">
        <v>356</v>
      </c>
      <c r="C152" s="51">
        <v>701928</v>
      </c>
      <c r="D152" s="53" t="s">
        <v>1370</v>
      </c>
      <c r="E152" s="53" t="s">
        <v>1371</v>
      </c>
      <c r="F152" s="53" t="s">
        <v>1230</v>
      </c>
      <c r="G152" s="53" t="s">
        <v>1372</v>
      </c>
      <c r="H152" s="53" t="s">
        <v>1373</v>
      </c>
      <c r="I152" s="53" t="s">
        <v>1374</v>
      </c>
      <c r="J152" s="52">
        <v>43083.46597222222</v>
      </c>
      <c r="K152" s="53" t="s">
        <v>1375</v>
      </c>
    </row>
    <row r="153" spans="1:11">
      <c r="A153" s="50" t="s">
        <v>957</v>
      </c>
      <c r="B153" s="53" t="s">
        <v>744</v>
      </c>
      <c r="C153" s="51">
        <v>712702</v>
      </c>
      <c r="D153" s="53" t="s">
        <v>1370</v>
      </c>
      <c r="E153" s="53" t="s">
        <v>1371</v>
      </c>
      <c r="F153" s="53" t="s">
        <v>1230</v>
      </c>
      <c r="G153" s="53" t="s">
        <v>1383</v>
      </c>
      <c r="H153" s="53" t="s">
        <v>1373</v>
      </c>
      <c r="I153" s="53" t="s">
        <v>1384</v>
      </c>
      <c r="J153" s="52">
        <v>43122.481944444444</v>
      </c>
      <c r="K153" s="53" t="s">
        <v>1375</v>
      </c>
    </row>
    <row r="154" spans="1:11">
      <c r="A154" s="50" t="s">
        <v>957</v>
      </c>
      <c r="B154" s="53" t="s">
        <v>929</v>
      </c>
      <c r="C154" s="51">
        <v>712693</v>
      </c>
      <c r="D154" s="53" t="s">
        <v>1370</v>
      </c>
      <c r="E154" s="53" t="s">
        <v>1371</v>
      </c>
      <c r="F154" s="53" t="s">
        <v>1230</v>
      </c>
      <c r="G154" s="53" t="s">
        <v>1383</v>
      </c>
      <c r="H154" s="53" t="s">
        <v>1373</v>
      </c>
      <c r="I154" s="53" t="s">
        <v>1384</v>
      </c>
      <c r="J154" s="52">
        <v>43122.481944444444</v>
      </c>
      <c r="K154" s="53" t="s">
        <v>1375</v>
      </c>
    </row>
    <row r="155" spans="1:11">
      <c r="A155" s="50" t="s">
        <v>957</v>
      </c>
      <c r="B155" s="53" t="s">
        <v>682</v>
      </c>
      <c r="C155" s="51">
        <v>712509</v>
      </c>
      <c r="D155" s="53" t="s">
        <v>1370</v>
      </c>
      <c r="E155" s="53" t="s">
        <v>1371</v>
      </c>
      <c r="F155" s="53" t="s">
        <v>1230</v>
      </c>
      <c r="G155" s="53" t="s">
        <v>1383</v>
      </c>
      <c r="H155" s="53" t="s">
        <v>1373</v>
      </c>
      <c r="I155" s="53" t="s">
        <v>1384</v>
      </c>
      <c r="J155" s="52">
        <v>43122.481944444444</v>
      </c>
      <c r="K155" s="53" t="s">
        <v>1375</v>
      </c>
    </row>
    <row r="156" spans="1:11">
      <c r="A156" s="50" t="s">
        <v>957</v>
      </c>
      <c r="B156" s="53" t="s">
        <v>1389</v>
      </c>
      <c r="C156" s="51">
        <v>702150</v>
      </c>
      <c r="D156" s="53" t="s">
        <v>1370</v>
      </c>
      <c r="E156" s="53" t="s">
        <v>1371</v>
      </c>
      <c r="F156" s="53" t="s">
        <v>1230</v>
      </c>
      <c r="G156" s="53" t="s">
        <v>1372</v>
      </c>
      <c r="H156" s="53" t="s">
        <v>1373</v>
      </c>
      <c r="I156" s="53" t="s">
        <v>1374</v>
      </c>
      <c r="J156" s="52">
        <v>43083.46597222222</v>
      </c>
      <c r="K156" s="53" t="s">
        <v>1375</v>
      </c>
    </row>
    <row r="157" spans="1:11">
      <c r="A157" s="50" t="s">
        <v>957</v>
      </c>
      <c r="B157" s="53" t="s">
        <v>167</v>
      </c>
      <c r="C157" s="51">
        <v>702151</v>
      </c>
      <c r="D157" s="53" t="s">
        <v>1370</v>
      </c>
      <c r="E157" s="53" t="s">
        <v>1371</v>
      </c>
      <c r="F157" s="53" t="s">
        <v>1230</v>
      </c>
      <c r="G157" s="53" t="s">
        <v>1372</v>
      </c>
      <c r="H157" s="53" t="s">
        <v>1373</v>
      </c>
      <c r="I157" s="53" t="s">
        <v>1374</v>
      </c>
      <c r="J157" s="52">
        <v>43083.46597222222</v>
      </c>
      <c r="K157" s="53" t="s">
        <v>1375</v>
      </c>
    </row>
    <row r="158" spans="1:11">
      <c r="A158" s="50" t="s">
        <v>957</v>
      </c>
      <c r="B158" s="53" t="s">
        <v>836</v>
      </c>
      <c r="C158" s="51">
        <v>700391</v>
      </c>
      <c r="D158" s="53" t="s">
        <v>1370</v>
      </c>
      <c r="E158" s="53" t="s">
        <v>1371</v>
      </c>
      <c r="F158" s="53" t="s">
        <v>1230</v>
      </c>
      <c r="G158" s="53" t="s">
        <v>1380</v>
      </c>
      <c r="H158" s="53" t="s">
        <v>1373</v>
      </c>
      <c r="I158" s="53" t="s">
        <v>1378</v>
      </c>
      <c r="J158" s="52">
        <v>43080.464583333334</v>
      </c>
      <c r="K158" s="53" t="s">
        <v>1375</v>
      </c>
    </row>
    <row r="159" spans="1:11">
      <c r="A159" s="50" t="s">
        <v>957</v>
      </c>
      <c r="B159" s="53" t="s">
        <v>721</v>
      </c>
      <c r="C159" s="51">
        <v>700494</v>
      </c>
      <c r="D159" s="53" t="s">
        <v>1370</v>
      </c>
      <c r="E159" s="53" t="s">
        <v>1371</v>
      </c>
      <c r="F159" s="53" t="s">
        <v>1230</v>
      </c>
      <c r="G159" s="53" t="s">
        <v>1380</v>
      </c>
      <c r="H159" s="53" t="s">
        <v>1373</v>
      </c>
      <c r="I159" s="53" t="s">
        <v>1378</v>
      </c>
      <c r="J159" s="52">
        <v>43080.464583333334</v>
      </c>
      <c r="K159" s="53" t="s">
        <v>1375</v>
      </c>
    </row>
    <row r="160" spans="1:11">
      <c r="A160" s="50" t="s">
        <v>957</v>
      </c>
      <c r="B160" s="53" t="s">
        <v>817</v>
      </c>
      <c r="C160" s="51">
        <v>694961</v>
      </c>
      <c r="D160" s="53" t="s">
        <v>1370</v>
      </c>
      <c r="E160" s="53" t="s">
        <v>1371</v>
      </c>
      <c r="F160" s="53" t="s">
        <v>1230</v>
      </c>
      <c r="G160" s="53" t="s">
        <v>1380</v>
      </c>
      <c r="H160" s="53" t="s">
        <v>1373</v>
      </c>
      <c r="I160" s="53" t="s">
        <v>1378</v>
      </c>
      <c r="J160" s="52">
        <v>43080.464583333334</v>
      </c>
      <c r="K160" s="53" t="s">
        <v>1375</v>
      </c>
    </row>
    <row r="161" spans="1:11">
      <c r="A161" s="50" t="s">
        <v>957</v>
      </c>
      <c r="B161" s="53" t="s">
        <v>331</v>
      </c>
      <c r="C161" s="51">
        <v>694967</v>
      </c>
      <c r="D161" s="53" t="s">
        <v>1370</v>
      </c>
      <c r="E161" s="53" t="s">
        <v>1371</v>
      </c>
      <c r="F161" s="53" t="s">
        <v>1230</v>
      </c>
      <c r="G161" s="53" t="s">
        <v>1381</v>
      </c>
      <c r="H161" s="53" t="s">
        <v>1373</v>
      </c>
      <c r="I161" s="53" t="s">
        <v>1378</v>
      </c>
      <c r="J161" s="52">
        <v>43075.606944444444</v>
      </c>
      <c r="K161" s="53" t="s">
        <v>1379</v>
      </c>
    </row>
    <row r="162" spans="1:11">
      <c r="A162" s="50" t="s">
        <v>957</v>
      </c>
      <c r="B162" s="53" t="s">
        <v>894</v>
      </c>
      <c r="C162" s="51">
        <v>699969</v>
      </c>
      <c r="D162" s="53" t="s">
        <v>1370</v>
      </c>
      <c r="E162" s="53" t="s">
        <v>1371</v>
      </c>
      <c r="F162" s="53" t="s">
        <v>1230</v>
      </c>
      <c r="G162" s="53" t="s">
        <v>1380</v>
      </c>
      <c r="H162" s="53" t="s">
        <v>1373</v>
      </c>
      <c r="I162" s="53" t="s">
        <v>1378</v>
      </c>
      <c r="J162" s="52">
        <v>43080.464583333334</v>
      </c>
      <c r="K162" s="53" t="s">
        <v>1375</v>
      </c>
    </row>
    <row r="163" spans="1:11">
      <c r="A163" s="50" t="s">
        <v>957</v>
      </c>
      <c r="B163" s="53" t="s">
        <v>123</v>
      </c>
      <c r="C163" s="51">
        <v>699848</v>
      </c>
      <c r="D163" s="53" t="s">
        <v>1370</v>
      </c>
      <c r="E163" s="53" t="s">
        <v>1371</v>
      </c>
      <c r="F163" s="53" t="s">
        <v>1230</v>
      </c>
      <c r="G163" s="53" t="s">
        <v>1381</v>
      </c>
      <c r="H163" s="53" t="s">
        <v>1373</v>
      </c>
      <c r="I163" s="53" t="s">
        <v>1378</v>
      </c>
      <c r="J163" s="52">
        <v>43075.606944444444</v>
      </c>
      <c r="K163" s="53" t="s">
        <v>1379</v>
      </c>
    </row>
    <row r="164" spans="1:11">
      <c r="A164" s="50" t="s">
        <v>957</v>
      </c>
      <c r="B164" s="53" t="s">
        <v>322</v>
      </c>
      <c r="C164" s="51">
        <v>697310</v>
      </c>
      <c r="D164" s="53" t="s">
        <v>1370</v>
      </c>
      <c r="E164" s="53" t="s">
        <v>1371</v>
      </c>
      <c r="F164" s="53" t="s">
        <v>1230</v>
      </c>
      <c r="G164" s="53" t="s">
        <v>1385</v>
      </c>
      <c r="H164" s="53" t="s">
        <v>1373</v>
      </c>
      <c r="I164" s="53" t="s">
        <v>1378</v>
      </c>
      <c r="J164" s="52">
        <v>43069.525694444441</v>
      </c>
      <c r="K164" s="53" t="s">
        <v>1379</v>
      </c>
    </row>
    <row r="165" spans="1:11">
      <c r="A165" s="50" t="s">
        <v>957</v>
      </c>
      <c r="B165" s="53" t="s">
        <v>297</v>
      </c>
      <c r="C165" s="51">
        <v>695024</v>
      </c>
      <c r="D165" s="53" t="s">
        <v>1370</v>
      </c>
      <c r="E165" s="53" t="s">
        <v>1371</v>
      </c>
      <c r="F165" s="53" t="s">
        <v>1230</v>
      </c>
      <c r="G165" s="53" t="s">
        <v>1381</v>
      </c>
      <c r="H165" s="53" t="s">
        <v>1373</v>
      </c>
      <c r="I165" s="53" t="s">
        <v>1378</v>
      </c>
      <c r="J165" s="52">
        <v>43075.606944444444</v>
      </c>
      <c r="K165" s="53" t="s">
        <v>1379</v>
      </c>
    </row>
    <row r="166" spans="1:11">
      <c r="A166" s="50" t="s">
        <v>957</v>
      </c>
      <c r="B166" s="53" t="s">
        <v>932</v>
      </c>
      <c r="C166" s="51">
        <v>702152</v>
      </c>
      <c r="D166" s="53" t="s">
        <v>1370</v>
      </c>
      <c r="E166" s="53" t="s">
        <v>1371</v>
      </c>
      <c r="F166" s="53" t="s">
        <v>1230</v>
      </c>
      <c r="G166" s="53" t="s">
        <v>1372</v>
      </c>
      <c r="H166" s="53" t="s">
        <v>1373</v>
      </c>
      <c r="I166" s="53" t="s">
        <v>1374</v>
      </c>
      <c r="J166" s="52">
        <v>43083.46597222222</v>
      </c>
      <c r="K166" s="53" t="s">
        <v>1375</v>
      </c>
    </row>
    <row r="167" spans="1:11">
      <c r="A167" s="50" t="s">
        <v>957</v>
      </c>
      <c r="B167" s="53" t="s">
        <v>657</v>
      </c>
      <c r="C167" s="51">
        <v>697307</v>
      </c>
      <c r="D167" s="53" t="s">
        <v>1370</v>
      </c>
      <c r="E167" s="53" t="s">
        <v>1371</v>
      </c>
      <c r="F167" s="53" t="s">
        <v>1230</v>
      </c>
      <c r="G167" s="53" t="s">
        <v>1385</v>
      </c>
      <c r="H167" s="53" t="s">
        <v>1373</v>
      </c>
      <c r="I167" s="53" t="s">
        <v>1378</v>
      </c>
      <c r="J167" s="52">
        <v>43069.525694444441</v>
      </c>
      <c r="K167" s="53" t="s">
        <v>1379</v>
      </c>
    </row>
    <row r="168" spans="1:11">
      <c r="A168" s="50" t="s">
        <v>957</v>
      </c>
      <c r="B168" s="53" t="s">
        <v>453</v>
      </c>
      <c r="C168" s="51">
        <v>712506</v>
      </c>
      <c r="D168" s="53" t="s">
        <v>1370</v>
      </c>
      <c r="E168" s="53" t="s">
        <v>1371</v>
      </c>
      <c r="F168" s="53" t="s">
        <v>1230</v>
      </c>
      <c r="G168" s="53" t="s">
        <v>1383</v>
      </c>
      <c r="H168" s="53" t="s">
        <v>1373</v>
      </c>
      <c r="I168" s="53" t="s">
        <v>1384</v>
      </c>
      <c r="J168" s="52">
        <v>43122.481944444444</v>
      </c>
      <c r="K168" s="53" t="s">
        <v>1375</v>
      </c>
    </row>
    <row r="169" spans="1:11">
      <c r="A169" s="50" t="s">
        <v>957</v>
      </c>
      <c r="B169" s="53" t="s">
        <v>219</v>
      </c>
      <c r="C169" s="51">
        <v>699653</v>
      </c>
      <c r="D169" s="53" t="s">
        <v>1370</v>
      </c>
      <c r="E169" s="53" t="s">
        <v>1371</v>
      </c>
      <c r="F169" s="53" t="s">
        <v>1230</v>
      </c>
      <c r="G169" s="53" t="s">
        <v>1381</v>
      </c>
      <c r="H169" s="53" t="s">
        <v>1373</v>
      </c>
      <c r="I169" s="53" t="s">
        <v>1378</v>
      </c>
      <c r="J169" s="52">
        <v>43075.606944444444</v>
      </c>
      <c r="K169" s="53" t="s">
        <v>1379</v>
      </c>
    </row>
    <row r="170" spans="1:11">
      <c r="A170" s="50" t="s">
        <v>957</v>
      </c>
      <c r="B170" s="53" t="s">
        <v>1390</v>
      </c>
      <c r="C170" s="51">
        <v>712703</v>
      </c>
      <c r="D170" s="53" t="s">
        <v>1370</v>
      </c>
      <c r="E170" s="53" t="s">
        <v>1371</v>
      </c>
      <c r="F170" s="53" t="s">
        <v>1230</v>
      </c>
      <c r="G170" s="53" t="s">
        <v>1383</v>
      </c>
      <c r="H170" s="53" t="s">
        <v>1373</v>
      </c>
      <c r="I170" s="53" t="s">
        <v>1384</v>
      </c>
      <c r="J170" s="52">
        <v>43122.481944444444</v>
      </c>
      <c r="K170" s="53" t="s">
        <v>1375</v>
      </c>
    </row>
    <row r="171" spans="1:11">
      <c r="A171" s="50" t="s">
        <v>957</v>
      </c>
      <c r="B171" s="53" t="s">
        <v>911</v>
      </c>
      <c r="C171" s="51">
        <v>712647</v>
      </c>
      <c r="D171" s="53" t="s">
        <v>1370</v>
      </c>
      <c r="E171" s="53" t="s">
        <v>1371</v>
      </c>
      <c r="F171" s="53" t="s">
        <v>1230</v>
      </c>
      <c r="G171" s="53" t="s">
        <v>1383</v>
      </c>
      <c r="H171" s="53" t="s">
        <v>1373</v>
      </c>
      <c r="I171" s="53" t="s">
        <v>1384</v>
      </c>
      <c r="J171" s="52">
        <v>43122.481944444444</v>
      </c>
      <c r="K171" s="53" t="s">
        <v>1375</v>
      </c>
    </row>
    <row r="172" spans="1:11">
      <c r="A172" s="50" t="s">
        <v>957</v>
      </c>
      <c r="B172" s="53" t="s">
        <v>311</v>
      </c>
      <c r="C172" s="51">
        <v>699652</v>
      </c>
      <c r="D172" s="53" t="s">
        <v>1370</v>
      </c>
      <c r="E172" s="53" t="s">
        <v>1371</v>
      </c>
      <c r="F172" s="53" t="s">
        <v>1230</v>
      </c>
      <c r="G172" s="53" t="s">
        <v>1381</v>
      </c>
      <c r="H172" s="53" t="s">
        <v>1373</v>
      </c>
      <c r="I172" s="53" t="s">
        <v>1378</v>
      </c>
      <c r="J172" s="52">
        <v>43075.606944444444</v>
      </c>
      <c r="K172" s="53" t="s">
        <v>1379</v>
      </c>
    </row>
    <row r="173" spans="1:11">
      <c r="A173" s="50" t="s">
        <v>957</v>
      </c>
      <c r="B173" s="53" t="s">
        <v>534</v>
      </c>
      <c r="C173" s="51">
        <v>699966</v>
      </c>
      <c r="D173" s="53" t="s">
        <v>1370</v>
      </c>
      <c r="E173" s="53" t="s">
        <v>1371</v>
      </c>
      <c r="F173" s="53" t="s">
        <v>1230</v>
      </c>
      <c r="G173" s="53" t="s">
        <v>1380</v>
      </c>
      <c r="H173" s="53" t="s">
        <v>1373</v>
      </c>
      <c r="I173" s="53" t="s">
        <v>1378</v>
      </c>
      <c r="J173" s="52">
        <v>43080.464583333334</v>
      </c>
      <c r="K173" s="53" t="s">
        <v>1375</v>
      </c>
    </row>
    <row r="174" spans="1:11">
      <c r="A174" s="50" t="s">
        <v>957</v>
      </c>
      <c r="B174" s="53" t="s">
        <v>931</v>
      </c>
      <c r="C174" s="51">
        <v>712646</v>
      </c>
      <c r="D174" s="53" t="s">
        <v>1370</v>
      </c>
      <c r="E174" s="53" t="s">
        <v>1371</v>
      </c>
      <c r="F174" s="53" t="s">
        <v>1230</v>
      </c>
      <c r="G174" s="53" t="s">
        <v>1383</v>
      </c>
      <c r="H174" s="53" t="s">
        <v>1373</v>
      </c>
      <c r="I174" s="53" t="s">
        <v>1384</v>
      </c>
      <c r="J174" s="52">
        <v>43122.481944444444</v>
      </c>
      <c r="K174" s="53" t="s">
        <v>1375</v>
      </c>
    </row>
    <row r="175" spans="1:11">
      <c r="A175" s="50" t="s">
        <v>957</v>
      </c>
      <c r="B175" s="53" t="s">
        <v>903</v>
      </c>
      <c r="C175" s="51">
        <v>699327</v>
      </c>
      <c r="D175" s="53" t="s">
        <v>1370</v>
      </c>
      <c r="E175" s="53" t="s">
        <v>1371</v>
      </c>
      <c r="F175" s="53" t="s">
        <v>1230</v>
      </c>
      <c r="G175" s="53" t="s">
        <v>1377</v>
      </c>
      <c r="H175" s="53"/>
      <c r="I175" s="53" t="s">
        <v>1378</v>
      </c>
      <c r="J175" s="52">
        <v>43073.604861111111</v>
      </c>
      <c r="K175" s="53" t="s">
        <v>1379</v>
      </c>
    </row>
    <row r="176" spans="1:11">
      <c r="A176" s="50" t="s">
        <v>957</v>
      </c>
      <c r="B176" s="53" t="s">
        <v>904</v>
      </c>
      <c r="C176" s="51">
        <v>699849</v>
      </c>
      <c r="D176" s="53" t="s">
        <v>1370</v>
      </c>
      <c r="E176" s="53" t="s">
        <v>1371</v>
      </c>
      <c r="F176" s="53" t="s">
        <v>1230</v>
      </c>
      <c r="G176" s="53" t="s">
        <v>1381</v>
      </c>
      <c r="H176" s="53"/>
      <c r="I176" s="53" t="s">
        <v>1378</v>
      </c>
      <c r="J176" s="52">
        <v>43075.606944444444</v>
      </c>
      <c r="K176" s="53" t="s">
        <v>1379</v>
      </c>
    </row>
    <row r="177" spans="1:11">
      <c r="A177" s="50" t="s">
        <v>957</v>
      </c>
      <c r="B177" s="53" t="s">
        <v>906</v>
      </c>
      <c r="C177" s="51">
        <v>700492</v>
      </c>
      <c r="D177" s="53" t="s">
        <v>1370</v>
      </c>
      <c r="E177" s="53" t="s">
        <v>1371</v>
      </c>
      <c r="F177" s="53" t="s">
        <v>1230</v>
      </c>
      <c r="G177" s="53" t="s">
        <v>1380</v>
      </c>
      <c r="H177" s="53" t="s">
        <v>1373</v>
      </c>
      <c r="I177" s="53" t="s">
        <v>1378</v>
      </c>
      <c r="J177" s="52">
        <v>43080.464583333334</v>
      </c>
      <c r="K177" s="53" t="s">
        <v>1375</v>
      </c>
    </row>
    <row r="178" spans="1:11">
      <c r="A178" s="50" t="s">
        <v>957</v>
      </c>
      <c r="B178" s="53" t="s">
        <v>907</v>
      </c>
      <c r="C178" s="51">
        <v>700493</v>
      </c>
      <c r="D178" s="53" t="s">
        <v>1370</v>
      </c>
      <c r="E178" s="53" t="s">
        <v>1371</v>
      </c>
      <c r="F178" s="53" t="s">
        <v>1230</v>
      </c>
      <c r="G178" s="53" t="s">
        <v>1380</v>
      </c>
      <c r="H178" s="53" t="s">
        <v>1373</v>
      </c>
      <c r="I178" s="53" t="s">
        <v>1378</v>
      </c>
      <c r="J178" s="52">
        <v>43080.464583333334</v>
      </c>
      <c r="K178" s="53" t="s">
        <v>1375</v>
      </c>
    </row>
    <row r="179" spans="1:11">
      <c r="A179" s="50" t="s">
        <v>957</v>
      </c>
      <c r="B179" s="53" t="s">
        <v>908</v>
      </c>
      <c r="C179" s="51">
        <v>699850</v>
      </c>
      <c r="D179" s="53" t="s">
        <v>1370</v>
      </c>
      <c r="E179" s="53" t="s">
        <v>1371</v>
      </c>
      <c r="F179" s="53" t="s">
        <v>1230</v>
      </c>
      <c r="G179" s="53" t="s">
        <v>1381</v>
      </c>
      <c r="H179" s="53"/>
      <c r="I179" s="53" t="s">
        <v>1378</v>
      </c>
      <c r="J179" s="52">
        <v>43075.606944444444</v>
      </c>
      <c r="K179" s="53" t="s">
        <v>1379</v>
      </c>
    </row>
    <row r="180" spans="1:11">
      <c r="A180" s="50" t="s">
        <v>957</v>
      </c>
      <c r="B180" s="53" t="s">
        <v>646</v>
      </c>
      <c r="C180" s="51">
        <v>697915</v>
      </c>
      <c r="D180" s="53" t="s">
        <v>1370</v>
      </c>
      <c r="E180" s="53" t="s">
        <v>1371</v>
      </c>
      <c r="F180" s="53" t="s">
        <v>1230</v>
      </c>
      <c r="G180" s="53" t="s">
        <v>1385</v>
      </c>
      <c r="H180" s="53" t="s">
        <v>1373</v>
      </c>
      <c r="I180" s="53" t="s">
        <v>1378</v>
      </c>
      <c r="J180" s="52">
        <v>43069.525694444441</v>
      </c>
      <c r="K180" s="53" t="s">
        <v>1379</v>
      </c>
    </row>
    <row r="181" spans="1:11">
      <c r="A181" s="50" t="s">
        <v>957</v>
      </c>
      <c r="B181" s="53" t="s">
        <v>202</v>
      </c>
      <c r="C181" s="51">
        <v>699139</v>
      </c>
      <c r="D181" s="53" t="s">
        <v>1370</v>
      </c>
      <c r="E181" s="53" t="s">
        <v>1371</v>
      </c>
      <c r="F181" s="53" t="s">
        <v>1230</v>
      </c>
      <c r="G181" s="53" t="s">
        <v>1377</v>
      </c>
      <c r="H181" s="53" t="s">
        <v>1373</v>
      </c>
      <c r="I181" s="53" t="s">
        <v>1378</v>
      </c>
      <c r="J181" s="52">
        <v>43073.604861111111</v>
      </c>
      <c r="K181" s="53" t="s">
        <v>1379</v>
      </c>
    </row>
    <row r="182" spans="1:11">
      <c r="A182" s="50" t="s">
        <v>957</v>
      </c>
      <c r="B182" s="53" t="s">
        <v>888</v>
      </c>
      <c r="C182" s="51">
        <v>700479</v>
      </c>
      <c r="D182" s="53" t="s">
        <v>1370</v>
      </c>
      <c r="E182" s="53" t="s">
        <v>1371</v>
      </c>
      <c r="F182" s="53" t="s">
        <v>1230</v>
      </c>
      <c r="G182" s="53" t="s">
        <v>1380</v>
      </c>
      <c r="H182" s="53"/>
      <c r="I182" s="53" t="s">
        <v>1378</v>
      </c>
      <c r="J182" s="52">
        <v>43080.464583333334</v>
      </c>
      <c r="K182" s="53" t="s">
        <v>1375</v>
      </c>
    </row>
    <row r="183" spans="1:11">
      <c r="A183" s="50" t="s">
        <v>957</v>
      </c>
      <c r="B183" s="53" t="s">
        <v>409</v>
      </c>
      <c r="C183" s="51">
        <v>695030</v>
      </c>
      <c r="D183" s="53" t="s">
        <v>1370</v>
      </c>
      <c r="E183" s="53" t="s">
        <v>1371</v>
      </c>
      <c r="F183" s="53" t="s">
        <v>1230</v>
      </c>
      <c r="G183" s="53" t="s">
        <v>1380</v>
      </c>
      <c r="H183" s="53" t="s">
        <v>1373</v>
      </c>
      <c r="I183" s="53" t="s">
        <v>1378</v>
      </c>
      <c r="J183" s="52">
        <v>43080.464583333334</v>
      </c>
      <c r="K183" s="53" t="s">
        <v>1375</v>
      </c>
    </row>
    <row r="184" spans="1:11">
      <c r="A184" s="50" t="s">
        <v>957</v>
      </c>
      <c r="B184" s="53" t="s">
        <v>201</v>
      </c>
      <c r="C184" s="51">
        <v>242573</v>
      </c>
      <c r="D184" s="53" t="s">
        <v>1370</v>
      </c>
      <c r="E184" s="53" t="s">
        <v>1371</v>
      </c>
      <c r="F184" s="53" t="s">
        <v>1230</v>
      </c>
      <c r="G184" s="53" t="s">
        <v>1372</v>
      </c>
      <c r="H184" s="53" t="s">
        <v>1373</v>
      </c>
      <c r="I184" s="53" t="s">
        <v>1374</v>
      </c>
      <c r="J184" s="52">
        <v>43083.46597222222</v>
      </c>
      <c r="K184" s="53" t="s">
        <v>1375</v>
      </c>
    </row>
    <row r="185" spans="1:11">
      <c r="A185" s="50" t="s">
        <v>957</v>
      </c>
      <c r="B185" s="53" t="s">
        <v>629</v>
      </c>
      <c r="C185" s="51">
        <v>695012</v>
      </c>
      <c r="D185" s="53" t="s">
        <v>1370</v>
      </c>
      <c r="E185" s="53" t="s">
        <v>1371</v>
      </c>
      <c r="F185" s="53" t="s">
        <v>1230</v>
      </c>
      <c r="G185" s="53" t="s">
        <v>1380</v>
      </c>
      <c r="H185" s="53" t="s">
        <v>1373</v>
      </c>
      <c r="I185" s="53" t="s">
        <v>1378</v>
      </c>
      <c r="J185" s="52">
        <v>43080.464583333334</v>
      </c>
      <c r="K185" s="53" t="s">
        <v>1375</v>
      </c>
    </row>
    <row r="186" spans="1:11">
      <c r="A186" s="50" t="s">
        <v>957</v>
      </c>
      <c r="B186" s="53" t="s">
        <v>913</v>
      </c>
      <c r="C186" s="51">
        <v>694973</v>
      </c>
      <c r="D186" s="53" t="s">
        <v>1370</v>
      </c>
      <c r="E186" s="53" t="s">
        <v>1371</v>
      </c>
      <c r="F186" s="53" t="s">
        <v>1230</v>
      </c>
      <c r="G186" s="53" t="s">
        <v>1380</v>
      </c>
      <c r="H186" s="53" t="s">
        <v>1373</v>
      </c>
      <c r="I186" s="53" t="s">
        <v>1378</v>
      </c>
      <c r="J186" s="52">
        <v>43080.464583333334</v>
      </c>
      <c r="K186" s="53" t="s">
        <v>1375</v>
      </c>
    </row>
    <row r="187" spans="1:11">
      <c r="A187" s="50" t="s">
        <v>957</v>
      </c>
      <c r="B187" s="53" t="s">
        <v>193</v>
      </c>
      <c r="C187" s="51">
        <v>702122</v>
      </c>
      <c r="D187" s="53" t="s">
        <v>1370</v>
      </c>
      <c r="E187" s="53" t="s">
        <v>1371</v>
      </c>
      <c r="F187" s="53" t="s">
        <v>1230</v>
      </c>
      <c r="G187" s="53" t="s">
        <v>1372</v>
      </c>
      <c r="H187" s="53" t="s">
        <v>1373</v>
      </c>
      <c r="I187" s="53" t="s">
        <v>1374</v>
      </c>
      <c r="J187" s="52">
        <v>43083.46597222222</v>
      </c>
      <c r="K187" s="53" t="s">
        <v>1375</v>
      </c>
    </row>
    <row r="188" spans="1:11">
      <c r="A188" s="50" t="s">
        <v>957</v>
      </c>
      <c r="B188" s="53" t="s">
        <v>859</v>
      </c>
      <c r="C188" s="51">
        <v>242719</v>
      </c>
      <c r="D188" s="53" t="s">
        <v>1370</v>
      </c>
      <c r="E188" s="53" t="s">
        <v>1371</v>
      </c>
      <c r="F188" s="53" t="s">
        <v>1230</v>
      </c>
      <c r="G188" s="53" t="s">
        <v>1372</v>
      </c>
      <c r="H188" s="53" t="s">
        <v>1373</v>
      </c>
      <c r="I188" s="53" t="s">
        <v>1374</v>
      </c>
      <c r="J188" s="52">
        <v>43083.46597222222</v>
      </c>
      <c r="K188" s="53" t="s">
        <v>1375</v>
      </c>
    </row>
    <row r="189" spans="1:11">
      <c r="A189" s="50" t="s">
        <v>957</v>
      </c>
      <c r="B189" s="53" t="s">
        <v>287</v>
      </c>
      <c r="C189" s="51">
        <v>697911</v>
      </c>
      <c r="D189" s="53" t="s">
        <v>1370</v>
      </c>
      <c r="E189" s="53" t="s">
        <v>1371</v>
      </c>
      <c r="F189" s="53" t="s">
        <v>1230</v>
      </c>
      <c r="G189" s="53" t="s">
        <v>1385</v>
      </c>
      <c r="H189" s="53" t="s">
        <v>1373</v>
      </c>
      <c r="I189" s="53" t="s">
        <v>1378</v>
      </c>
      <c r="J189" s="52">
        <v>43069.525694444441</v>
      </c>
      <c r="K189" s="53" t="s">
        <v>1379</v>
      </c>
    </row>
    <row r="190" spans="1:11">
      <c r="A190" s="50" t="s">
        <v>957</v>
      </c>
      <c r="B190" s="53" t="s">
        <v>741</v>
      </c>
      <c r="C190" s="51">
        <v>698019</v>
      </c>
      <c r="D190" s="53" t="s">
        <v>1370</v>
      </c>
      <c r="E190" s="53" t="s">
        <v>1371</v>
      </c>
      <c r="F190" s="53" t="s">
        <v>1230</v>
      </c>
      <c r="G190" s="53" t="s">
        <v>1377</v>
      </c>
      <c r="H190" s="53" t="s">
        <v>1373</v>
      </c>
      <c r="I190" s="53" t="s">
        <v>1378</v>
      </c>
      <c r="J190" s="52">
        <v>43073.604861111111</v>
      </c>
      <c r="K190" s="53" t="s">
        <v>1379</v>
      </c>
    </row>
    <row r="191" spans="1:11">
      <c r="A191" s="50" t="s">
        <v>957</v>
      </c>
      <c r="B191" s="53" t="s">
        <v>506</v>
      </c>
      <c r="C191" s="51">
        <v>700387</v>
      </c>
      <c r="D191" s="53" t="s">
        <v>1370</v>
      </c>
      <c r="E191" s="53" t="s">
        <v>1371</v>
      </c>
      <c r="F191" s="53" t="s">
        <v>1230</v>
      </c>
      <c r="G191" s="53" t="s">
        <v>1380</v>
      </c>
      <c r="H191" s="53" t="s">
        <v>1373</v>
      </c>
      <c r="I191" s="53" t="s">
        <v>1378</v>
      </c>
      <c r="J191" s="52">
        <v>43080.464583333334</v>
      </c>
      <c r="K191" s="53" t="s">
        <v>1375</v>
      </c>
    </row>
    <row r="192" spans="1:11">
      <c r="A192" s="50" t="s">
        <v>957</v>
      </c>
      <c r="B192" s="53" t="s">
        <v>731</v>
      </c>
      <c r="C192" s="51">
        <v>700495</v>
      </c>
      <c r="D192" s="53" t="s">
        <v>1370</v>
      </c>
      <c r="E192" s="53" t="s">
        <v>1371</v>
      </c>
      <c r="F192" s="53" t="s">
        <v>1230</v>
      </c>
      <c r="G192" s="53" t="s">
        <v>1380</v>
      </c>
      <c r="H192" s="53"/>
      <c r="I192" s="53" t="s">
        <v>1378</v>
      </c>
      <c r="J192" s="52">
        <v>43080.464583333334</v>
      </c>
      <c r="K192" s="53" t="s">
        <v>1375</v>
      </c>
    </row>
    <row r="193" spans="1:11">
      <c r="A193" s="50" t="s">
        <v>957</v>
      </c>
      <c r="B193" s="53" t="s">
        <v>673</v>
      </c>
      <c r="C193" s="51">
        <v>699577</v>
      </c>
      <c r="D193" s="53" t="s">
        <v>1370</v>
      </c>
      <c r="E193" s="53" t="s">
        <v>1371</v>
      </c>
      <c r="F193" s="53" t="s">
        <v>1230</v>
      </c>
      <c r="G193" s="53" t="s">
        <v>1381</v>
      </c>
      <c r="H193" s="53" t="s">
        <v>1373</v>
      </c>
      <c r="I193" s="53" t="s">
        <v>1378</v>
      </c>
      <c r="J193" s="52">
        <v>43075.606944444444</v>
      </c>
      <c r="K193" s="53" t="s">
        <v>1379</v>
      </c>
    </row>
    <row r="194" spans="1:11">
      <c r="A194" s="50" t="s">
        <v>957</v>
      </c>
      <c r="B194" s="53" t="s">
        <v>630</v>
      </c>
      <c r="C194" s="51">
        <v>697916</v>
      </c>
      <c r="D194" s="53" t="s">
        <v>1370</v>
      </c>
      <c r="E194" s="53" t="s">
        <v>1371</v>
      </c>
      <c r="F194" s="53" t="s">
        <v>1230</v>
      </c>
      <c r="G194" s="53" t="s">
        <v>1385</v>
      </c>
      <c r="H194" s="53" t="s">
        <v>1373</v>
      </c>
      <c r="I194" s="53" t="s">
        <v>1378</v>
      </c>
      <c r="J194" s="52">
        <v>43069.525694444441</v>
      </c>
      <c r="K194" s="53" t="s">
        <v>1379</v>
      </c>
    </row>
    <row r="195" spans="1:11">
      <c r="A195" s="50" t="s">
        <v>957</v>
      </c>
      <c r="B195" s="53" t="s">
        <v>720</v>
      </c>
      <c r="C195" s="51">
        <v>242815</v>
      </c>
      <c r="D195" s="53" t="s">
        <v>1370</v>
      </c>
      <c r="E195" s="53" t="s">
        <v>1371</v>
      </c>
      <c r="F195" s="53" t="s">
        <v>1230</v>
      </c>
      <c r="G195" s="53" t="s">
        <v>1372</v>
      </c>
      <c r="H195" s="53" t="s">
        <v>1373</v>
      </c>
      <c r="I195" s="53" t="s">
        <v>1374</v>
      </c>
      <c r="J195" s="52">
        <v>43083.46597222222</v>
      </c>
      <c r="K195" s="53" t="s">
        <v>1375</v>
      </c>
    </row>
    <row r="196" spans="1:11">
      <c r="A196" s="50" t="s">
        <v>957</v>
      </c>
      <c r="B196" s="53" t="s">
        <v>209</v>
      </c>
      <c r="C196" s="51">
        <v>702123</v>
      </c>
      <c r="D196" s="53" t="s">
        <v>1370</v>
      </c>
      <c r="E196" s="53" t="s">
        <v>1371</v>
      </c>
      <c r="F196" s="53" t="s">
        <v>1230</v>
      </c>
      <c r="G196" s="53" t="s">
        <v>1372</v>
      </c>
      <c r="H196" s="53" t="s">
        <v>1373</v>
      </c>
      <c r="I196" s="53" t="s">
        <v>1374</v>
      </c>
      <c r="J196" s="52">
        <v>43083.46597222222</v>
      </c>
      <c r="K196" s="53" t="s">
        <v>1375</v>
      </c>
    </row>
    <row r="197" spans="1:11">
      <c r="A197" s="50" t="s">
        <v>957</v>
      </c>
      <c r="B197" s="53" t="s">
        <v>340</v>
      </c>
      <c r="C197" s="51">
        <v>700389</v>
      </c>
      <c r="D197" s="53" t="s">
        <v>1370</v>
      </c>
      <c r="E197" s="53" t="s">
        <v>1371</v>
      </c>
      <c r="F197" s="53" t="s">
        <v>1230</v>
      </c>
      <c r="G197" s="53" t="s">
        <v>1380</v>
      </c>
      <c r="H197" s="53" t="s">
        <v>1373</v>
      </c>
      <c r="I197" s="53" t="s">
        <v>1378</v>
      </c>
      <c r="J197" s="52">
        <v>43080.464583333334</v>
      </c>
      <c r="K197" s="53" t="s">
        <v>1375</v>
      </c>
    </row>
    <row r="198" spans="1:11">
      <c r="A198" s="50" t="s">
        <v>957</v>
      </c>
      <c r="B198" s="53" t="s">
        <v>160</v>
      </c>
      <c r="C198" s="51">
        <v>694970</v>
      </c>
      <c r="D198" s="53" t="s">
        <v>1370</v>
      </c>
      <c r="E198" s="53" t="s">
        <v>1371</v>
      </c>
      <c r="F198" s="53" t="s">
        <v>1230</v>
      </c>
      <c r="G198" s="53" t="s">
        <v>1381</v>
      </c>
      <c r="H198" s="53" t="s">
        <v>1373</v>
      </c>
      <c r="I198" s="53" t="s">
        <v>1378</v>
      </c>
      <c r="J198" s="52">
        <v>43075.606944444444</v>
      </c>
      <c r="K198" s="53" t="s">
        <v>1379</v>
      </c>
    </row>
    <row r="199" spans="1:11">
      <c r="A199" s="50" t="s">
        <v>957</v>
      </c>
      <c r="B199" s="53" t="s">
        <v>530</v>
      </c>
      <c r="C199" s="51">
        <v>697914</v>
      </c>
      <c r="D199" s="53" t="s">
        <v>1370</v>
      </c>
      <c r="E199" s="53" t="s">
        <v>1371</v>
      </c>
      <c r="F199" s="53" t="s">
        <v>1230</v>
      </c>
      <c r="G199" s="53" t="s">
        <v>1385</v>
      </c>
      <c r="H199" s="53" t="s">
        <v>1373</v>
      </c>
      <c r="I199" s="53" t="s">
        <v>1378</v>
      </c>
      <c r="J199" s="52">
        <v>43069.525694444441</v>
      </c>
      <c r="K199" s="53" t="s">
        <v>1379</v>
      </c>
    </row>
    <row r="200" spans="1:11">
      <c r="A200" s="50" t="s">
        <v>957</v>
      </c>
      <c r="B200" s="53" t="s">
        <v>454</v>
      </c>
      <c r="C200" s="51">
        <v>699138</v>
      </c>
      <c r="D200" s="53" t="s">
        <v>1370</v>
      </c>
      <c r="E200" s="53" t="s">
        <v>1371</v>
      </c>
      <c r="F200" s="53" t="s">
        <v>1230</v>
      </c>
      <c r="G200" s="53" t="s">
        <v>1377</v>
      </c>
      <c r="H200" s="53" t="s">
        <v>1373</v>
      </c>
      <c r="I200" s="53" t="s">
        <v>1378</v>
      </c>
      <c r="J200" s="52">
        <v>43073.604861111111</v>
      </c>
      <c r="K200" s="53" t="s">
        <v>1379</v>
      </c>
    </row>
    <row r="201" spans="1:11">
      <c r="A201" s="50" t="s">
        <v>957</v>
      </c>
      <c r="B201" s="53" t="s">
        <v>338</v>
      </c>
      <c r="C201" s="51">
        <v>694979</v>
      </c>
      <c r="D201" s="53" t="s">
        <v>1370</v>
      </c>
      <c r="E201" s="53" t="s">
        <v>1371</v>
      </c>
      <c r="F201" s="53" t="s">
        <v>1230</v>
      </c>
      <c r="G201" s="53" t="s">
        <v>1380</v>
      </c>
      <c r="H201" s="53" t="s">
        <v>1373</v>
      </c>
      <c r="I201" s="53" t="s">
        <v>1378</v>
      </c>
      <c r="J201" s="52">
        <v>43080.464583333334</v>
      </c>
      <c r="K201" s="53" t="s">
        <v>1375</v>
      </c>
    </row>
    <row r="202" spans="1:11">
      <c r="A202" s="50" t="s">
        <v>957</v>
      </c>
      <c r="B202" s="53" t="s">
        <v>487</v>
      </c>
      <c r="C202" s="51">
        <v>290299</v>
      </c>
      <c r="D202" s="53" t="s">
        <v>1370</v>
      </c>
      <c r="E202" s="53" t="s">
        <v>1371</v>
      </c>
      <c r="F202" s="53" t="s">
        <v>1230</v>
      </c>
      <c r="G202" s="53" t="s">
        <v>1372</v>
      </c>
      <c r="H202" s="53" t="s">
        <v>1373</v>
      </c>
      <c r="I202" s="53" t="s">
        <v>1374</v>
      </c>
      <c r="J202" s="52">
        <v>43083.46597222222</v>
      </c>
      <c r="K202" s="53" t="s">
        <v>1375</v>
      </c>
    </row>
    <row r="203" spans="1:11">
      <c r="A203" s="50" t="s">
        <v>957</v>
      </c>
      <c r="B203" s="53" t="s">
        <v>559</v>
      </c>
      <c r="C203" s="51">
        <v>694974</v>
      </c>
      <c r="D203" s="53" t="s">
        <v>1370</v>
      </c>
      <c r="E203" s="53" t="s">
        <v>1371</v>
      </c>
      <c r="F203" s="53" t="s">
        <v>1230</v>
      </c>
      <c r="G203" s="53" t="s">
        <v>1380</v>
      </c>
      <c r="H203" s="53" t="s">
        <v>1373</v>
      </c>
      <c r="I203" s="53" t="s">
        <v>1378</v>
      </c>
      <c r="J203" s="52">
        <v>43080.464583333334</v>
      </c>
      <c r="K203" s="53" t="s">
        <v>1375</v>
      </c>
    </row>
    <row r="204" spans="1:11">
      <c r="A204" s="50" t="s">
        <v>957</v>
      </c>
      <c r="B204" s="53" t="s">
        <v>887</v>
      </c>
      <c r="C204" s="51">
        <v>712504</v>
      </c>
      <c r="D204" s="53" t="s">
        <v>1370</v>
      </c>
      <c r="E204" s="53" t="s">
        <v>1371</v>
      </c>
      <c r="F204" s="53" t="s">
        <v>1230</v>
      </c>
      <c r="G204" s="53" t="s">
        <v>1383</v>
      </c>
      <c r="H204" s="53"/>
      <c r="I204" s="53" t="s">
        <v>1384</v>
      </c>
      <c r="J204" s="52">
        <v>43122.481944444444</v>
      </c>
      <c r="K204" s="53" t="s">
        <v>1375</v>
      </c>
    </row>
    <row r="205" spans="1:11">
      <c r="A205" s="50" t="s">
        <v>957</v>
      </c>
      <c r="B205" s="53" t="s">
        <v>604</v>
      </c>
      <c r="C205" s="51">
        <v>290405</v>
      </c>
      <c r="D205" s="53" t="s">
        <v>1370</v>
      </c>
      <c r="E205" s="53" t="s">
        <v>1371</v>
      </c>
      <c r="F205" s="53" t="s">
        <v>1230</v>
      </c>
      <c r="G205" s="53" t="s">
        <v>1372</v>
      </c>
      <c r="H205" s="53" t="s">
        <v>1373</v>
      </c>
      <c r="I205" s="53" t="s">
        <v>1374</v>
      </c>
      <c r="J205" s="52">
        <v>43083.46597222222</v>
      </c>
      <c r="K205" s="53" t="s">
        <v>1375</v>
      </c>
    </row>
    <row r="206" spans="1:11">
      <c r="A206" s="50" t="s">
        <v>957</v>
      </c>
      <c r="B206" s="53" t="s">
        <v>730</v>
      </c>
      <c r="C206" s="51">
        <v>699483</v>
      </c>
      <c r="D206" s="53" t="s">
        <v>1370</v>
      </c>
      <c r="E206" s="53" t="s">
        <v>1371</v>
      </c>
      <c r="F206" s="53" t="s">
        <v>1230</v>
      </c>
      <c r="G206" s="53" t="s">
        <v>1381</v>
      </c>
      <c r="H206" s="53" t="s">
        <v>1373</v>
      </c>
      <c r="I206" s="53" t="s">
        <v>1378</v>
      </c>
      <c r="J206" s="52">
        <v>43075.606944444444</v>
      </c>
      <c r="K206" s="53" t="s">
        <v>1379</v>
      </c>
    </row>
    <row r="207" spans="1:11">
      <c r="A207" s="50" t="s">
        <v>957</v>
      </c>
      <c r="B207" s="53" t="s">
        <v>869</v>
      </c>
      <c r="C207" s="51">
        <v>311453</v>
      </c>
      <c r="D207" s="53" t="s">
        <v>1370</v>
      </c>
      <c r="E207" s="53" t="s">
        <v>1371</v>
      </c>
      <c r="F207" s="53" t="s">
        <v>1230</v>
      </c>
      <c r="G207" s="53" t="s">
        <v>1372</v>
      </c>
      <c r="H207" s="53" t="s">
        <v>1373</v>
      </c>
      <c r="I207" s="53" t="s">
        <v>1374</v>
      </c>
      <c r="J207" s="52">
        <v>43083.46597222222</v>
      </c>
      <c r="K207" s="53" t="s">
        <v>1375</v>
      </c>
    </row>
    <row r="208" spans="1:11">
      <c r="A208" s="50" t="s">
        <v>957</v>
      </c>
      <c r="B208" s="53" t="s">
        <v>767</v>
      </c>
      <c r="C208" s="51">
        <v>311477</v>
      </c>
      <c r="D208" s="53" t="s">
        <v>1370</v>
      </c>
      <c r="E208" s="53" t="s">
        <v>1371</v>
      </c>
      <c r="F208" s="53" t="s">
        <v>1230</v>
      </c>
      <c r="G208" s="53" t="s">
        <v>1372</v>
      </c>
      <c r="H208" s="53" t="s">
        <v>1373</v>
      </c>
      <c r="I208" s="53" t="s">
        <v>1374</v>
      </c>
      <c r="J208" s="52">
        <v>43083.46597222222</v>
      </c>
      <c r="K208" s="53" t="s">
        <v>1375</v>
      </c>
    </row>
    <row r="209" spans="1:11">
      <c r="A209" s="50" t="s">
        <v>957</v>
      </c>
      <c r="B209" s="53" t="s">
        <v>915</v>
      </c>
      <c r="C209" s="51">
        <v>712505</v>
      </c>
      <c r="D209" s="53" t="s">
        <v>1370</v>
      </c>
      <c r="E209" s="53" t="s">
        <v>1371</v>
      </c>
      <c r="F209" s="53" t="s">
        <v>1230</v>
      </c>
      <c r="G209" s="53" t="s">
        <v>1383</v>
      </c>
      <c r="H209" s="53"/>
      <c r="I209" s="53" t="s">
        <v>1384</v>
      </c>
      <c r="J209" s="52">
        <v>43122.481944444444</v>
      </c>
      <c r="K209" s="53" t="s">
        <v>1375</v>
      </c>
    </row>
    <row r="210" spans="1:11">
      <c r="A210" s="50" t="s">
        <v>957</v>
      </c>
      <c r="B210" s="53" t="s">
        <v>369</v>
      </c>
      <c r="C210" s="51">
        <v>700490</v>
      </c>
      <c r="D210" s="53" t="s">
        <v>1370</v>
      </c>
      <c r="E210" s="53" t="s">
        <v>1371</v>
      </c>
      <c r="F210" s="53" t="s">
        <v>1230</v>
      </c>
      <c r="G210" s="53" t="s">
        <v>1380</v>
      </c>
      <c r="H210" s="53" t="s">
        <v>1373</v>
      </c>
      <c r="I210" s="53" t="s">
        <v>1378</v>
      </c>
      <c r="J210" s="52">
        <v>43080.464583333334</v>
      </c>
      <c r="K210" s="53" t="s">
        <v>1375</v>
      </c>
    </row>
    <row r="211" spans="1:11">
      <c r="A211" s="50" t="s">
        <v>957</v>
      </c>
      <c r="B211" s="53" t="s">
        <v>584</v>
      </c>
      <c r="C211" s="51">
        <v>699660</v>
      </c>
      <c r="D211" s="53" t="s">
        <v>1370</v>
      </c>
      <c r="E211" s="53" t="s">
        <v>1371</v>
      </c>
      <c r="F211" s="53" t="s">
        <v>1230</v>
      </c>
      <c r="G211" s="53" t="s">
        <v>1381</v>
      </c>
      <c r="H211" s="53" t="s">
        <v>1373</v>
      </c>
      <c r="I211" s="53" t="s">
        <v>1378</v>
      </c>
      <c r="J211" s="52">
        <v>43075.606944444444</v>
      </c>
      <c r="K211" s="53" t="s">
        <v>1379</v>
      </c>
    </row>
    <row r="212" spans="1:11">
      <c r="A212" s="50" t="s">
        <v>957</v>
      </c>
      <c r="B212" s="53" t="s">
        <v>134</v>
      </c>
      <c r="C212" s="51">
        <v>700385</v>
      </c>
      <c r="D212" s="53" t="s">
        <v>1370</v>
      </c>
      <c r="E212" s="53" t="s">
        <v>1371</v>
      </c>
      <c r="F212" s="53" t="s">
        <v>1230</v>
      </c>
      <c r="G212" s="53" t="s">
        <v>1380</v>
      </c>
      <c r="H212" s="53" t="s">
        <v>1373</v>
      </c>
      <c r="I212" s="53" t="s">
        <v>1378</v>
      </c>
      <c r="J212" s="52">
        <v>43080.464583333334</v>
      </c>
      <c r="K212" s="53" t="s">
        <v>1375</v>
      </c>
    </row>
    <row r="213" spans="1:11">
      <c r="A213" s="50" t="s">
        <v>957</v>
      </c>
      <c r="B213" s="53" t="s">
        <v>220</v>
      </c>
      <c r="C213" s="51">
        <v>317693</v>
      </c>
      <c r="D213" s="53" t="s">
        <v>1370</v>
      </c>
      <c r="E213" s="53" t="s">
        <v>1371</v>
      </c>
      <c r="F213" s="53" t="s">
        <v>1230</v>
      </c>
      <c r="G213" s="53" t="s">
        <v>1372</v>
      </c>
      <c r="H213" s="53" t="s">
        <v>1373</v>
      </c>
      <c r="I213" s="53" t="s">
        <v>1374</v>
      </c>
      <c r="J213" s="52">
        <v>43083.46597222222</v>
      </c>
      <c r="K213" s="53" t="s">
        <v>1375</v>
      </c>
    </row>
    <row r="214" spans="1:11">
      <c r="A214" s="50" t="s">
        <v>957</v>
      </c>
      <c r="B214" s="53" t="s">
        <v>752</v>
      </c>
      <c r="C214" s="51">
        <v>697300</v>
      </c>
      <c r="D214" s="53" t="s">
        <v>1370</v>
      </c>
      <c r="E214" s="53" t="s">
        <v>1371</v>
      </c>
      <c r="F214" s="53" t="s">
        <v>1230</v>
      </c>
      <c r="G214" s="53" t="s">
        <v>1385</v>
      </c>
      <c r="H214" s="53" t="s">
        <v>1373</v>
      </c>
      <c r="I214" s="53" t="s">
        <v>1378</v>
      </c>
      <c r="J214" s="52">
        <v>43069.525694444441</v>
      </c>
      <c r="K214" s="53" t="s">
        <v>1379</v>
      </c>
    </row>
    <row r="215" spans="1:11">
      <c r="A215" s="50" t="s">
        <v>957</v>
      </c>
      <c r="B215" s="53" t="s">
        <v>775</v>
      </c>
      <c r="C215" s="51">
        <v>697976</v>
      </c>
      <c r="D215" s="53" t="s">
        <v>1370</v>
      </c>
      <c r="E215" s="53" t="s">
        <v>1371</v>
      </c>
      <c r="F215" s="53" t="s">
        <v>1230</v>
      </c>
      <c r="G215" s="53" t="s">
        <v>1377</v>
      </c>
      <c r="H215" s="53" t="s">
        <v>1373</v>
      </c>
      <c r="I215" s="53" t="s">
        <v>1378</v>
      </c>
      <c r="J215" s="52">
        <v>43073.604861111111</v>
      </c>
      <c r="K215" s="53" t="s">
        <v>1379</v>
      </c>
    </row>
    <row r="216" spans="1:11">
      <c r="A216" s="50" t="s">
        <v>957</v>
      </c>
      <c r="B216" s="53" t="s">
        <v>242</v>
      </c>
      <c r="C216" s="51">
        <v>697305</v>
      </c>
      <c r="D216" s="53" t="s">
        <v>1370</v>
      </c>
      <c r="E216" s="53" t="s">
        <v>1371</v>
      </c>
      <c r="F216" s="53" t="s">
        <v>1230</v>
      </c>
      <c r="G216" s="53" t="s">
        <v>1385</v>
      </c>
      <c r="H216" s="53" t="s">
        <v>1373</v>
      </c>
      <c r="I216" s="53" t="s">
        <v>1378</v>
      </c>
      <c r="J216" s="52">
        <v>43069.525694444441</v>
      </c>
      <c r="K216" s="53" t="s">
        <v>1379</v>
      </c>
    </row>
    <row r="217" spans="1:11">
      <c r="A217" s="50" t="s">
        <v>957</v>
      </c>
      <c r="B217" s="53" t="s">
        <v>1391</v>
      </c>
      <c r="C217" s="51">
        <v>712696</v>
      </c>
      <c r="D217" s="53" t="s">
        <v>1370</v>
      </c>
      <c r="E217" s="53" t="s">
        <v>1371</v>
      </c>
      <c r="F217" s="53" t="s">
        <v>1230</v>
      </c>
      <c r="G217" s="53" t="s">
        <v>1383</v>
      </c>
      <c r="H217" s="53" t="s">
        <v>1373</v>
      </c>
      <c r="I217" s="53" t="s">
        <v>1384</v>
      </c>
      <c r="J217" s="52">
        <v>43122.481944444444</v>
      </c>
      <c r="K217" s="53" t="s">
        <v>1375</v>
      </c>
    </row>
    <row r="218" spans="1:11">
      <c r="A218" s="50" t="s">
        <v>957</v>
      </c>
      <c r="B218" s="53" t="s">
        <v>348</v>
      </c>
      <c r="C218" s="51">
        <v>694983</v>
      </c>
      <c r="D218" s="53" t="s">
        <v>1370</v>
      </c>
      <c r="E218" s="53" t="s">
        <v>1371</v>
      </c>
      <c r="F218" s="53" t="s">
        <v>1230</v>
      </c>
      <c r="G218" s="53" t="s">
        <v>1385</v>
      </c>
      <c r="H218" s="53" t="s">
        <v>1373</v>
      </c>
      <c r="I218" s="53" t="s">
        <v>1378</v>
      </c>
      <c r="J218" s="52">
        <v>43069.525694444441</v>
      </c>
      <c r="K218" s="53" t="s">
        <v>1379</v>
      </c>
    </row>
    <row r="219" spans="1:11">
      <c r="A219" s="50" t="s">
        <v>957</v>
      </c>
      <c r="B219" s="53" t="s">
        <v>542</v>
      </c>
      <c r="C219" s="51">
        <v>694978</v>
      </c>
      <c r="D219" s="53" t="s">
        <v>1370</v>
      </c>
      <c r="E219" s="53" t="s">
        <v>1371</v>
      </c>
      <c r="F219" s="53" t="s">
        <v>1230</v>
      </c>
      <c r="G219" s="53" t="s">
        <v>1380</v>
      </c>
      <c r="H219" s="53" t="s">
        <v>1373</v>
      </c>
      <c r="I219" s="53" t="s">
        <v>1378</v>
      </c>
      <c r="J219" s="52">
        <v>43080.464583333334</v>
      </c>
      <c r="K219" s="53" t="s">
        <v>1375</v>
      </c>
    </row>
    <row r="220" spans="1:11">
      <c r="A220" s="50" t="s">
        <v>957</v>
      </c>
      <c r="B220" s="53" t="s">
        <v>875</v>
      </c>
      <c r="C220" s="51">
        <v>699658</v>
      </c>
      <c r="D220" s="53" t="s">
        <v>1370</v>
      </c>
      <c r="E220" s="53" t="s">
        <v>1371</v>
      </c>
      <c r="F220" s="53" t="s">
        <v>1230</v>
      </c>
      <c r="G220" s="53" t="s">
        <v>1381</v>
      </c>
      <c r="H220" s="53" t="s">
        <v>1373</v>
      </c>
      <c r="I220" s="53" t="s">
        <v>1378</v>
      </c>
      <c r="J220" s="52">
        <v>43075.606944444444</v>
      </c>
      <c r="K220" s="53" t="s">
        <v>1379</v>
      </c>
    </row>
    <row r="221" spans="1:11">
      <c r="A221" s="50" t="s">
        <v>957</v>
      </c>
      <c r="B221" s="53" t="s">
        <v>798</v>
      </c>
      <c r="C221" s="51">
        <v>699967</v>
      </c>
      <c r="D221" s="53" t="s">
        <v>1370</v>
      </c>
      <c r="E221" s="53" t="s">
        <v>1371</v>
      </c>
      <c r="F221" s="53" t="s">
        <v>1230</v>
      </c>
      <c r="G221" s="53" t="s">
        <v>1380</v>
      </c>
      <c r="H221" s="53" t="s">
        <v>1373</v>
      </c>
      <c r="I221" s="53" t="s">
        <v>1378</v>
      </c>
      <c r="J221" s="52">
        <v>43080.464583333334</v>
      </c>
      <c r="K221" s="53" t="s">
        <v>1375</v>
      </c>
    </row>
    <row r="222" spans="1:11">
      <c r="A222" s="50" t="s">
        <v>957</v>
      </c>
      <c r="B222" s="53" t="s">
        <v>886</v>
      </c>
      <c r="C222" s="51">
        <v>694999</v>
      </c>
      <c r="D222" s="53" t="s">
        <v>1370</v>
      </c>
      <c r="E222" s="53" t="s">
        <v>1371</v>
      </c>
      <c r="F222" s="53" t="s">
        <v>1230</v>
      </c>
      <c r="G222" s="53" t="s">
        <v>1380</v>
      </c>
      <c r="H222" s="53" t="s">
        <v>1373</v>
      </c>
      <c r="I222" s="53" t="s">
        <v>1378</v>
      </c>
      <c r="J222" s="52">
        <v>43080.464583333334</v>
      </c>
      <c r="K222" s="53" t="s">
        <v>1375</v>
      </c>
    </row>
    <row r="223" spans="1:11">
      <c r="A223" s="50" t="s">
        <v>957</v>
      </c>
      <c r="B223" s="53" t="s">
        <v>844</v>
      </c>
      <c r="C223" s="51">
        <v>701930</v>
      </c>
      <c r="D223" s="53" t="s">
        <v>1370</v>
      </c>
      <c r="E223" s="53" t="s">
        <v>1371</v>
      </c>
      <c r="F223" s="53" t="s">
        <v>1230</v>
      </c>
      <c r="G223" s="53" t="s">
        <v>1372</v>
      </c>
      <c r="H223" s="53" t="s">
        <v>1373</v>
      </c>
      <c r="I223" s="53" t="s">
        <v>1374</v>
      </c>
      <c r="J223" s="52">
        <v>43083.46597222222</v>
      </c>
      <c r="K223" s="53" t="s">
        <v>1375</v>
      </c>
    </row>
    <row r="224" spans="1:11">
      <c r="A224" s="50" t="s">
        <v>957</v>
      </c>
      <c r="B224" s="53" t="s">
        <v>1392</v>
      </c>
      <c r="C224" s="51">
        <v>694971</v>
      </c>
      <c r="D224" s="53" t="s">
        <v>1370</v>
      </c>
      <c r="E224" s="53" t="s">
        <v>1371</v>
      </c>
      <c r="F224" s="53" t="s">
        <v>1230</v>
      </c>
      <c r="G224" s="53" t="s">
        <v>1381</v>
      </c>
      <c r="H224" s="53" t="s">
        <v>1373</v>
      </c>
      <c r="I224" s="53" t="s">
        <v>1378</v>
      </c>
      <c r="J224" s="52">
        <v>43075.606944444444</v>
      </c>
      <c r="K224" s="53" t="s">
        <v>1379</v>
      </c>
    </row>
    <row r="225" spans="1:11">
      <c r="A225" s="50" t="s">
        <v>957</v>
      </c>
      <c r="B225" s="53" t="s">
        <v>568</v>
      </c>
      <c r="C225" s="51">
        <v>700386</v>
      </c>
      <c r="D225" s="53" t="s">
        <v>1370</v>
      </c>
      <c r="E225" s="53" t="s">
        <v>1371</v>
      </c>
      <c r="F225" s="53" t="s">
        <v>1230</v>
      </c>
      <c r="G225" s="53" t="s">
        <v>1380</v>
      </c>
      <c r="H225" s="53" t="s">
        <v>1373</v>
      </c>
      <c r="I225" s="53" t="s">
        <v>1378</v>
      </c>
      <c r="J225" s="52">
        <v>43080.464583333334</v>
      </c>
      <c r="K225" s="53" t="s">
        <v>1375</v>
      </c>
    </row>
    <row r="226" spans="1:11">
      <c r="A226" s="50" t="s">
        <v>957</v>
      </c>
      <c r="B226" s="53" t="s">
        <v>926</v>
      </c>
      <c r="C226" s="51">
        <v>697909</v>
      </c>
      <c r="D226" s="53" t="s">
        <v>1370</v>
      </c>
      <c r="E226" s="53" t="s">
        <v>1371</v>
      </c>
      <c r="F226" s="53" t="s">
        <v>1230</v>
      </c>
      <c r="G226" s="53" t="s">
        <v>1385</v>
      </c>
      <c r="H226" s="53" t="s">
        <v>1373</v>
      </c>
      <c r="I226" s="53" t="s">
        <v>1378</v>
      </c>
      <c r="J226" s="52">
        <v>43069.525694444441</v>
      </c>
      <c r="K226" s="53" t="s">
        <v>1379</v>
      </c>
    </row>
    <row r="227" spans="1:11">
      <c r="A227" s="50" t="s">
        <v>957</v>
      </c>
      <c r="B227" s="53" t="s">
        <v>312</v>
      </c>
      <c r="C227" s="51">
        <v>697308</v>
      </c>
      <c r="D227" s="53" t="s">
        <v>1370</v>
      </c>
      <c r="E227" s="53" t="s">
        <v>1371</v>
      </c>
      <c r="F227" s="53" t="s">
        <v>1230</v>
      </c>
      <c r="G227" s="53" t="s">
        <v>1385</v>
      </c>
      <c r="H227" s="53" t="s">
        <v>1373</v>
      </c>
      <c r="I227" s="53" t="s">
        <v>1378</v>
      </c>
      <c r="J227" s="52">
        <v>43069.525694444441</v>
      </c>
      <c r="K227" s="53" t="s">
        <v>1379</v>
      </c>
    </row>
    <row r="228" spans="1:11">
      <c r="A228" s="50" t="s">
        <v>957</v>
      </c>
      <c r="B228" s="53" t="s">
        <v>861</v>
      </c>
      <c r="C228" s="51">
        <v>697302</v>
      </c>
      <c r="D228" s="53" t="s">
        <v>1370</v>
      </c>
      <c r="E228" s="53" t="s">
        <v>1371</v>
      </c>
      <c r="F228" s="53" t="s">
        <v>1230</v>
      </c>
      <c r="G228" s="53" t="s">
        <v>1385</v>
      </c>
      <c r="H228" s="53" t="s">
        <v>1373</v>
      </c>
      <c r="I228" s="53" t="s">
        <v>1378</v>
      </c>
      <c r="J228" s="52">
        <v>43069.525694444441</v>
      </c>
      <c r="K228" s="53" t="s">
        <v>1379</v>
      </c>
    </row>
    <row r="229" spans="1:11">
      <c r="A229" s="50" t="s">
        <v>957</v>
      </c>
      <c r="B229" s="53" t="s">
        <v>789</v>
      </c>
      <c r="C229" s="51">
        <v>697906</v>
      </c>
      <c r="D229" s="53" t="s">
        <v>1370</v>
      </c>
      <c r="E229" s="53" t="s">
        <v>1371</v>
      </c>
      <c r="F229" s="53" t="s">
        <v>1230</v>
      </c>
      <c r="G229" s="53" t="s">
        <v>1385</v>
      </c>
      <c r="H229" s="53" t="s">
        <v>1373</v>
      </c>
      <c r="I229" s="53" t="s">
        <v>1378</v>
      </c>
      <c r="J229" s="52">
        <v>43069.525694444441</v>
      </c>
      <c r="K229" s="53" t="s">
        <v>1379</v>
      </c>
    </row>
    <row r="230" spans="1:11">
      <c r="A230" s="50" t="s">
        <v>957</v>
      </c>
      <c r="B230" s="53" t="s">
        <v>912</v>
      </c>
      <c r="C230" s="51">
        <v>697912</v>
      </c>
      <c r="D230" s="53" t="s">
        <v>1370</v>
      </c>
      <c r="E230" s="53" t="s">
        <v>1371</v>
      </c>
      <c r="F230" s="53" t="s">
        <v>1230</v>
      </c>
      <c r="G230" s="53" t="s">
        <v>1385</v>
      </c>
      <c r="H230" s="53" t="s">
        <v>1373</v>
      </c>
      <c r="I230" s="53" t="s">
        <v>1378</v>
      </c>
      <c r="J230" s="52">
        <v>43069.525694444441</v>
      </c>
      <c r="K230" s="53" t="s">
        <v>1379</v>
      </c>
    </row>
    <row r="231" spans="1:11">
      <c r="A231" s="50" t="s">
        <v>957</v>
      </c>
      <c r="B231" s="53" t="s">
        <v>211</v>
      </c>
      <c r="C231" s="51">
        <v>695009</v>
      </c>
      <c r="D231" s="53" t="s">
        <v>1370</v>
      </c>
      <c r="E231" s="53" t="s">
        <v>1371</v>
      </c>
      <c r="F231" s="53" t="s">
        <v>1230</v>
      </c>
      <c r="G231" s="53" t="s">
        <v>1381</v>
      </c>
      <c r="H231" s="53" t="s">
        <v>1373</v>
      </c>
      <c r="I231" s="53" t="s">
        <v>1378</v>
      </c>
      <c r="J231" s="52">
        <v>43075.606944444444</v>
      </c>
      <c r="K231" s="53" t="s">
        <v>1379</v>
      </c>
    </row>
    <row r="232" spans="1:11">
      <c r="A232" s="50" t="s">
        <v>957</v>
      </c>
      <c r="B232" s="53" t="s">
        <v>737</v>
      </c>
      <c r="C232" s="51">
        <v>697301</v>
      </c>
      <c r="D232" s="53" t="s">
        <v>1370</v>
      </c>
      <c r="E232" s="53" t="s">
        <v>1371</v>
      </c>
      <c r="F232" s="53" t="s">
        <v>1230</v>
      </c>
      <c r="G232" s="53" t="s">
        <v>1385</v>
      </c>
      <c r="H232" s="53" t="s">
        <v>1373</v>
      </c>
      <c r="I232" s="53" t="s">
        <v>1378</v>
      </c>
      <c r="J232" s="52">
        <v>43069.525694444441</v>
      </c>
      <c r="K232" s="53" t="s">
        <v>1379</v>
      </c>
    </row>
    <row r="233" spans="1:11">
      <c r="A233" s="50" t="s">
        <v>957</v>
      </c>
      <c r="B233" s="53" t="s">
        <v>257</v>
      </c>
      <c r="C233" s="51">
        <v>694969</v>
      </c>
      <c r="D233" s="53" t="s">
        <v>1370</v>
      </c>
      <c r="E233" s="53" t="s">
        <v>1371</v>
      </c>
      <c r="F233" s="53" t="s">
        <v>1230</v>
      </c>
      <c r="G233" s="53" t="s">
        <v>1385</v>
      </c>
      <c r="H233" s="53" t="s">
        <v>1373</v>
      </c>
      <c r="I233" s="53" t="s">
        <v>1378</v>
      </c>
      <c r="J233" s="52">
        <v>43069.525694444441</v>
      </c>
      <c r="K233" s="53" t="s">
        <v>1379</v>
      </c>
    </row>
    <row r="234" spans="1:11">
      <c r="A234" s="50" t="s">
        <v>957</v>
      </c>
      <c r="B234" s="53" t="s">
        <v>403</v>
      </c>
      <c r="C234" s="51">
        <v>697306</v>
      </c>
      <c r="D234" s="53" t="s">
        <v>1370</v>
      </c>
      <c r="E234" s="53" t="s">
        <v>1371</v>
      </c>
      <c r="F234" s="53" t="s">
        <v>1230</v>
      </c>
      <c r="G234" s="53" t="s">
        <v>1385</v>
      </c>
      <c r="H234" s="53" t="s">
        <v>1373</v>
      </c>
      <c r="I234" s="53" t="s">
        <v>1378</v>
      </c>
      <c r="J234" s="52">
        <v>43069.525694444441</v>
      </c>
      <c r="K234" s="53" t="s">
        <v>1379</v>
      </c>
    </row>
    <row r="235" spans="1:11">
      <c r="A235" s="50" t="s">
        <v>957</v>
      </c>
      <c r="B235" s="53" t="s">
        <v>285</v>
      </c>
      <c r="C235" s="51">
        <v>712701</v>
      </c>
      <c r="D235" s="53" t="s">
        <v>1370</v>
      </c>
      <c r="E235" s="53" t="s">
        <v>1371</v>
      </c>
      <c r="F235" s="53" t="s">
        <v>1230</v>
      </c>
      <c r="G235" s="53" t="s">
        <v>1383</v>
      </c>
      <c r="H235" s="53" t="s">
        <v>1373</v>
      </c>
      <c r="I235" s="53" t="s">
        <v>1384</v>
      </c>
      <c r="J235" s="52">
        <v>43122.481944444444</v>
      </c>
      <c r="K235" s="53" t="s">
        <v>1375</v>
      </c>
    </row>
    <row r="236" spans="1:11">
      <c r="A236" s="50" t="s">
        <v>957</v>
      </c>
      <c r="B236" s="53" t="s">
        <v>756</v>
      </c>
      <c r="C236" s="51">
        <v>701936</v>
      </c>
      <c r="D236" s="53" t="s">
        <v>1370</v>
      </c>
      <c r="E236" s="53" t="s">
        <v>1371</v>
      </c>
      <c r="F236" s="53" t="s">
        <v>1230</v>
      </c>
      <c r="G236" s="53" t="s">
        <v>1372</v>
      </c>
      <c r="H236" s="53" t="s">
        <v>1373</v>
      </c>
      <c r="I236" s="53" t="s">
        <v>1374</v>
      </c>
      <c r="J236" s="52">
        <v>43083.46597222222</v>
      </c>
      <c r="K236" s="53" t="s">
        <v>1375</v>
      </c>
    </row>
    <row r="237" spans="1:11">
      <c r="A237" s="50" t="s">
        <v>957</v>
      </c>
      <c r="B237" s="53" t="s">
        <v>505</v>
      </c>
      <c r="C237" s="51">
        <v>58084</v>
      </c>
      <c r="D237" s="53" t="s">
        <v>1370</v>
      </c>
      <c r="E237" s="53" t="s">
        <v>1371</v>
      </c>
      <c r="F237" s="53" t="s">
        <v>1230</v>
      </c>
      <c r="G237" s="53" t="s">
        <v>1372</v>
      </c>
      <c r="H237" s="53" t="s">
        <v>1373</v>
      </c>
      <c r="I237" s="53"/>
      <c r="J237" s="52">
        <v>43083.46597222222</v>
      </c>
      <c r="K237" s="53" t="s">
        <v>1375</v>
      </c>
    </row>
    <row r="238" spans="1:11">
      <c r="A238" s="50" t="s">
        <v>957</v>
      </c>
      <c r="B238" s="53" t="s">
        <v>764</v>
      </c>
      <c r="C238" s="51">
        <v>701929</v>
      </c>
      <c r="D238" s="53" t="s">
        <v>1370</v>
      </c>
      <c r="E238" s="53" t="s">
        <v>1371</v>
      </c>
      <c r="F238" s="53" t="s">
        <v>1230</v>
      </c>
      <c r="G238" s="53" t="s">
        <v>1372</v>
      </c>
      <c r="H238" s="53" t="s">
        <v>1373</v>
      </c>
      <c r="I238" s="53" t="s">
        <v>1374</v>
      </c>
      <c r="J238" s="52">
        <v>43083.46597222222</v>
      </c>
      <c r="K238" s="53" t="s">
        <v>1375</v>
      </c>
    </row>
    <row r="239" spans="1:11">
      <c r="A239" s="50" t="s">
        <v>957</v>
      </c>
      <c r="B239" s="53" t="s">
        <v>740</v>
      </c>
      <c r="C239" s="51">
        <v>695006</v>
      </c>
      <c r="D239" s="53" t="s">
        <v>1370</v>
      </c>
      <c r="E239" s="53" t="s">
        <v>1371</v>
      </c>
      <c r="F239" s="53" t="s">
        <v>1230</v>
      </c>
      <c r="G239" s="53" t="s">
        <v>1381</v>
      </c>
      <c r="H239" s="53" t="s">
        <v>1373</v>
      </c>
      <c r="I239" s="53" t="s">
        <v>1378</v>
      </c>
      <c r="J239" s="52">
        <v>43075.606944444444</v>
      </c>
      <c r="K239" s="53" t="s">
        <v>1379</v>
      </c>
    </row>
    <row r="240" spans="1:11">
      <c r="A240" s="50" t="s">
        <v>957</v>
      </c>
      <c r="B240" s="53" t="s">
        <v>195</v>
      </c>
      <c r="C240" s="51">
        <v>697304</v>
      </c>
      <c r="D240" s="53" t="s">
        <v>1370</v>
      </c>
      <c r="E240" s="53" t="s">
        <v>1371</v>
      </c>
      <c r="F240" s="53" t="s">
        <v>1230</v>
      </c>
      <c r="G240" s="53" t="s">
        <v>1385</v>
      </c>
      <c r="H240" s="53" t="s">
        <v>1373</v>
      </c>
      <c r="I240" s="53" t="s">
        <v>1378</v>
      </c>
      <c r="J240" s="52">
        <v>43069.525694444441</v>
      </c>
      <c r="K240" s="53" t="s">
        <v>1379</v>
      </c>
    </row>
    <row r="241" spans="1:11">
      <c r="A241" s="50" t="s">
        <v>957</v>
      </c>
      <c r="B241" s="53" t="s">
        <v>577</v>
      </c>
      <c r="C241" s="51">
        <v>694972</v>
      </c>
      <c r="D241" s="53" t="s">
        <v>1370</v>
      </c>
      <c r="E241" s="53" t="s">
        <v>1371</v>
      </c>
      <c r="F241" s="53" t="s">
        <v>1230</v>
      </c>
      <c r="G241" s="53" t="s">
        <v>1385</v>
      </c>
      <c r="H241" s="53" t="s">
        <v>1373</v>
      </c>
      <c r="I241" s="53" t="s">
        <v>1378</v>
      </c>
      <c r="J241" s="52">
        <v>43069.525694444441</v>
      </c>
      <c r="K241" s="53" t="s">
        <v>1379</v>
      </c>
    </row>
    <row r="242" spans="1:11">
      <c r="A242" s="50" t="s">
        <v>957</v>
      </c>
      <c r="B242" s="53" t="s">
        <v>152</v>
      </c>
      <c r="C242" s="51">
        <v>695011</v>
      </c>
      <c r="D242" s="53" t="s">
        <v>1370</v>
      </c>
      <c r="E242" s="53" t="s">
        <v>1371</v>
      </c>
      <c r="F242" s="53" t="s">
        <v>1230</v>
      </c>
      <c r="G242" s="53" t="s">
        <v>1377</v>
      </c>
      <c r="H242" s="53" t="s">
        <v>1373</v>
      </c>
      <c r="I242" s="53" t="s">
        <v>1378</v>
      </c>
      <c r="J242" s="52">
        <v>43073.604861111111</v>
      </c>
      <c r="K242" s="53" t="s">
        <v>1379</v>
      </c>
    </row>
    <row r="243" spans="1:11">
      <c r="A243" s="50" t="s">
        <v>957</v>
      </c>
      <c r="B243" s="53" t="s">
        <v>743</v>
      </c>
      <c r="C243" s="51">
        <v>698092</v>
      </c>
      <c r="D243" s="53" t="s">
        <v>1370</v>
      </c>
      <c r="E243" s="53" t="s">
        <v>1371</v>
      </c>
      <c r="F243" s="53" t="s">
        <v>1230</v>
      </c>
      <c r="G243" s="53" t="s">
        <v>1377</v>
      </c>
      <c r="H243" s="53" t="s">
        <v>1373</v>
      </c>
      <c r="I243" s="53" t="s">
        <v>1378</v>
      </c>
      <c r="J243" s="52">
        <v>43073.604861111111</v>
      </c>
      <c r="K243" s="53" t="s">
        <v>1379</v>
      </c>
    </row>
    <row r="244" spans="1:11">
      <c r="A244" s="50" t="s">
        <v>957</v>
      </c>
      <c r="B244" s="53" t="s">
        <v>496</v>
      </c>
      <c r="C244" s="51">
        <v>699319</v>
      </c>
      <c r="D244" s="53" t="s">
        <v>1370</v>
      </c>
      <c r="E244" s="53" t="s">
        <v>1371</v>
      </c>
      <c r="F244" s="53" t="s">
        <v>1230</v>
      </c>
      <c r="G244" s="53" t="s">
        <v>1377</v>
      </c>
      <c r="H244" s="53" t="s">
        <v>1373</v>
      </c>
      <c r="I244" s="53" t="s">
        <v>1378</v>
      </c>
      <c r="J244" s="52">
        <v>43073.604861111111</v>
      </c>
      <c r="K244" s="53" t="s">
        <v>1379</v>
      </c>
    </row>
    <row r="245" spans="1:11">
      <c r="A245" s="50" t="s">
        <v>957</v>
      </c>
      <c r="B245" s="53" t="s">
        <v>259</v>
      </c>
      <c r="C245" s="51">
        <v>712649</v>
      </c>
      <c r="D245" s="53" t="s">
        <v>1370</v>
      </c>
      <c r="E245" s="53" t="s">
        <v>1371</v>
      </c>
      <c r="F245" s="53" t="s">
        <v>1230</v>
      </c>
      <c r="G245" s="53" t="s">
        <v>1383</v>
      </c>
      <c r="H245" s="53" t="s">
        <v>1373</v>
      </c>
      <c r="I245" s="53" t="s">
        <v>1384</v>
      </c>
      <c r="J245" s="52">
        <v>43122.481944444444</v>
      </c>
      <c r="K245" s="53" t="s">
        <v>1375</v>
      </c>
    </row>
    <row r="246" spans="1:11">
      <c r="A246" s="50" t="s">
        <v>957</v>
      </c>
      <c r="B246" s="53" t="s">
        <v>862</v>
      </c>
      <c r="C246" s="51">
        <v>344906</v>
      </c>
      <c r="D246" s="53" t="s">
        <v>1370</v>
      </c>
      <c r="E246" s="53" t="s">
        <v>1371</v>
      </c>
      <c r="F246" s="53" t="s">
        <v>1230</v>
      </c>
      <c r="G246" s="53" t="s">
        <v>1372</v>
      </c>
      <c r="H246" s="53" t="s">
        <v>1373</v>
      </c>
      <c r="I246" s="53" t="s">
        <v>1374</v>
      </c>
      <c r="J246" s="52">
        <v>43083.46597222222</v>
      </c>
      <c r="K246" s="53" t="s">
        <v>1375</v>
      </c>
    </row>
    <row r="247" spans="1:11">
      <c r="A247" s="50" t="s">
        <v>957</v>
      </c>
      <c r="B247" s="53" t="s">
        <v>705</v>
      </c>
      <c r="C247" s="51">
        <v>344941</v>
      </c>
      <c r="D247" s="53" t="s">
        <v>1370</v>
      </c>
      <c r="E247" s="53" t="s">
        <v>1371</v>
      </c>
      <c r="F247" s="53" t="s">
        <v>1230</v>
      </c>
      <c r="G247" s="53" t="s">
        <v>1372</v>
      </c>
      <c r="H247" s="53" t="s">
        <v>1373</v>
      </c>
      <c r="I247" s="53" t="s">
        <v>1374</v>
      </c>
      <c r="J247" s="52">
        <v>43083.46597222222</v>
      </c>
      <c r="K247" s="53" t="s">
        <v>1375</v>
      </c>
    </row>
    <row r="248" spans="1:11">
      <c r="A248" s="50" t="s">
        <v>957</v>
      </c>
      <c r="B248" s="53" t="s">
        <v>882</v>
      </c>
      <c r="C248" s="51">
        <v>699316</v>
      </c>
      <c r="D248" s="53" t="s">
        <v>1370</v>
      </c>
      <c r="E248" s="53" t="s">
        <v>1371</v>
      </c>
      <c r="F248" s="53" t="s">
        <v>1230</v>
      </c>
      <c r="G248" s="53" t="s">
        <v>1377</v>
      </c>
      <c r="H248" s="53" t="s">
        <v>1373</v>
      </c>
      <c r="I248" s="53" t="s">
        <v>1378</v>
      </c>
      <c r="J248" s="52">
        <v>43073.604861111111</v>
      </c>
      <c r="K248" s="53" t="s">
        <v>1379</v>
      </c>
    </row>
    <row r="249" spans="1:11">
      <c r="A249" s="50" t="s">
        <v>957</v>
      </c>
      <c r="B249" s="53" t="s">
        <v>696</v>
      </c>
      <c r="C249" s="51">
        <v>694992</v>
      </c>
      <c r="D249" s="53" t="s">
        <v>1370</v>
      </c>
      <c r="E249" s="53" t="s">
        <v>1371</v>
      </c>
      <c r="F249" s="53" t="s">
        <v>1230</v>
      </c>
      <c r="G249" s="53" t="s">
        <v>1377</v>
      </c>
      <c r="H249" s="53" t="s">
        <v>1373</v>
      </c>
      <c r="I249" s="53" t="s">
        <v>1378</v>
      </c>
      <c r="J249" s="52">
        <v>43073.604861111111</v>
      </c>
      <c r="K249" s="53" t="s">
        <v>1379</v>
      </c>
    </row>
    <row r="250" spans="1:11">
      <c r="A250" s="50" t="s">
        <v>957</v>
      </c>
      <c r="B250" s="53" t="s">
        <v>187</v>
      </c>
      <c r="C250" s="51">
        <v>695029</v>
      </c>
      <c r="D250" s="53" t="s">
        <v>1370</v>
      </c>
      <c r="E250" s="53" t="s">
        <v>1371</v>
      </c>
      <c r="F250" s="53" t="s">
        <v>1230</v>
      </c>
      <c r="G250" s="53" t="s">
        <v>1377</v>
      </c>
      <c r="H250" s="53" t="s">
        <v>1373</v>
      </c>
      <c r="I250" s="53" t="s">
        <v>1378</v>
      </c>
      <c r="J250" s="52">
        <v>43073.604861111111</v>
      </c>
      <c r="K250" s="53" t="s">
        <v>1379</v>
      </c>
    </row>
    <row r="251" spans="1:11">
      <c r="A251" s="50" t="s">
        <v>957</v>
      </c>
      <c r="B251" s="53" t="s">
        <v>258</v>
      </c>
      <c r="C251" s="51">
        <v>702124</v>
      </c>
      <c r="D251" s="53" t="s">
        <v>1370</v>
      </c>
      <c r="E251" s="53" t="s">
        <v>1371</v>
      </c>
      <c r="F251" s="53" t="s">
        <v>1230</v>
      </c>
      <c r="G251" s="53" t="s">
        <v>1372</v>
      </c>
      <c r="H251" s="53" t="s">
        <v>1373</v>
      </c>
      <c r="I251" s="53" t="s">
        <v>1374</v>
      </c>
      <c r="J251" s="52">
        <v>43083.46597222222</v>
      </c>
      <c r="K251" s="53" t="s">
        <v>1375</v>
      </c>
    </row>
    <row r="252" spans="1:11">
      <c r="A252" s="50" t="s">
        <v>957</v>
      </c>
      <c r="B252" s="53" t="s">
        <v>909</v>
      </c>
      <c r="C252" s="51">
        <v>698094</v>
      </c>
      <c r="D252" s="53" t="s">
        <v>1370</v>
      </c>
      <c r="E252" s="53" t="s">
        <v>1371</v>
      </c>
      <c r="F252" s="53" t="s">
        <v>1230</v>
      </c>
      <c r="G252" s="53" t="s">
        <v>1377</v>
      </c>
      <c r="H252" s="53" t="s">
        <v>1373</v>
      </c>
      <c r="I252" s="53" t="s">
        <v>1378</v>
      </c>
      <c r="J252" s="52">
        <v>43073.604861111111</v>
      </c>
      <c r="K252" s="53" t="s">
        <v>1379</v>
      </c>
    </row>
    <row r="253" spans="1:11">
      <c r="A253" s="50" t="s">
        <v>957</v>
      </c>
      <c r="B253" s="53" t="s">
        <v>267</v>
      </c>
      <c r="C253" s="51">
        <v>345111</v>
      </c>
      <c r="D253" s="53" t="s">
        <v>1370</v>
      </c>
      <c r="E253" s="53" t="s">
        <v>1371</v>
      </c>
      <c r="F253" s="53" t="s">
        <v>1230</v>
      </c>
      <c r="G253" s="53" t="s">
        <v>1372</v>
      </c>
      <c r="H253" s="53" t="s">
        <v>1373</v>
      </c>
      <c r="I253" s="53" t="s">
        <v>1374</v>
      </c>
      <c r="J253" s="52">
        <v>43083.46597222222</v>
      </c>
      <c r="K253" s="53" t="s">
        <v>1375</v>
      </c>
    </row>
    <row r="254" spans="1:11">
      <c r="A254" s="50" t="s">
        <v>957</v>
      </c>
      <c r="B254" s="53" t="s">
        <v>178</v>
      </c>
      <c r="C254" s="51">
        <v>700477</v>
      </c>
      <c r="D254" s="53" t="s">
        <v>1370</v>
      </c>
      <c r="E254" s="53" t="s">
        <v>1371</v>
      </c>
      <c r="F254" s="53" t="s">
        <v>1230</v>
      </c>
      <c r="G254" s="53" t="s">
        <v>1380</v>
      </c>
      <c r="H254" s="53" t="s">
        <v>1373</v>
      </c>
      <c r="I254" s="53" t="s">
        <v>1378</v>
      </c>
      <c r="J254" s="52">
        <v>43080.464583333334</v>
      </c>
      <c r="K254" s="53" t="s">
        <v>1375</v>
      </c>
    </row>
    <row r="255" spans="1:11">
      <c r="A255" s="50" t="s">
        <v>957</v>
      </c>
      <c r="B255" s="53" t="s">
        <v>418</v>
      </c>
      <c r="C255" s="51">
        <v>698095</v>
      </c>
      <c r="D255" s="53" t="s">
        <v>1370</v>
      </c>
      <c r="E255" s="53" t="s">
        <v>1371</v>
      </c>
      <c r="F255" s="53" t="s">
        <v>1230</v>
      </c>
      <c r="G255" s="53" t="s">
        <v>1377</v>
      </c>
      <c r="H255" s="53" t="s">
        <v>1373</v>
      </c>
      <c r="I255" s="53" t="s">
        <v>1378</v>
      </c>
      <c r="J255" s="52">
        <v>43073.604861111111</v>
      </c>
      <c r="K255" s="53" t="s">
        <v>1379</v>
      </c>
    </row>
    <row r="256" spans="1:11">
      <c r="A256" s="50" t="s">
        <v>957</v>
      </c>
      <c r="B256" s="53" t="s">
        <v>714</v>
      </c>
      <c r="C256" s="51">
        <v>698098</v>
      </c>
      <c r="D256" s="53" t="s">
        <v>1370</v>
      </c>
      <c r="E256" s="53" t="s">
        <v>1371</v>
      </c>
      <c r="F256" s="53" t="s">
        <v>1230</v>
      </c>
      <c r="G256" s="53" t="s">
        <v>1377</v>
      </c>
      <c r="H256" s="53" t="s">
        <v>1373</v>
      </c>
      <c r="I256" s="53" t="s">
        <v>1378</v>
      </c>
      <c r="J256" s="52">
        <v>43073.604861111111</v>
      </c>
      <c r="K256" s="53" t="s">
        <v>1379</v>
      </c>
    </row>
    <row r="257" spans="1:11">
      <c r="A257" s="50" t="s">
        <v>957</v>
      </c>
      <c r="B257" s="53" t="s">
        <v>917</v>
      </c>
      <c r="C257" s="51">
        <v>700390</v>
      </c>
      <c r="D257" s="53" t="s">
        <v>1370</v>
      </c>
      <c r="E257" s="53" t="s">
        <v>1371</v>
      </c>
      <c r="F257" s="53" t="s">
        <v>1230</v>
      </c>
      <c r="G257" s="53" t="s">
        <v>1380</v>
      </c>
      <c r="H257" s="53" t="s">
        <v>1373</v>
      </c>
      <c r="I257" s="53" t="s">
        <v>1378</v>
      </c>
      <c r="J257" s="52">
        <v>43080.464583333334</v>
      </c>
      <c r="K257" s="53" t="s">
        <v>1375</v>
      </c>
    </row>
    <row r="258" spans="1:11">
      <c r="A258" s="50" t="s">
        <v>957</v>
      </c>
      <c r="B258" s="53" t="s">
        <v>371</v>
      </c>
      <c r="C258" s="51">
        <v>698093</v>
      </c>
      <c r="D258" s="53" t="s">
        <v>1370</v>
      </c>
      <c r="E258" s="53" t="s">
        <v>1371</v>
      </c>
      <c r="F258" s="53" t="s">
        <v>1230</v>
      </c>
      <c r="G258" s="53" t="s">
        <v>1377</v>
      </c>
      <c r="H258" s="53" t="s">
        <v>1373</v>
      </c>
      <c r="I258" s="53" t="s">
        <v>1378</v>
      </c>
      <c r="J258" s="52">
        <v>43073.604861111111</v>
      </c>
      <c r="K258" s="53" t="s">
        <v>1379</v>
      </c>
    </row>
    <row r="259" spans="1:11">
      <c r="A259" s="50" t="s">
        <v>957</v>
      </c>
      <c r="B259" s="53" t="s">
        <v>672</v>
      </c>
      <c r="C259" s="51">
        <v>697908</v>
      </c>
      <c r="D259" s="53" t="s">
        <v>1370</v>
      </c>
      <c r="E259" s="53" t="s">
        <v>1371</v>
      </c>
      <c r="F259" s="53" t="s">
        <v>1230</v>
      </c>
      <c r="G259" s="53" t="s">
        <v>1385</v>
      </c>
      <c r="H259" s="53" t="s">
        <v>1373</v>
      </c>
      <c r="I259" s="53" t="s">
        <v>1378</v>
      </c>
      <c r="J259" s="52">
        <v>43069.525694444441</v>
      </c>
      <c r="K259" s="53" t="s">
        <v>1379</v>
      </c>
    </row>
    <row r="260" spans="1:11">
      <c r="A260" s="50" t="s">
        <v>957</v>
      </c>
      <c r="B260" s="53" t="s">
        <v>228</v>
      </c>
      <c r="C260" s="51">
        <v>701935</v>
      </c>
      <c r="D260" s="53" t="s">
        <v>1370</v>
      </c>
      <c r="E260" s="53" t="s">
        <v>1371</v>
      </c>
      <c r="F260" s="53" t="s">
        <v>1230</v>
      </c>
      <c r="G260" s="53" t="s">
        <v>1372</v>
      </c>
      <c r="H260" s="53" t="s">
        <v>1373</v>
      </c>
      <c r="I260" s="53" t="s">
        <v>1374</v>
      </c>
      <c r="J260" s="52">
        <v>43083.46597222222</v>
      </c>
      <c r="K260" s="53" t="s">
        <v>1375</v>
      </c>
    </row>
    <row r="261" spans="1:11">
      <c r="A261" s="50" t="s">
        <v>957</v>
      </c>
      <c r="B261" s="53" t="s">
        <v>177</v>
      </c>
      <c r="C261" s="51">
        <v>694987</v>
      </c>
      <c r="D261" s="53" t="s">
        <v>1370</v>
      </c>
      <c r="E261" s="53" t="s">
        <v>1371</v>
      </c>
      <c r="F261" s="53" t="s">
        <v>1230</v>
      </c>
      <c r="G261" s="53" t="s">
        <v>1385</v>
      </c>
      <c r="H261" s="53" t="s">
        <v>1373</v>
      </c>
      <c r="I261" s="53" t="s">
        <v>1378</v>
      </c>
      <c r="J261" s="52">
        <v>43069.525694444441</v>
      </c>
      <c r="K261" s="53" t="s">
        <v>1379</v>
      </c>
    </row>
    <row r="262" spans="1:11">
      <c r="A262" s="50" t="s">
        <v>957</v>
      </c>
      <c r="B262" s="53" t="s">
        <v>221</v>
      </c>
      <c r="C262" s="51">
        <v>695031</v>
      </c>
      <c r="D262" s="53" t="s">
        <v>1370</v>
      </c>
      <c r="E262" s="53" t="s">
        <v>1371</v>
      </c>
      <c r="F262" s="53" t="s">
        <v>1230</v>
      </c>
      <c r="G262" s="53" t="s">
        <v>1377</v>
      </c>
      <c r="H262" s="53" t="s">
        <v>1373</v>
      </c>
      <c r="I262" s="53" t="s">
        <v>1378</v>
      </c>
      <c r="J262" s="52">
        <v>43073.604861111111</v>
      </c>
      <c r="K262" s="53" t="s">
        <v>1379</v>
      </c>
    </row>
    <row r="263" spans="1:11">
      <c r="A263" s="50" t="s">
        <v>957</v>
      </c>
      <c r="B263" s="53" t="s">
        <v>472</v>
      </c>
      <c r="C263" s="51">
        <v>697309</v>
      </c>
      <c r="D263" s="53" t="s">
        <v>1370</v>
      </c>
      <c r="E263" s="53" t="s">
        <v>1371</v>
      </c>
      <c r="F263" s="53" t="s">
        <v>1230</v>
      </c>
      <c r="G263" s="53" t="s">
        <v>1385</v>
      </c>
      <c r="H263" s="53" t="s">
        <v>1373</v>
      </c>
      <c r="I263" s="53" t="s">
        <v>1378</v>
      </c>
      <c r="J263" s="52">
        <v>43069.525694444441</v>
      </c>
      <c r="K263" s="53" t="s">
        <v>1379</v>
      </c>
    </row>
    <row r="264" spans="1:11">
      <c r="A264" s="50" t="s">
        <v>957</v>
      </c>
      <c r="B264" s="53" t="s">
        <v>521</v>
      </c>
      <c r="C264" s="51">
        <v>699260</v>
      </c>
      <c r="D264" s="53" t="s">
        <v>1370</v>
      </c>
      <c r="E264" s="53" t="s">
        <v>1371</v>
      </c>
      <c r="F264" s="53" t="s">
        <v>1230</v>
      </c>
      <c r="G264" s="53" t="s">
        <v>1377</v>
      </c>
      <c r="H264" s="53" t="s">
        <v>1373</v>
      </c>
      <c r="I264" s="53" t="s">
        <v>1378</v>
      </c>
      <c r="J264" s="52">
        <v>43073.604861111111</v>
      </c>
      <c r="K264" s="53" t="s">
        <v>1379</v>
      </c>
    </row>
    <row r="265" spans="1:11">
      <c r="A265" s="50" t="s">
        <v>957</v>
      </c>
      <c r="B265" s="53" t="s">
        <v>620</v>
      </c>
      <c r="C265" s="51">
        <v>695001</v>
      </c>
      <c r="D265" s="53" t="s">
        <v>1370</v>
      </c>
      <c r="E265" s="53" t="s">
        <v>1371</v>
      </c>
      <c r="F265" s="53" t="s">
        <v>1230</v>
      </c>
      <c r="G265" s="53" t="s">
        <v>1377</v>
      </c>
      <c r="H265" s="53" t="s">
        <v>1373</v>
      </c>
      <c r="I265" s="53" t="s">
        <v>1378</v>
      </c>
      <c r="J265" s="52">
        <v>43073.604861111111</v>
      </c>
      <c r="K265" s="53" t="s">
        <v>1379</v>
      </c>
    </row>
    <row r="266" spans="1:11">
      <c r="A266" s="50" t="s">
        <v>957</v>
      </c>
      <c r="B266" s="53" t="s">
        <v>871</v>
      </c>
      <c r="C266" s="51">
        <v>698018</v>
      </c>
      <c r="D266" s="53" t="s">
        <v>1370</v>
      </c>
      <c r="E266" s="53" t="s">
        <v>1371</v>
      </c>
      <c r="F266" s="53" t="s">
        <v>1230</v>
      </c>
      <c r="G266" s="53" t="s">
        <v>1377</v>
      </c>
      <c r="H266" s="53" t="s">
        <v>1373</v>
      </c>
      <c r="I266" s="53" t="s">
        <v>1378</v>
      </c>
      <c r="J266" s="52">
        <v>43073.604861111111</v>
      </c>
      <c r="K266" s="53" t="s">
        <v>1379</v>
      </c>
    </row>
    <row r="267" spans="1:11">
      <c r="A267" s="50" t="s">
        <v>957</v>
      </c>
      <c r="B267" s="53" t="s">
        <v>438</v>
      </c>
      <c r="C267" s="51">
        <v>697979</v>
      </c>
      <c r="D267" s="53" t="s">
        <v>1370</v>
      </c>
      <c r="E267" s="53" t="s">
        <v>1371</v>
      </c>
      <c r="F267" s="53" t="s">
        <v>1230</v>
      </c>
      <c r="G267" s="53" t="s">
        <v>1377</v>
      </c>
      <c r="H267" s="53" t="s">
        <v>1373</v>
      </c>
      <c r="I267" s="53" t="s">
        <v>1378</v>
      </c>
      <c r="J267" s="52">
        <v>43073.604861111111</v>
      </c>
      <c r="K267" s="53" t="s">
        <v>1379</v>
      </c>
    </row>
    <row r="268" spans="1:11">
      <c r="A268" s="50" t="s">
        <v>957</v>
      </c>
      <c r="B268" s="53" t="s">
        <v>863</v>
      </c>
      <c r="C268" s="51">
        <v>345826</v>
      </c>
      <c r="D268" s="53" t="s">
        <v>1370</v>
      </c>
      <c r="E268" s="53" t="s">
        <v>1371</v>
      </c>
      <c r="F268" s="53" t="s">
        <v>1230</v>
      </c>
      <c r="G268" s="53" t="s">
        <v>1372</v>
      </c>
      <c r="H268" s="53" t="s">
        <v>1373</v>
      </c>
      <c r="I268" s="53" t="s">
        <v>1374</v>
      </c>
      <c r="J268" s="52">
        <v>43083.46597222222</v>
      </c>
      <c r="K268" s="53" t="s">
        <v>1375</v>
      </c>
    </row>
    <row r="269" spans="1:11">
      <c r="A269" s="50" t="s">
        <v>957</v>
      </c>
      <c r="B269" s="53" t="s">
        <v>916</v>
      </c>
      <c r="C269" s="51">
        <v>345859</v>
      </c>
      <c r="D269" s="53" t="s">
        <v>1370</v>
      </c>
      <c r="E269" s="53" t="s">
        <v>1371</v>
      </c>
      <c r="F269" s="53" t="s">
        <v>1230</v>
      </c>
      <c r="G269" s="53" t="s">
        <v>1372</v>
      </c>
      <c r="H269" s="53" t="s">
        <v>1373</v>
      </c>
      <c r="I269" s="53" t="s">
        <v>1374</v>
      </c>
      <c r="J269" s="52">
        <v>43083.46597222222</v>
      </c>
      <c r="K269" s="53" t="s">
        <v>1375</v>
      </c>
    </row>
    <row r="270" spans="1:11">
      <c r="A270" s="50" t="s">
        <v>957</v>
      </c>
      <c r="B270" s="53" t="s">
        <v>688</v>
      </c>
      <c r="C270" s="51">
        <v>699130</v>
      </c>
      <c r="D270" s="53" t="s">
        <v>1370</v>
      </c>
      <c r="E270" s="53" t="s">
        <v>1371</v>
      </c>
      <c r="F270" s="53" t="s">
        <v>1230</v>
      </c>
      <c r="G270" s="53" t="s">
        <v>1377</v>
      </c>
      <c r="H270" s="53" t="s">
        <v>1373</v>
      </c>
      <c r="I270" s="53" t="s">
        <v>1378</v>
      </c>
      <c r="J270" s="52">
        <v>43073.604861111111</v>
      </c>
      <c r="K270" s="53" t="s">
        <v>1379</v>
      </c>
    </row>
    <row r="271" spans="1:11">
      <c r="A271" s="50" t="s">
        <v>957</v>
      </c>
      <c r="B271" s="53" t="s">
        <v>918</v>
      </c>
      <c r="C271" s="51">
        <v>699320</v>
      </c>
      <c r="D271" s="53" t="s">
        <v>1370</v>
      </c>
      <c r="E271" s="53" t="s">
        <v>1371</v>
      </c>
      <c r="F271" s="53" t="s">
        <v>1230</v>
      </c>
      <c r="G271" s="53" t="s">
        <v>1377</v>
      </c>
      <c r="H271" s="53" t="s">
        <v>1373</v>
      </c>
      <c r="I271" s="53" t="s">
        <v>1378</v>
      </c>
      <c r="J271" s="52">
        <v>43073.604861111111</v>
      </c>
      <c r="K271" s="53" t="s">
        <v>1379</v>
      </c>
    </row>
    <row r="272" spans="1:11">
      <c r="A272" s="50" t="s">
        <v>957</v>
      </c>
      <c r="B272" s="53" t="s">
        <v>676</v>
      </c>
      <c r="C272" s="51">
        <v>694982</v>
      </c>
      <c r="D272" s="53" t="s">
        <v>1370</v>
      </c>
      <c r="E272" s="53" t="s">
        <v>1371</v>
      </c>
      <c r="F272" s="53" t="s">
        <v>1230</v>
      </c>
      <c r="G272" s="53" t="s">
        <v>1381</v>
      </c>
      <c r="H272" s="53" t="s">
        <v>1373</v>
      </c>
      <c r="I272" s="53" t="s">
        <v>1378</v>
      </c>
      <c r="J272" s="52">
        <v>43075.606944444444</v>
      </c>
      <c r="K272" s="53" t="s">
        <v>1379</v>
      </c>
    </row>
    <row r="273" spans="1:11">
      <c r="A273" s="50" t="s">
        <v>957</v>
      </c>
      <c r="B273" s="53" t="s">
        <v>667</v>
      </c>
      <c r="C273" s="51">
        <v>694965</v>
      </c>
      <c r="D273" s="53" t="s">
        <v>1370</v>
      </c>
      <c r="E273" s="53" t="s">
        <v>1371</v>
      </c>
      <c r="F273" s="53" t="s">
        <v>1230</v>
      </c>
      <c r="G273" s="53" t="s">
        <v>1380</v>
      </c>
      <c r="H273" s="53" t="s">
        <v>1373</v>
      </c>
      <c r="I273" s="53" t="s">
        <v>1378</v>
      </c>
      <c r="J273" s="52">
        <v>43080.464583333334</v>
      </c>
      <c r="K273" s="53" t="s">
        <v>1375</v>
      </c>
    </row>
    <row r="274" spans="1:11">
      <c r="A274" s="50" t="s">
        <v>957</v>
      </c>
      <c r="B274" s="53" t="s">
        <v>597</v>
      </c>
      <c r="C274" s="51">
        <v>346030</v>
      </c>
      <c r="D274" s="53" t="s">
        <v>1370</v>
      </c>
      <c r="E274" s="53" t="s">
        <v>1371</v>
      </c>
      <c r="F274" s="53" t="s">
        <v>1230</v>
      </c>
      <c r="G274" s="53" t="s">
        <v>1372</v>
      </c>
      <c r="H274" s="53" t="s">
        <v>1373</v>
      </c>
      <c r="I274" s="53" t="s">
        <v>1374</v>
      </c>
      <c r="J274" s="52">
        <v>43083.46597222222</v>
      </c>
      <c r="K274" s="53" t="s">
        <v>1375</v>
      </c>
    </row>
    <row r="275" spans="1:11">
      <c r="A275" s="50" t="s">
        <v>957</v>
      </c>
      <c r="B275" s="53" t="s">
        <v>388</v>
      </c>
      <c r="C275" s="51">
        <v>694954</v>
      </c>
      <c r="D275" s="53" t="s">
        <v>1370</v>
      </c>
      <c r="E275" s="53" t="s">
        <v>1371</v>
      </c>
      <c r="F275" s="53" t="s">
        <v>1230</v>
      </c>
      <c r="G275" s="53" t="s">
        <v>1381</v>
      </c>
      <c r="H275" s="53" t="s">
        <v>1373</v>
      </c>
      <c r="I275" s="53" t="s">
        <v>1378</v>
      </c>
      <c r="J275" s="52">
        <v>43075.606944444444</v>
      </c>
      <c r="K275" s="53" t="s">
        <v>1379</v>
      </c>
    </row>
    <row r="276" spans="1:11">
      <c r="A276" s="50" t="s">
        <v>957</v>
      </c>
      <c r="B276" s="53" t="s">
        <v>513</v>
      </c>
      <c r="C276" s="51">
        <v>697907</v>
      </c>
      <c r="D276" s="53" t="s">
        <v>1370</v>
      </c>
      <c r="E276" s="53" t="s">
        <v>1371</v>
      </c>
      <c r="F276" s="53" t="s">
        <v>1230</v>
      </c>
      <c r="G276" s="53" t="s">
        <v>1385</v>
      </c>
      <c r="H276" s="53" t="s">
        <v>1373</v>
      </c>
      <c r="I276" s="53" t="s">
        <v>1378</v>
      </c>
      <c r="J276" s="52">
        <v>43069.525694444441</v>
      </c>
      <c r="K276" s="53" t="s">
        <v>1379</v>
      </c>
    </row>
    <row r="277" spans="1:11">
      <c r="A277" s="50" t="s">
        <v>957</v>
      </c>
      <c r="B277" s="53" t="s">
        <v>651</v>
      </c>
      <c r="C277" s="51">
        <v>694977</v>
      </c>
      <c r="D277" s="53" t="s">
        <v>1370</v>
      </c>
      <c r="E277" s="53" t="s">
        <v>1371</v>
      </c>
      <c r="F277" s="53" t="s">
        <v>1230</v>
      </c>
      <c r="G277" s="53" t="s">
        <v>1377</v>
      </c>
      <c r="H277" s="53" t="s">
        <v>1373</v>
      </c>
      <c r="I277" s="53" t="s">
        <v>1378</v>
      </c>
      <c r="J277" s="52">
        <v>43073.604861111111</v>
      </c>
      <c r="K277" s="53" t="s">
        <v>1379</v>
      </c>
    </row>
    <row r="278" spans="1:11">
      <c r="A278" s="50" t="s">
        <v>957</v>
      </c>
      <c r="B278" s="53" t="s">
        <v>645</v>
      </c>
      <c r="C278" s="51">
        <v>695028</v>
      </c>
      <c r="D278" s="53" t="s">
        <v>1370</v>
      </c>
      <c r="E278" s="53" t="s">
        <v>1371</v>
      </c>
      <c r="F278" s="53" t="s">
        <v>1230</v>
      </c>
      <c r="G278" s="53" t="s">
        <v>1377</v>
      </c>
      <c r="H278" s="53" t="s">
        <v>1373</v>
      </c>
      <c r="I278" s="53" t="s">
        <v>1378</v>
      </c>
      <c r="J278" s="52">
        <v>43073.604861111111</v>
      </c>
      <c r="K278" s="53" t="s">
        <v>1379</v>
      </c>
    </row>
    <row r="279" spans="1:11">
      <c r="A279" s="50" t="s">
        <v>957</v>
      </c>
      <c r="B279" s="53" t="s">
        <v>935</v>
      </c>
      <c r="C279" s="51">
        <v>702125</v>
      </c>
      <c r="D279" s="53" t="s">
        <v>1370</v>
      </c>
      <c r="E279" s="53" t="s">
        <v>1371</v>
      </c>
      <c r="F279" s="53" t="s">
        <v>1230</v>
      </c>
      <c r="G279" s="53" t="s">
        <v>1372</v>
      </c>
      <c r="H279" s="53" t="s">
        <v>1373</v>
      </c>
      <c r="I279" s="53" t="s">
        <v>1374</v>
      </c>
      <c r="J279" s="52">
        <v>43083.46597222222</v>
      </c>
      <c r="K279" s="53" t="s">
        <v>1375</v>
      </c>
    </row>
  </sheetData>
  <autoFilter ref="A1:K1" xr:uid="{F33FEC60-9692-4DC7-BAB2-C299070CC3A5}">
    <sortState xmlns:xlrd2="http://schemas.microsoft.com/office/spreadsheetml/2017/richdata2" ref="A2:K279">
      <sortCondition ref="B1"/>
    </sortState>
  </autoFilter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2021-09-01T20:12:30Z</dcterms:created>
  <dcterms:modified xsi:type="dcterms:W3CDTF">2023-03-15T17:54:45Z</dcterms:modified>
  <cp:category/>
  <cp:contentStatus/>
</cp:coreProperties>
</file>