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checkCompatibility="1" autoCompressPictures="0"/>
  <bookViews>
    <workbookView xWindow="0" yWindow="0" windowWidth="25600" windowHeight="17460" tabRatio="500" activeTab="1"/>
  </bookViews>
  <sheets>
    <sheet name="Airbus A320" sheetId="1" r:id="rId1"/>
    <sheet name="Emirates 777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  <c r="C8" i="2"/>
  <c r="C7" i="2"/>
  <c r="B9" i="2"/>
  <c r="D9" i="2"/>
  <c r="B4" i="1"/>
  <c r="B8" i="1"/>
  <c r="B9" i="1"/>
  <c r="B7" i="1"/>
  <c r="E4" i="1"/>
  <c r="E5" i="1"/>
</calcChain>
</file>

<file path=xl/sharedStrings.xml><?xml version="1.0" encoding="utf-8"?>
<sst xmlns="http://schemas.openxmlformats.org/spreadsheetml/2006/main" count="27" uniqueCount="26">
  <si>
    <t>Fuel Start</t>
  </si>
  <si>
    <t>Uplift</t>
  </si>
  <si>
    <t>Fuel End</t>
  </si>
  <si>
    <t>CENTER</t>
  </si>
  <si>
    <t>BOWSER</t>
  </si>
  <si>
    <t>CALCULATED</t>
  </si>
  <si>
    <t>SPECIFIC GRAVITY</t>
  </si>
  <si>
    <t>LH Wing</t>
  </si>
  <si>
    <t>RH Wing</t>
  </si>
  <si>
    <t>TOLERANCE</t>
  </si>
  <si>
    <t>PLEASE FILL OUT ALL YELLOW BOXES FOR ACCURACY</t>
  </si>
  <si>
    <t>EMIRATES 777 FUELING CALCULATOR</t>
  </si>
  <si>
    <t>FUEL USED ON GROUND</t>
  </si>
  <si>
    <t>REQ DEPARTURE FUEL</t>
  </si>
  <si>
    <t>DISCR KGS</t>
  </si>
  <si>
    <t>DISCR %</t>
  </si>
  <si>
    <t>FUEL SG</t>
  </si>
  <si>
    <t>KG</t>
  </si>
  <si>
    <t>LITRES</t>
  </si>
  <si>
    <t>FOB ON ARRIVAL</t>
  </si>
  <si>
    <t>REQUIRED UPLIFT</t>
  </si>
  <si>
    <t>ACTUAL UPLIFT (Bowser)</t>
  </si>
  <si>
    <t>A320 SERIES FUELING CALCULATOR</t>
  </si>
  <si>
    <t>Note- Center Tank includes ACT, and does not have a limit</t>
  </si>
  <si>
    <r>
      <t xml:space="preserve">Made By </t>
    </r>
    <r>
      <rPr>
        <sz val="14"/>
        <color theme="1"/>
        <rFont val="Edwardian Script ITC"/>
      </rPr>
      <t>Demetri</t>
    </r>
  </si>
  <si>
    <t>Bowser Receipt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</si>
</sst>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00"/>
    <numFmt numFmtId="166" formatCode="#,###&quot; ltrs&quot;"/>
    <numFmt numFmtId="167" formatCode="#,###&quot; kg&quot;"/>
    <numFmt numFmtId="168" formatCode="0&quot; kg&quot;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9"/>
      <color theme="1"/>
      <name val="Calibri"/>
      <scheme val="minor"/>
    </font>
    <font>
      <b/>
      <i/>
      <u/>
      <sz val="12"/>
      <color theme="1"/>
      <name val="Calibri"/>
      <scheme val="minor"/>
    </font>
    <font>
      <sz val="14"/>
      <color theme="1"/>
      <name val="Edwardian Script ITC"/>
    </font>
    <font>
      <b/>
      <sz val="10"/>
      <color theme="1"/>
      <name val="Calibri"/>
      <scheme val="minor"/>
    </font>
    <font>
      <u/>
      <sz val="12"/>
      <color theme="1"/>
      <name val="Calibri"/>
      <scheme val="minor"/>
    </font>
    <font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9" fontId="0" fillId="0" borderId="0" xfId="0" applyNumberFormat="1"/>
    <xf numFmtId="0" fontId="1" fillId="0" borderId="0" xfId="0" applyFont="1"/>
    <xf numFmtId="165" fontId="1" fillId="2" borderId="1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2" xfId="0" applyFont="1" applyBorder="1"/>
    <xf numFmtId="0" fontId="1" fillId="3" borderId="2" xfId="0" applyFont="1" applyFill="1" applyBorder="1"/>
    <xf numFmtId="0" fontId="1" fillId="3" borderId="4" xfId="0" applyFont="1" applyFill="1" applyBorder="1"/>
    <xf numFmtId="0" fontId="5" fillId="4" borderId="4" xfId="0" applyFont="1" applyFill="1" applyBorder="1"/>
    <xf numFmtId="0" fontId="0" fillId="0" borderId="0" xfId="0" applyFont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167" fontId="4" fillId="2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4" fillId="0" borderId="2" xfId="0" applyNumberFormat="1" applyFont="1" applyBorder="1" applyAlignment="1">
      <alignment horizontal="center"/>
    </xf>
    <xf numFmtId="168" fontId="4" fillId="3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8" fillId="3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4" borderId="4" xfId="0" applyFont="1" applyFill="1" applyBorder="1" applyAlignment="1">
      <alignment horizontal="left" vertical="center" shrinkToFit="1"/>
    </xf>
    <xf numFmtId="0" fontId="1" fillId="4" borderId="11" xfId="0" applyFont="1" applyFill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0" fillId="0" borderId="0" xfId="0" applyAlignment="1">
      <alignment horizontal="left" vertical="center"/>
    </xf>
    <xf numFmtId="10" fontId="4" fillId="0" borderId="4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4" fillId="4" borderId="2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E2" sqref="E2"/>
    </sheetView>
  </sheetViews>
  <sheetFormatPr baseColWidth="10" defaultColWidth="0" defaultRowHeight="15" zeroHeight="1" x14ac:dyDescent="0"/>
  <cols>
    <col min="1" max="1" width="9.1640625" bestFit="1" customWidth="1"/>
    <col min="2" max="2" width="13.5" customWidth="1"/>
    <col min="3" max="3" width="2" customWidth="1"/>
    <col min="4" max="4" width="12.5" bestFit="1" customWidth="1"/>
    <col min="5" max="5" width="13.33203125" customWidth="1"/>
    <col min="6" max="7" width="10.83203125" hidden="1" customWidth="1"/>
    <col min="8" max="8" width="15.83203125" hidden="1" customWidth="1"/>
    <col min="9" max="13" width="0" hidden="1" customWidth="1"/>
    <col min="14" max="16384" width="10.83203125" hidden="1"/>
  </cols>
  <sheetData>
    <row r="1" spans="1:13">
      <c r="A1" s="18" t="s">
        <v>22</v>
      </c>
      <c r="B1" s="19"/>
      <c r="C1" s="19"/>
      <c r="D1" s="19"/>
      <c r="E1" s="19"/>
    </row>
    <row r="2" spans="1:13" ht="16" thickBot="1"/>
    <row r="3" spans="1:13" ht="16" thickBot="1">
      <c r="A3" s="7" t="s">
        <v>0</v>
      </c>
      <c r="B3" s="12"/>
      <c r="D3" s="7" t="s">
        <v>4</v>
      </c>
      <c r="E3" s="10"/>
    </row>
    <row r="4" spans="1:13" ht="16" thickBot="1">
      <c r="A4" s="5" t="s">
        <v>1</v>
      </c>
      <c r="B4" s="13">
        <f>B5-B3</f>
        <v>0</v>
      </c>
      <c r="D4" s="5" t="s">
        <v>5</v>
      </c>
      <c r="E4" s="11" t="str">
        <f>IF(B4=0,"",(B4/E6))</f>
        <v/>
      </c>
    </row>
    <row r="5" spans="1:13" ht="16" thickBot="1">
      <c r="A5" s="7" t="s">
        <v>2</v>
      </c>
      <c r="B5" s="14"/>
      <c r="D5" s="6" t="s">
        <v>9</v>
      </c>
      <c r="E5" s="4" t="str">
        <f>IF(E3=0,"",(E4-E3)/E4)</f>
        <v/>
      </c>
      <c r="M5" s="1"/>
    </row>
    <row r="6" spans="1:13" ht="16" thickBot="1">
      <c r="B6" s="15"/>
      <c r="D6" s="8" t="s">
        <v>6</v>
      </c>
      <c r="E6" s="3">
        <v>0.8</v>
      </c>
    </row>
    <row r="7" spans="1:13">
      <c r="A7" s="6" t="s">
        <v>7</v>
      </c>
      <c r="B7" s="17">
        <f>IF(12500&gt;=B5,B5/2,6250)</f>
        <v>0</v>
      </c>
    </row>
    <row r="8" spans="1:13">
      <c r="A8" s="5" t="s">
        <v>3</v>
      </c>
      <c r="B8" s="16">
        <f>IF(12500&gt;=B5,0,B5-12500)</f>
        <v>0</v>
      </c>
      <c r="D8" s="21" t="s">
        <v>10</v>
      </c>
      <c r="E8" s="21"/>
      <c r="F8" s="21"/>
      <c r="G8" s="21"/>
      <c r="H8" s="21"/>
    </row>
    <row r="9" spans="1:13">
      <c r="A9" s="6" t="s">
        <v>8</v>
      </c>
      <c r="B9" s="17">
        <f>IF(12500&gt;=B5,B5/2,6250)</f>
        <v>0</v>
      </c>
      <c r="D9" s="22"/>
      <c r="E9" s="22"/>
      <c r="F9" s="22"/>
      <c r="G9" s="22"/>
      <c r="H9" s="22"/>
    </row>
    <row r="10" spans="1:13"/>
    <row r="11" spans="1:13">
      <c r="A11" s="20" t="s">
        <v>23</v>
      </c>
      <c r="B11" s="20"/>
      <c r="C11" s="20"/>
      <c r="D11" s="20"/>
      <c r="E11" s="20"/>
    </row>
    <row r="12" spans="1:13" hidden="1"/>
    <row r="13" spans="1:13" hidden="1"/>
    <row r="14" spans="1:13" hidden="1"/>
    <row r="15" spans="1:13" hidden="1"/>
    <row r="16" spans="1:13" hidden="1"/>
    <row r="17" spans="1:1" hidden="1"/>
    <row r="18" spans="1:1" hidden="1"/>
    <row r="19" spans="1:1" hidden="1"/>
    <row r="20" spans="1:1" hidden="1"/>
    <row r="21" spans="1:1" hidden="1">
      <c r="A21" s="2"/>
    </row>
  </sheetData>
  <mergeCells count="3">
    <mergeCell ref="A1:E1"/>
    <mergeCell ref="A11:E11"/>
    <mergeCell ref="D8:H9"/>
  </mergeCells>
  <conditionalFormatting sqref="E5">
    <cfRule type="cellIs" dxfId="2" priority="1" operator="lessThan">
      <formula>-0.05</formula>
    </cfRule>
    <cfRule type="cellIs" dxfId="1" priority="2" operator="lessThan">
      <formula>5%</formula>
    </cfRule>
    <cfRule type="cellIs" dxfId="0" priority="3" operator="greaterThan">
      <formula>5%</formula>
    </cfRule>
  </conditionalFormatting>
  <dataValidations count="1">
    <dataValidation type="decimal" allowBlank="1" showInputMessage="1" showErrorMessage="1" sqref="E6">
      <formula1>0.7</formula1>
      <formula2>0.9</formula2>
    </dataValidation>
  </dataValidations>
  <pageMargins left="0.75" right="0.75" top="1" bottom="1" header="0.5" footer="0.5"/>
  <pageSetup paperSize="9" orientation="portrait" horizontalDpi="4294967292" verticalDpi="4294967292"/>
  <ignoredErrors>
    <ignoredError sqref="E4:E5 B7:B9 B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10" sqref="E10"/>
    </sheetView>
  </sheetViews>
  <sheetFormatPr baseColWidth="10" defaultColWidth="0" defaultRowHeight="15" zeroHeight="1" x14ac:dyDescent="0"/>
  <cols>
    <col min="1" max="1" width="10.83203125" customWidth="1"/>
    <col min="2" max="2" width="10.5" customWidth="1"/>
    <col min="3" max="3" width="10.83203125" customWidth="1"/>
    <col min="4" max="4" width="2" customWidth="1"/>
    <col min="5" max="5" width="10.83203125" customWidth="1"/>
    <col min="6" max="6" width="0" hidden="1" customWidth="1"/>
    <col min="7" max="16384" width="10.83203125" hidden="1"/>
  </cols>
  <sheetData>
    <row r="1" spans="1:6">
      <c r="A1" s="28" t="s">
        <v>11</v>
      </c>
      <c r="B1" s="23"/>
      <c r="C1" s="23"/>
      <c r="D1" s="23"/>
      <c r="E1" s="23"/>
      <c r="F1" s="9"/>
    </row>
    <row r="2" spans="1:6">
      <c r="A2" s="36"/>
      <c r="B2" s="37"/>
      <c r="C2" s="37"/>
      <c r="D2" s="37"/>
      <c r="E2" s="37"/>
      <c r="F2" s="9"/>
    </row>
    <row r="3" spans="1:6" ht="16" thickBot="1">
      <c r="A3" s="36"/>
      <c r="B3" s="36"/>
      <c r="C3" s="59" t="s">
        <v>17</v>
      </c>
      <c r="D3" s="57" t="s">
        <v>18</v>
      </c>
      <c r="E3" s="58"/>
    </row>
    <row r="4" spans="1:6" ht="16" thickBot="1">
      <c r="A4" s="38" t="s">
        <v>19</v>
      </c>
      <c r="B4" s="39"/>
      <c r="C4" s="29"/>
      <c r="D4" s="24" t="s">
        <v>25</v>
      </c>
      <c r="E4" s="25"/>
    </row>
    <row r="5" spans="1:6" ht="16" thickBot="1">
      <c r="A5" s="40" t="s">
        <v>12</v>
      </c>
      <c r="B5" s="41"/>
      <c r="C5" s="29"/>
      <c r="D5" s="26">
        <v>1</v>
      </c>
      <c r="E5" s="54"/>
    </row>
    <row r="6" spans="1:6" ht="16" thickBot="1">
      <c r="A6" s="42" t="s">
        <v>13</v>
      </c>
      <c r="B6" s="41"/>
      <c r="C6" s="29"/>
      <c r="D6" s="27">
        <v>2</v>
      </c>
      <c r="E6" s="54"/>
    </row>
    <row r="7" spans="1:6" ht="16" thickBot="1">
      <c r="A7" s="40" t="s">
        <v>20</v>
      </c>
      <c r="B7" s="43"/>
      <c r="C7" s="30">
        <f>C6-C4+C5</f>
        <v>0</v>
      </c>
      <c r="D7" s="26">
        <v>3</v>
      </c>
      <c r="E7" s="54"/>
    </row>
    <row r="8" spans="1:6">
      <c r="A8" s="42" t="s">
        <v>21</v>
      </c>
      <c r="B8" s="44"/>
      <c r="C8" s="31">
        <f>D8*B10</f>
        <v>0</v>
      </c>
      <c r="D8" s="55">
        <f>E5+E6+E7</f>
        <v>0</v>
      </c>
      <c r="E8" s="56"/>
    </row>
    <row r="9" spans="1:6" ht="16" thickBot="1">
      <c r="A9" s="45" t="s">
        <v>14</v>
      </c>
      <c r="B9" s="32">
        <f>C8-C7</f>
        <v>0</v>
      </c>
      <c r="C9" s="33" t="s">
        <v>15</v>
      </c>
      <c r="D9" s="52" t="str">
        <f>IF(B9=0,"",(B9/C7))</f>
        <v/>
      </c>
      <c r="E9" s="53"/>
    </row>
    <row r="10" spans="1:6" ht="16" thickBot="1">
      <c r="A10" s="46" t="s">
        <v>16</v>
      </c>
      <c r="B10" s="34">
        <v>0.8</v>
      </c>
      <c r="C10" s="47"/>
      <c r="D10" s="48"/>
      <c r="E10" s="36"/>
    </row>
    <row r="11" spans="1:6">
      <c r="A11" s="36"/>
      <c r="B11" s="36"/>
      <c r="C11" s="36"/>
      <c r="D11" s="36"/>
      <c r="E11" s="36"/>
    </row>
    <row r="12" spans="1:6">
      <c r="A12" s="49" t="s">
        <v>10</v>
      </c>
      <c r="B12" s="50"/>
      <c r="C12" s="50"/>
      <c r="D12" s="50"/>
      <c r="E12" s="50"/>
    </row>
    <row r="13" spans="1:6" ht="27" customHeight="1">
      <c r="A13" s="51"/>
      <c r="B13" s="51"/>
      <c r="C13" s="35" t="s">
        <v>24</v>
      </c>
      <c r="D13" s="35"/>
      <c r="E13" s="35"/>
    </row>
  </sheetData>
  <mergeCells count="12">
    <mergeCell ref="C13:E13"/>
    <mergeCell ref="A4:B4"/>
    <mergeCell ref="A7:B7"/>
    <mergeCell ref="A8:B8"/>
    <mergeCell ref="A1:E1"/>
    <mergeCell ref="A12:E12"/>
    <mergeCell ref="A6:B6"/>
    <mergeCell ref="A5:B5"/>
    <mergeCell ref="D3:E3"/>
    <mergeCell ref="D4:E4"/>
    <mergeCell ref="D8:E8"/>
    <mergeCell ref="D9:E9"/>
  </mergeCells>
  <dataValidations count="1">
    <dataValidation type="decimal" allowBlank="1" showInputMessage="1" showErrorMessage="1" sqref="B10">
      <formula1>0.7</formula1>
      <formula2>0.9</formula2>
    </dataValidation>
  </dataValidations>
  <pageMargins left="0.75" right="0.75" top="1" bottom="1" header="0.5" footer="0.5"/>
  <pageSetup paperSize="9" orientation="portrait" horizontalDpi="4294967292" verticalDpi="4294967292"/>
  <ignoredErrors>
    <ignoredError sqref="C7:C8 B9 D8" emptyCellReference="1"/>
    <ignoredError sqref="D9" evalError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Airbus A320</vt:lpstr>
      <vt:lpstr>Emirates 777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 Lazarou</dc:creator>
  <cp:lastModifiedBy>Demetri Lazarou</cp:lastModifiedBy>
  <dcterms:created xsi:type="dcterms:W3CDTF">2015-03-22T23:22:15Z</dcterms:created>
  <dcterms:modified xsi:type="dcterms:W3CDTF">2015-03-26T13:26:27Z</dcterms:modified>
</cp:coreProperties>
</file>