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an\Desktop\Data analysis\Excel\"/>
    </mc:Choice>
  </mc:AlternateContent>
  <xr:revisionPtr revIDLastSave="0" documentId="13_ncr:1_{2D752E80-E184-4AED-816F-45236F29BE7B}" xr6:coauthVersionLast="47" xr6:coauthVersionMax="47" xr10:uidLastSave="{00000000-0000-0000-0000-000000000000}"/>
  <bookViews>
    <workbookView xWindow="-110" yWindow="-110" windowWidth="19420" windowHeight="10420" firstSheet="1" activeTab="3" xr2:uid="{60B17E6B-4768-4E63-85B8-DBC784681C91}"/>
  </bookViews>
  <sheets>
    <sheet name="Sheet1" sheetId="1" state="hidden" r:id="rId1"/>
    <sheet name="Sheet2" sheetId="2" r:id="rId2"/>
    <sheet name="Sheet3" sheetId="3" r:id="rId3"/>
    <sheet name="Sheet4" sheetId="4" r:id="rId4"/>
    <sheet name="Sheet5" sheetId="5" r:id="rId5"/>
  </sheet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4" l="1"/>
  <c r="AE25" i="4"/>
  <c r="AD25" i="4"/>
  <c r="AC25" i="4"/>
  <c r="AB25" i="4"/>
  <c r="AA25" i="4"/>
  <c r="Z25" i="4"/>
  <c r="Y25" i="4"/>
  <c r="X25" i="4"/>
  <c r="W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D15" i="4"/>
  <c r="D14" i="4"/>
  <c r="D13" i="4"/>
  <c r="D12" i="4"/>
  <c r="D11" i="4"/>
  <c r="D10" i="4"/>
  <c r="D9" i="4"/>
  <c r="D8" i="4"/>
  <c r="D7" i="4"/>
  <c r="D6" i="4"/>
  <c r="C15" i="4"/>
  <c r="C14" i="4"/>
  <c r="C13" i="4"/>
  <c r="C12" i="4"/>
  <c r="C11" i="4"/>
  <c r="C10" i="4"/>
  <c r="C9" i="4"/>
  <c r="C8" i="4"/>
  <c r="C7" i="4"/>
  <c r="C6" i="4"/>
  <c r="BQ151" i="3"/>
  <c r="BP151" i="3"/>
  <c r="BQ135" i="3"/>
  <c r="BP135" i="3"/>
  <c r="BQ119" i="3"/>
  <c r="BP119" i="3"/>
  <c r="BQ103" i="3"/>
  <c r="BP103" i="3"/>
  <c r="BQ87" i="3"/>
  <c r="BP87" i="3"/>
  <c r="BQ71" i="3"/>
  <c r="BP71" i="3"/>
  <c r="BQ55" i="3"/>
  <c r="BP55" i="3"/>
  <c r="BQ39" i="3"/>
  <c r="BP39" i="3"/>
  <c r="BP23" i="3"/>
  <c r="BP7" i="3"/>
  <c r="BF160" i="3"/>
  <c r="BC160" i="3"/>
  <c r="AZ160" i="3"/>
  <c r="AW160" i="3"/>
  <c r="AT160" i="3"/>
  <c r="AQ160" i="3"/>
  <c r="AN160" i="3"/>
  <c r="BF144" i="3"/>
  <c r="BC144" i="3"/>
  <c r="AZ144" i="3"/>
  <c r="AW144" i="3"/>
  <c r="AT144" i="3"/>
  <c r="AQ144" i="3"/>
  <c r="AN144" i="3"/>
  <c r="BF128" i="3"/>
  <c r="BC128" i="3"/>
  <c r="AZ128" i="3"/>
  <c r="AW128" i="3"/>
  <c r="AT128" i="3"/>
  <c r="AQ128" i="3"/>
  <c r="AN128" i="3"/>
  <c r="BF112" i="3"/>
  <c r="BC112" i="3"/>
  <c r="AZ112" i="3"/>
  <c r="AW112" i="3"/>
  <c r="AT112" i="3"/>
  <c r="AQ112" i="3"/>
  <c r="AN112" i="3"/>
  <c r="BF96" i="3"/>
  <c r="BC96" i="3"/>
  <c r="AZ96" i="3"/>
  <c r="AW96" i="3"/>
  <c r="AT96" i="3"/>
  <c r="AQ96" i="3"/>
  <c r="AN96" i="3"/>
  <c r="BF80" i="3"/>
  <c r="BC80" i="3"/>
  <c r="AZ80" i="3"/>
  <c r="AW80" i="3"/>
  <c r="AT80" i="3"/>
  <c r="AQ80" i="3"/>
  <c r="AN80" i="3"/>
  <c r="BF64" i="3"/>
  <c r="BC64" i="3"/>
  <c r="AZ64" i="3"/>
  <c r="AW64" i="3"/>
  <c r="AT64" i="3"/>
  <c r="AQ64" i="3"/>
  <c r="AN64" i="3"/>
  <c r="BF48" i="3"/>
  <c r="BC48" i="3"/>
  <c r="AZ48" i="3"/>
  <c r="AW48" i="3"/>
  <c r="AT48" i="3"/>
  <c r="AQ48" i="3"/>
  <c r="AN48" i="3"/>
  <c r="Y160" i="3"/>
  <c r="Y163" i="3" s="1"/>
  <c r="V160" i="3"/>
  <c r="V163" i="3" s="1"/>
  <c r="S160" i="3"/>
  <c r="S163" i="3" s="1"/>
  <c r="P160" i="3"/>
  <c r="P163" i="3" s="1"/>
  <c r="M160" i="3"/>
  <c r="M163" i="3" s="1"/>
  <c r="J160" i="3"/>
  <c r="J163" i="3" s="1"/>
  <c r="G160" i="3"/>
  <c r="Y144" i="3"/>
  <c r="V144" i="3"/>
  <c r="S144" i="3"/>
  <c r="P144" i="3"/>
  <c r="M144" i="3"/>
  <c r="J144" i="3"/>
  <c r="G144" i="3"/>
  <c r="Y128" i="3"/>
  <c r="V128" i="3"/>
  <c r="S128" i="3"/>
  <c r="P128" i="3"/>
  <c r="M128" i="3"/>
  <c r="J128" i="3"/>
  <c r="G128" i="3"/>
  <c r="Y112" i="3"/>
  <c r="V112" i="3"/>
  <c r="S112" i="3"/>
  <c r="P112" i="3"/>
  <c r="M112" i="3"/>
  <c r="J112" i="3"/>
  <c r="G112" i="3"/>
  <c r="Y96" i="3"/>
  <c r="V96" i="3"/>
  <c r="S96" i="3"/>
  <c r="P96" i="3"/>
  <c r="M96" i="3"/>
  <c r="J96" i="3"/>
  <c r="G96" i="3"/>
  <c r="Y80" i="3"/>
  <c r="V80" i="3"/>
  <c r="S80" i="3"/>
  <c r="P80" i="3"/>
  <c r="M80" i="3"/>
  <c r="J80" i="3"/>
  <c r="G80" i="3"/>
  <c r="Y64" i="3"/>
  <c r="V64" i="3"/>
  <c r="S64" i="3"/>
  <c r="P64" i="3"/>
  <c r="M64" i="3"/>
  <c r="J64" i="3"/>
  <c r="G64" i="3"/>
  <c r="Y48" i="3"/>
  <c r="V48" i="3"/>
  <c r="S48" i="3"/>
  <c r="P48" i="3"/>
  <c r="M48" i="3"/>
  <c r="J48" i="3"/>
  <c r="G48" i="3"/>
  <c r="BF32" i="3"/>
  <c r="BC32" i="3"/>
  <c r="AZ32" i="3"/>
  <c r="AW32" i="3"/>
  <c r="AT32" i="3"/>
  <c r="AQ32" i="3"/>
  <c r="AN32" i="3"/>
  <c r="BF16" i="3"/>
  <c r="BC16" i="3"/>
  <c r="AZ16" i="3"/>
  <c r="AW16" i="3"/>
  <c r="AT16" i="3"/>
  <c r="AN16" i="3"/>
  <c r="AQ16" i="3"/>
  <c r="Y32" i="3"/>
  <c r="V32" i="3"/>
  <c r="S32" i="3"/>
  <c r="P32" i="3"/>
  <c r="M32" i="3"/>
  <c r="J32" i="3"/>
  <c r="G32" i="3"/>
  <c r="S16" i="3"/>
  <c r="V16" i="3"/>
  <c r="Y16" i="3"/>
  <c r="M16" i="3"/>
  <c r="P16" i="3"/>
  <c r="J16" i="3"/>
  <c r="G16" i="3"/>
  <c r="S13" i="3"/>
  <c r="AI152" i="3"/>
  <c r="AI136" i="3"/>
  <c r="AK136" i="3" s="1"/>
  <c r="AI120" i="3"/>
  <c r="AK120" i="3" s="1"/>
  <c r="AI104" i="3"/>
  <c r="AK104" i="3" s="1"/>
  <c r="AI88" i="3"/>
  <c r="AK88" i="3" s="1"/>
  <c r="AI72" i="3"/>
  <c r="AK72" i="3" s="1"/>
  <c r="AI56" i="3"/>
  <c r="AK56" i="3" s="1"/>
  <c r="AI40" i="3"/>
  <c r="AK40" i="3" s="1"/>
  <c r="AI24" i="3"/>
  <c r="AK24" i="3" s="1"/>
  <c r="AI8" i="3"/>
  <c r="AK8" i="3" s="1"/>
  <c r="BF157" i="3"/>
  <c r="BC157" i="3"/>
  <c r="AZ157" i="3"/>
  <c r="AW157" i="3"/>
  <c r="AT157" i="3"/>
  <c r="AQ157" i="3"/>
  <c r="AN157" i="3"/>
  <c r="BF154" i="3"/>
  <c r="BC154" i="3"/>
  <c r="AZ154" i="3"/>
  <c r="AW154" i="3"/>
  <c r="AT154" i="3"/>
  <c r="AQ154" i="3"/>
  <c r="AN154" i="3"/>
  <c r="AK152" i="3"/>
  <c r="BF141" i="3"/>
  <c r="BC141" i="3"/>
  <c r="AZ141" i="3"/>
  <c r="AW141" i="3"/>
  <c r="AT141" i="3"/>
  <c r="AQ141" i="3"/>
  <c r="AN141" i="3"/>
  <c r="BF138" i="3"/>
  <c r="BC138" i="3"/>
  <c r="AZ138" i="3"/>
  <c r="AW138" i="3"/>
  <c r="AT138" i="3"/>
  <c r="AQ138" i="3"/>
  <c r="AN138" i="3"/>
  <c r="BF125" i="3"/>
  <c r="BC125" i="3"/>
  <c r="AZ125" i="3"/>
  <c r="AW125" i="3"/>
  <c r="AT125" i="3"/>
  <c r="AQ125" i="3"/>
  <c r="AN125" i="3"/>
  <c r="BF122" i="3"/>
  <c r="BC122" i="3"/>
  <c r="AZ122" i="3"/>
  <c r="AW122" i="3"/>
  <c r="AT122" i="3"/>
  <c r="AQ122" i="3"/>
  <c r="AN122" i="3"/>
  <c r="BF109" i="3"/>
  <c r="BC109" i="3"/>
  <c r="AZ109" i="3"/>
  <c r="AW109" i="3"/>
  <c r="AT109" i="3"/>
  <c r="AQ109" i="3"/>
  <c r="AN109" i="3"/>
  <c r="BF106" i="3"/>
  <c r="BC106" i="3"/>
  <c r="AZ106" i="3"/>
  <c r="AW106" i="3"/>
  <c r="AT106" i="3"/>
  <c r="AQ106" i="3"/>
  <c r="AN106" i="3"/>
  <c r="BF93" i="3"/>
  <c r="BC93" i="3"/>
  <c r="AZ93" i="3"/>
  <c r="AW93" i="3"/>
  <c r="AT93" i="3"/>
  <c r="AQ93" i="3"/>
  <c r="AN93" i="3"/>
  <c r="BF90" i="3"/>
  <c r="BC90" i="3"/>
  <c r="AZ90" i="3"/>
  <c r="AW90" i="3"/>
  <c r="AT90" i="3"/>
  <c r="AQ90" i="3"/>
  <c r="AN90" i="3"/>
  <c r="BF77" i="3"/>
  <c r="BC77" i="3"/>
  <c r="AZ77" i="3"/>
  <c r="AW77" i="3"/>
  <c r="AT77" i="3"/>
  <c r="AQ77" i="3"/>
  <c r="AN77" i="3"/>
  <c r="BF74" i="3"/>
  <c r="BC74" i="3"/>
  <c r="AZ74" i="3"/>
  <c r="AW74" i="3"/>
  <c r="AT74" i="3"/>
  <c r="AQ74" i="3"/>
  <c r="AN74" i="3"/>
  <c r="BF61" i="3"/>
  <c r="BC61" i="3"/>
  <c r="AZ61" i="3"/>
  <c r="AW61" i="3"/>
  <c r="AT61" i="3"/>
  <c r="AQ61" i="3"/>
  <c r="AN61" i="3"/>
  <c r="BF58" i="3"/>
  <c r="BC58" i="3"/>
  <c r="AZ58" i="3"/>
  <c r="AW58" i="3"/>
  <c r="AT58" i="3"/>
  <c r="AQ58" i="3"/>
  <c r="AN58" i="3"/>
  <c r="BF45" i="3"/>
  <c r="BC45" i="3"/>
  <c r="AZ45" i="3"/>
  <c r="AW45" i="3"/>
  <c r="AT45" i="3"/>
  <c r="AQ45" i="3"/>
  <c r="AN45" i="3"/>
  <c r="BF42" i="3"/>
  <c r="BC42" i="3"/>
  <c r="AZ42" i="3"/>
  <c r="AW42" i="3"/>
  <c r="AT42" i="3"/>
  <c r="AQ42" i="3"/>
  <c r="AN42" i="3"/>
  <c r="BF29" i="3"/>
  <c r="BC29" i="3"/>
  <c r="AZ29" i="3"/>
  <c r="AW29" i="3"/>
  <c r="AT29" i="3"/>
  <c r="AQ29" i="3"/>
  <c r="AN29" i="3"/>
  <c r="BF26" i="3"/>
  <c r="BC26" i="3"/>
  <c r="AZ26" i="3"/>
  <c r="AW26" i="3"/>
  <c r="AT26" i="3"/>
  <c r="AQ26" i="3"/>
  <c r="AN26" i="3"/>
  <c r="BF13" i="3"/>
  <c r="BC13" i="3"/>
  <c r="AZ13" i="3"/>
  <c r="AW13" i="3"/>
  <c r="AT13" i="3"/>
  <c r="AQ13" i="3"/>
  <c r="AN13" i="3"/>
  <c r="BF10" i="3"/>
  <c r="BC10" i="3"/>
  <c r="AZ10" i="3"/>
  <c r="AW10" i="3"/>
  <c r="AT10" i="3"/>
  <c r="AQ10" i="3"/>
  <c r="AN10" i="3"/>
  <c r="Y157" i="3"/>
  <c r="V157" i="3"/>
  <c r="S157" i="3"/>
  <c r="P157" i="3"/>
  <c r="M157" i="3"/>
  <c r="J157" i="3"/>
  <c r="G157" i="3"/>
  <c r="Y154" i="3"/>
  <c r="V154" i="3"/>
  <c r="S154" i="3"/>
  <c r="P154" i="3"/>
  <c r="M154" i="3"/>
  <c r="J154" i="3"/>
  <c r="G154" i="3"/>
  <c r="D152" i="3"/>
  <c r="Y141" i="3"/>
  <c r="V141" i="3"/>
  <c r="S141" i="3"/>
  <c r="P141" i="3"/>
  <c r="M141" i="3"/>
  <c r="J141" i="3"/>
  <c r="G141" i="3"/>
  <c r="Y138" i="3"/>
  <c r="V138" i="3"/>
  <c r="S138" i="3"/>
  <c r="P138" i="3"/>
  <c r="M138" i="3"/>
  <c r="J138" i="3"/>
  <c r="G138" i="3"/>
  <c r="D136" i="3"/>
  <c r="Y125" i="3"/>
  <c r="V125" i="3"/>
  <c r="S125" i="3"/>
  <c r="P125" i="3"/>
  <c r="M125" i="3"/>
  <c r="J125" i="3"/>
  <c r="G125" i="3"/>
  <c r="Y122" i="3"/>
  <c r="V122" i="3"/>
  <c r="S122" i="3"/>
  <c r="P122" i="3"/>
  <c r="M122" i="3"/>
  <c r="J122" i="3"/>
  <c r="G122" i="3"/>
  <c r="D120" i="3"/>
  <c r="Y109" i="3"/>
  <c r="V109" i="3"/>
  <c r="S109" i="3"/>
  <c r="P109" i="3"/>
  <c r="M109" i="3"/>
  <c r="J109" i="3"/>
  <c r="G109" i="3"/>
  <c r="Y106" i="3"/>
  <c r="V106" i="3"/>
  <c r="S106" i="3"/>
  <c r="P106" i="3"/>
  <c r="M106" i="3"/>
  <c r="J106" i="3"/>
  <c r="G106" i="3"/>
  <c r="D104" i="3"/>
  <c r="Y93" i="3"/>
  <c r="V93" i="3"/>
  <c r="S93" i="3"/>
  <c r="P93" i="3"/>
  <c r="M93" i="3"/>
  <c r="J93" i="3"/>
  <c r="G93" i="3"/>
  <c r="Y90" i="3"/>
  <c r="V90" i="3"/>
  <c r="S90" i="3"/>
  <c r="P90" i="3"/>
  <c r="M90" i="3"/>
  <c r="J90" i="3"/>
  <c r="G90" i="3"/>
  <c r="D88" i="3"/>
  <c r="Y77" i="3"/>
  <c r="V77" i="3"/>
  <c r="S77" i="3"/>
  <c r="P77" i="3"/>
  <c r="M77" i="3"/>
  <c r="J77" i="3"/>
  <c r="G77" i="3"/>
  <c r="Y74" i="3"/>
  <c r="V74" i="3"/>
  <c r="S74" i="3"/>
  <c r="P74" i="3"/>
  <c r="M74" i="3"/>
  <c r="J74" i="3"/>
  <c r="G74" i="3"/>
  <c r="D72" i="3"/>
  <c r="Y61" i="3"/>
  <c r="V61" i="3"/>
  <c r="S61" i="3"/>
  <c r="P61" i="3"/>
  <c r="M61" i="3"/>
  <c r="J61" i="3"/>
  <c r="G61" i="3"/>
  <c r="Y58" i="3"/>
  <c r="V58" i="3"/>
  <c r="S58" i="3"/>
  <c r="P58" i="3"/>
  <c r="M58" i="3"/>
  <c r="J58" i="3"/>
  <c r="G58" i="3"/>
  <c r="D56" i="3"/>
  <c r="Y45" i="3"/>
  <c r="V45" i="3"/>
  <c r="S45" i="3"/>
  <c r="P45" i="3"/>
  <c r="M45" i="3"/>
  <c r="J45" i="3"/>
  <c r="G45" i="3"/>
  <c r="Y42" i="3"/>
  <c r="V42" i="3"/>
  <c r="S42" i="3"/>
  <c r="P42" i="3"/>
  <c r="M42" i="3"/>
  <c r="J42" i="3"/>
  <c r="G42" i="3"/>
  <c r="D40" i="3"/>
  <c r="Y29" i="3"/>
  <c r="V29" i="3"/>
  <c r="S29" i="3"/>
  <c r="P29" i="3"/>
  <c r="M29" i="3"/>
  <c r="J29" i="3"/>
  <c r="G29" i="3"/>
  <c r="Y26" i="3"/>
  <c r="V26" i="3"/>
  <c r="S26" i="3"/>
  <c r="P26" i="3"/>
  <c r="M26" i="3"/>
  <c r="J26" i="3"/>
  <c r="G26" i="3"/>
  <c r="D24" i="3"/>
  <c r="M10" i="3"/>
  <c r="G13" i="3"/>
  <c r="J13" i="3"/>
  <c r="M13" i="3"/>
  <c r="P13" i="3"/>
  <c r="V13" i="3"/>
  <c r="Y13" i="3"/>
  <c r="G10" i="3"/>
  <c r="J10" i="3"/>
  <c r="P10" i="3"/>
  <c r="S10" i="3"/>
  <c r="V10" i="3"/>
  <c r="Y10" i="3"/>
  <c r="D8" i="3"/>
  <c r="C3" i="2"/>
  <c r="C4" i="2"/>
  <c r="C5" i="2"/>
  <c r="C6" i="2"/>
  <c r="C7" i="2"/>
  <c r="C8" i="2"/>
  <c r="C9" i="2"/>
  <c r="C10" i="2"/>
  <c r="C11" i="2"/>
  <c r="C2" i="2"/>
  <c r="F3" i="2"/>
  <c r="G3" i="2"/>
  <c r="F24" i="3" s="1"/>
  <c r="F4" i="2"/>
  <c r="G4" i="2"/>
  <c r="F40" i="3" s="1"/>
  <c r="F5" i="2"/>
  <c r="G5" i="2"/>
  <c r="F56" i="3" s="1"/>
  <c r="F6" i="2"/>
  <c r="G6" i="2"/>
  <c r="F72" i="3" s="1"/>
  <c r="F7" i="2"/>
  <c r="G7" i="2"/>
  <c r="F88" i="3" s="1"/>
  <c r="F8" i="2"/>
  <c r="G8" i="2"/>
  <c r="F104" i="3" s="1"/>
  <c r="F9" i="2"/>
  <c r="G9" i="2"/>
  <c r="F120" i="3" s="1"/>
  <c r="F10" i="2"/>
  <c r="G10" i="2"/>
  <c r="F136" i="3" s="1"/>
  <c r="F11" i="2"/>
  <c r="G11" i="2"/>
  <c r="F152" i="3" s="1"/>
  <c r="G2" i="2"/>
  <c r="F8" i="3" s="1"/>
  <c r="F2" i="2"/>
  <c r="E8" i="3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2" i="2"/>
  <c r="E2" i="2" s="1"/>
  <c r="B17" i="1"/>
  <c r="C17" i="1" s="1"/>
  <c r="X18" i="1" s="1"/>
  <c r="D17" i="1"/>
  <c r="E17" i="1"/>
  <c r="F17" i="1" s="1"/>
  <c r="G17" i="1"/>
  <c r="H17" i="1" s="1"/>
  <c r="I17" i="1"/>
  <c r="J17" i="1"/>
  <c r="K17" i="1"/>
  <c r="N17" i="1" s="1"/>
  <c r="L17" i="1"/>
  <c r="M17" i="1" s="1"/>
  <c r="B18" i="1"/>
  <c r="C18" i="1" s="1"/>
  <c r="X19" i="1" s="1"/>
  <c r="D18" i="1"/>
  <c r="E18" i="1"/>
  <c r="F18" i="1" s="1"/>
  <c r="G18" i="1"/>
  <c r="H18" i="1" s="1"/>
  <c r="I18" i="1"/>
  <c r="J18" i="1"/>
  <c r="K18" i="1"/>
  <c r="N18" i="1" s="1"/>
  <c r="O18" i="1" s="1"/>
  <c r="L18" i="1"/>
  <c r="M18" i="1" s="1"/>
  <c r="B19" i="1"/>
  <c r="C19" i="1" s="1"/>
  <c r="Y20" i="1" s="1"/>
  <c r="D19" i="1"/>
  <c r="E19" i="1"/>
  <c r="F19" i="1" s="1"/>
  <c r="G19" i="1"/>
  <c r="H19" i="1" s="1"/>
  <c r="I19" i="1"/>
  <c r="J19" i="1"/>
  <c r="K19" i="1"/>
  <c r="L19" i="1"/>
  <c r="M19" i="1" s="1"/>
  <c r="B20" i="1"/>
  <c r="C20" i="1" s="1"/>
  <c r="X21" i="1" s="1"/>
  <c r="D20" i="1"/>
  <c r="E20" i="1"/>
  <c r="F20" i="1" s="1"/>
  <c r="G20" i="1"/>
  <c r="H20" i="1" s="1"/>
  <c r="I20" i="1"/>
  <c r="J20" i="1"/>
  <c r="K20" i="1"/>
  <c r="L20" i="1"/>
  <c r="M20" i="1" s="1"/>
  <c r="B21" i="1"/>
  <c r="C21" i="1" s="1"/>
  <c r="X22" i="1" s="1"/>
  <c r="D21" i="1"/>
  <c r="E21" i="1"/>
  <c r="F21" i="1" s="1"/>
  <c r="G21" i="1"/>
  <c r="H21" i="1" s="1"/>
  <c r="I21" i="1"/>
  <c r="J21" i="1"/>
  <c r="K21" i="1"/>
  <c r="N21" i="1" s="1"/>
  <c r="L21" i="1"/>
  <c r="M21" i="1" s="1"/>
  <c r="B22" i="1"/>
  <c r="C22" i="1" s="1"/>
  <c r="X23" i="1" s="1"/>
  <c r="D22" i="1"/>
  <c r="E22" i="1"/>
  <c r="F22" i="1" s="1"/>
  <c r="G22" i="1"/>
  <c r="H22" i="1" s="1"/>
  <c r="I22" i="1"/>
  <c r="J22" i="1"/>
  <c r="K22" i="1"/>
  <c r="N22" i="1" s="1"/>
  <c r="O22" i="1" s="1"/>
  <c r="L22" i="1"/>
  <c r="M22" i="1" s="1"/>
  <c r="B23" i="1"/>
  <c r="C23" i="1" s="1"/>
  <c r="X24" i="1" s="1"/>
  <c r="D23" i="1"/>
  <c r="E23" i="1"/>
  <c r="F23" i="1" s="1"/>
  <c r="G23" i="1"/>
  <c r="H23" i="1" s="1"/>
  <c r="I23" i="1"/>
  <c r="J23" i="1"/>
  <c r="K23" i="1"/>
  <c r="R23" i="1" s="1"/>
  <c r="L23" i="1"/>
  <c r="M23" i="1" s="1"/>
  <c r="B24" i="1"/>
  <c r="C24" i="1" s="1"/>
  <c r="X25" i="1" s="1"/>
  <c r="D24" i="1"/>
  <c r="E24" i="1"/>
  <c r="F24" i="1" s="1"/>
  <c r="G24" i="1"/>
  <c r="H24" i="1" s="1"/>
  <c r="I24" i="1"/>
  <c r="J24" i="1"/>
  <c r="K24" i="1"/>
  <c r="N24" i="1" s="1"/>
  <c r="O24" i="1" s="1"/>
  <c r="L24" i="1"/>
  <c r="M24" i="1" s="1"/>
  <c r="B25" i="1"/>
  <c r="C25" i="1" s="1"/>
  <c r="Y26" i="1" s="1"/>
  <c r="D25" i="1"/>
  <c r="E25" i="1"/>
  <c r="F25" i="1" s="1"/>
  <c r="G25" i="1"/>
  <c r="H25" i="1" s="1"/>
  <c r="I25" i="1"/>
  <c r="J25" i="1"/>
  <c r="K25" i="1"/>
  <c r="L25" i="1"/>
  <c r="M25" i="1" s="1"/>
  <c r="B26" i="1"/>
  <c r="C26" i="1" s="1"/>
  <c r="X27" i="1" s="1"/>
  <c r="D26" i="1"/>
  <c r="E26" i="1"/>
  <c r="F26" i="1" s="1"/>
  <c r="G26" i="1"/>
  <c r="H26" i="1" s="1"/>
  <c r="I26" i="1"/>
  <c r="J26" i="1"/>
  <c r="K26" i="1"/>
  <c r="N26" i="1" s="1"/>
  <c r="O26" i="1" s="1"/>
  <c r="L26" i="1"/>
  <c r="M26" i="1" s="1"/>
  <c r="B27" i="1"/>
  <c r="C27" i="1" s="1"/>
  <c r="X28" i="1" s="1"/>
  <c r="D27" i="1"/>
  <c r="E27" i="1"/>
  <c r="F27" i="1" s="1"/>
  <c r="G27" i="1"/>
  <c r="H27" i="1" s="1"/>
  <c r="I27" i="1"/>
  <c r="J27" i="1"/>
  <c r="K27" i="1"/>
  <c r="L27" i="1"/>
  <c r="M27" i="1" s="1"/>
  <c r="B28" i="1"/>
  <c r="C28" i="1" s="1"/>
  <c r="X29" i="1" s="1"/>
  <c r="D28" i="1"/>
  <c r="E28" i="1"/>
  <c r="F28" i="1" s="1"/>
  <c r="G28" i="1"/>
  <c r="H28" i="1" s="1"/>
  <c r="I28" i="1"/>
  <c r="J28" i="1"/>
  <c r="K28" i="1"/>
  <c r="N28" i="1" s="1"/>
  <c r="O28" i="1" s="1"/>
  <c r="L28" i="1"/>
  <c r="M28" i="1" s="1"/>
  <c r="B29" i="1"/>
  <c r="C29" i="1" s="1"/>
  <c r="X30" i="1" s="1"/>
  <c r="D29" i="1"/>
  <c r="E29" i="1"/>
  <c r="F29" i="1" s="1"/>
  <c r="G29" i="1"/>
  <c r="H29" i="1" s="1"/>
  <c r="I29" i="1"/>
  <c r="J29" i="1"/>
  <c r="K29" i="1"/>
  <c r="L29" i="1"/>
  <c r="M29" i="1" s="1"/>
  <c r="B30" i="1"/>
  <c r="C30" i="1" s="1"/>
  <c r="X31" i="1" s="1"/>
  <c r="D30" i="1"/>
  <c r="E30" i="1"/>
  <c r="F30" i="1" s="1"/>
  <c r="G30" i="1"/>
  <c r="H30" i="1" s="1"/>
  <c r="I30" i="1"/>
  <c r="J30" i="1"/>
  <c r="K30" i="1"/>
  <c r="R30" i="1" s="1"/>
  <c r="L30" i="1"/>
  <c r="M30" i="1" s="1"/>
  <c r="B31" i="1"/>
  <c r="C31" i="1" s="1"/>
  <c r="Y32" i="1" s="1"/>
  <c r="D31" i="1"/>
  <c r="E31" i="1"/>
  <c r="F31" i="1" s="1"/>
  <c r="G31" i="1"/>
  <c r="H31" i="1" s="1"/>
  <c r="I31" i="1"/>
  <c r="J31" i="1"/>
  <c r="K31" i="1"/>
  <c r="R31" i="1" s="1"/>
  <c r="L31" i="1"/>
  <c r="M31" i="1" s="1"/>
  <c r="B32" i="1"/>
  <c r="C32" i="1" s="1"/>
  <c r="X33" i="1" s="1"/>
  <c r="D32" i="1"/>
  <c r="E32" i="1"/>
  <c r="F32" i="1" s="1"/>
  <c r="G32" i="1"/>
  <c r="H32" i="1" s="1"/>
  <c r="I32" i="1"/>
  <c r="J32" i="1"/>
  <c r="K32" i="1"/>
  <c r="N32" i="1" s="1"/>
  <c r="O32" i="1" s="1"/>
  <c r="L32" i="1"/>
  <c r="M32" i="1" s="1"/>
  <c r="B33" i="1"/>
  <c r="C33" i="1" s="1"/>
  <c r="X34" i="1" s="1"/>
  <c r="D33" i="1"/>
  <c r="E33" i="1"/>
  <c r="F33" i="1" s="1"/>
  <c r="G33" i="1"/>
  <c r="H33" i="1" s="1"/>
  <c r="I33" i="1"/>
  <c r="J33" i="1"/>
  <c r="K33" i="1"/>
  <c r="L33" i="1"/>
  <c r="M33" i="1" s="1"/>
  <c r="B34" i="1"/>
  <c r="C34" i="1" s="1"/>
  <c r="X35" i="1" s="1"/>
  <c r="D34" i="1"/>
  <c r="E34" i="1"/>
  <c r="F34" i="1" s="1"/>
  <c r="G34" i="1"/>
  <c r="H34" i="1" s="1"/>
  <c r="I34" i="1"/>
  <c r="J34" i="1"/>
  <c r="K34" i="1"/>
  <c r="R34" i="1" s="1"/>
  <c r="L34" i="1"/>
  <c r="M34" i="1" s="1"/>
  <c r="B35" i="1"/>
  <c r="C35" i="1" s="1"/>
  <c r="X36" i="1" s="1"/>
  <c r="D35" i="1"/>
  <c r="E35" i="1"/>
  <c r="F35" i="1" s="1"/>
  <c r="G35" i="1"/>
  <c r="H35" i="1" s="1"/>
  <c r="I35" i="1"/>
  <c r="J35" i="1"/>
  <c r="K35" i="1"/>
  <c r="R35" i="1" s="1"/>
  <c r="L35" i="1"/>
  <c r="M35" i="1" s="1"/>
  <c r="B36" i="1"/>
  <c r="C36" i="1" s="1"/>
  <c r="X37" i="1" s="1"/>
  <c r="D36" i="1"/>
  <c r="E36" i="1"/>
  <c r="F36" i="1" s="1"/>
  <c r="G36" i="1"/>
  <c r="H36" i="1" s="1"/>
  <c r="I36" i="1"/>
  <c r="J36" i="1"/>
  <c r="K36" i="1"/>
  <c r="N36" i="1" s="1"/>
  <c r="O36" i="1" s="1"/>
  <c r="L36" i="1"/>
  <c r="M36" i="1" s="1"/>
  <c r="B37" i="1"/>
  <c r="C37" i="1" s="1"/>
  <c r="Y38" i="1" s="1"/>
  <c r="D37" i="1"/>
  <c r="E37" i="1"/>
  <c r="F37" i="1" s="1"/>
  <c r="G37" i="1"/>
  <c r="H37" i="1" s="1"/>
  <c r="I37" i="1"/>
  <c r="J37" i="1"/>
  <c r="K37" i="1"/>
  <c r="L37" i="1"/>
  <c r="M37" i="1" s="1"/>
  <c r="B38" i="1"/>
  <c r="C38" i="1" s="1"/>
  <c r="X39" i="1" s="1"/>
  <c r="D38" i="1"/>
  <c r="E38" i="1"/>
  <c r="F38" i="1" s="1"/>
  <c r="G38" i="1"/>
  <c r="H38" i="1" s="1"/>
  <c r="I38" i="1"/>
  <c r="J38" i="1"/>
  <c r="K38" i="1"/>
  <c r="S38" i="1" s="1"/>
  <c r="L38" i="1"/>
  <c r="M38" i="1" s="1"/>
  <c r="B39" i="1"/>
  <c r="C39" i="1" s="1"/>
  <c r="X40" i="1" s="1"/>
  <c r="D39" i="1"/>
  <c r="E39" i="1"/>
  <c r="F39" i="1" s="1"/>
  <c r="G39" i="1"/>
  <c r="H39" i="1" s="1"/>
  <c r="I39" i="1"/>
  <c r="J39" i="1"/>
  <c r="K39" i="1"/>
  <c r="R39" i="1" s="1"/>
  <c r="L39" i="1"/>
  <c r="M39" i="1" s="1"/>
  <c r="B40" i="1"/>
  <c r="C40" i="1" s="1"/>
  <c r="X41" i="1" s="1"/>
  <c r="D40" i="1"/>
  <c r="E40" i="1"/>
  <c r="F40" i="1" s="1"/>
  <c r="G40" i="1"/>
  <c r="H40" i="1" s="1"/>
  <c r="I40" i="1"/>
  <c r="J40" i="1"/>
  <c r="K40" i="1"/>
  <c r="N40" i="1" s="1"/>
  <c r="O40" i="1" s="1"/>
  <c r="L40" i="1"/>
  <c r="M40" i="1" s="1"/>
  <c r="B41" i="1"/>
  <c r="C41" i="1" s="1"/>
  <c r="X42" i="1" s="1"/>
  <c r="D41" i="1"/>
  <c r="E41" i="1"/>
  <c r="F41" i="1" s="1"/>
  <c r="G41" i="1"/>
  <c r="H41" i="1" s="1"/>
  <c r="I41" i="1"/>
  <c r="J41" i="1"/>
  <c r="K41" i="1"/>
  <c r="L41" i="1"/>
  <c r="M41" i="1" s="1"/>
  <c r="B42" i="1"/>
  <c r="C42" i="1" s="1"/>
  <c r="X43" i="1" s="1"/>
  <c r="D42" i="1"/>
  <c r="E42" i="1"/>
  <c r="F42" i="1" s="1"/>
  <c r="G42" i="1"/>
  <c r="H42" i="1" s="1"/>
  <c r="I42" i="1"/>
  <c r="J42" i="1"/>
  <c r="K42" i="1"/>
  <c r="R42" i="1" s="1"/>
  <c r="L42" i="1"/>
  <c r="M42" i="1" s="1"/>
  <c r="B43" i="1"/>
  <c r="C43" i="1" s="1"/>
  <c r="Y44" i="1" s="1"/>
  <c r="D43" i="1"/>
  <c r="E43" i="1"/>
  <c r="F43" i="1" s="1"/>
  <c r="G43" i="1"/>
  <c r="H43" i="1" s="1"/>
  <c r="I43" i="1"/>
  <c r="J43" i="1"/>
  <c r="K43" i="1"/>
  <c r="L43" i="1"/>
  <c r="M43" i="1" s="1"/>
  <c r="B44" i="1"/>
  <c r="C44" i="1" s="1"/>
  <c r="X45" i="1" s="1"/>
  <c r="D44" i="1"/>
  <c r="E44" i="1"/>
  <c r="F44" i="1" s="1"/>
  <c r="G44" i="1"/>
  <c r="H44" i="1" s="1"/>
  <c r="I44" i="1"/>
  <c r="J44" i="1"/>
  <c r="K44" i="1"/>
  <c r="R44" i="1" s="1"/>
  <c r="L44" i="1"/>
  <c r="M44" i="1" s="1"/>
  <c r="B45" i="1"/>
  <c r="C45" i="1" s="1"/>
  <c r="X46" i="1" s="1"/>
  <c r="D45" i="1"/>
  <c r="E45" i="1"/>
  <c r="F45" i="1" s="1"/>
  <c r="G45" i="1"/>
  <c r="H45" i="1" s="1"/>
  <c r="I45" i="1"/>
  <c r="J45" i="1"/>
  <c r="K45" i="1"/>
  <c r="S45" i="1" s="1"/>
  <c r="L45" i="1"/>
  <c r="M45" i="1" s="1"/>
  <c r="B46" i="1"/>
  <c r="C46" i="1" s="1"/>
  <c r="X47" i="1" s="1"/>
  <c r="D46" i="1"/>
  <c r="E46" i="1"/>
  <c r="F46" i="1" s="1"/>
  <c r="G46" i="1"/>
  <c r="H46" i="1" s="1"/>
  <c r="I46" i="1"/>
  <c r="J46" i="1"/>
  <c r="K46" i="1"/>
  <c r="N46" i="1" s="1"/>
  <c r="O46" i="1" s="1"/>
  <c r="L46" i="1"/>
  <c r="M46" i="1" s="1"/>
  <c r="B47" i="1"/>
  <c r="C47" i="1" s="1"/>
  <c r="X48" i="1" s="1"/>
  <c r="D47" i="1"/>
  <c r="E47" i="1"/>
  <c r="F47" i="1" s="1"/>
  <c r="G47" i="1"/>
  <c r="H47" i="1" s="1"/>
  <c r="I47" i="1"/>
  <c r="J47" i="1"/>
  <c r="K47" i="1"/>
  <c r="R47" i="1" s="1"/>
  <c r="L47" i="1"/>
  <c r="M47" i="1" s="1"/>
  <c r="B48" i="1"/>
  <c r="C48" i="1" s="1"/>
  <c r="X49" i="1" s="1"/>
  <c r="D48" i="1"/>
  <c r="E48" i="1"/>
  <c r="F48" i="1" s="1"/>
  <c r="G48" i="1"/>
  <c r="H48" i="1" s="1"/>
  <c r="I48" i="1"/>
  <c r="J48" i="1"/>
  <c r="K48" i="1"/>
  <c r="S48" i="1" s="1"/>
  <c r="L48" i="1"/>
  <c r="M48" i="1" s="1"/>
  <c r="B49" i="1"/>
  <c r="C49" i="1" s="1"/>
  <c r="Y50" i="1" s="1"/>
  <c r="D49" i="1"/>
  <c r="E49" i="1"/>
  <c r="F49" i="1" s="1"/>
  <c r="G49" i="1"/>
  <c r="H49" i="1" s="1"/>
  <c r="I49" i="1"/>
  <c r="J49" i="1"/>
  <c r="K49" i="1"/>
  <c r="R49" i="1" s="1"/>
  <c r="L49" i="1"/>
  <c r="M49" i="1" s="1"/>
  <c r="B50" i="1"/>
  <c r="C50" i="1" s="1"/>
  <c r="X51" i="1" s="1"/>
  <c r="D50" i="1"/>
  <c r="E50" i="1"/>
  <c r="F50" i="1" s="1"/>
  <c r="G50" i="1"/>
  <c r="H50" i="1" s="1"/>
  <c r="I50" i="1"/>
  <c r="J50" i="1"/>
  <c r="K50" i="1"/>
  <c r="R50" i="1" s="1"/>
  <c r="L50" i="1"/>
  <c r="M50" i="1" s="1"/>
  <c r="B51" i="1"/>
  <c r="C51" i="1" s="1"/>
  <c r="X52" i="1" s="1"/>
  <c r="D51" i="1"/>
  <c r="E51" i="1"/>
  <c r="F51" i="1" s="1"/>
  <c r="G51" i="1"/>
  <c r="H51" i="1" s="1"/>
  <c r="I51" i="1"/>
  <c r="J51" i="1"/>
  <c r="K51" i="1"/>
  <c r="L51" i="1"/>
  <c r="M51" i="1" s="1"/>
  <c r="B52" i="1"/>
  <c r="C52" i="1" s="1"/>
  <c r="X53" i="1" s="1"/>
  <c r="D52" i="1"/>
  <c r="E52" i="1"/>
  <c r="F52" i="1" s="1"/>
  <c r="G52" i="1"/>
  <c r="H52" i="1" s="1"/>
  <c r="I52" i="1"/>
  <c r="J52" i="1"/>
  <c r="K52" i="1"/>
  <c r="N52" i="1" s="1"/>
  <c r="L52" i="1"/>
  <c r="M52" i="1" s="1"/>
  <c r="B53" i="1"/>
  <c r="C53" i="1" s="1"/>
  <c r="X54" i="1" s="1"/>
  <c r="D53" i="1"/>
  <c r="E53" i="1"/>
  <c r="F53" i="1" s="1"/>
  <c r="G53" i="1"/>
  <c r="H53" i="1" s="1"/>
  <c r="I53" i="1"/>
  <c r="J53" i="1"/>
  <c r="K53" i="1"/>
  <c r="R53" i="1" s="1"/>
  <c r="L53" i="1"/>
  <c r="M53" i="1" s="1"/>
  <c r="B54" i="1"/>
  <c r="C54" i="1" s="1"/>
  <c r="X55" i="1" s="1"/>
  <c r="D54" i="1"/>
  <c r="E54" i="1"/>
  <c r="F54" i="1" s="1"/>
  <c r="G54" i="1"/>
  <c r="H54" i="1" s="1"/>
  <c r="I54" i="1"/>
  <c r="J54" i="1"/>
  <c r="K54" i="1"/>
  <c r="S54" i="1" s="1"/>
  <c r="L54" i="1"/>
  <c r="M54" i="1" s="1"/>
  <c r="B55" i="1"/>
  <c r="C55" i="1" s="1"/>
  <c r="Y56" i="1" s="1"/>
  <c r="D55" i="1"/>
  <c r="E55" i="1"/>
  <c r="F55" i="1" s="1"/>
  <c r="G55" i="1"/>
  <c r="H55" i="1" s="1"/>
  <c r="I55" i="1"/>
  <c r="J55" i="1"/>
  <c r="K55" i="1"/>
  <c r="L55" i="1"/>
  <c r="M55" i="1" s="1"/>
  <c r="B56" i="1"/>
  <c r="C56" i="1" s="1"/>
  <c r="X57" i="1" s="1"/>
  <c r="D56" i="1"/>
  <c r="E56" i="1"/>
  <c r="F56" i="1" s="1"/>
  <c r="G56" i="1"/>
  <c r="H56" i="1" s="1"/>
  <c r="I56" i="1"/>
  <c r="J56" i="1"/>
  <c r="K56" i="1"/>
  <c r="N56" i="1" s="1"/>
  <c r="O56" i="1" s="1"/>
  <c r="L56" i="1"/>
  <c r="M56" i="1" s="1"/>
  <c r="B57" i="1"/>
  <c r="C57" i="1" s="1"/>
  <c r="X58" i="1" s="1"/>
  <c r="D57" i="1"/>
  <c r="E57" i="1"/>
  <c r="F57" i="1" s="1"/>
  <c r="G57" i="1"/>
  <c r="H57" i="1" s="1"/>
  <c r="I57" i="1"/>
  <c r="J57" i="1"/>
  <c r="K57" i="1"/>
  <c r="R57" i="1" s="1"/>
  <c r="L57" i="1"/>
  <c r="M57" i="1" s="1"/>
  <c r="B58" i="1"/>
  <c r="C58" i="1" s="1"/>
  <c r="X59" i="1" s="1"/>
  <c r="D58" i="1"/>
  <c r="E58" i="1"/>
  <c r="F58" i="1" s="1"/>
  <c r="G58" i="1"/>
  <c r="H58" i="1" s="1"/>
  <c r="I58" i="1"/>
  <c r="J58" i="1"/>
  <c r="K58" i="1"/>
  <c r="S58" i="1" s="1"/>
  <c r="L58" i="1"/>
  <c r="M58" i="1" s="1"/>
  <c r="B59" i="1"/>
  <c r="C59" i="1" s="1"/>
  <c r="X60" i="1" s="1"/>
  <c r="D59" i="1"/>
  <c r="E59" i="1"/>
  <c r="F59" i="1" s="1"/>
  <c r="G59" i="1"/>
  <c r="H59" i="1" s="1"/>
  <c r="I59" i="1"/>
  <c r="J59" i="1"/>
  <c r="K59" i="1"/>
  <c r="R59" i="1" s="1"/>
  <c r="L59" i="1"/>
  <c r="M59" i="1" s="1"/>
  <c r="B60" i="1"/>
  <c r="C60" i="1" s="1"/>
  <c r="X61" i="1" s="1"/>
  <c r="D60" i="1"/>
  <c r="E60" i="1"/>
  <c r="F60" i="1" s="1"/>
  <c r="G60" i="1"/>
  <c r="H60" i="1" s="1"/>
  <c r="I60" i="1"/>
  <c r="J60" i="1"/>
  <c r="K60" i="1"/>
  <c r="R60" i="1" s="1"/>
  <c r="L60" i="1"/>
  <c r="M60" i="1" s="1"/>
  <c r="B61" i="1"/>
  <c r="C61" i="1" s="1"/>
  <c r="Y62" i="1" s="1"/>
  <c r="D61" i="1"/>
  <c r="E61" i="1"/>
  <c r="F61" i="1" s="1"/>
  <c r="G61" i="1"/>
  <c r="H61" i="1" s="1"/>
  <c r="I61" i="1"/>
  <c r="J61" i="1"/>
  <c r="K61" i="1"/>
  <c r="N61" i="1" s="1"/>
  <c r="L61" i="1"/>
  <c r="M61" i="1" s="1"/>
  <c r="B62" i="1"/>
  <c r="C62" i="1" s="1"/>
  <c r="X63" i="1" s="1"/>
  <c r="D62" i="1"/>
  <c r="E62" i="1"/>
  <c r="F62" i="1" s="1"/>
  <c r="G62" i="1"/>
  <c r="H62" i="1" s="1"/>
  <c r="I62" i="1"/>
  <c r="J62" i="1"/>
  <c r="K62" i="1"/>
  <c r="N62" i="1" s="1"/>
  <c r="L62" i="1"/>
  <c r="M62" i="1" s="1"/>
  <c r="B63" i="1"/>
  <c r="C63" i="1" s="1"/>
  <c r="X64" i="1" s="1"/>
  <c r="D63" i="1"/>
  <c r="E63" i="1"/>
  <c r="F63" i="1" s="1"/>
  <c r="G63" i="1"/>
  <c r="H63" i="1" s="1"/>
  <c r="I63" i="1"/>
  <c r="J63" i="1"/>
  <c r="K63" i="1"/>
  <c r="L63" i="1"/>
  <c r="M63" i="1" s="1"/>
  <c r="B64" i="1"/>
  <c r="C64" i="1" s="1"/>
  <c r="X65" i="1" s="1"/>
  <c r="D64" i="1"/>
  <c r="E64" i="1"/>
  <c r="F64" i="1" s="1"/>
  <c r="G64" i="1"/>
  <c r="H64" i="1" s="1"/>
  <c r="I64" i="1"/>
  <c r="J64" i="1"/>
  <c r="K64" i="1"/>
  <c r="R64" i="1" s="1"/>
  <c r="L64" i="1"/>
  <c r="M64" i="1" s="1"/>
  <c r="B65" i="1"/>
  <c r="C65" i="1" s="1"/>
  <c r="X66" i="1" s="1"/>
  <c r="D65" i="1"/>
  <c r="E65" i="1"/>
  <c r="F65" i="1" s="1"/>
  <c r="G65" i="1"/>
  <c r="H65" i="1" s="1"/>
  <c r="I65" i="1"/>
  <c r="J65" i="1"/>
  <c r="K65" i="1"/>
  <c r="S65" i="1" s="1"/>
  <c r="L65" i="1"/>
  <c r="M65" i="1" s="1"/>
  <c r="B66" i="1"/>
  <c r="C66" i="1" s="1"/>
  <c r="X67" i="1" s="1"/>
  <c r="D66" i="1"/>
  <c r="E66" i="1"/>
  <c r="F66" i="1" s="1"/>
  <c r="G66" i="1"/>
  <c r="H66" i="1" s="1"/>
  <c r="I66" i="1"/>
  <c r="J66" i="1"/>
  <c r="K66" i="1"/>
  <c r="N66" i="1" s="1"/>
  <c r="L66" i="1"/>
  <c r="M66" i="1" s="1"/>
  <c r="B67" i="1"/>
  <c r="C67" i="1" s="1"/>
  <c r="Y68" i="1" s="1"/>
  <c r="D67" i="1"/>
  <c r="E67" i="1"/>
  <c r="F67" i="1" s="1"/>
  <c r="G67" i="1"/>
  <c r="H67" i="1" s="1"/>
  <c r="I67" i="1"/>
  <c r="J67" i="1"/>
  <c r="K67" i="1"/>
  <c r="L67" i="1"/>
  <c r="M67" i="1" s="1"/>
  <c r="B68" i="1"/>
  <c r="C68" i="1" s="1"/>
  <c r="X69" i="1" s="1"/>
  <c r="D68" i="1"/>
  <c r="E68" i="1"/>
  <c r="F68" i="1" s="1"/>
  <c r="G68" i="1"/>
  <c r="H68" i="1" s="1"/>
  <c r="I68" i="1"/>
  <c r="J68" i="1"/>
  <c r="K68" i="1"/>
  <c r="N68" i="1" s="1"/>
  <c r="O68" i="1" s="1"/>
  <c r="L68" i="1"/>
  <c r="M68" i="1" s="1"/>
  <c r="B69" i="1"/>
  <c r="C69" i="1" s="1"/>
  <c r="X70" i="1" s="1"/>
  <c r="D69" i="1"/>
  <c r="E69" i="1"/>
  <c r="F69" i="1" s="1"/>
  <c r="G69" i="1"/>
  <c r="H69" i="1" s="1"/>
  <c r="I69" i="1"/>
  <c r="J69" i="1"/>
  <c r="K69" i="1"/>
  <c r="R69" i="1" s="1"/>
  <c r="L69" i="1"/>
  <c r="M69" i="1" s="1"/>
  <c r="B70" i="1"/>
  <c r="C70" i="1" s="1"/>
  <c r="X71" i="1" s="1"/>
  <c r="D70" i="1"/>
  <c r="E70" i="1"/>
  <c r="F70" i="1" s="1"/>
  <c r="G70" i="1"/>
  <c r="H70" i="1" s="1"/>
  <c r="I70" i="1"/>
  <c r="J70" i="1"/>
  <c r="K70" i="1"/>
  <c r="S70" i="1" s="1"/>
  <c r="L70" i="1"/>
  <c r="M70" i="1" s="1"/>
  <c r="B71" i="1"/>
  <c r="C71" i="1" s="1"/>
  <c r="X72" i="1" s="1"/>
  <c r="D71" i="1"/>
  <c r="E71" i="1"/>
  <c r="F71" i="1" s="1"/>
  <c r="G71" i="1"/>
  <c r="H71" i="1" s="1"/>
  <c r="I71" i="1"/>
  <c r="J71" i="1"/>
  <c r="K71" i="1"/>
  <c r="R71" i="1" s="1"/>
  <c r="L71" i="1"/>
  <c r="M71" i="1" s="1"/>
  <c r="B72" i="1"/>
  <c r="C72" i="1" s="1"/>
  <c r="X73" i="1" s="1"/>
  <c r="D72" i="1"/>
  <c r="E72" i="1"/>
  <c r="F72" i="1" s="1"/>
  <c r="G72" i="1"/>
  <c r="H72" i="1" s="1"/>
  <c r="I72" i="1"/>
  <c r="J72" i="1"/>
  <c r="K72" i="1"/>
  <c r="S72" i="1" s="1"/>
  <c r="L72" i="1"/>
  <c r="M72" i="1" s="1"/>
  <c r="B73" i="1"/>
  <c r="C73" i="1" s="1"/>
  <c r="Y74" i="1" s="1"/>
  <c r="D73" i="1"/>
  <c r="E73" i="1"/>
  <c r="F73" i="1" s="1"/>
  <c r="G73" i="1"/>
  <c r="H73" i="1" s="1"/>
  <c r="I73" i="1"/>
  <c r="J73" i="1"/>
  <c r="K73" i="1"/>
  <c r="R73" i="1" s="1"/>
  <c r="L73" i="1"/>
  <c r="M73" i="1" s="1"/>
  <c r="B74" i="1"/>
  <c r="C74" i="1" s="1"/>
  <c r="X75" i="1" s="1"/>
  <c r="D74" i="1"/>
  <c r="E74" i="1"/>
  <c r="F74" i="1" s="1"/>
  <c r="G74" i="1"/>
  <c r="H74" i="1" s="1"/>
  <c r="I74" i="1"/>
  <c r="J74" i="1"/>
  <c r="K74" i="1"/>
  <c r="R74" i="1" s="1"/>
  <c r="L74" i="1"/>
  <c r="M74" i="1" s="1"/>
  <c r="B75" i="1"/>
  <c r="C75" i="1" s="1"/>
  <c r="X76" i="1" s="1"/>
  <c r="D75" i="1"/>
  <c r="E75" i="1"/>
  <c r="F75" i="1" s="1"/>
  <c r="G75" i="1"/>
  <c r="H75" i="1" s="1"/>
  <c r="I75" i="1"/>
  <c r="J75" i="1"/>
  <c r="K75" i="1"/>
  <c r="R75" i="1" s="1"/>
  <c r="L75" i="1"/>
  <c r="M75" i="1" s="1"/>
  <c r="B76" i="1"/>
  <c r="C76" i="1" s="1"/>
  <c r="X77" i="1" s="1"/>
  <c r="D76" i="1"/>
  <c r="E76" i="1"/>
  <c r="F76" i="1" s="1"/>
  <c r="G76" i="1"/>
  <c r="H76" i="1" s="1"/>
  <c r="I76" i="1"/>
  <c r="J76" i="1"/>
  <c r="K76" i="1"/>
  <c r="L76" i="1"/>
  <c r="M76" i="1" s="1"/>
  <c r="B77" i="1"/>
  <c r="C77" i="1" s="1"/>
  <c r="X78" i="1" s="1"/>
  <c r="D77" i="1"/>
  <c r="E77" i="1"/>
  <c r="F77" i="1" s="1"/>
  <c r="G77" i="1"/>
  <c r="H77" i="1" s="1"/>
  <c r="I77" i="1"/>
  <c r="J77" i="1"/>
  <c r="K77" i="1"/>
  <c r="S77" i="1" s="1"/>
  <c r="L77" i="1"/>
  <c r="M77" i="1" s="1"/>
  <c r="B78" i="1"/>
  <c r="C78" i="1" s="1"/>
  <c r="X79" i="1" s="1"/>
  <c r="D78" i="1"/>
  <c r="E78" i="1"/>
  <c r="F78" i="1" s="1"/>
  <c r="G78" i="1"/>
  <c r="H78" i="1" s="1"/>
  <c r="I78" i="1"/>
  <c r="J78" i="1"/>
  <c r="K78" i="1"/>
  <c r="N78" i="1" s="1"/>
  <c r="O78" i="1" s="1"/>
  <c r="L78" i="1"/>
  <c r="M78" i="1" s="1"/>
  <c r="B79" i="1"/>
  <c r="C79" i="1" s="1"/>
  <c r="Y80" i="1" s="1"/>
  <c r="D79" i="1"/>
  <c r="E79" i="1"/>
  <c r="F79" i="1" s="1"/>
  <c r="G79" i="1"/>
  <c r="H79" i="1" s="1"/>
  <c r="I79" i="1"/>
  <c r="J79" i="1"/>
  <c r="K79" i="1"/>
  <c r="R79" i="1" s="1"/>
  <c r="L79" i="1"/>
  <c r="M79" i="1" s="1"/>
  <c r="B80" i="1"/>
  <c r="C80" i="1" s="1"/>
  <c r="X81" i="1" s="1"/>
  <c r="D80" i="1"/>
  <c r="E80" i="1"/>
  <c r="F80" i="1" s="1"/>
  <c r="G80" i="1"/>
  <c r="H80" i="1" s="1"/>
  <c r="I80" i="1"/>
  <c r="J80" i="1"/>
  <c r="K80" i="1"/>
  <c r="L80" i="1"/>
  <c r="M80" i="1" s="1"/>
  <c r="B81" i="1"/>
  <c r="C81" i="1" s="1"/>
  <c r="X82" i="1" s="1"/>
  <c r="D81" i="1"/>
  <c r="E81" i="1"/>
  <c r="F81" i="1" s="1"/>
  <c r="G81" i="1"/>
  <c r="H81" i="1" s="1"/>
  <c r="I81" i="1"/>
  <c r="J81" i="1"/>
  <c r="K81" i="1"/>
  <c r="L81" i="1"/>
  <c r="M81" i="1" s="1"/>
  <c r="B82" i="1"/>
  <c r="C82" i="1" s="1"/>
  <c r="X83" i="1" s="1"/>
  <c r="D82" i="1"/>
  <c r="E82" i="1"/>
  <c r="F82" i="1" s="1"/>
  <c r="G82" i="1"/>
  <c r="H82" i="1" s="1"/>
  <c r="I82" i="1"/>
  <c r="J82" i="1"/>
  <c r="K82" i="1"/>
  <c r="R82" i="1" s="1"/>
  <c r="L82" i="1"/>
  <c r="M82" i="1" s="1"/>
  <c r="B83" i="1"/>
  <c r="C83" i="1" s="1"/>
  <c r="X84" i="1" s="1"/>
  <c r="D83" i="1"/>
  <c r="E83" i="1"/>
  <c r="F83" i="1" s="1"/>
  <c r="G83" i="1"/>
  <c r="H83" i="1" s="1"/>
  <c r="I83" i="1"/>
  <c r="J83" i="1"/>
  <c r="K83" i="1"/>
  <c r="N83" i="1" s="1"/>
  <c r="O83" i="1" s="1"/>
  <c r="L83" i="1"/>
  <c r="M83" i="1" s="1"/>
  <c r="B84" i="1"/>
  <c r="C84" i="1" s="1"/>
  <c r="X85" i="1" s="1"/>
  <c r="D84" i="1"/>
  <c r="E84" i="1"/>
  <c r="F84" i="1" s="1"/>
  <c r="G84" i="1"/>
  <c r="H84" i="1" s="1"/>
  <c r="I84" i="1"/>
  <c r="J84" i="1"/>
  <c r="K84" i="1"/>
  <c r="L84" i="1"/>
  <c r="M84" i="1" s="1"/>
  <c r="B85" i="1"/>
  <c r="C85" i="1" s="1"/>
  <c r="Y86" i="1" s="1"/>
  <c r="D85" i="1"/>
  <c r="E85" i="1"/>
  <c r="F85" i="1" s="1"/>
  <c r="G85" i="1"/>
  <c r="H85" i="1" s="1"/>
  <c r="I85" i="1"/>
  <c r="J85" i="1"/>
  <c r="K85" i="1"/>
  <c r="R85" i="1" s="1"/>
  <c r="L85" i="1"/>
  <c r="M85" i="1" s="1"/>
  <c r="B86" i="1"/>
  <c r="C86" i="1" s="1"/>
  <c r="X87" i="1" s="1"/>
  <c r="D86" i="1"/>
  <c r="E86" i="1"/>
  <c r="F86" i="1" s="1"/>
  <c r="G86" i="1"/>
  <c r="H86" i="1" s="1"/>
  <c r="I86" i="1"/>
  <c r="J86" i="1"/>
  <c r="K86" i="1"/>
  <c r="S86" i="1" s="1"/>
  <c r="L86" i="1"/>
  <c r="M86" i="1" s="1"/>
  <c r="B87" i="1"/>
  <c r="C87" i="1" s="1"/>
  <c r="X88" i="1" s="1"/>
  <c r="D87" i="1"/>
  <c r="E87" i="1"/>
  <c r="F87" i="1" s="1"/>
  <c r="G87" i="1"/>
  <c r="H87" i="1" s="1"/>
  <c r="I87" i="1"/>
  <c r="J87" i="1"/>
  <c r="K87" i="1"/>
  <c r="L87" i="1"/>
  <c r="M87" i="1" s="1"/>
  <c r="B88" i="1"/>
  <c r="C88" i="1" s="1"/>
  <c r="X89" i="1" s="1"/>
  <c r="D88" i="1"/>
  <c r="E88" i="1"/>
  <c r="F88" i="1" s="1"/>
  <c r="G88" i="1"/>
  <c r="H88" i="1" s="1"/>
  <c r="I88" i="1"/>
  <c r="J88" i="1"/>
  <c r="K88" i="1"/>
  <c r="R88" i="1" s="1"/>
  <c r="L88" i="1"/>
  <c r="M88" i="1" s="1"/>
  <c r="B89" i="1"/>
  <c r="C89" i="1" s="1"/>
  <c r="X90" i="1" s="1"/>
  <c r="D89" i="1"/>
  <c r="E89" i="1"/>
  <c r="F89" i="1" s="1"/>
  <c r="G89" i="1"/>
  <c r="H89" i="1" s="1"/>
  <c r="I89" i="1"/>
  <c r="J89" i="1"/>
  <c r="K89" i="1"/>
  <c r="R89" i="1" s="1"/>
  <c r="L89" i="1"/>
  <c r="M89" i="1" s="1"/>
  <c r="B90" i="1"/>
  <c r="C90" i="1" s="1"/>
  <c r="X91" i="1" s="1"/>
  <c r="D90" i="1"/>
  <c r="E90" i="1"/>
  <c r="F90" i="1" s="1"/>
  <c r="G90" i="1"/>
  <c r="H90" i="1" s="1"/>
  <c r="I90" i="1"/>
  <c r="J90" i="1"/>
  <c r="K90" i="1"/>
  <c r="S90" i="1" s="1"/>
  <c r="L90" i="1"/>
  <c r="M90" i="1" s="1"/>
  <c r="B91" i="1"/>
  <c r="C91" i="1" s="1"/>
  <c r="Y92" i="1" s="1"/>
  <c r="D91" i="1"/>
  <c r="E91" i="1"/>
  <c r="F91" i="1" s="1"/>
  <c r="G91" i="1"/>
  <c r="H91" i="1" s="1"/>
  <c r="I91" i="1"/>
  <c r="J91" i="1"/>
  <c r="K91" i="1"/>
  <c r="R91" i="1" s="1"/>
  <c r="L91" i="1"/>
  <c r="M91" i="1" s="1"/>
  <c r="B92" i="1"/>
  <c r="C92" i="1" s="1"/>
  <c r="X93" i="1" s="1"/>
  <c r="D92" i="1"/>
  <c r="E92" i="1"/>
  <c r="F92" i="1" s="1"/>
  <c r="G92" i="1"/>
  <c r="H92" i="1" s="1"/>
  <c r="I92" i="1"/>
  <c r="J92" i="1"/>
  <c r="K92" i="1"/>
  <c r="R92" i="1" s="1"/>
  <c r="L92" i="1"/>
  <c r="M92" i="1" s="1"/>
  <c r="B93" i="1"/>
  <c r="C93" i="1" s="1"/>
  <c r="X94" i="1" s="1"/>
  <c r="D93" i="1"/>
  <c r="E93" i="1"/>
  <c r="F93" i="1" s="1"/>
  <c r="G93" i="1"/>
  <c r="H93" i="1" s="1"/>
  <c r="I93" i="1"/>
  <c r="J93" i="1"/>
  <c r="K93" i="1"/>
  <c r="L93" i="1"/>
  <c r="M93" i="1" s="1"/>
  <c r="B94" i="1"/>
  <c r="C94" i="1" s="1"/>
  <c r="X95" i="1" s="1"/>
  <c r="D94" i="1"/>
  <c r="E94" i="1"/>
  <c r="F94" i="1" s="1"/>
  <c r="G94" i="1"/>
  <c r="H94" i="1" s="1"/>
  <c r="I94" i="1"/>
  <c r="J94" i="1"/>
  <c r="K94" i="1"/>
  <c r="S94" i="1" s="1"/>
  <c r="L94" i="1"/>
  <c r="M94" i="1" s="1"/>
  <c r="B95" i="1"/>
  <c r="C95" i="1" s="1"/>
  <c r="X96" i="1" s="1"/>
  <c r="D95" i="1"/>
  <c r="E95" i="1"/>
  <c r="F95" i="1" s="1"/>
  <c r="G95" i="1"/>
  <c r="H95" i="1" s="1"/>
  <c r="I95" i="1"/>
  <c r="J95" i="1"/>
  <c r="K95" i="1"/>
  <c r="R95" i="1" s="1"/>
  <c r="L95" i="1"/>
  <c r="M95" i="1" s="1"/>
  <c r="B96" i="1"/>
  <c r="C96" i="1" s="1"/>
  <c r="X97" i="1" s="1"/>
  <c r="D96" i="1"/>
  <c r="E96" i="1"/>
  <c r="F96" i="1" s="1"/>
  <c r="G96" i="1"/>
  <c r="H96" i="1" s="1"/>
  <c r="I96" i="1"/>
  <c r="J96" i="1"/>
  <c r="K96" i="1"/>
  <c r="R96" i="1" s="1"/>
  <c r="L96" i="1"/>
  <c r="M96" i="1" s="1"/>
  <c r="B97" i="1"/>
  <c r="C97" i="1" s="1"/>
  <c r="Y98" i="1" s="1"/>
  <c r="D97" i="1"/>
  <c r="E97" i="1"/>
  <c r="F97" i="1" s="1"/>
  <c r="G97" i="1"/>
  <c r="H97" i="1" s="1"/>
  <c r="I97" i="1"/>
  <c r="J97" i="1"/>
  <c r="K97" i="1"/>
  <c r="N97" i="1" s="1"/>
  <c r="L97" i="1"/>
  <c r="M97" i="1" s="1"/>
  <c r="B98" i="1"/>
  <c r="C98" i="1" s="1"/>
  <c r="X99" i="1" s="1"/>
  <c r="D98" i="1"/>
  <c r="E98" i="1"/>
  <c r="F98" i="1" s="1"/>
  <c r="G98" i="1"/>
  <c r="H98" i="1" s="1"/>
  <c r="I98" i="1"/>
  <c r="J98" i="1"/>
  <c r="K98" i="1"/>
  <c r="S98" i="1" s="1"/>
  <c r="L98" i="1"/>
  <c r="M98" i="1" s="1"/>
  <c r="B99" i="1"/>
  <c r="C99" i="1" s="1"/>
  <c r="X100" i="1" s="1"/>
  <c r="D99" i="1"/>
  <c r="E99" i="1"/>
  <c r="F99" i="1" s="1"/>
  <c r="G99" i="1"/>
  <c r="H99" i="1" s="1"/>
  <c r="I99" i="1"/>
  <c r="J99" i="1"/>
  <c r="K99" i="1"/>
  <c r="L99" i="1"/>
  <c r="M99" i="1" s="1"/>
  <c r="B100" i="1"/>
  <c r="C100" i="1" s="1"/>
  <c r="X101" i="1" s="1"/>
  <c r="D100" i="1"/>
  <c r="E100" i="1"/>
  <c r="F100" i="1" s="1"/>
  <c r="G100" i="1"/>
  <c r="H100" i="1" s="1"/>
  <c r="I100" i="1"/>
  <c r="J100" i="1"/>
  <c r="K100" i="1"/>
  <c r="R100" i="1" s="1"/>
  <c r="L100" i="1"/>
  <c r="M100" i="1" s="1"/>
  <c r="B101" i="1"/>
  <c r="C101" i="1" s="1"/>
  <c r="X102" i="1" s="1"/>
  <c r="D101" i="1"/>
  <c r="E101" i="1"/>
  <c r="F101" i="1" s="1"/>
  <c r="G101" i="1"/>
  <c r="H101" i="1" s="1"/>
  <c r="I101" i="1"/>
  <c r="J101" i="1"/>
  <c r="K101" i="1"/>
  <c r="R101" i="1" s="1"/>
  <c r="L101" i="1"/>
  <c r="M101" i="1" s="1"/>
  <c r="B102" i="1"/>
  <c r="C102" i="1" s="1"/>
  <c r="X103" i="1" s="1"/>
  <c r="D102" i="1"/>
  <c r="E102" i="1"/>
  <c r="F102" i="1" s="1"/>
  <c r="G102" i="1"/>
  <c r="H102" i="1" s="1"/>
  <c r="I102" i="1"/>
  <c r="J102" i="1"/>
  <c r="K102" i="1"/>
  <c r="L102" i="1"/>
  <c r="M102" i="1" s="1"/>
  <c r="B103" i="1"/>
  <c r="C103" i="1" s="1"/>
  <c r="Y104" i="1" s="1"/>
  <c r="D103" i="1"/>
  <c r="E103" i="1"/>
  <c r="F103" i="1" s="1"/>
  <c r="G103" i="1"/>
  <c r="H103" i="1" s="1"/>
  <c r="I103" i="1"/>
  <c r="J103" i="1"/>
  <c r="K103" i="1"/>
  <c r="N103" i="1" s="1"/>
  <c r="L103" i="1"/>
  <c r="M103" i="1" s="1"/>
  <c r="B104" i="1"/>
  <c r="C104" i="1" s="1"/>
  <c r="X105" i="1" s="1"/>
  <c r="D104" i="1"/>
  <c r="E104" i="1"/>
  <c r="F104" i="1" s="1"/>
  <c r="G104" i="1"/>
  <c r="H104" i="1" s="1"/>
  <c r="I104" i="1"/>
  <c r="J104" i="1"/>
  <c r="K104" i="1"/>
  <c r="R104" i="1" s="1"/>
  <c r="L104" i="1"/>
  <c r="M104" i="1" s="1"/>
  <c r="B105" i="1"/>
  <c r="C105" i="1" s="1"/>
  <c r="X106" i="1" s="1"/>
  <c r="D105" i="1"/>
  <c r="E105" i="1"/>
  <c r="F105" i="1" s="1"/>
  <c r="G105" i="1"/>
  <c r="H105" i="1" s="1"/>
  <c r="I105" i="1"/>
  <c r="J105" i="1"/>
  <c r="K105" i="1"/>
  <c r="R105" i="1" s="1"/>
  <c r="L105" i="1"/>
  <c r="M105" i="1" s="1"/>
  <c r="B106" i="1"/>
  <c r="C106" i="1" s="1"/>
  <c r="X107" i="1" s="1"/>
  <c r="D106" i="1"/>
  <c r="E106" i="1"/>
  <c r="F106" i="1" s="1"/>
  <c r="G106" i="1"/>
  <c r="H106" i="1" s="1"/>
  <c r="I106" i="1"/>
  <c r="J106" i="1"/>
  <c r="K106" i="1"/>
  <c r="L106" i="1"/>
  <c r="M106" i="1" s="1"/>
  <c r="B107" i="1"/>
  <c r="C107" i="1" s="1"/>
  <c r="X108" i="1" s="1"/>
  <c r="D107" i="1"/>
  <c r="E107" i="1"/>
  <c r="F107" i="1" s="1"/>
  <c r="G107" i="1"/>
  <c r="H107" i="1" s="1"/>
  <c r="I107" i="1"/>
  <c r="J107" i="1"/>
  <c r="K107" i="1"/>
  <c r="R107" i="1" s="1"/>
  <c r="L107" i="1"/>
  <c r="M107" i="1" s="1"/>
  <c r="B108" i="1"/>
  <c r="C108" i="1" s="1"/>
  <c r="X109" i="1" s="1"/>
  <c r="D108" i="1"/>
  <c r="E108" i="1"/>
  <c r="F108" i="1" s="1"/>
  <c r="G108" i="1"/>
  <c r="H108" i="1" s="1"/>
  <c r="I108" i="1"/>
  <c r="J108" i="1"/>
  <c r="K108" i="1"/>
  <c r="R108" i="1" s="1"/>
  <c r="L108" i="1"/>
  <c r="M108" i="1" s="1"/>
  <c r="B109" i="1"/>
  <c r="C109" i="1" s="1"/>
  <c r="Y110" i="1" s="1"/>
  <c r="D109" i="1"/>
  <c r="E109" i="1"/>
  <c r="F109" i="1" s="1"/>
  <c r="G109" i="1"/>
  <c r="H109" i="1" s="1"/>
  <c r="I109" i="1"/>
  <c r="J109" i="1"/>
  <c r="K109" i="1"/>
  <c r="L109" i="1"/>
  <c r="M109" i="1" s="1"/>
  <c r="B110" i="1"/>
  <c r="C110" i="1" s="1"/>
  <c r="X111" i="1" s="1"/>
  <c r="D110" i="1"/>
  <c r="E110" i="1"/>
  <c r="F110" i="1" s="1"/>
  <c r="G110" i="1"/>
  <c r="H110" i="1" s="1"/>
  <c r="I110" i="1"/>
  <c r="J110" i="1"/>
  <c r="K110" i="1"/>
  <c r="S110" i="1" s="1"/>
  <c r="L110" i="1"/>
  <c r="M110" i="1" s="1"/>
  <c r="B111" i="1"/>
  <c r="C111" i="1" s="1"/>
  <c r="X112" i="1" s="1"/>
  <c r="D111" i="1"/>
  <c r="E111" i="1"/>
  <c r="F111" i="1" s="1"/>
  <c r="G111" i="1"/>
  <c r="H111" i="1" s="1"/>
  <c r="I111" i="1"/>
  <c r="J111" i="1"/>
  <c r="K111" i="1"/>
  <c r="L111" i="1"/>
  <c r="M111" i="1" s="1"/>
  <c r="B112" i="1"/>
  <c r="C112" i="1" s="1"/>
  <c r="X113" i="1" s="1"/>
  <c r="D112" i="1"/>
  <c r="E112" i="1"/>
  <c r="F112" i="1" s="1"/>
  <c r="G112" i="1"/>
  <c r="H112" i="1" s="1"/>
  <c r="I112" i="1"/>
  <c r="J112" i="1"/>
  <c r="K112" i="1"/>
  <c r="L112" i="1"/>
  <c r="M112" i="1" s="1"/>
  <c r="B113" i="1"/>
  <c r="C113" i="1" s="1"/>
  <c r="X114" i="1" s="1"/>
  <c r="D113" i="1"/>
  <c r="E113" i="1"/>
  <c r="F113" i="1" s="1"/>
  <c r="G113" i="1"/>
  <c r="H113" i="1" s="1"/>
  <c r="I113" i="1"/>
  <c r="J113" i="1"/>
  <c r="K113" i="1"/>
  <c r="L113" i="1"/>
  <c r="M113" i="1" s="1"/>
  <c r="B114" i="1"/>
  <c r="C114" i="1" s="1"/>
  <c r="X115" i="1" s="1"/>
  <c r="D114" i="1"/>
  <c r="E114" i="1"/>
  <c r="F114" i="1" s="1"/>
  <c r="G114" i="1"/>
  <c r="H114" i="1" s="1"/>
  <c r="I114" i="1"/>
  <c r="J114" i="1"/>
  <c r="K114" i="1"/>
  <c r="R114" i="1" s="1"/>
  <c r="L114" i="1"/>
  <c r="M114" i="1" s="1"/>
  <c r="B115" i="1"/>
  <c r="C115" i="1" s="1"/>
  <c r="Y116" i="1" s="1"/>
  <c r="D115" i="1"/>
  <c r="E115" i="1"/>
  <c r="F115" i="1" s="1"/>
  <c r="G115" i="1"/>
  <c r="H115" i="1" s="1"/>
  <c r="I115" i="1"/>
  <c r="J115" i="1"/>
  <c r="K115" i="1"/>
  <c r="N115" i="1" s="1"/>
  <c r="L115" i="1"/>
  <c r="M115" i="1" s="1"/>
  <c r="B116" i="1"/>
  <c r="C116" i="1" s="1"/>
  <c r="X117" i="1" s="1"/>
  <c r="D116" i="1"/>
  <c r="E116" i="1"/>
  <c r="F116" i="1" s="1"/>
  <c r="G116" i="1"/>
  <c r="H116" i="1" s="1"/>
  <c r="I116" i="1"/>
  <c r="J116" i="1"/>
  <c r="K116" i="1"/>
  <c r="N116" i="1" s="1"/>
  <c r="L116" i="1"/>
  <c r="M116" i="1" s="1"/>
  <c r="B117" i="1"/>
  <c r="C117" i="1" s="1"/>
  <c r="X118" i="1" s="1"/>
  <c r="D117" i="1"/>
  <c r="E117" i="1"/>
  <c r="F117" i="1" s="1"/>
  <c r="G117" i="1"/>
  <c r="H117" i="1" s="1"/>
  <c r="I117" i="1"/>
  <c r="J117" i="1"/>
  <c r="K117" i="1"/>
  <c r="R117" i="1" s="1"/>
  <c r="L117" i="1"/>
  <c r="M117" i="1" s="1"/>
  <c r="B118" i="1"/>
  <c r="C118" i="1" s="1"/>
  <c r="X119" i="1" s="1"/>
  <c r="D118" i="1"/>
  <c r="E118" i="1"/>
  <c r="F118" i="1" s="1"/>
  <c r="G118" i="1"/>
  <c r="H118" i="1" s="1"/>
  <c r="I118" i="1"/>
  <c r="J118" i="1"/>
  <c r="K118" i="1"/>
  <c r="R118" i="1" s="1"/>
  <c r="L118" i="1"/>
  <c r="M118" i="1" s="1"/>
  <c r="B119" i="1"/>
  <c r="C119" i="1" s="1"/>
  <c r="X120" i="1" s="1"/>
  <c r="D119" i="1"/>
  <c r="E119" i="1"/>
  <c r="F119" i="1" s="1"/>
  <c r="G119" i="1"/>
  <c r="H119" i="1" s="1"/>
  <c r="I119" i="1"/>
  <c r="J119" i="1"/>
  <c r="K119" i="1"/>
  <c r="S119" i="1" s="1"/>
  <c r="L119" i="1"/>
  <c r="M119" i="1" s="1"/>
  <c r="B120" i="1"/>
  <c r="C120" i="1" s="1"/>
  <c r="X121" i="1" s="1"/>
  <c r="D120" i="1"/>
  <c r="E120" i="1"/>
  <c r="F120" i="1" s="1"/>
  <c r="G120" i="1"/>
  <c r="H120" i="1" s="1"/>
  <c r="I120" i="1"/>
  <c r="J120" i="1"/>
  <c r="K120" i="1"/>
  <c r="L120" i="1"/>
  <c r="M120" i="1" s="1"/>
  <c r="B121" i="1"/>
  <c r="C121" i="1" s="1"/>
  <c r="Y122" i="1" s="1"/>
  <c r="D121" i="1"/>
  <c r="E121" i="1"/>
  <c r="F121" i="1" s="1"/>
  <c r="G121" i="1"/>
  <c r="H121" i="1" s="1"/>
  <c r="I121" i="1"/>
  <c r="J121" i="1"/>
  <c r="K121" i="1"/>
  <c r="R121" i="1" s="1"/>
  <c r="L121" i="1"/>
  <c r="M121" i="1" s="1"/>
  <c r="B122" i="1"/>
  <c r="C122" i="1" s="1"/>
  <c r="X123" i="1" s="1"/>
  <c r="D122" i="1"/>
  <c r="E122" i="1"/>
  <c r="F122" i="1" s="1"/>
  <c r="G122" i="1"/>
  <c r="H122" i="1" s="1"/>
  <c r="I122" i="1"/>
  <c r="J122" i="1"/>
  <c r="K122" i="1"/>
  <c r="N122" i="1" s="1"/>
  <c r="L122" i="1"/>
  <c r="M122" i="1" s="1"/>
  <c r="B123" i="1"/>
  <c r="C123" i="1" s="1"/>
  <c r="X124" i="1" s="1"/>
  <c r="D123" i="1"/>
  <c r="E123" i="1"/>
  <c r="F123" i="1" s="1"/>
  <c r="G123" i="1"/>
  <c r="H123" i="1" s="1"/>
  <c r="I123" i="1"/>
  <c r="J123" i="1"/>
  <c r="K123" i="1"/>
  <c r="N123" i="1" s="1"/>
  <c r="O123" i="1" s="1"/>
  <c r="L123" i="1"/>
  <c r="M123" i="1" s="1"/>
  <c r="B124" i="1"/>
  <c r="C124" i="1" s="1"/>
  <c r="X125" i="1" s="1"/>
  <c r="D124" i="1"/>
  <c r="E124" i="1"/>
  <c r="F124" i="1" s="1"/>
  <c r="G124" i="1"/>
  <c r="H124" i="1" s="1"/>
  <c r="I124" i="1"/>
  <c r="J124" i="1"/>
  <c r="K124" i="1"/>
  <c r="L124" i="1"/>
  <c r="M124" i="1" s="1"/>
  <c r="B125" i="1"/>
  <c r="C125" i="1" s="1"/>
  <c r="X126" i="1" s="1"/>
  <c r="D125" i="1"/>
  <c r="E125" i="1"/>
  <c r="F125" i="1" s="1"/>
  <c r="G125" i="1"/>
  <c r="H125" i="1" s="1"/>
  <c r="I125" i="1"/>
  <c r="J125" i="1"/>
  <c r="K125" i="1"/>
  <c r="R125" i="1" s="1"/>
  <c r="L125" i="1"/>
  <c r="M125" i="1" s="1"/>
  <c r="B126" i="1"/>
  <c r="C126" i="1" s="1"/>
  <c r="X127" i="1" s="1"/>
  <c r="D126" i="1"/>
  <c r="E126" i="1"/>
  <c r="F126" i="1" s="1"/>
  <c r="G126" i="1"/>
  <c r="H126" i="1" s="1"/>
  <c r="I126" i="1"/>
  <c r="J126" i="1"/>
  <c r="K126" i="1"/>
  <c r="N126" i="1" s="1"/>
  <c r="L126" i="1"/>
  <c r="M126" i="1" s="1"/>
  <c r="B127" i="1"/>
  <c r="C127" i="1" s="1"/>
  <c r="Y128" i="1" s="1"/>
  <c r="D127" i="1"/>
  <c r="E127" i="1"/>
  <c r="F127" i="1" s="1"/>
  <c r="G127" i="1"/>
  <c r="H127" i="1" s="1"/>
  <c r="I127" i="1"/>
  <c r="J127" i="1"/>
  <c r="K127" i="1"/>
  <c r="L127" i="1"/>
  <c r="M127" i="1" s="1"/>
  <c r="B128" i="1"/>
  <c r="C128" i="1" s="1"/>
  <c r="X129" i="1" s="1"/>
  <c r="D128" i="1"/>
  <c r="E128" i="1"/>
  <c r="F128" i="1" s="1"/>
  <c r="G128" i="1"/>
  <c r="H128" i="1" s="1"/>
  <c r="I128" i="1"/>
  <c r="J128" i="1"/>
  <c r="K128" i="1"/>
  <c r="L128" i="1"/>
  <c r="M128" i="1" s="1"/>
  <c r="B129" i="1"/>
  <c r="C129" i="1" s="1"/>
  <c r="X130" i="1" s="1"/>
  <c r="D129" i="1"/>
  <c r="E129" i="1"/>
  <c r="F129" i="1" s="1"/>
  <c r="G129" i="1"/>
  <c r="H129" i="1" s="1"/>
  <c r="I129" i="1"/>
  <c r="J129" i="1"/>
  <c r="K129" i="1"/>
  <c r="R129" i="1" s="1"/>
  <c r="L129" i="1"/>
  <c r="M129" i="1" s="1"/>
  <c r="B130" i="1"/>
  <c r="C130" i="1" s="1"/>
  <c r="X131" i="1" s="1"/>
  <c r="D130" i="1"/>
  <c r="E130" i="1"/>
  <c r="F130" i="1" s="1"/>
  <c r="G130" i="1"/>
  <c r="H130" i="1" s="1"/>
  <c r="I130" i="1"/>
  <c r="J130" i="1"/>
  <c r="K130" i="1"/>
  <c r="N130" i="1" s="1"/>
  <c r="L130" i="1"/>
  <c r="M130" i="1" s="1"/>
  <c r="B131" i="1"/>
  <c r="C131" i="1" s="1"/>
  <c r="X132" i="1" s="1"/>
  <c r="D131" i="1"/>
  <c r="E131" i="1"/>
  <c r="F131" i="1" s="1"/>
  <c r="G131" i="1"/>
  <c r="H131" i="1" s="1"/>
  <c r="I131" i="1"/>
  <c r="J131" i="1"/>
  <c r="K131" i="1"/>
  <c r="R131" i="1" s="1"/>
  <c r="L131" i="1"/>
  <c r="M131" i="1" s="1"/>
  <c r="B132" i="1"/>
  <c r="C132" i="1" s="1"/>
  <c r="X133" i="1" s="1"/>
  <c r="D132" i="1"/>
  <c r="E132" i="1"/>
  <c r="F132" i="1" s="1"/>
  <c r="G132" i="1"/>
  <c r="H132" i="1" s="1"/>
  <c r="I132" i="1"/>
  <c r="J132" i="1"/>
  <c r="K132" i="1"/>
  <c r="L132" i="1"/>
  <c r="M132" i="1" s="1"/>
  <c r="B133" i="1"/>
  <c r="C133" i="1" s="1"/>
  <c r="Y134" i="1" s="1"/>
  <c r="D133" i="1"/>
  <c r="E133" i="1"/>
  <c r="F133" i="1" s="1"/>
  <c r="G133" i="1"/>
  <c r="H133" i="1" s="1"/>
  <c r="I133" i="1"/>
  <c r="J133" i="1"/>
  <c r="K133" i="1"/>
  <c r="L133" i="1"/>
  <c r="M133" i="1" s="1"/>
  <c r="B134" i="1"/>
  <c r="C134" i="1" s="1"/>
  <c r="X135" i="1" s="1"/>
  <c r="D134" i="1"/>
  <c r="E134" i="1"/>
  <c r="F134" i="1" s="1"/>
  <c r="G134" i="1"/>
  <c r="H134" i="1" s="1"/>
  <c r="I134" i="1"/>
  <c r="J134" i="1"/>
  <c r="K134" i="1"/>
  <c r="N134" i="1" s="1"/>
  <c r="L134" i="1"/>
  <c r="M134" i="1" s="1"/>
  <c r="B135" i="1"/>
  <c r="C135" i="1" s="1"/>
  <c r="X136" i="1" s="1"/>
  <c r="D135" i="1"/>
  <c r="E135" i="1"/>
  <c r="F135" i="1" s="1"/>
  <c r="G135" i="1"/>
  <c r="H135" i="1" s="1"/>
  <c r="I135" i="1"/>
  <c r="J135" i="1"/>
  <c r="K135" i="1"/>
  <c r="N135" i="1" s="1"/>
  <c r="O135" i="1" s="1"/>
  <c r="L135" i="1"/>
  <c r="M135" i="1" s="1"/>
  <c r="B136" i="1"/>
  <c r="C136" i="1" s="1"/>
  <c r="X137" i="1" s="1"/>
  <c r="D136" i="1"/>
  <c r="E136" i="1"/>
  <c r="F136" i="1" s="1"/>
  <c r="G136" i="1"/>
  <c r="H136" i="1" s="1"/>
  <c r="I136" i="1"/>
  <c r="J136" i="1"/>
  <c r="K136" i="1"/>
  <c r="L136" i="1"/>
  <c r="M136" i="1" s="1"/>
  <c r="B137" i="1"/>
  <c r="C137" i="1" s="1"/>
  <c r="X138" i="1" s="1"/>
  <c r="D137" i="1"/>
  <c r="E137" i="1"/>
  <c r="F137" i="1" s="1"/>
  <c r="G137" i="1"/>
  <c r="H137" i="1" s="1"/>
  <c r="I137" i="1"/>
  <c r="J137" i="1"/>
  <c r="K137" i="1"/>
  <c r="L137" i="1"/>
  <c r="M137" i="1" s="1"/>
  <c r="B138" i="1"/>
  <c r="C138" i="1" s="1"/>
  <c r="X139" i="1" s="1"/>
  <c r="D138" i="1"/>
  <c r="E138" i="1"/>
  <c r="F138" i="1" s="1"/>
  <c r="G138" i="1"/>
  <c r="H138" i="1" s="1"/>
  <c r="I138" i="1"/>
  <c r="J138" i="1"/>
  <c r="K138" i="1"/>
  <c r="N138" i="1" s="1"/>
  <c r="L138" i="1"/>
  <c r="M138" i="1" s="1"/>
  <c r="B139" i="1"/>
  <c r="C139" i="1" s="1"/>
  <c r="Y140" i="1" s="1"/>
  <c r="D139" i="1"/>
  <c r="E139" i="1"/>
  <c r="F139" i="1" s="1"/>
  <c r="G139" i="1"/>
  <c r="H139" i="1" s="1"/>
  <c r="I139" i="1"/>
  <c r="J139" i="1"/>
  <c r="K139" i="1"/>
  <c r="N139" i="1" s="1"/>
  <c r="L139" i="1"/>
  <c r="M139" i="1" s="1"/>
  <c r="B140" i="1"/>
  <c r="C140" i="1" s="1"/>
  <c r="X141" i="1" s="1"/>
  <c r="D140" i="1"/>
  <c r="E140" i="1"/>
  <c r="F140" i="1" s="1"/>
  <c r="G140" i="1"/>
  <c r="H140" i="1" s="1"/>
  <c r="I140" i="1"/>
  <c r="J140" i="1"/>
  <c r="K140" i="1"/>
  <c r="S140" i="1" s="1"/>
  <c r="L140" i="1"/>
  <c r="M140" i="1" s="1"/>
  <c r="B141" i="1"/>
  <c r="C141" i="1" s="1"/>
  <c r="X142" i="1" s="1"/>
  <c r="D141" i="1"/>
  <c r="E141" i="1"/>
  <c r="F141" i="1" s="1"/>
  <c r="G141" i="1"/>
  <c r="H141" i="1" s="1"/>
  <c r="I141" i="1"/>
  <c r="J141" i="1"/>
  <c r="K141" i="1"/>
  <c r="L141" i="1"/>
  <c r="M141" i="1" s="1"/>
  <c r="B142" i="1"/>
  <c r="C142" i="1" s="1"/>
  <c r="X143" i="1" s="1"/>
  <c r="D142" i="1"/>
  <c r="E142" i="1"/>
  <c r="F142" i="1" s="1"/>
  <c r="G142" i="1"/>
  <c r="H142" i="1" s="1"/>
  <c r="I142" i="1"/>
  <c r="J142" i="1"/>
  <c r="K142" i="1"/>
  <c r="N142" i="1" s="1"/>
  <c r="L142" i="1"/>
  <c r="M142" i="1" s="1"/>
  <c r="B143" i="1"/>
  <c r="C143" i="1" s="1"/>
  <c r="X144" i="1" s="1"/>
  <c r="D143" i="1"/>
  <c r="E143" i="1"/>
  <c r="F143" i="1" s="1"/>
  <c r="G143" i="1"/>
  <c r="H143" i="1" s="1"/>
  <c r="I143" i="1"/>
  <c r="J143" i="1"/>
  <c r="K143" i="1"/>
  <c r="N143" i="1" s="1"/>
  <c r="O143" i="1" s="1"/>
  <c r="L143" i="1"/>
  <c r="M143" i="1" s="1"/>
  <c r="B144" i="1"/>
  <c r="C144" i="1" s="1"/>
  <c r="X145" i="1" s="1"/>
  <c r="D144" i="1"/>
  <c r="E144" i="1"/>
  <c r="F144" i="1" s="1"/>
  <c r="G144" i="1"/>
  <c r="H144" i="1" s="1"/>
  <c r="I144" i="1"/>
  <c r="J144" i="1"/>
  <c r="K144" i="1"/>
  <c r="L144" i="1"/>
  <c r="M144" i="1" s="1"/>
  <c r="B145" i="1"/>
  <c r="C145" i="1" s="1"/>
  <c r="Y146" i="1" s="1"/>
  <c r="D145" i="1"/>
  <c r="E145" i="1"/>
  <c r="F145" i="1" s="1"/>
  <c r="G145" i="1"/>
  <c r="H145" i="1" s="1"/>
  <c r="I145" i="1"/>
  <c r="J145" i="1"/>
  <c r="K145" i="1"/>
  <c r="N145" i="1" s="1"/>
  <c r="O145" i="1" s="1"/>
  <c r="L145" i="1"/>
  <c r="M145" i="1" s="1"/>
  <c r="B146" i="1"/>
  <c r="C146" i="1" s="1"/>
  <c r="X147" i="1" s="1"/>
  <c r="D146" i="1"/>
  <c r="E146" i="1"/>
  <c r="F146" i="1" s="1"/>
  <c r="G146" i="1"/>
  <c r="H146" i="1" s="1"/>
  <c r="I146" i="1"/>
  <c r="J146" i="1"/>
  <c r="K146" i="1"/>
  <c r="N146" i="1" s="1"/>
  <c r="L146" i="1"/>
  <c r="M146" i="1" s="1"/>
  <c r="B147" i="1"/>
  <c r="C147" i="1" s="1"/>
  <c r="X148" i="1" s="1"/>
  <c r="D147" i="1"/>
  <c r="E147" i="1"/>
  <c r="F147" i="1" s="1"/>
  <c r="G147" i="1"/>
  <c r="H147" i="1" s="1"/>
  <c r="I147" i="1"/>
  <c r="J147" i="1"/>
  <c r="K147" i="1"/>
  <c r="L147" i="1"/>
  <c r="M147" i="1" s="1"/>
  <c r="B148" i="1"/>
  <c r="C148" i="1" s="1"/>
  <c r="X149" i="1" s="1"/>
  <c r="D148" i="1"/>
  <c r="E148" i="1"/>
  <c r="F148" i="1" s="1"/>
  <c r="G148" i="1"/>
  <c r="H148" i="1" s="1"/>
  <c r="I148" i="1"/>
  <c r="J148" i="1"/>
  <c r="K148" i="1"/>
  <c r="L148" i="1"/>
  <c r="M148" i="1" s="1"/>
  <c r="B149" i="1"/>
  <c r="C149" i="1" s="1"/>
  <c r="X150" i="1" s="1"/>
  <c r="D149" i="1"/>
  <c r="E149" i="1"/>
  <c r="F149" i="1" s="1"/>
  <c r="G149" i="1"/>
  <c r="H149" i="1" s="1"/>
  <c r="I149" i="1"/>
  <c r="J149" i="1"/>
  <c r="K149" i="1"/>
  <c r="L149" i="1"/>
  <c r="M149" i="1" s="1"/>
  <c r="B150" i="1"/>
  <c r="C150" i="1" s="1"/>
  <c r="X151" i="1" s="1"/>
  <c r="D150" i="1"/>
  <c r="E150" i="1"/>
  <c r="F150" i="1" s="1"/>
  <c r="G150" i="1"/>
  <c r="H150" i="1" s="1"/>
  <c r="I150" i="1"/>
  <c r="J150" i="1"/>
  <c r="K150" i="1"/>
  <c r="L150" i="1"/>
  <c r="M150" i="1" s="1"/>
  <c r="B151" i="1"/>
  <c r="C151" i="1" s="1"/>
  <c r="Y152" i="1" s="1"/>
  <c r="D151" i="1"/>
  <c r="E151" i="1"/>
  <c r="F151" i="1" s="1"/>
  <c r="G151" i="1"/>
  <c r="H151" i="1" s="1"/>
  <c r="I151" i="1"/>
  <c r="J151" i="1"/>
  <c r="K151" i="1"/>
  <c r="R151" i="1" s="1"/>
  <c r="L151" i="1"/>
  <c r="M151" i="1" s="1"/>
  <c r="B152" i="1"/>
  <c r="C152" i="1" s="1"/>
  <c r="X153" i="1" s="1"/>
  <c r="D152" i="1"/>
  <c r="E152" i="1"/>
  <c r="F152" i="1" s="1"/>
  <c r="G152" i="1"/>
  <c r="H152" i="1" s="1"/>
  <c r="I152" i="1"/>
  <c r="J152" i="1"/>
  <c r="K152" i="1"/>
  <c r="N152" i="1" s="1"/>
  <c r="O152" i="1" s="1"/>
  <c r="L152" i="1"/>
  <c r="M152" i="1" s="1"/>
  <c r="B153" i="1"/>
  <c r="C153" i="1" s="1"/>
  <c r="X154" i="1" s="1"/>
  <c r="D153" i="1"/>
  <c r="E153" i="1"/>
  <c r="F153" i="1" s="1"/>
  <c r="G153" i="1"/>
  <c r="H153" i="1" s="1"/>
  <c r="I153" i="1"/>
  <c r="J153" i="1"/>
  <c r="K153" i="1"/>
  <c r="S153" i="1" s="1"/>
  <c r="L153" i="1"/>
  <c r="M153" i="1" s="1"/>
  <c r="B154" i="1"/>
  <c r="C154" i="1" s="1"/>
  <c r="X155" i="1" s="1"/>
  <c r="D154" i="1"/>
  <c r="E154" i="1"/>
  <c r="F154" i="1" s="1"/>
  <c r="G154" i="1"/>
  <c r="H154" i="1" s="1"/>
  <c r="I154" i="1"/>
  <c r="J154" i="1"/>
  <c r="K154" i="1"/>
  <c r="R154" i="1" s="1"/>
  <c r="L154" i="1"/>
  <c r="M154" i="1" s="1"/>
  <c r="B155" i="1"/>
  <c r="C155" i="1" s="1"/>
  <c r="X156" i="1" s="1"/>
  <c r="D155" i="1"/>
  <c r="E155" i="1"/>
  <c r="F155" i="1" s="1"/>
  <c r="G155" i="1"/>
  <c r="H155" i="1" s="1"/>
  <c r="I155" i="1"/>
  <c r="J155" i="1"/>
  <c r="K155" i="1"/>
  <c r="L155" i="1"/>
  <c r="M155" i="1" s="1"/>
  <c r="B156" i="1"/>
  <c r="C156" i="1" s="1"/>
  <c r="X157" i="1" s="1"/>
  <c r="D156" i="1"/>
  <c r="E156" i="1"/>
  <c r="F156" i="1" s="1"/>
  <c r="G156" i="1"/>
  <c r="H156" i="1" s="1"/>
  <c r="I156" i="1"/>
  <c r="J156" i="1"/>
  <c r="K156" i="1"/>
  <c r="R156" i="1" s="1"/>
  <c r="L156" i="1"/>
  <c r="M156" i="1" s="1"/>
  <c r="B157" i="1"/>
  <c r="C157" i="1" s="1"/>
  <c r="Y158" i="1" s="1"/>
  <c r="D157" i="1"/>
  <c r="E157" i="1"/>
  <c r="F157" i="1" s="1"/>
  <c r="G157" i="1"/>
  <c r="H157" i="1" s="1"/>
  <c r="I157" i="1"/>
  <c r="J157" i="1"/>
  <c r="K157" i="1"/>
  <c r="N157" i="1" s="1"/>
  <c r="L157" i="1"/>
  <c r="M157" i="1" s="1"/>
  <c r="B158" i="1"/>
  <c r="C158" i="1" s="1"/>
  <c r="X159" i="1" s="1"/>
  <c r="D158" i="1"/>
  <c r="E158" i="1"/>
  <c r="F158" i="1" s="1"/>
  <c r="G158" i="1"/>
  <c r="H158" i="1" s="1"/>
  <c r="I158" i="1"/>
  <c r="J158" i="1"/>
  <c r="K158" i="1"/>
  <c r="R158" i="1" s="1"/>
  <c r="L158" i="1"/>
  <c r="M158" i="1" s="1"/>
  <c r="B159" i="1"/>
  <c r="C159" i="1" s="1"/>
  <c r="X160" i="1" s="1"/>
  <c r="D159" i="1"/>
  <c r="E159" i="1"/>
  <c r="F159" i="1" s="1"/>
  <c r="G159" i="1"/>
  <c r="H159" i="1" s="1"/>
  <c r="I159" i="1"/>
  <c r="J159" i="1"/>
  <c r="K159" i="1"/>
  <c r="L159" i="1"/>
  <c r="M159" i="1" s="1"/>
  <c r="B160" i="1"/>
  <c r="C160" i="1" s="1"/>
  <c r="X161" i="1" s="1"/>
  <c r="D160" i="1"/>
  <c r="E160" i="1"/>
  <c r="F160" i="1" s="1"/>
  <c r="G160" i="1"/>
  <c r="H160" i="1" s="1"/>
  <c r="I160" i="1"/>
  <c r="J160" i="1"/>
  <c r="K160" i="1"/>
  <c r="N160" i="1" s="1"/>
  <c r="L160" i="1"/>
  <c r="M160" i="1" s="1"/>
  <c r="B161" i="1"/>
  <c r="C161" i="1" s="1"/>
  <c r="X162" i="1" s="1"/>
  <c r="D161" i="1"/>
  <c r="E161" i="1"/>
  <c r="F161" i="1" s="1"/>
  <c r="G161" i="1"/>
  <c r="H161" i="1" s="1"/>
  <c r="I161" i="1"/>
  <c r="J161" i="1"/>
  <c r="K161" i="1"/>
  <c r="R161" i="1" s="1"/>
  <c r="L161" i="1"/>
  <c r="M161" i="1" s="1"/>
  <c r="B162" i="1"/>
  <c r="C162" i="1" s="1"/>
  <c r="X163" i="1" s="1"/>
  <c r="D162" i="1"/>
  <c r="E162" i="1"/>
  <c r="F162" i="1" s="1"/>
  <c r="G162" i="1"/>
  <c r="H162" i="1" s="1"/>
  <c r="I162" i="1"/>
  <c r="J162" i="1"/>
  <c r="K162" i="1"/>
  <c r="R162" i="1" s="1"/>
  <c r="L162" i="1"/>
  <c r="M162" i="1" s="1"/>
  <c r="B163" i="1"/>
  <c r="C163" i="1" s="1"/>
  <c r="Y164" i="1" s="1"/>
  <c r="D163" i="1"/>
  <c r="E163" i="1"/>
  <c r="F163" i="1" s="1"/>
  <c r="G163" i="1"/>
  <c r="H163" i="1" s="1"/>
  <c r="I163" i="1"/>
  <c r="J163" i="1"/>
  <c r="K163" i="1"/>
  <c r="R163" i="1" s="1"/>
  <c r="L163" i="1"/>
  <c r="M163" i="1" s="1"/>
  <c r="B164" i="1"/>
  <c r="C164" i="1" s="1"/>
  <c r="X165" i="1" s="1"/>
  <c r="D164" i="1"/>
  <c r="E164" i="1"/>
  <c r="F164" i="1" s="1"/>
  <c r="G164" i="1"/>
  <c r="H164" i="1" s="1"/>
  <c r="I164" i="1"/>
  <c r="J164" i="1"/>
  <c r="K164" i="1"/>
  <c r="N164" i="1" s="1"/>
  <c r="O164" i="1" s="1"/>
  <c r="L164" i="1"/>
  <c r="M164" i="1" s="1"/>
  <c r="B165" i="1"/>
  <c r="C165" i="1" s="1"/>
  <c r="X166" i="1" s="1"/>
  <c r="D165" i="1"/>
  <c r="E165" i="1"/>
  <c r="F165" i="1" s="1"/>
  <c r="G165" i="1"/>
  <c r="H165" i="1" s="1"/>
  <c r="I165" i="1"/>
  <c r="J165" i="1"/>
  <c r="K165" i="1"/>
  <c r="N165" i="1" s="1"/>
  <c r="L165" i="1"/>
  <c r="M165" i="1" s="1"/>
  <c r="B166" i="1"/>
  <c r="C166" i="1" s="1"/>
  <c r="X167" i="1" s="1"/>
  <c r="D166" i="1"/>
  <c r="E166" i="1"/>
  <c r="F166" i="1" s="1"/>
  <c r="G166" i="1"/>
  <c r="H166" i="1" s="1"/>
  <c r="I166" i="1"/>
  <c r="J166" i="1"/>
  <c r="K166" i="1"/>
  <c r="S166" i="1" s="1"/>
  <c r="L166" i="1"/>
  <c r="M166" i="1" s="1"/>
  <c r="B167" i="1"/>
  <c r="C167" i="1" s="1"/>
  <c r="X168" i="1" s="1"/>
  <c r="D167" i="1"/>
  <c r="E167" i="1"/>
  <c r="F167" i="1" s="1"/>
  <c r="G167" i="1"/>
  <c r="H167" i="1" s="1"/>
  <c r="I167" i="1"/>
  <c r="J167" i="1"/>
  <c r="K167" i="1"/>
  <c r="R167" i="1" s="1"/>
  <c r="L167" i="1"/>
  <c r="M167" i="1" s="1"/>
  <c r="B168" i="1"/>
  <c r="C168" i="1" s="1"/>
  <c r="X169" i="1" s="1"/>
  <c r="D168" i="1"/>
  <c r="E168" i="1"/>
  <c r="F168" i="1" s="1"/>
  <c r="G168" i="1"/>
  <c r="H168" i="1" s="1"/>
  <c r="I168" i="1"/>
  <c r="J168" i="1"/>
  <c r="K168" i="1"/>
  <c r="N168" i="1" s="1"/>
  <c r="O168" i="1" s="1"/>
  <c r="L168" i="1"/>
  <c r="M168" i="1" s="1"/>
  <c r="B169" i="1"/>
  <c r="C169" i="1" s="1"/>
  <c r="Y170" i="1" s="1"/>
  <c r="D169" i="1"/>
  <c r="E169" i="1"/>
  <c r="F169" i="1" s="1"/>
  <c r="G169" i="1"/>
  <c r="H169" i="1" s="1"/>
  <c r="I169" i="1"/>
  <c r="J169" i="1"/>
  <c r="K169" i="1"/>
  <c r="N169" i="1" s="1"/>
  <c r="L169" i="1"/>
  <c r="M169" i="1" s="1"/>
  <c r="B170" i="1"/>
  <c r="C170" i="1" s="1"/>
  <c r="X171" i="1" s="1"/>
  <c r="D170" i="1"/>
  <c r="E170" i="1"/>
  <c r="F170" i="1" s="1"/>
  <c r="G170" i="1"/>
  <c r="H170" i="1" s="1"/>
  <c r="I170" i="1"/>
  <c r="J170" i="1"/>
  <c r="K170" i="1"/>
  <c r="S170" i="1" s="1"/>
  <c r="L170" i="1"/>
  <c r="M170" i="1" s="1"/>
  <c r="B171" i="1"/>
  <c r="C171" i="1" s="1"/>
  <c r="X172" i="1" s="1"/>
  <c r="D171" i="1"/>
  <c r="E171" i="1"/>
  <c r="F171" i="1" s="1"/>
  <c r="G171" i="1"/>
  <c r="H171" i="1" s="1"/>
  <c r="I171" i="1"/>
  <c r="J171" i="1"/>
  <c r="K171" i="1"/>
  <c r="S171" i="1" s="1"/>
  <c r="L171" i="1"/>
  <c r="M171" i="1" s="1"/>
  <c r="B172" i="1"/>
  <c r="C172" i="1" s="1"/>
  <c r="X173" i="1" s="1"/>
  <c r="D172" i="1"/>
  <c r="E172" i="1"/>
  <c r="F172" i="1" s="1"/>
  <c r="G172" i="1"/>
  <c r="H172" i="1" s="1"/>
  <c r="I172" i="1"/>
  <c r="J172" i="1"/>
  <c r="K172" i="1"/>
  <c r="N172" i="1" s="1"/>
  <c r="O172" i="1" s="1"/>
  <c r="L172" i="1"/>
  <c r="M172" i="1" s="1"/>
  <c r="B173" i="1"/>
  <c r="C173" i="1" s="1"/>
  <c r="X174" i="1" s="1"/>
  <c r="D173" i="1"/>
  <c r="E173" i="1"/>
  <c r="F173" i="1" s="1"/>
  <c r="G173" i="1"/>
  <c r="H173" i="1" s="1"/>
  <c r="I173" i="1"/>
  <c r="J173" i="1"/>
  <c r="K173" i="1"/>
  <c r="L173" i="1"/>
  <c r="M173" i="1" s="1"/>
  <c r="B174" i="1"/>
  <c r="C174" i="1" s="1"/>
  <c r="X175" i="1" s="1"/>
  <c r="D174" i="1"/>
  <c r="E174" i="1"/>
  <c r="F174" i="1" s="1"/>
  <c r="G174" i="1"/>
  <c r="H174" i="1" s="1"/>
  <c r="I174" i="1"/>
  <c r="J174" i="1"/>
  <c r="K174" i="1"/>
  <c r="R174" i="1" s="1"/>
  <c r="L174" i="1"/>
  <c r="M174" i="1" s="1"/>
  <c r="B175" i="1"/>
  <c r="C175" i="1" s="1"/>
  <c r="Y176" i="1" s="1"/>
  <c r="D175" i="1"/>
  <c r="E175" i="1"/>
  <c r="F175" i="1" s="1"/>
  <c r="G175" i="1"/>
  <c r="H175" i="1" s="1"/>
  <c r="I175" i="1"/>
  <c r="J175" i="1"/>
  <c r="K175" i="1"/>
  <c r="R175" i="1" s="1"/>
  <c r="L175" i="1"/>
  <c r="M175" i="1" s="1"/>
  <c r="B176" i="1"/>
  <c r="C176" i="1" s="1"/>
  <c r="X177" i="1" s="1"/>
  <c r="D176" i="1"/>
  <c r="E176" i="1"/>
  <c r="F176" i="1" s="1"/>
  <c r="G176" i="1"/>
  <c r="H176" i="1" s="1"/>
  <c r="I176" i="1"/>
  <c r="J176" i="1"/>
  <c r="K176" i="1"/>
  <c r="L176" i="1"/>
  <c r="M176" i="1" s="1"/>
  <c r="B177" i="1"/>
  <c r="C177" i="1" s="1"/>
  <c r="X178" i="1" s="1"/>
  <c r="D177" i="1"/>
  <c r="E177" i="1"/>
  <c r="F177" i="1" s="1"/>
  <c r="G177" i="1"/>
  <c r="H177" i="1" s="1"/>
  <c r="I177" i="1"/>
  <c r="J177" i="1"/>
  <c r="K177" i="1"/>
  <c r="N177" i="1" s="1"/>
  <c r="L177" i="1"/>
  <c r="M177" i="1" s="1"/>
  <c r="B178" i="1"/>
  <c r="C178" i="1" s="1"/>
  <c r="X179" i="1" s="1"/>
  <c r="D178" i="1"/>
  <c r="E178" i="1"/>
  <c r="F178" i="1" s="1"/>
  <c r="G178" i="1"/>
  <c r="H178" i="1" s="1"/>
  <c r="I178" i="1"/>
  <c r="J178" i="1"/>
  <c r="K178" i="1"/>
  <c r="N178" i="1" s="1"/>
  <c r="L178" i="1"/>
  <c r="M178" i="1" s="1"/>
  <c r="B179" i="1"/>
  <c r="C179" i="1" s="1"/>
  <c r="X180" i="1" s="1"/>
  <c r="D179" i="1"/>
  <c r="E179" i="1"/>
  <c r="F179" i="1" s="1"/>
  <c r="G179" i="1"/>
  <c r="H179" i="1" s="1"/>
  <c r="I179" i="1"/>
  <c r="J179" i="1"/>
  <c r="K179" i="1"/>
  <c r="R179" i="1" s="1"/>
  <c r="L179" i="1"/>
  <c r="M179" i="1" s="1"/>
  <c r="B180" i="1"/>
  <c r="C180" i="1" s="1"/>
  <c r="X181" i="1" s="1"/>
  <c r="D180" i="1"/>
  <c r="E180" i="1"/>
  <c r="F180" i="1" s="1"/>
  <c r="G180" i="1"/>
  <c r="H180" i="1" s="1"/>
  <c r="I180" i="1"/>
  <c r="J180" i="1"/>
  <c r="K180" i="1"/>
  <c r="L180" i="1"/>
  <c r="M180" i="1" s="1"/>
  <c r="B181" i="1"/>
  <c r="C181" i="1" s="1"/>
  <c r="Y182" i="1" s="1"/>
  <c r="D181" i="1"/>
  <c r="E181" i="1"/>
  <c r="F181" i="1" s="1"/>
  <c r="G181" i="1"/>
  <c r="H181" i="1" s="1"/>
  <c r="I181" i="1"/>
  <c r="J181" i="1"/>
  <c r="K181" i="1"/>
  <c r="R181" i="1" s="1"/>
  <c r="L181" i="1"/>
  <c r="M181" i="1" s="1"/>
  <c r="B182" i="1"/>
  <c r="C182" i="1" s="1"/>
  <c r="X183" i="1" s="1"/>
  <c r="D182" i="1"/>
  <c r="E182" i="1"/>
  <c r="F182" i="1" s="1"/>
  <c r="G182" i="1"/>
  <c r="H182" i="1" s="1"/>
  <c r="I182" i="1"/>
  <c r="J182" i="1"/>
  <c r="K182" i="1"/>
  <c r="R182" i="1" s="1"/>
  <c r="L182" i="1"/>
  <c r="M182" i="1" s="1"/>
  <c r="B183" i="1"/>
  <c r="C183" i="1" s="1"/>
  <c r="X184" i="1" s="1"/>
  <c r="D183" i="1"/>
  <c r="E183" i="1"/>
  <c r="F183" i="1" s="1"/>
  <c r="G183" i="1"/>
  <c r="H183" i="1" s="1"/>
  <c r="I183" i="1"/>
  <c r="J183" i="1"/>
  <c r="K183" i="1"/>
  <c r="R183" i="1" s="1"/>
  <c r="L183" i="1"/>
  <c r="M183" i="1" s="1"/>
  <c r="B184" i="1"/>
  <c r="C184" i="1" s="1"/>
  <c r="X185" i="1" s="1"/>
  <c r="D184" i="1"/>
  <c r="E184" i="1"/>
  <c r="F184" i="1" s="1"/>
  <c r="G184" i="1"/>
  <c r="H184" i="1" s="1"/>
  <c r="I184" i="1"/>
  <c r="J184" i="1"/>
  <c r="K184" i="1"/>
  <c r="N184" i="1" s="1"/>
  <c r="O184" i="1" s="1"/>
  <c r="L184" i="1"/>
  <c r="M184" i="1" s="1"/>
  <c r="B185" i="1"/>
  <c r="C185" i="1" s="1"/>
  <c r="X186" i="1" s="1"/>
  <c r="D185" i="1"/>
  <c r="E185" i="1"/>
  <c r="F185" i="1" s="1"/>
  <c r="G185" i="1"/>
  <c r="H185" i="1" s="1"/>
  <c r="I185" i="1"/>
  <c r="J185" i="1"/>
  <c r="K185" i="1"/>
  <c r="L185" i="1"/>
  <c r="M185" i="1" s="1"/>
  <c r="B186" i="1"/>
  <c r="C186" i="1" s="1"/>
  <c r="X187" i="1" s="1"/>
  <c r="D186" i="1"/>
  <c r="E186" i="1"/>
  <c r="F186" i="1" s="1"/>
  <c r="G186" i="1"/>
  <c r="H186" i="1" s="1"/>
  <c r="I186" i="1"/>
  <c r="J186" i="1"/>
  <c r="K186" i="1"/>
  <c r="R186" i="1" s="1"/>
  <c r="L186" i="1"/>
  <c r="M186" i="1" s="1"/>
  <c r="B187" i="1"/>
  <c r="C187" i="1" s="1"/>
  <c r="Y188" i="1" s="1"/>
  <c r="D187" i="1"/>
  <c r="E187" i="1"/>
  <c r="F187" i="1" s="1"/>
  <c r="G187" i="1"/>
  <c r="H187" i="1" s="1"/>
  <c r="I187" i="1"/>
  <c r="J187" i="1"/>
  <c r="K187" i="1"/>
  <c r="R187" i="1" s="1"/>
  <c r="L187" i="1"/>
  <c r="M187" i="1" s="1"/>
  <c r="B188" i="1"/>
  <c r="C188" i="1" s="1"/>
  <c r="X189" i="1" s="1"/>
  <c r="D188" i="1"/>
  <c r="E188" i="1"/>
  <c r="F188" i="1" s="1"/>
  <c r="G188" i="1"/>
  <c r="H188" i="1" s="1"/>
  <c r="I188" i="1"/>
  <c r="J188" i="1"/>
  <c r="K188" i="1"/>
  <c r="R188" i="1" s="1"/>
  <c r="L188" i="1"/>
  <c r="M188" i="1" s="1"/>
  <c r="B189" i="1"/>
  <c r="C189" i="1" s="1"/>
  <c r="X190" i="1" s="1"/>
  <c r="D189" i="1"/>
  <c r="E189" i="1"/>
  <c r="F189" i="1" s="1"/>
  <c r="G189" i="1"/>
  <c r="H189" i="1" s="1"/>
  <c r="I189" i="1"/>
  <c r="J189" i="1"/>
  <c r="K189" i="1"/>
  <c r="N189" i="1" s="1"/>
  <c r="L189" i="1"/>
  <c r="M189" i="1" s="1"/>
  <c r="B190" i="1"/>
  <c r="C190" i="1" s="1"/>
  <c r="X191" i="1" s="1"/>
  <c r="D190" i="1"/>
  <c r="E190" i="1"/>
  <c r="F190" i="1" s="1"/>
  <c r="G190" i="1"/>
  <c r="H190" i="1" s="1"/>
  <c r="I190" i="1"/>
  <c r="J190" i="1"/>
  <c r="K190" i="1"/>
  <c r="N190" i="1" s="1"/>
  <c r="L190" i="1"/>
  <c r="M190" i="1" s="1"/>
  <c r="B191" i="1"/>
  <c r="C191" i="1" s="1"/>
  <c r="X192" i="1" s="1"/>
  <c r="D191" i="1"/>
  <c r="E191" i="1"/>
  <c r="F191" i="1" s="1"/>
  <c r="G191" i="1"/>
  <c r="H191" i="1" s="1"/>
  <c r="I191" i="1"/>
  <c r="J191" i="1"/>
  <c r="K191" i="1"/>
  <c r="R191" i="1" s="1"/>
  <c r="L191" i="1"/>
  <c r="M191" i="1" s="1"/>
  <c r="B192" i="1"/>
  <c r="C192" i="1" s="1"/>
  <c r="X193" i="1" s="1"/>
  <c r="D192" i="1"/>
  <c r="E192" i="1"/>
  <c r="F192" i="1" s="1"/>
  <c r="G192" i="1"/>
  <c r="H192" i="1" s="1"/>
  <c r="I192" i="1"/>
  <c r="J192" i="1"/>
  <c r="K192" i="1"/>
  <c r="L192" i="1"/>
  <c r="M192" i="1" s="1"/>
  <c r="B193" i="1"/>
  <c r="C193" i="1" s="1"/>
  <c r="Y194" i="1" s="1"/>
  <c r="D193" i="1"/>
  <c r="E193" i="1"/>
  <c r="F193" i="1" s="1"/>
  <c r="G193" i="1"/>
  <c r="H193" i="1" s="1"/>
  <c r="I193" i="1"/>
  <c r="J193" i="1"/>
  <c r="K193" i="1"/>
  <c r="N193" i="1" s="1"/>
  <c r="O193" i="1" s="1"/>
  <c r="L193" i="1"/>
  <c r="M193" i="1" s="1"/>
  <c r="B194" i="1"/>
  <c r="C194" i="1" s="1"/>
  <c r="X195" i="1" s="1"/>
  <c r="D194" i="1"/>
  <c r="E194" i="1"/>
  <c r="F194" i="1" s="1"/>
  <c r="G194" i="1"/>
  <c r="H194" i="1" s="1"/>
  <c r="I194" i="1"/>
  <c r="J194" i="1"/>
  <c r="K194" i="1"/>
  <c r="R194" i="1" s="1"/>
  <c r="L194" i="1"/>
  <c r="M194" i="1" s="1"/>
  <c r="B195" i="1"/>
  <c r="C195" i="1" s="1"/>
  <c r="X196" i="1" s="1"/>
  <c r="D195" i="1"/>
  <c r="E195" i="1"/>
  <c r="F195" i="1" s="1"/>
  <c r="G195" i="1"/>
  <c r="H195" i="1" s="1"/>
  <c r="I195" i="1"/>
  <c r="J195" i="1"/>
  <c r="K195" i="1"/>
  <c r="R195" i="1" s="1"/>
  <c r="L195" i="1"/>
  <c r="M195" i="1" s="1"/>
  <c r="B196" i="1"/>
  <c r="C196" i="1" s="1"/>
  <c r="X197" i="1" s="1"/>
  <c r="D196" i="1"/>
  <c r="E196" i="1"/>
  <c r="F196" i="1" s="1"/>
  <c r="G196" i="1"/>
  <c r="H196" i="1" s="1"/>
  <c r="I196" i="1"/>
  <c r="J196" i="1"/>
  <c r="K196" i="1"/>
  <c r="N196" i="1" s="1"/>
  <c r="O196" i="1" s="1"/>
  <c r="L196" i="1"/>
  <c r="M196" i="1" s="1"/>
  <c r="B197" i="1"/>
  <c r="C197" i="1" s="1"/>
  <c r="X198" i="1" s="1"/>
  <c r="D197" i="1"/>
  <c r="E197" i="1"/>
  <c r="F197" i="1" s="1"/>
  <c r="G197" i="1"/>
  <c r="H197" i="1" s="1"/>
  <c r="I197" i="1"/>
  <c r="J197" i="1"/>
  <c r="K197" i="1"/>
  <c r="S197" i="1" s="1"/>
  <c r="L197" i="1"/>
  <c r="M197" i="1" s="1"/>
  <c r="B198" i="1"/>
  <c r="C198" i="1" s="1"/>
  <c r="X199" i="1" s="1"/>
  <c r="D198" i="1"/>
  <c r="E198" i="1"/>
  <c r="F198" i="1" s="1"/>
  <c r="G198" i="1"/>
  <c r="H198" i="1" s="1"/>
  <c r="I198" i="1"/>
  <c r="J198" i="1"/>
  <c r="K198" i="1"/>
  <c r="L198" i="1"/>
  <c r="M198" i="1" s="1"/>
  <c r="B199" i="1"/>
  <c r="C199" i="1" s="1"/>
  <c r="Y200" i="1" s="1"/>
  <c r="D199" i="1"/>
  <c r="E199" i="1"/>
  <c r="F199" i="1" s="1"/>
  <c r="G199" i="1"/>
  <c r="H199" i="1" s="1"/>
  <c r="I199" i="1"/>
  <c r="J199" i="1"/>
  <c r="K199" i="1"/>
  <c r="R199" i="1" s="1"/>
  <c r="L199" i="1"/>
  <c r="M199" i="1" s="1"/>
  <c r="B200" i="1"/>
  <c r="C200" i="1" s="1"/>
  <c r="X201" i="1" s="1"/>
  <c r="D200" i="1"/>
  <c r="E200" i="1"/>
  <c r="F200" i="1" s="1"/>
  <c r="G200" i="1"/>
  <c r="H200" i="1" s="1"/>
  <c r="I200" i="1"/>
  <c r="J200" i="1"/>
  <c r="K200" i="1"/>
  <c r="L200" i="1"/>
  <c r="M200" i="1" s="1"/>
  <c r="B201" i="1"/>
  <c r="C201" i="1" s="1"/>
  <c r="X202" i="1" s="1"/>
  <c r="D201" i="1"/>
  <c r="E201" i="1"/>
  <c r="F201" i="1" s="1"/>
  <c r="G201" i="1"/>
  <c r="H201" i="1" s="1"/>
  <c r="I201" i="1"/>
  <c r="J201" i="1"/>
  <c r="K201" i="1"/>
  <c r="S201" i="1" s="1"/>
  <c r="L201" i="1"/>
  <c r="M201" i="1" s="1"/>
  <c r="B202" i="1"/>
  <c r="C202" i="1" s="1"/>
  <c r="X203" i="1" s="1"/>
  <c r="D202" i="1"/>
  <c r="E202" i="1"/>
  <c r="F202" i="1" s="1"/>
  <c r="G202" i="1"/>
  <c r="H202" i="1" s="1"/>
  <c r="I202" i="1"/>
  <c r="J202" i="1"/>
  <c r="K202" i="1"/>
  <c r="L202" i="1"/>
  <c r="M202" i="1" s="1"/>
  <c r="B203" i="1"/>
  <c r="C203" i="1" s="1"/>
  <c r="X204" i="1" s="1"/>
  <c r="D203" i="1"/>
  <c r="E203" i="1"/>
  <c r="F203" i="1" s="1"/>
  <c r="G203" i="1"/>
  <c r="H203" i="1" s="1"/>
  <c r="I203" i="1"/>
  <c r="J203" i="1"/>
  <c r="K203" i="1"/>
  <c r="R203" i="1" s="1"/>
  <c r="L203" i="1"/>
  <c r="M203" i="1" s="1"/>
  <c r="B204" i="1"/>
  <c r="C204" i="1" s="1"/>
  <c r="X205" i="1" s="1"/>
  <c r="D204" i="1"/>
  <c r="E204" i="1"/>
  <c r="F204" i="1" s="1"/>
  <c r="G204" i="1"/>
  <c r="H204" i="1" s="1"/>
  <c r="I204" i="1"/>
  <c r="J204" i="1"/>
  <c r="K204" i="1"/>
  <c r="N204" i="1" s="1"/>
  <c r="O204" i="1" s="1"/>
  <c r="L204" i="1"/>
  <c r="M204" i="1" s="1"/>
  <c r="B205" i="1"/>
  <c r="C205" i="1" s="1"/>
  <c r="Y206" i="1" s="1"/>
  <c r="D205" i="1"/>
  <c r="E205" i="1"/>
  <c r="F205" i="1" s="1"/>
  <c r="G205" i="1"/>
  <c r="H205" i="1" s="1"/>
  <c r="I205" i="1"/>
  <c r="J205" i="1"/>
  <c r="K205" i="1"/>
  <c r="S205" i="1" s="1"/>
  <c r="L205" i="1"/>
  <c r="M205" i="1" s="1"/>
  <c r="B206" i="1"/>
  <c r="C206" i="1" s="1"/>
  <c r="X207" i="1" s="1"/>
  <c r="D206" i="1"/>
  <c r="E206" i="1"/>
  <c r="F206" i="1" s="1"/>
  <c r="G206" i="1"/>
  <c r="H206" i="1" s="1"/>
  <c r="I206" i="1"/>
  <c r="J206" i="1"/>
  <c r="K206" i="1"/>
  <c r="N206" i="1" s="1"/>
  <c r="L206" i="1"/>
  <c r="M206" i="1" s="1"/>
  <c r="B207" i="1"/>
  <c r="C207" i="1" s="1"/>
  <c r="X208" i="1" s="1"/>
  <c r="D207" i="1"/>
  <c r="E207" i="1"/>
  <c r="F207" i="1" s="1"/>
  <c r="G207" i="1"/>
  <c r="H207" i="1" s="1"/>
  <c r="I207" i="1"/>
  <c r="J207" i="1"/>
  <c r="K207" i="1"/>
  <c r="R207" i="1" s="1"/>
  <c r="L207" i="1"/>
  <c r="M207" i="1" s="1"/>
  <c r="B208" i="1"/>
  <c r="C208" i="1" s="1"/>
  <c r="X209" i="1" s="1"/>
  <c r="D208" i="1"/>
  <c r="E208" i="1"/>
  <c r="F208" i="1" s="1"/>
  <c r="G208" i="1"/>
  <c r="H208" i="1" s="1"/>
  <c r="I208" i="1"/>
  <c r="J208" i="1"/>
  <c r="K208" i="1"/>
  <c r="N208" i="1" s="1"/>
  <c r="O208" i="1" s="1"/>
  <c r="L208" i="1"/>
  <c r="M208" i="1" s="1"/>
  <c r="B209" i="1"/>
  <c r="C209" i="1" s="1"/>
  <c r="X210" i="1" s="1"/>
  <c r="D209" i="1"/>
  <c r="E209" i="1"/>
  <c r="F209" i="1" s="1"/>
  <c r="G209" i="1"/>
  <c r="H209" i="1" s="1"/>
  <c r="I209" i="1"/>
  <c r="J209" i="1"/>
  <c r="K209" i="1"/>
  <c r="L209" i="1"/>
  <c r="M209" i="1" s="1"/>
  <c r="B210" i="1"/>
  <c r="C210" i="1" s="1"/>
  <c r="X211" i="1" s="1"/>
  <c r="D210" i="1"/>
  <c r="E210" i="1"/>
  <c r="F210" i="1" s="1"/>
  <c r="G210" i="1"/>
  <c r="H210" i="1" s="1"/>
  <c r="I210" i="1"/>
  <c r="J210" i="1"/>
  <c r="K210" i="1"/>
  <c r="N210" i="1" s="1"/>
  <c r="O210" i="1" s="1"/>
  <c r="L210" i="1"/>
  <c r="M210" i="1" s="1"/>
  <c r="B211" i="1"/>
  <c r="C211" i="1" s="1"/>
  <c r="Y212" i="1" s="1"/>
  <c r="D211" i="1"/>
  <c r="E211" i="1"/>
  <c r="F211" i="1" s="1"/>
  <c r="G211" i="1"/>
  <c r="H211" i="1" s="1"/>
  <c r="I211" i="1"/>
  <c r="J211" i="1"/>
  <c r="K211" i="1"/>
  <c r="S211" i="1" s="1"/>
  <c r="L211" i="1"/>
  <c r="M211" i="1" s="1"/>
  <c r="B212" i="1"/>
  <c r="C212" i="1" s="1"/>
  <c r="X213" i="1" s="1"/>
  <c r="D212" i="1"/>
  <c r="E212" i="1"/>
  <c r="F212" i="1" s="1"/>
  <c r="G212" i="1"/>
  <c r="H212" i="1" s="1"/>
  <c r="I212" i="1"/>
  <c r="J212" i="1"/>
  <c r="K212" i="1"/>
  <c r="L212" i="1"/>
  <c r="M212" i="1" s="1"/>
  <c r="B213" i="1"/>
  <c r="C213" i="1" s="1"/>
  <c r="X214" i="1" s="1"/>
  <c r="D213" i="1"/>
  <c r="E213" i="1"/>
  <c r="F213" i="1" s="1"/>
  <c r="G213" i="1"/>
  <c r="H213" i="1" s="1"/>
  <c r="I213" i="1"/>
  <c r="J213" i="1"/>
  <c r="K213" i="1"/>
  <c r="R213" i="1" s="1"/>
  <c r="L213" i="1"/>
  <c r="M213" i="1" s="1"/>
  <c r="B214" i="1"/>
  <c r="C214" i="1" s="1"/>
  <c r="X215" i="1" s="1"/>
  <c r="D214" i="1"/>
  <c r="E214" i="1"/>
  <c r="F214" i="1" s="1"/>
  <c r="G214" i="1"/>
  <c r="H214" i="1" s="1"/>
  <c r="I214" i="1"/>
  <c r="J214" i="1"/>
  <c r="K214" i="1"/>
  <c r="L214" i="1"/>
  <c r="M214" i="1" s="1"/>
  <c r="B215" i="1"/>
  <c r="C215" i="1" s="1"/>
  <c r="X216" i="1" s="1"/>
  <c r="D215" i="1"/>
  <c r="E215" i="1"/>
  <c r="F215" i="1" s="1"/>
  <c r="G215" i="1"/>
  <c r="H215" i="1" s="1"/>
  <c r="I215" i="1"/>
  <c r="J215" i="1"/>
  <c r="K215" i="1"/>
  <c r="L215" i="1"/>
  <c r="M215" i="1" s="1"/>
  <c r="B216" i="1"/>
  <c r="C216" i="1" s="1"/>
  <c r="X217" i="1" s="1"/>
  <c r="D216" i="1"/>
  <c r="E216" i="1"/>
  <c r="F216" i="1" s="1"/>
  <c r="G216" i="1"/>
  <c r="H216" i="1" s="1"/>
  <c r="I216" i="1"/>
  <c r="J216" i="1"/>
  <c r="K216" i="1"/>
  <c r="L216" i="1"/>
  <c r="M216" i="1" s="1"/>
  <c r="B217" i="1"/>
  <c r="C217" i="1" s="1"/>
  <c r="Y218" i="1" s="1"/>
  <c r="D217" i="1"/>
  <c r="E217" i="1"/>
  <c r="F217" i="1" s="1"/>
  <c r="G217" i="1"/>
  <c r="H217" i="1" s="1"/>
  <c r="I217" i="1"/>
  <c r="J217" i="1"/>
  <c r="K217" i="1"/>
  <c r="L217" i="1"/>
  <c r="M217" i="1" s="1"/>
  <c r="B218" i="1"/>
  <c r="C218" i="1" s="1"/>
  <c r="X219" i="1" s="1"/>
  <c r="D218" i="1"/>
  <c r="E218" i="1"/>
  <c r="F218" i="1" s="1"/>
  <c r="G218" i="1"/>
  <c r="H218" i="1" s="1"/>
  <c r="I218" i="1"/>
  <c r="J218" i="1"/>
  <c r="K218" i="1"/>
  <c r="R218" i="1" s="1"/>
  <c r="L218" i="1"/>
  <c r="M218" i="1" s="1"/>
  <c r="B219" i="1"/>
  <c r="C219" i="1" s="1"/>
  <c r="X220" i="1" s="1"/>
  <c r="D219" i="1"/>
  <c r="E219" i="1"/>
  <c r="F219" i="1" s="1"/>
  <c r="G219" i="1"/>
  <c r="H219" i="1" s="1"/>
  <c r="I219" i="1"/>
  <c r="J219" i="1"/>
  <c r="K219" i="1"/>
  <c r="R219" i="1" s="1"/>
  <c r="L219" i="1"/>
  <c r="M219" i="1" s="1"/>
  <c r="B220" i="1"/>
  <c r="C220" i="1" s="1"/>
  <c r="X221" i="1" s="1"/>
  <c r="D220" i="1"/>
  <c r="E220" i="1"/>
  <c r="F220" i="1" s="1"/>
  <c r="G220" i="1"/>
  <c r="H220" i="1" s="1"/>
  <c r="I220" i="1"/>
  <c r="J220" i="1"/>
  <c r="K220" i="1"/>
  <c r="R220" i="1" s="1"/>
  <c r="L220" i="1"/>
  <c r="M220" i="1" s="1"/>
  <c r="B221" i="1"/>
  <c r="C221" i="1" s="1"/>
  <c r="X222" i="1" s="1"/>
  <c r="D221" i="1"/>
  <c r="E221" i="1"/>
  <c r="F221" i="1" s="1"/>
  <c r="G221" i="1"/>
  <c r="H221" i="1" s="1"/>
  <c r="I221" i="1"/>
  <c r="J221" i="1"/>
  <c r="K221" i="1"/>
  <c r="S221" i="1" s="1"/>
  <c r="L221" i="1"/>
  <c r="M221" i="1" s="1"/>
  <c r="B222" i="1"/>
  <c r="C222" i="1" s="1"/>
  <c r="X223" i="1" s="1"/>
  <c r="D222" i="1"/>
  <c r="E222" i="1"/>
  <c r="F222" i="1" s="1"/>
  <c r="G222" i="1"/>
  <c r="H222" i="1" s="1"/>
  <c r="I222" i="1"/>
  <c r="J222" i="1"/>
  <c r="K222" i="1"/>
  <c r="R222" i="1" s="1"/>
  <c r="L222" i="1"/>
  <c r="M222" i="1" s="1"/>
  <c r="B223" i="1"/>
  <c r="C223" i="1" s="1"/>
  <c r="Y224" i="1" s="1"/>
  <c r="D223" i="1"/>
  <c r="E223" i="1"/>
  <c r="F223" i="1" s="1"/>
  <c r="G223" i="1"/>
  <c r="H223" i="1" s="1"/>
  <c r="I223" i="1"/>
  <c r="J223" i="1"/>
  <c r="K223" i="1"/>
  <c r="N223" i="1" s="1"/>
  <c r="O223" i="1" s="1"/>
  <c r="L223" i="1"/>
  <c r="M223" i="1" s="1"/>
  <c r="B224" i="1"/>
  <c r="C224" i="1" s="1"/>
  <c r="X225" i="1" s="1"/>
  <c r="D224" i="1"/>
  <c r="E224" i="1"/>
  <c r="F224" i="1" s="1"/>
  <c r="G224" i="1"/>
  <c r="H224" i="1" s="1"/>
  <c r="I224" i="1"/>
  <c r="J224" i="1"/>
  <c r="K224" i="1"/>
  <c r="S224" i="1" s="1"/>
  <c r="L224" i="1"/>
  <c r="M224" i="1" s="1"/>
  <c r="B225" i="1"/>
  <c r="C225" i="1" s="1"/>
  <c r="X226" i="1" s="1"/>
  <c r="D225" i="1"/>
  <c r="E225" i="1"/>
  <c r="F225" i="1" s="1"/>
  <c r="G225" i="1"/>
  <c r="H225" i="1" s="1"/>
  <c r="I225" i="1"/>
  <c r="J225" i="1"/>
  <c r="K225" i="1"/>
  <c r="L225" i="1"/>
  <c r="M225" i="1" s="1"/>
  <c r="B226" i="1"/>
  <c r="C226" i="1" s="1"/>
  <c r="X227" i="1" s="1"/>
  <c r="D226" i="1"/>
  <c r="E226" i="1"/>
  <c r="F226" i="1" s="1"/>
  <c r="G226" i="1"/>
  <c r="H226" i="1" s="1"/>
  <c r="I226" i="1"/>
  <c r="J226" i="1"/>
  <c r="K226" i="1"/>
  <c r="L226" i="1"/>
  <c r="M226" i="1" s="1"/>
  <c r="B227" i="1"/>
  <c r="C227" i="1" s="1"/>
  <c r="X228" i="1" s="1"/>
  <c r="D227" i="1"/>
  <c r="E227" i="1"/>
  <c r="F227" i="1" s="1"/>
  <c r="G227" i="1"/>
  <c r="H227" i="1" s="1"/>
  <c r="I227" i="1"/>
  <c r="J227" i="1"/>
  <c r="K227" i="1"/>
  <c r="R227" i="1" s="1"/>
  <c r="L227" i="1"/>
  <c r="M227" i="1" s="1"/>
  <c r="B228" i="1"/>
  <c r="C228" i="1" s="1"/>
  <c r="X229" i="1" s="1"/>
  <c r="D228" i="1"/>
  <c r="E228" i="1"/>
  <c r="F228" i="1" s="1"/>
  <c r="G228" i="1"/>
  <c r="H228" i="1" s="1"/>
  <c r="I228" i="1"/>
  <c r="J228" i="1"/>
  <c r="K228" i="1"/>
  <c r="R228" i="1" s="1"/>
  <c r="L228" i="1"/>
  <c r="M228" i="1" s="1"/>
  <c r="B229" i="1"/>
  <c r="C229" i="1" s="1"/>
  <c r="Y230" i="1" s="1"/>
  <c r="D229" i="1"/>
  <c r="E229" i="1"/>
  <c r="F229" i="1" s="1"/>
  <c r="G229" i="1"/>
  <c r="H229" i="1" s="1"/>
  <c r="I229" i="1"/>
  <c r="J229" i="1"/>
  <c r="K229" i="1"/>
  <c r="N229" i="1" s="1"/>
  <c r="O229" i="1" s="1"/>
  <c r="L229" i="1"/>
  <c r="M229" i="1" s="1"/>
  <c r="B230" i="1"/>
  <c r="C230" i="1" s="1"/>
  <c r="X231" i="1" s="1"/>
  <c r="D230" i="1"/>
  <c r="E230" i="1"/>
  <c r="F230" i="1" s="1"/>
  <c r="G230" i="1"/>
  <c r="H230" i="1" s="1"/>
  <c r="I230" i="1"/>
  <c r="J230" i="1"/>
  <c r="K230" i="1"/>
  <c r="R230" i="1" s="1"/>
  <c r="L230" i="1"/>
  <c r="M230" i="1" s="1"/>
  <c r="B231" i="1"/>
  <c r="C231" i="1" s="1"/>
  <c r="X232" i="1" s="1"/>
  <c r="D231" i="1"/>
  <c r="E231" i="1"/>
  <c r="F231" i="1" s="1"/>
  <c r="G231" i="1"/>
  <c r="H231" i="1" s="1"/>
  <c r="I231" i="1"/>
  <c r="J231" i="1"/>
  <c r="K231" i="1"/>
  <c r="R231" i="1" s="1"/>
  <c r="L231" i="1"/>
  <c r="M231" i="1" s="1"/>
  <c r="B232" i="1"/>
  <c r="C232" i="1" s="1"/>
  <c r="X233" i="1" s="1"/>
  <c r="D232" i="1"/>
  <c r="E232" i="1"/>
  <c r="F232" i="1" s="1"/>
  <c r="G232" i="1"/>
  <c r="H232" i="1" s="1"/>
  <c r="I232" i="1"/>
  <c r="J232" i="1"/>
  <c r="K232" i="1"/>
  <c r="S232" i="1" s="1"/>
  <c r="L232" i="1"/>
  <c r="M232" i="1" s="1"/>
  <c r="B233" i="1"/>
  <c r="C233" i="1" s="1"/>
  <c r="X234" i="1" s="1"/>
  <c r="D233" i="1"/>
  <c r="E233" i="1"/>
  <c r="F233" i="1" s="1"/>
  <c r="G233" i="1"/>
  <c r="H233" i="1" s="1"/>
  <c r="I233" i="1"/>
  <c r="J233" i="1"/>
  <c r="K233" i="1"/>
  <c r="R233" i="1" s="1"/>
  <c r="L233" i="1"/>
  <c r="M233" i="1" s="1"/>
  <c r="B234" i="1"/>
  <c r="C234" i="1" s="1"/>
  <c r="X235" i="1" s="1"/>
  <c r="D234" i="1"/>
  <c r="E234" i="1"/>
  <c r="F234" i="1" s="1"/>
  <c r="G234" i="1"/>
  <c r="H234" i="1" s="1"/>
  <c r="I234" i="1"/>
  <c r="J234" i="1"/>
  <c r="K234" i="1"/>
  <c r="N234" i="1" s="1"/>
  <c r="L234" i="1"/>
  <c r="M234" i="1" s="1"/>
  <c r="B235" i="1"/>
  <c r="C235" i="1" s="1"/>
  <c r="Y236" i="1" s="1"/>
  <c r="D235" i="1"/>
  <c r="E235" i="1"/>
  <c r="F235" i="1" s="1"/>
  <c r="G235" i="1"/>
  <c r="H235" i="1" s="1"/>
  <c r="I235" i="1"/>
  <c r="J235" i="1"/>
  <c r="K235" i="1"/>
  <c r="R235" i="1" s="1"/>
  <c r="L235" i="1"/>
  <c r="M235" i="1" s="1"/>
  <c r="B236" i="1"/>
  <c r="C236" i="1" s="1"/>
  <c r="X237" i="1" s="1"/>
  <c r="D236" i="1"/>
  <c r="E236" i="1"/>
  <c r="F236" i="1" s="1"/>
  <c r="G236" i="1"/>
  <c r="H236" i="1" s="1"/>
  <c r="I236" i="1"/>
  <c r="J236" i="1"/>
  <c r="K236" i="1"/>
  <c r="N236" i="1" s="1"/>
  <c r="L236" i="1"/>
  <c r="M236" i="1" s="1"/>
  <c r="B237" i="1"/>
  <c r="C237" i="1" s="1"/>
  <c r="X238" i="1" s="1"/>
  <c r="D237" i="1"/>
  <c r="E237" i="1"/>
  <c r="F237" i="1" s="1"/>
  <c r="G237" i="1"/>
  <c r="H237" i="1" s="1"/>
  <c r="I237" i="1"/>
  <c r="J237" i="1"/>
  <c r="K237" i="1"/>
  <c r="S237" i="1" s="1"/>
  <c r="L237" i="1"/>
  <c r="M237" i="1" s="1"/>
  <c r="B238" i="1"/>
  <c r="C238" i="1" s="1"/>
  <c r="X239" i="1" s="1"/>
  <c r="D238" i="1"/>
  <c r="E238" i="1"/>
  <c r="F238" i="1" s="1"/>
  <c r="G238" i="1"/>
  <c r="H238" i="1" s="1"/>
  <c r="I238" i="1"/>
  <c r="J238" i="1"/>
  <c r="K238" i="1"/>
  <c r="S238" i="1" s="1"/>
  <c r="L238" i="1"/>
  <c r="M238" i="1" s="1"/>
  <c r="B239" i="1"/>
  <c r="C239" i="1" s="1"/>
  <c r="X240" i="1" s="1"/>
  <c r="D239" i="1"/>
  <c r="E239" i="1"/>
  <c r="F239" i="1" s="1"/>
  <c r="G239" i="1"/>
  <c r="H239" i="1" s="1"/>
  <c r="I239" i="1"/>
  <c r="J239" i="1"/>
  <c r="K239" i="1"/>
  <c r="L239" i="1"/>
  <c r="M239" i="1" s="1"/>
  <c r="B240" i="1"/>
  <c r="C240" i="1" s="1"/>
  <c r="X241" i="1" s="1"/>
  <c r="D240" i="1"/>
  <c r="E240" i="1"/>
  <c r="F240" i="1" s="1"/>
  <c r="G240" i="1"/>
  <c r="H240" i="1" s="1"/>
  <c r="I240" i="1"/>
  <c r="J240" i="1"/>
  <c r="K240" i="1"/>
  <c r="S240" i="1" s="1"/>
  <c r="L240" i="1"/>
  <c r="M240" i="1" s="1"/>
  <c r="B241" i="1"/>
  <c r="C241" i="1" s="1"/>
  <c r="Y242" i="1" s="1"/>
  <c r="D241" i="1"/>
  <c r="E241" i="1"/>
  <c r="F241" i="1" s="1"/>
  <c r="G241" i="1"/>
  <c r="H241" i="1" s="1"/>
  <c r="I241" i="1"/>
  <c r="J241" i="1"/>
  <c r="K241" i="1"/>
  <c r="S241" i="1" s="1"/>
  <c r="L241" i="1"/>
  <c r="M241" i="1" s="1"/>
  <c r="B242" i="1"/>
  <c r="C242" i="1" s="1"/>
  <c r="X243" i="1" s="1"/>
  <c r="D242" i="1"/>
  <c r="E242" i="1"/>
  <c r="F242" i="1" s="1"/>
  <c r="G242" i="1"/>
  <c r="H242" i="1" s="1"/>
  <c r="I242" i="1"/>
  <c r="J242" i="1"/>
  <c r="K242" i="1"/>
  <c r="N242" i="1" s="1"/>
  <c r="L242" i="1"/>
  <c r="M242" i="1" s="1"/>
  <c r="B243" i="1"/>
  <c r="C243" i="1" s="1"/>
  <c r="X244" i="1" s="1"/>
  <c r="D243" i="1"/>
  <c r="E243" i="1"/>
  <c r="F243" i="1" s="1"/>
  <c r="G243" i="1"/>
  <c r="H243" i="1" s="1"/>
  <c r="I243" i="1"/>
  <c r="J243" i="1"/>
  <c r="K243" i="1"/>
  <c r="S243" i="1" s="1"/>
  <c r="L243" i="1"/>
  <c r="M243" i="1" s="1"/>
  <c r="B244" i="1"/>
  <c r="C244" i="1" s="1"/>
  <c r="X245" i="1" s="1"/>
  <c r="D244" i="1"/>
  <c r="E244" i="1"/>
  <c r="F244" i="1" s="1"/>
  <c r="G244" i="1"/>
  <c r="H244" i="1" s="1"/>
  <c r="I244" i="1"/>
  <c r="J244" i="1"/>
  <c r="K244" i="1"/>
  <c r="L244" i="1"/>
  <c r="M244" i="1" s="1"/>
  <c r="B245" i="1"/>
  <c r="C245" i="1" s="1"/>
  <c r="X246" i="1" s="1"/>
  <c r="D245" i="1"/>
  <c r="E245" i="1"/>
  <c r="F245" i="1" s="1"/>
  <c r="G245" i="1"/>
  <c r="H245" i="1" s="1"/>
  <c r="I245" i="1"/>
  <c r="J245" i="1"/>
  <c r="K245" i="1"/>
  <c r="N245" i="1" s="1"/>
  <c r="O245" i="1" s="1"/>
  <c r="L245" i="1"/>
  <c r="M245" i="1" s="1"/>
  <c r="B246" i="1"/>
  <c r="C246" i="1" s="1"/>
  <c r="X247" i="1" s="1"/>
  <c r="D246" i="1"/>
  <c r="E246" i="1"/>
  <c r="F246" i="1" s="1"/>
  <c r="G246" i="1"/>
  <c r="H246" i="1" s="1"/>
  <c r="I246" i="1"/>
  <c r="J246" i="1"/>
  <c r="K246" i="1"/>
  <c r="L246" i="1"/>
  <c r="M246" i="1" s="1"/>
  <c r="B247" i="1"/>
  <c r="C247" i="1" s="1"/>
  <c r="Y248" i="1" s="1"/>
  <c r="D247" i="1"/>
  <c r="E247" i="1"/>
  <c r="F247" i="1" s="1"/>
  <c r="G247" i="1"/>
  <c r="H247" i="1" s="1"/>
  <c r="I247" i="1"/>
  <c r="J247" i="1"/>
  <c r="K247" i="1"/>
  <c r="R247" i="1" s="1"/>
  <c r="L247" i="1"/>
  <c r="M247" i="1" s="1"/>
  <c r="B248" i="1"/>
  <c r="C248" i="1" s="1"/>
  <c r="X249" i="1" s="1"/>
  <c r="D248" i="1"/>
  <c r="E248" i="1"/>
  <c r="F248" i="1" s="1"/>
  <c r="G248" i="1"/>
  <c r="H248" i="1" s="1"/>
  <c r="I248" i="1"/>
  <c r="J248" i="1"/>
  <c r="K248" i="1"/>
  <c r="N248" i="1" s="1"/>
  <c r="O248" i="1" s="1"/>
  <c r="L248" i="1"/>
  <c r="M248" i="1" s="1"/>
  <c r="B249" i="1"/>
  <c r="C249" i="1" s="1"/>
  <c r="X250" i="1" s="1"/>
  <c r="D249" i="1"/>
  <c r="E249" i="1"/>
  <c r="F249" i="1" s="1"/>
  <c r="G249" i="1"/>
  <c r="H249" i="1" s="1"/>
  <c r="I249" i="1"/>
  <c r="J249" i="1"/>
  <c r="K249" i="1"/>
  <c r="L249" i="1"/>
  <c r="M249" i="1" s="1"/>
  <c r="B250" i="1"/>
  <c r="C250" i="1" s="1"/>
  <c r="X251" i="1" s="1"/>
  <c r="D250" i="1"/>
  <c r="E250" i="1"/>
  <c r="F250" i="1" s="1"/>
  <c r="G250" i="1"/>
  <c r="H250" i="1" s="1"/>
  <c r="I250" i="1"/>
  <c r="J250" i="1"/>
  <c r="K250" i="1"/>
  <c r="S250" i="1" s="1"/>
  <c r="L250" i="1"/>
  <c r="M250" i="1" s="1"/>
  <c r="B251" i="1"/>
  <c r="C251" i="1" s="1"/>
  <c r="X252" i="1" s="1"/>
  <c r="D251" i="1"/>
  <c r="E251" i="1"/>
  <c r="F251" i="1" s="1"/>
  <c r="G251" i="1"/>
  <c r="H251" i="1" s="1"/>
  <c r="I251" i="1"/>
  <c r="J251" i="1"/>
  <c r="K251" i="1"/>
  <c r="R251" i="1" s="1"/>
  <c r="L251" i="1"/>
  <c r="M251" i="1" s="1"/>
  <c r="B252" i="1"/>
  <c r="C252" i="1" s="1"/>
  <c r="X253" i="1" s="1"/>
  <c r="D252" i="1"/>
  <c r="E252" i="1"/>
  <c r="F252" i="1" s="1"/>
  <c r="G252" i="1"/>
  <c r="H252" i="1" s="1"/>
  <c r="I252" i="1"/>
  <c r="J252" i="1"/>
  <c r="K252" i="1"/>
  <c r="S252" i="1" s="1"/>
  <c r="L252" i="1"/>
  <c r="M252" i="1" s="1"/>
  <c r="B253" i="1"/>
  <c r="C253" i="1" s="1"/>
  <c r="Y254" i="1" s="1"/>
  <c r="D253" i="1"/>
  <c r="E253" i="1"/>
  <c r="F253" i="1" s="1"/>
  <c r="G253" i="1"/>
  <c r="H253" i="1" s="1"/>
  <c r="I253" i="1"/>
  <c r="J253" i="1"/>
  <c r="K253" i="1"/>
  <c r="N253" i="1" s="1"/>
  <c r="L253" i="1"/>
  <c r="M253" i="1" s="1"/>
  <c r="B254" i="1"/>
  <c r="C254" i="1" s="1"/>
  <c r="X255" i="1" s="1"/>
  <c r="D254" i="1"/>
  <c r="E254" i="1"/>
  <c r="F254" i="1" s="1"/>
  <c r="G254" i="1"/>
  <c r="H254" i="1" s="1"/>
  <c r="I254" i="1"/>
  <c r="J254" i="1"/>
  <c r="K254" i="1"/>
  <c r="R254" i="1" s="1"/>
  <c r="L254" i="1"/>
  <c r="M254" i="1" s="1"/>
  <c r="B255" i="1"/>
  <c r="C255" i="1" s="1"/>
  <c r="X256" i="1" s="1"/>
  <c r="D255" i="1"/>
  <c r="E255" i="1"/>
  <c r="F255" i="1" s="1"/>
  <c r="G255" i="1"/>
  <c r="H255" i="1" s="1"/>
  <c r="I255" i="1"/>
  <c r="J255" i="1"/>
  <c r="K255" i="1"/>
  <c r="N255" i="1" s="1"/>
  <c r="L255" i="1"/>
  <c r="M255" i="1" s="1"/>
  <c r="B256" i="1"/>
  <c r="C256" i="1" s="1"/>
  <c r="X257" i="1" s="1"/>
  <c r="D256" i="1"/>
  <c r="E256" i="1"/>
  <c r="F256" i="1" s="1"/>
  <c r="G256" i="1"/>
  <c r="H256" i="1" s="1"/>
  <c r="I256" i="1"/>
  <c r="J256" i="1"/>
  <c r="K256" i="1"/>
  <c r="N256" i="1" s="1"/>
  <c r="O256" i="1" s="1"/>
  <c r="L256" i="1"/>
  <c r="M256" i="1" s="1"/>
  <c r="B257" i="1"/>
  <c r="C257" i="1" s="1"/>
  <c r="X258" i="1" s="1"/>
  <c r="D257" i="1"/>
  <c r="E257" i="1"/>
  <c r="F257" i="1" s="1"/>
  <c r="G257" i="1"/>
  <c r="H257" i="1" s="1"/>
  <c r="I257" i="1"/>
  <c r="J257" i="1"/>
  <c r="K257" i="1"/>
  <c r="N257" i="1" s="1"/>
  <c r="L257" i="1"/>
  <c r="M257" i="1" s="1"/>
  <c r="B258" i="1"/>
  <c r="C258" i="1" s="1"/>
  <c r="X259" i="1" s="1"/>
  <c r="D258" i="1"/>
  <c r="E258" i="1"/>
  <c r="F258" i="1" s="1"/>
  <c r="G258" i="1"/>
  <c r="H258" i="1" s="1"/>
  <c r="I258" i="1"/>
  <c r="J258" i="1"/>
  <c r="K258" i="1"/>
  <c r="S258" i="1" s="1"/>
  <c r="L258" i="1"/>
  <c r="M258" i="1" s="1"/>
  <c r="B259" i="1"/>
  <c r="C259" i="1" s="1"/>
  <c r="Y260" i="1" s="1"/>
  <c r="D259" i="1"/>
  <c r="E259" i="1"/>
  <c r="F259" i="1" s="1"/>
  <c r="G259" i="1"/>
  <c r="H259" i="1" s="1"/>
  <c r="I259" i="1"/>
  <c r="J259" i="1"/>
  <c r="K259" i="1"/>
  <c r="R259" i="1" s="1"/>
  <c r="L259" i="1"/>
  <c r="M259" i="1" s="1"/>
  <c r="B260" i="1"/>
  <c r="C260" i="1" s="1"/>
  <c r="X261" i="1" s="1"/>
  <c r="D260" i="1"/>
  <c r="E260" i="1"/>
  <c r="F260" i="1" s="1"/>
  <c r="G260" i="1"/>
  <c r="H260" i="1" s="1"/>
  <c r="I260" i="1"/>
  <c r="J260" i="1"/>
  <c r="K260" i="1"/>
  <c r="R260" i="1" s="1"/>
  <c r="L260" i="1"/>
  <c r="M260" i="1" s="1"/>
  <c r="B261" i="1"/>
  <c r="C261" i="1" s="1"/>
  <c r="X262" i="1" s="1"/>
  <c r="D261" i="1"/>
  <c r="E261" i="1"/>
  <c r="F261" i="1" s="1"/>
  <c r="G261" i="1"/>
  <c r="H261" i="1" s="1"/>
  <c r="I261" i="1"/>
  <c r="J261" i="1"/>
  <c r="K261" i="1"/>
  <c r="R261" i="1" s="1"/>
  <c r="L261" i="1"/>
  <c r="M261" i="1" s="1"/>
  <c r="B262" i="1"/>
  <c r="C262" i="1" s="1"/>
  <c r="X263" i="1" s="1"/>
  <c r="D262" i="1"/>
  <c r="E262" i="1"/>
  <c r="F262" i="1" s="1"/>
  <c r="G262" i="1"/>
  <c r="H262" i="1" s="1"/>
  <c r="I262" i="1"/>
  <c r="J262" i="1"/>
  <c r="K262" i="1"/>
  <c r="L262" i="1"/>
  <c r="M262" i="1" s="1"/>
  <c r="B263" i="1"/>
  <c r="C263" i="1" s="1"/>
  <c r="X264" i="1" s="1"/>
  <c r="D263" i="1"/>
  <c r="E263" i="1"/>
  <c r="F263" i="1" s="1"/>
  <c r="G263" i="1"/>
  <c r="H263" i="1" s="1"/>
  <c r="I263" i="1"/>
  <c r="J263" i="1"/>
  <c r="K263" i="1"/>
  <c r="R263" i="1" s="1"/>
  <c r="L263" i="1"/>
  <c r="M263" i="1" s="1"/>
  <c r="B264" i="1"/>
  <c r="C264" i="1" s="1"/>
  <c r="X265" i="1" s="1"/>
  <c r="D264" i="1"/>
  <c r="E264" i="1"/>
  <c r="F264" i="1" s="1"/>
  <c r="G264" i="1"/>
  <c r="H264" i="1" s="1"/>
  <c r="I264" i="1"/>
  <c r="J264" i="1"/>
  <c r="K264" i="1"/>
  <c r="L264" i="1"/>
  <c r="M264" i="1" s="1"/>
  <c r="B265" i="1"/>
  <c r="C265" i="1" s="1"/>
  <c r="Y266" i="1" s="1"/>
  <c r="D265" i="1"/>
  <c r="E265" i="1"/>
  <c r="F265" i="1" s="1"/>
  <c r="G265" i="1"/>
  <c r="H265" i="1" s="1"/>
  <c r="I265" i="1"/>
  <c r="J265" i="1"/>
  <c r="K265" i="1"/>
  <c r="R265" i="1" s="1"/>
  <c r="L265" i="1"/>
  <c r="M265" i="1" s="1"/>
  <c r="B266" i="1"/>
  <c r="C266" i="1" s="1"/>
  <c r="X267" i="1" s="1"/>
  <c r="D266" i="1"/>
  <c r="E266" i="1"/>
  <c r="F266" i="1" s="1"/>
  <c r="G266" i="1"/>
  <c r="H266" i="1" s="1"/>
  <c r="I266" i="1"/>
  <c r="J266" i="1"/>
  <c r="K266" i="1"/>
  <c r="S266" i="1" s="1"/>
  <c r="L266" i="1"/>
  <c r="M266" i="1" s="1"/>
  <c r="B267" i="1"/>
  <c r="C267" i="1" s="1"/>
  <c r="X268" i="1" s="1"/>
  <c r="D267" i="1"/>
  <c r="E267" i="1"/>
  <c r="F267" i="1" s="1"/>
  <c r="G267" i="1"/>
  <c r="H267" i="1" s="1"/>
  <c r="I267" i="1"/>
  <c r="J267" i="1"/>
  <c r="K267" i="1"/>
  <c r="L267" i="1"/>
  <c r="M267" i="1" s="1"/>
  <c r="B268" i="1"/>
  <c r="C268" i="1" s="1"/>
  <c r="X269" i="1" s="1"/>
  <c r="D268" i="1"/>
  <c r="E268" i="1"/>
  <c r="F268" i="1" s="1"/>
  <c r="G268" i="1"/>
  <c r="H268" i="1" s="1"/>
  <c r="I268" i="1"/>
  <c r="J268" i="1"/>
  <c r="K268" i="1"/>
  <c r="N268" i="1" s="1"/>
  <c r="L268" i="1"/>
  <c r="M268" i="1" s="1"/>
  <c r="B269" i="1"/>
  <c r="C269" i="1" s="1"/>
  <c r="X270" i="1" s="1"/>
  <c r="D269" i="1"/>
  <c r="E269" i="1"/>
  <c r="F269" i="1" s="1"/>
  <c r="G269" i="1"/>
  <c r="H269" i="1" s="1"/>
  <c r="I269" i="1"/>
  <c r="J269" i="1"/>
  <c r="K269" i="1"/>
  <c r="S269" i="1" s="1"/>
  <c r="L269" i="1"/>
  <c r="M269" i="1" s="1"/>
  <c r="B270" i="1"/>
  <c r="C270" i="1" s="1"/>
  <c r="X271" i="1" s="1"/>
  <c r="D270" i="1"/>
  <c r="E270" i="1"/>
  <c r="F270" i="1" s="1"/>
  <c r="G270" i="1"/>
  <c r="H270" i="1" s="1"/>
  <c r="I270" i="1"/>
  <c r="J270" i="1"/>
  <c r="K270" i="1"/>
  <c r="L270" i="1"/>
  <c r="M270" i="1" s="1"/>
  <c r="B271" i="1"/>
  <c r="C271" i="1" s="1"/>
  <c r="Y272" i="1" s="1"/>
  <c r="D271" i="1"/>
  <c r="E271" i="1"/>
  <c r="F271" i="1" s="1"/>
  <c r="G271" i="1"/>
  <c r="H271" i="1" s="1"/>
  <c r="I271" i="1"/>
  <c r="J271" i="1"/>
  <c r="K271" i="1"/>
  <c r="R271" i="1" s="1"/>
  <c r="L271" i="1"/>
  <c r="M271" i="1" s="1"/>
  <c r="B272" i="1"/>
  <c r="C272" i="1" s="1"/>
  <c r="X273" i="1" s="1"/>
  <c r="D272" i="1"/>
  <c r="E272" i="1"/>
  <c r="F272" i="1" s="1"/>
  <c r="G272" i="1"/>
  <c r="H272" i="1" s="1"/>
  <c r="I272" i="1"/>
  <c r="J272" i="1"/>
  <c r="K272" i="1"/>
  <c r="N272" i="1" s="1"/>
  <c r="O272" i="1" s="1"/>
  <c r="L272" i="1"/>
  <c r="M272" i="1" s="1"/>
  <c r="B273" i="1"/>
  <c r="C273" i="1" s="1"/>
  <c r="X274" i="1" s="1"/>
  <c r="D273" i="1"/>
  <c r="E273" i="1"/>
  <c r="F273" i="1" s="1"/>
  <c r="G273" i="1"/>
  <c r="H273" i="1" s="1"/>
  <c r="I273" i="1"/>
  <c r="J273" i="1"/>
  <c r="K273" i="1"/>
  <c r="N273" i="1" s="1"/>
  <c r="L273" i="1"/>
  <c r="M273" i="1" s="1"/>
  <c r="B274" i="1"/>
  <c r="C274" i="1" s="1"/>
  <c r="X275" i="1" s="1"/>
  <c r="D274" i="1"/>
  <c r="E274" i="1"/>
  <c r="F274" i="1" s="1"/>
  <c r="G274" i="1"/>
  <c r="H274" i="1" s="1"/>
  <c r="I274" i="1"/>
  <c r="J274" i="1"/>
  <c r="K274" i="1"/>
  <c r="S274" i="1" s="1"/>
  <c r="L274" i="1"/>
  <c r="M274" i="1" s="1"/>
  <c r="B275" i="1"/>
  <c r="C275" i="1" s="1"/>
  <c r="X276" i="1" s="1"/>
  <c r="D275" i="1"/>
  <c r="E275" i="1"/>
  <c r="F275" i="1" s="1"/>
  <c r="G275" i="1"/>
  <c r="H275" i="1" s="1"/>
  <c r="I275" i="1"/>
  <c r="J275" i="1"/>
  <c r="K275" i="1"/>
  <c r="N275" i="1" s="1"/>
  <c r="O275" i="1" s="1"/>
  <c r="L275" i="1"/>
  <c r="M275" i="1" s="1"/>
  <c r="B276" i="1"/>
  <c r="C276" i="1" s="1"/>
  <c r="X277" i="1" s="1"/>
  <c r="D276" i="1"/>
  <c r="E276" i="1"/>
  <c r="F276" i="1" s="1"/>
  <c r="G276" i="1"/>
  <c r="H276" i="1" s="1"/>
  <c r="I276" i="1"/>
  <c r="J276" i="1"/>
  <c r="K276" i="1"/>
  <c r="N276" i="1" s="1"/>
  <c r="O276" i="1" s="1"/>
  <c r="L276" i="1"/>
  <c r="M276" i="1" s="1"/>
  <c r="B277" i="1"/>
  <c r="C277" i="1" s="1"/>
  <c r="Y278" i="1" s="1"/>
  <c r="D277" i="1"/>
  <c r="E277" i="1"/>
  <c r="F277" i="1" s="1"/>
  <c r="G277" i="1"/>
  <c r="H277" i="1" s="1"/>
  <c r="I277" i="1"/>
  <c r="J277" i="1"/>
  <c r="K277" i="1"/>
  <c r="R277" i="1" s="1"/>
  <c r="L277" i="1"/>
  <c r="M277" i="1" s="1"/>
  <c r="B278" i="1"/>
  <c r="C278" i="1" s="1"/>
  <c r="X279" i="1" s="1"/>
  <c r="D278" i="1"/>
  <c r="E278" i="1"/>
  <c r="F278" i="1" s="1"/>
  <c r="G278" i="1"/>
  <c r="H278" i="1" s="1"/>
  <c r="I278" i="1"/>
  <c r="J278" i="1"/>
  <c r="K278" i="1"/>
  <c r="S278" i="1" s="1"/>
  <c r="L278" i="1"/>
  <c r="M278" i="1" s="1"/>
  <c r="B279" i="1"/>
  <c r="C279" i="1" s="1"/>
  <c r="X280" i="1" s="1"/>
  <c r="D279" i="1"/>
  <c r="E279" i="1"/>
  <c r="F279" i="1" s="1"/>
  <c r="G279" i="1"/>
  <c r="H279" i="1" s="1"/>
  <c r="I279" i="1"/>
  <c r="J279" i="1"/>
  <c r="K279" i="1"/>
  <c r="N279" i="1" s="1"/>
  <c r="O279" i="1" s="1"/>
  <c r="L279" i="1"/>
  <c r="M279" i="1" s="1"/>
  <c r="B280" i="1"/>
  <c r="C280" i="1" s="1"/>
  <c r="X281" i="1" s="1"/>
  <c r="D280" i="1"/>
  <c r="E280" i="1"/>
  <c r="F280" i="1" s="1"/>
  <c r="G280" i="1"/>
  <c r="H280" i="1" s="1"/>
  <c r="I280" i="1"/>
  <c r="J280" i="1"/>
  <c r="K280" i="1"/>
  <c r="N280" i="1" s="1"/>
  <c r="O280" i="1" s="1"/>
  <c r="L280" i="1"/>
  <c r="M280" i="1" s="1"/>
  <c r="B281" i="1"/>
  <c r="C281" i="1" s="1"/>
  <c r="X282" i="1" s="1"/>
  <c r="D281" i="1"/>
  <c r="E281" i="1"/>
  <c r="F281" i="1" s="1"/>
  <c r="G281" i="1"/>
  <c r="H281" i="1" s="1"/>
  <c r="I281" i="1"/>
  <c r="J281" i="1"/>
  <c r="K281" i="1"/>
  <c r="L281" i="1"/>
  <c r="M281" i="1" s="1"/>
  <c r="B282" i="1"/>
  <c r="C282" i="1" s="1"/>
  <c r="X283" i="1" s="1"/>
  <c r="D282" i="1"/>
  <c r="E282" i="1"/>
  <c r="F282" i="1" s="1"/>
  <c r="G282" i="1"/>
  <c r="H282" i="1" s="1"/>
  <c r="I282" i="1"/>
  <c r="J282" i="1"/>
  <c r="K282" i="1"/>
  <c r="S282" i="1" s="1"/>
  <c r="L282" i="1"/>
  <c r="M282" i="1" s="1"/>
  <c r="B283" i="1"/>
  <c r="C283" i="1" s="1"/>
  <c r="Y284" i="1" s="1"/>
  <c r="D283" i="1"/>
  <c r="E283" i="1"/>
  <c r="F283" i="1" s="1"/>
  <c r="G283" i="1"/>
  <c r="H283" i="1" s="1"/>
  <c r="I283" i="1"/>
  <c r="J283" i="1"/>
  <c r="K283" i="1"/>
  <c r="R283" i="1" s="1"/>
  <c r="L283" i="1"/>
  <c r="M283" i="1" s="1"/>
  <c r="B284" i="1"/>
  <c r="C284" i="1" s="1"/>
  <c r="X285" i="1" s="1"/>
  <c r="D284" i="1"/>
  <c r="E284" i="1"/>
  <c r="F284" i="1" s="1"/>
  <c r="G284" i="1"/>
  <c r="H284" i="1" s="1"/>
  <c r="I284" i="1"/>
  <c r="J284" i="1"/>
  <c r="K284" i="1"/>
  <c r="N284" i="1" s="1"/>
  <c r="O284" i="1" s="1"/>
  <c r="L284" i="1"/>
  <c r="M284" i="1" s="1"/>
  <c r="B285" i="1"/>
  <c r="C285" i="1" s="1"/>
  <c r="X286" i="1" s="1"/>
  <c r="D285" i="1"/>
  <c r="E285" i="1"/>
  <c r="F285" i="1" s="1"/>
  <c r="G285" i="1"/>
  <c r="H285" i="1" s="1"/>
  <c r="I285" i="1"/>
  <c r="J285" i="1"/>
  <c r="K285" i="1"/>
  <c r="S285" i="1" s="1"/>
  <c r="L285" i="1"/>
  <c r="M285" i="1" s="1"/>
  <c r="B286" i="1"/>
  <c r="C286" i="1" s="1"/>
  <c r="X287" i="1" s="1"/>
  <c r="D286" i="1"/>
  <c r="E286" i="1"/>
  <c r="F286" i="1" s="1"/>
  <c r="G286" i="1"/>
  <c r="H286" i="1" s="1"/>
  <c r="I286" i="1"/>
  <c r="J286" i="1"/>
  <c r="K286" i="1"/>
  <c r="N286" i="1" s="1"/>
  <c r="L286" i="1"/>
  <c r="M286" i="1" s="1"/>
  <c r="B287" i="1"/>
  <c r="C287" i="1" s="1"/>
  <c r="X288" i="1" s="1"/>
  <c r="D287" i="1"/>
  <c r="E287" i="1"/>
  <c r="F287" i="1" s="1"/>
  <c r="G287" i="1"/>
  <c r="H287" i="1" s="1"/>
  <c r="I287" i="1"/>
  <c r="J287" i="1"/>
  <c r="K287" i="1"/>
  <c r="N287" i="1" s="1"/>
  <c r="O287" i="1" s="1"/>
  <c r="L287" i="1"/>
  <c r="M287" i="1" s="1"/>
  <c r="B288" i="1"/>
  <c r="C288" i="1" s="1"/>
  <c r="X289" i="1" s="1"/>
  <c r="D288" i="1"/>
  <c r="E288" i="1"/>
  <c r="F288" i="1" s="1"/>
  <c r="G288" i="1"/>
  <c r="H288" i="1" s="1"/>
  <c r="I288" i="1"/>
  <c r="J288" i="1"/>
  <c r="K288" i="1"/>
  <c r="L288" i="1"/>
  <c r="M288" i="1" s="1"/>
  <c r="B289" i="1"/>
  <c r="C289" i="1" s="1"/>
  <c r="Y290" i="1" s="1"/>
  <c r="D289" i="1"/>
  <c r="E289" i="1"/>
  <c r="F289" i="1" s="1"/>
  <c r="G289" i="1"/>
  <c r="H289" i="1" s="1"/>
  <c r="I289" i="1"/>
  <c r="J289" i="1"/>
  <c r="K289" i="1"/>
  <c r="R289" i="1" s="1"/>
  <c r="L289" i="1"/>
  <c r="M289" i="1" s="1"/>
  <c r="B290" i="1"/>
  <c r="C290" i="1" s="1"/>
  <c r="X291" i="1" s="1"/>
  <c r="D290" i="1"/>
  <c r="E290" i="1"/>
  <c r="F290" i="1" s="1"/>
  <c r="G290" i="1"/>
  <c r="H290" i="1" s="1"/>
  <c r="I290" i="1"/>
  <c r="J290" i="1"/>
  <c r="K290" i="1"/>
  <c r="R290" i="1" s="1"/>
  <c r="L290" i="1"/>
  <c r="M290" i="1" s="1"/>
  <c r="B291" i="1"/>
  <c r="C291" i="1" s="1"/>
  <c r="X292" i="1" s="1"/>
  <c r="D291" i="1"/>
  <c r="E291" i="1"/>
  <c r="F291" i="1" s="1"/>
  <c r="G291" i="1"/>
  <c r="H291" i="1" s="1"/>
  <c r="I291" i="1"/>
  <c r="J291" i="1"/>
  <c r="K291" i="1"/>
  <c r="S291" i="1" s="1"/>
  <c r="L291" i="1"/>
  <c r="M291" i="1" s="1"/>
  <c r="B292" i="1"/>
  <c r="C292" i="1" s="1"/>
  <c r="X293" i="1" s="1"/>
  <c r="D292" i="1"/>
  <c r="E292" i="1"/>
  <c r="F292" i="1" s="1"/>
  <c r="G292" i="1"/>
  <c r="H292" i="1" s="1"/>
  <c r="I292" i="1"/>
  <c r="J292" i="1"/>
  <c r="K292" i="1"/>
  <c r="S292" i="1" s="1"/>
  <c r="L292" i="1"/>
  <c r="M292" i="1" s="1"/>
  <c r="B293" i="1"/>
  <c r="C293" i="1" s="1"/>
  <c r="X294" i="1" s="1"/>
  <c r="D293" i="1"/>
  <c r="E293" i="1"/>
  <c r="F293" i="1" s="1"/>
  <c r="G293" i="1"/>
  <c r="H293" i="1" s="1"/>
  <c r="I293" i="1"/>
  <c r="J293" i="1"/>
  <c r="K293" i="1"/>
  <c r="R293" i="1" s="1"/>
  <c r="L293" i="1"/>
  <c r="M293" i="1" s="1"/>
  <c r="B294" i="1"/>
  <c r="C294" i="1" s="1"/>
  <c r="X295" i="1" s="1"/>
  <c r="D294" i="1"/>
  <c r="E294" i="1"/>
  <c r="F294" i="1" s="1"/>
  <c r="G294" i="1"/>
  <c r="H294" i="1" s="1"/>
  <c r="I294" i="1"/>
  <c r="J294" i="1"/>
  <c r="K294" i="1"/>
  <c r="N294" i="1" s="1"/>
  <c r="O294" i="1" s="1"/>
  <c r="L294" i="1"/>
  <c r="M294" i="1" s="1"/>
  <c r="B295" i="1"/>
  <c r="C295" i="1" s="1"/>
  <c r="Y296" i="1" s="1"/>
  <c r="D295" i="1"/>
  <c r="E295" i="1"/>
  <c r="F295" i="1" s="1"/>
  <c r="G295" i="1"/>
  <c r="H295" i="1" s="1"/>
  <c r="I295" i="1"/>
  <c r="J295" i="1"/>
  <c r="K295" i="1"/>
  <c r="L295" i="1"/>
  <c r="M295" i="1" s="1"/>
  <c r="B296" i="1"/>
  <c r="C296" i="1" s="1"/>
  <c r="X297" i="1" s="1"/>
  <c r="D296" i="1"/>
  <c r="E296" i="1"/>
  <c r="F296" i="1" s="1"/>
  <c r="G296" i="1"/>
  <c r="H296" i="1" s="1"/>
  <c r="I296" i="1"/>
  <c r="J296" i="1"/>
  <c r="K296" i="1"/>
  <c r="L296" i="1"/>
  <c r="M296" i="1" s="1"/>
  <c r="B297" i="1"/>
  <c r="C297" i="1" s="1"/>
  <c r="X298" i="1" s="1"/>
  <c r="D297" i="1"/>
  <c r="E297" i="1"/>
  <c r="F297" i="1" s="1"/>
  <c r="G297" i="1"/>
  <c r="H297" i="1" s="1"/>
  <c r="I297" i="1"/>
  <c r="J297" i="1"/>
  <c r="K297" i="1"/>
  <c r="L297" i="1"/>
  <c r="M297" i="1" s="1"/>
  <c r="B298" i="1"/>
  <c r="C298" i="1" s="1"/>
  <c r="X299" i="1" s="1"/>
  <c r="D298" i="1"/>
  <c r="E298" i="1"/>
  <c r="F298" i="1" s="1"/>
  <c r="G298" i="1"/>
  <c r="H298" i="1" s="1"/>
  <c r="I298" i="1"/>
  <c r="J298" i="1"/>
  <c r="K298" i="1"/>
  <c r="S298" i="1" s="1"/>
  <c r="L298" i="1"/>
  <c r="M298" i="1" s="1"/>
  <c r="B299" i="1"/>
  <c r="C299" i="1" s="1"/>
  <c r="X300" i="1" s="1"/>
  <c r="D299" i="1"/>
  <c r="E299" i="1"/>
  <c r="F299" i="1" s="1"/>
  <c r="G299" i="1"/>
  <c r="H299" i="1" s="1"/>
  <c r="I299" i="1"/>
  <c r="J299" i="1"/>
  <c r="K299" i="1"/>
  <c r="N299" i="1" s="1"/>
  <c r="L299" i="1"/>
  <c r="M299" i="1" s="1"/>
  <c r="B300" i="1"/>
  <c r="C300" i="1" s="1"/>
  <c r="X301" i="1" s="1"/>
  <c r="D300" i="1"/>
  <c r="E300" i="1"/>
  <c r="F300" i="1" s="1"/>
  <c r="G300" i="1"/>
  <c r="H300" i="1" s="1"/>
  <c r="I300" i="1"/>
  <c r="J300" i="1"/>
  <c r="K300" i="1"/>
  <c r="S300" i="1" s="1"/>
  <c r="L300" i="1"/>
  <c r="M300" i="1" s="1"/>
  <c r="B301" i="1"/>
  <c r="C301" i="1" s="1"/>
  <c r="Y302" i="1" s="1"/>
  <c r="D301" i="1"/>
  <c r="E301" i="1"/>
  <c r="F301" i="1" s="1"/>
  <c r="G301" i="1"/>
  <c r="H301" i="1" s="1"/>
  <c r="I301" i="1"/>
  <c r="J301" i="1"/>
  <c r="K301" i="1"/>
  <c r="L301" i="1"/>
  <c r="M301" i="1" s="1"/>
  <c r="B302" i="1"/>
  <c r="C302" i="1" s="1"/>
  <c r="X303" i="1" s="1"/>
  <c r="D302" i="1"/>
  <c r="E302" i="1"/>
  <c r="F302" i="1" s="1"/>
  <c r="G302" i="1"/>
  <c r="H302" i="1" s="1"/>
  <c r="I302" i="1"/>
  <c r="J302" i="1"/>
  <c r="K302" i="1"/>
  <c r="L302" i="1"/>
  <c r="M302" i="1" s="1"/>
  <c r="B303" i="1"/>
  <c r="C303" i="1" s="1"/>
  <c r="X304" i="1" s="1"/>
  <c r="D303" i="1"/>
  <c r="E303" i="1"/>
  <c r="F303" i="1" s="1"/>
  <c r="G303" i="1"/>
  <c r="H303" i="1" s="1"/>
  <c r="I303" i="1"/>
  <c r="J303" i="1"/>
  <c r="K303" i="1"/>
  <c r="L303" i="1"/>
  <c r="M303" i="1" s="1"/>
  <c r="B304" i="1"/>
  <c r="C304" i="1" s="1"/>
  <c r="X305" i="1" s="1"/>
  <c r="D304" i="1"/>
  <c r="E304" i="1"/>
  <c r="F304" i="1" s="1"/>
  <c r="G304" i="1"/>
  <c r="H304" i="1" s="1"/>
  <c r="I304" i="1"/>
  <c r="J304" i="1"/>
  <c r="K304" i="1"/>
  <c r="L304" i="1"/>
  <c r="M304" i="1" s="1"/>
  <c r="B305" i="1"/>
  <c r="C305" i="1" s="1"/>
  <c r="X306" i="1" s="1"/>
  <c r="D305" i="1"/>
  <c r="E305" i="1"/>
  <c r="F305" i="1" s="1"/>
  <c r="G305" i="1"/>
  <c r="H305" i="1" s="1"/>
  <c r="I305" i="1"/>
  <c r="J305" i="1"/>
  <c r="K305" i="1"/>
  <c r="L305" i="1"/>
  <c r="M305" i="1" s="1"/>
  <c r="B306" i="1"/>
  <c r="C306" i="1" s="1"/>
  <c r="X307" i="1" s="1"/>
  <c r="D306" i="1"/>
  <c r="E306" i="1"/>
  <c r="F306" i="1" s="1"/>
  <c r="G306" i="1"/>
  <c r="H306" i="1" s="1"/>
  <c r="I306" i="1"/>
  <c r="J306" i="1"/>
  <c r="K306" i="1"/>
  <c r="S306" i="1" s="1"/>
  <c r="L306" i="1"/>
  <c r="M306" i="1" s="1"/>
  <c r="B307" i="1"/>
  <c r="C307" i="1" s="1"/>
  <c r="Y308" i="1" s="1"/>
  <c r="D307" i="1"/>
  <c r="E307" i="1"/>
  <c r="F307" i="1" s="1"/>
  <c r="G307" i="1"/>
  <c r="H307" i="1" s="1"/>
  <c r="I307" i="1"/>
  <c r="J307" i="1"/>
  <c r="K307" i="1"/>
  <c r="L307" i="1"/>
  <c r="M307" i="1" s="1"/>
  <c r="B308" i="1"/>
  <c r="C308" i="1" s="1"/>
  <c r="X309" i="1" s="1"/>
  <c r="D308" i="1"/>
  <c r="E308" i="1"/>
  <c r="F308" i="1" s="1"/>
  <c r="G308" i="1"/>
  <c r="H308" i="1" s="1"/>
  <c r="I308" i="1"/>
  <c r="J308" i="1"/>
  <c r="K308" i="1"/>
  <c r="N308" i="1" s="1"/>
  <c r="O308" i="1" s="1"/>
  <c r="L308" i="1"/>
  <c r="M308" i="1" s="1"/>
  <c r="B309" i="1"/>
  <c r="C309" i="1" s="1"/>
  <c r="X310" i="1" s="1"/>
  <c r="D309" i="1"/>
  <c r="E309" i="1"/>
  <c r="F309" i="1" s="1"/>
  <c r="G309" i="1"/>
  <c r="H309" i="1" s="1"/>
  <c r="I309" i="1"/>
  <c r="J309" i="1"/>
  <c r="K309" i="1"/>
  <c r="S309" i="1" s="1"/>
  <c r="L309" i="1"/>
  <c r="M309" i="1" s="1"/>
  <c r="B310" i="1"/>
  <c r="C310" i="1" s="1"/>
  <c r="X311" i="1" s="1"/>
  <c r="D310" i="1"/>
  <c r="E310" i="1"/>
  <c r="F310" i="1" s="1"/>
  <c r="G310" i="1"/>
  <c r="H310" i="1" s="1"/>
  <c r="I310" i="1"/>
  <c r="J310" i="1"/>
  <c r="K310" i="1"/>
  <c r="S310" i="1" s="1"/>
  <c r="L310" i="1"/>
  <c r="M310" i="1" s="1"/>
  <c r="B311" i="1"/>
  <c r="C311" i="1" s="1"/>
  <c r="X312" i="1" s="1"/>
  <c r="D311" i="1"/>
  <c r="E311" i="1"/>
  <c r="F311" i="1" s="1"/>
  <c r="G311" i="1"/>
  <c r="H311" i="1" s="1"/>
  <c r="I311" i="1"/>
  <c r="J311" i="1"/>
  <c r="K311" i="1"/>
  <c r="N311" i="1" s="1"/>
  <c r="O311" i="1" s="1"/>
  <c r="L311" i="1"/>
  <c r="M311" i="1" s="1"/>
  <c r="B312" i="1"/>
  <c r="C312" i="1" s="1"/>
  <c r="X313" i="1" s="1"/>
  <c r="D312" i="1"/>
  <c r="E312" i="1"/>
  <c r="F312" i="1" s="1"/>
  <c r="G312" i="1"/>
  <c r="H312" i="1" s="1"/>
  <c r="I312" i="1"/>
  <c r="J312" i="1"/>
  <c r="K312" i="1"/>
  <c r="N312" i="1" s="1"/>
  <c r="L312" i="1"/>
  <c r="M312" i="1" s="1"/>
  <c r="B313" i="1"/>
  <c r="C313" i="1" s="1"/>
  <c r="Y314" i="1" s="1"/>
  <c r="D313" i="1"/>
  <c r="E313" i="1"/>
  <c r="F313" i="1" s="1"/>
  <c r="G313" i="1"/>
  <c r="H313" i="1" s="1"/>
  <c r="I313" i="1"/>
  <c r="J313" i="1"/>
  <c r="K313" i="1"/>
  <c r="S313" i="1" s="1"/>
  <c r="L313" i="1"/>
  <c r="M313" i="1" s="1"/>
  <c r="B314" i="1"/>
  <c r="C314" i="1" s="1"/>
  <c r="X315" i="1" s="1"/>
  <c r="D314" i="1"/>
  <c r="E314" i="1"/>
  <c r="F314" i="1" s="1"/>
  <c r="G314" i="1"/>
  <c r="H314" i="1" s="1"/>
  <c r="I314" i="1"/>
  <c r="J314" i="1"/>
  <c r="K314" i="1"/>
  <c r="L314" i="1"/>
  <c r="M314" i="1" s="1"/>
  <c r="B315" i="1"/>
  <c r="C315" i="1" s="1"/>
  <c r="X316" i="1" s="1"/>
  <c r="D315" i="1"/>
  <c r="E315" i="1"/>
  <c r="F315" i="1" s="1"/>
  <c r="G315" i="1"/>
  <c r="H315" i="1" s="1"/>
  <c r="I315" i="1"/>
  <c r="J315" i="1"/>
  <c r="K315" i="1"/>
  <c r="N315" i="1" s="1"/>
  <c r="O315" i="1" s="1"/>
  <c r="L315" i="1"/>
  <c r="M315" i="1" s="1"/>
  <c r="B316" i="1"/>
  <c r="C316" i="1" s="1"/>
  <c r="X317" i="1" s="1"/>
  <c r="D316" i="1"/>
  <c r="E316" i="1"/>
  <c r="F316" i="1" s="1"/>
  <c r="G316" i="1"/>
  <c r="H316" i="1" s="1"/>
  <c r="I316" i="1"/>
  <c r="J316" i="1"/>
  <c r="K316" i="1"/>
  <c r="N316" i="1" s="1"/>
  <c r="L316" i="1"/>
  <c r="M316" i="1" s="1"/>
  <c r="B317" i="1"/>
  <c r="C317" i="1" s="1"/>
  <c r="X318" i="1" s="1"/>
  <c r="D317" i="1"/>
  <c r="E317" i="1"/>
  <c r="F317" i="1" s="1"/>
  <c r="G317" i="1"/>
  <c r="H317" i="1" s="1"/>
  <c r="I317" i="1"/>
  <c r="J317" i="1"/>
  <c r="K317" i="1"/>
  <c r="L317" i="1"/>
  <c r="M317" i="1" s="1"/>
  <c r="B318" i="1"/>
  <c r="C318" i="1" s="1"/>
  <c r="X319" i="1" s="1"/>
  <c r="D318" i="1"/>
  <c r="E318" i="1"/>
  <c r="F318" i="1" s="1"/>
  <c r="G318" i="1"/>
  <c r="H318" i="1" s="1"/>
  <c r="I318" i="1"/>
  <c r="J318" i="1"/>
  <c r="K318" i="1"/>
  <c r="R318" i="1" s="1"/>
  <c r="L318" i="1"/>
  <c r="M318" i="1" s="1"/>
  <c r="B319" i="1"/>
  <c r="C319" i="1" s="1"/>
  <c r="Y320" i="1" s="1"/>
  <c r="D319" i="1"/>
  <c r="E319" i="1"/>
  <c r="F319" i="1" s="1"/>
  <c r="G319" i="1"/>
  <c r="H319" i="1" s="1"/>
  <c r="I319" i="1"/>
  <c r="J319" i="1"/>
  <c r="K319" i="1"/>
  <c r="L319" i="1"/>
  <c r="M319" i="1" s="1"/>
  <c r="B320" i="1"/>
  <c r="C320" i="1" s="1"/>
  <c r="X321" i="1" s="1"/>
  <c r="D320" i="1"/>
  <c r="E320" i="1"/>
  <c r="F320" i="1" s="1"/>
  <c r="G320" i="1"/>
  <c r="H320" i="1" s="1"/>
  <c r="I320" i="1"/>
  <c r="J320" i="1"/>
  <c r="K320" i="1"/>
  <c r="R320" i="1" s="1"/>
  <c r="L320" i="1"/>
  <c r="M320" i="1" s="1"/>
  <c r="B321" i="1"/>
  <c r="C321" i="1" s="1"/>
  <c r="X322" i="1" s="1"/>
  <c r="D321" i="1"/>
  <c r="E321" i="1"/>
  <c r="F321" i="1" s="1"/>
  <c r="G321" i="1"/>
  <c r="H321" i="1" s="1"/>
  <c r="I321" i="1"/>
  <c r="J321" i="1"/>
  <c r="K321" i="1"/>
  <c r="S321" i="1" s="1"/>
  <c r="L321" i="1"/>
  <c r="M321" i="1" s="1"/>
  <c r="B322" i="1"/>
  <c r="C322" i="1" s="1"/>
  <c r="X323" i="1" s="1"/>
  <c r="D322" i="1"/>
  <c r="E322" i="1"/>
  <c r="F322" i="1" s="1"/>
  <c r="G322" i="1"/>
  <c r="H322" i="1" s="1"/>
  <c r="I322" i="1"/>
  <c r="J322" i="1"/>
  <c r="K322" i="1"/>
  <c r="N322" i="1" s="1"/>
  <c r="O322" i="1" s="1"/>
  <c r="L322" i="1"/>
  <c r="M322" i="1" s="1"/>
  <c r="B323" i="1"/>
  <c r="C323" i="1" s="1"/>
  <c r="X324" i="1" s="1"/>
  <c r="D323" i="1"/>
  <c r="E323" i="1"/>
  <c r="F323" i="1" s="1"/>
  <c r="G323" i="1"/>
  <c r="H323" i="1" s="1"/>
  <c r="I323" i="1"/>
  <c r="J323" i="1"/>
  <c r="K323" i="1"/>
  <c r="R323" i="1" s="1"/>
  <c r="L323" i="1"/>
  <c r="M323" i="1" s="1"/>
  <c r="B324" i="1"/>
  <c r="C324" i="1" s="1"/>
  <c r="X325" i="1" s="1"/>
  <c r="D324" i="1"/>
  <c r="E324" i="1"/>
  <c r="F324" i="1" s="1"/>
  <c r="G324" i="1"/>
  <c r="H324" i="1" s="1"/>
  <c r="I324" i="1"/>
  <c r="J324" i="1"/>
  <c r="K324" i="1"/>
  <c r="L324" i="1"/>
  <c r="M324" i="1" s="1"/>
  <c r="B325" i="1"/>
  <c r="C325" i="1" s="1"/>
  <c r="Y326" i="1" s="1"/>
  <c r="D325" i="1"/>
  <c r="E325" i="1"/>
  <c r="F325" i="1" s="1"/>
  <c r="G325" i="1"/>
  <c r="H325" i="1" s="1"/>
  <c r="I325" i="1"/>
  <c r="J325" i="1"/>
  <c r="K325" i="1"/>
  <c r="L325" i="1"/>
  <c r="M325" i="1" s="1"/>
  <c r="B326" i="1"/>
  <c r="C326" i="1" s="1"/>
  <c r="X327" i="1" s="1"/>
  <c r="D326" i="1"/>
  <c r="E326" i="1"/>
  <c r="F326" i="1" s="1"/>
  <c r="G326" i="1"/>
  <c r="H326" i="1" s="1"/>
  <c r="I326" i="1"/>
  <c r="J326" i="1"/>
  <c r="K326" i="1"/>
  <c r="N326" i="1" s="1"/>
  <c r="O326" i="1" s="1"/>
  <c r="L326" i="1"/>
  <c r="M326" i="1" s="1"/>
  <c r="B327" i="1"/>
  <c r="C327" i="1" s="1"/>
  <c r="X328" i="1" s="1"/>
  <c r="D327" i="1"/>
  <c r="E327" i="1"/>
  <c r="F327" i="1" s="1"/>
  <c r="G327" i="1"/>
  <c r="H327" i="1" s="1"/>
  <c r="I327" i="1"/>
  <c r="J327" i="1"/>
  <c r="K327" i="1"/>
  <c r="R327" i="1" s="1"/>
  <c r="L327" i="1"/>
  <c r="M327" i="1" s="1"/>
  <c r="B328" i="1"/>
  <c r="C328" i="1" s="1"/>
  <c r="X329" i="1" s="1"/>
  <c r="D328" i="1"/>
  <c r="E328" i="1"/>
  <c r="F328" i="1" s="1"/>
  <c r="G328" i="1"/>
  <c r="H328" i="1" s="1"/>
  <c r="I328" i="1"/>
  <c r="J328" i="1"/>
  <c r="K328" i="1"/>
  <c r="L328" i="1"/>
  <c r="M328" i="1" s="1"/>
  <c r="B329" i="1"/>
  <c r="C329" i="1" s="1"/>
  <c r="X330" i="1" s="1"/>
  <c r="D329" i="1"/>
  <c r="E329" i="1"/>
  <c r="F329" i="1" s="1"/>
  <c r="G329" i="1"/>
  <c r="H329" i="1" s="1"/>
  <c r="I329" i="1"/>
  <c r="J329" i="1"/>
  <c r="K329" i="1"/>
  <c r="R329" i="1" s="1"/>
  <c r="L329" i="1"/>
  <c r="M329" i="1" s="1"/>
  <c r="B330" i="1"/>
  <c r="C330" i="1" s="1"/>
  <c r="X331" i="1" s="1"/>
  <c r="D330" i="1"/>
  <c r="E330" i="1"/>
  <c r="F330" i="1" s="1"/>
  <c r="G330" i="1"/>
  <c r="H330" i="1" s="1"/>
  <c r="I330" i="1"/>
  <c r="J330" i="1"/>
  <c r="K330" i="1"/>
  <c r="N330" i="1" s="1"/>
  <c r="O330" i="1" s="1"/>
  <c r="L330" i="1"/>
  <c r="M330" i="1" s="1"/>
  <c r="B331" i="1"/>
  <c r="C331" i="1" s="1"/>
  <c r="Y332" i="1" s="1"/>
  <c r="D331" i="1"/>
  <c r="E331" i="1"/>
  <c r="F331" i="1" s="1"/>
  <c r="G331" i="1"/>
  <c r="H331" i="1" s="1"/>
  <c r="I331" i="1"/>
  <c r="J331" i="1"/>
  <c r="K331" i="1"/>
  <c r="S331" i="1" s="1"/>
  <c r="L331" i="1"/>
  <c r="M331" i="1" s="1"/>
  <c r="B332" i="1"/>
  <c r="C332" i="1" s="1"/>
  <c r="X333" i="1" s="1"/>
  <c r="D332" i="1"/>
  <c r="E332" i="1"/>
  <c r="F332" i="1" s="1"/>
  <c r="G332" i="1"/>
  <c r="H332" i="1" s="1"/>
  <c r="I332" i="1"/>
  <c r="J332" i="1"/>
  <c r="K332" i="1"/>
  <c r="L332" i="1"/>
  <c r="M332" i="1" s="1"/>
  <c r="B333" i="1"/>
  <c r="C333" i="1" s="1"/>
  <c r="X334" i="1" s="1"/>
  <c r="D333" i="1"/>
  <c r="E333" i="1"/>
  <c r="F333" i="1" s="1"/>
  <c r="G333" i="1"/>
  <c r="H333" i="1" s="1"/>
  <c r="I333" i="1"/>
  <c r="J333" i="1"/>
  <c r="K333" i="1"/>
  <c r="N333" i="1" s="1"/>
  <c r="O333" i="1" s="1"/>
  <c r="L333" i="1"/>
  <c r="M333" i="1" s="1"/>
  <c r="B334" i="1"/>
  <c r="C334" i="1" s="1"/>
  <c r="X335" i="1" s="1"/>
  <c r="D334" i="1"/>
  <c r="E334" i="1"/>
  <c r="F334" i="1" s="1"/>
  <c r="G334" i="1"/>
  <c r="H334" i="1" s="1"/>
  <c r="I334" i="1"/>
  <c r="J334" i="1"/>
  <c r="K334" i="1"/>
  <c r="L334" i="1"/>
  <c r="M334" i="1" s="1"/>
  <c r="B335" i="1"/>
  <c r="C335" i="1" s="1"/>
  <c r="X336" i="1" s="1"/>
  <c r="D335" i="1"/>
  <c r="E335" i="1"/>
  <c r="F335" i="1" s="1"/>
  <c r="G335" i="1"/>
  <c r="H335" i="1" s="1"/>
  <c r="I335" i="1"/>
  <c r="J335" i="1"/>
  <c r="K335" i="1"/>
  <c r="N335" i="1" s="1"/>
  <c r="O335" i="1" s="1"/>
  <c r="L335" i="1"/>
  <c r="M335" i="1" s="1"/>
  <c r="B336" i="1"/>
  <c r="C336" i="1" s="1"/>
  <c r="X337" i="1" s="1"/>
  <c r="D336" i="1"/>
  <c r="E336" i="1"/>
  <c r="F336" i="1" s="1"/>
  <c r="G336" i="1"/>
  <c r="H336" i="1" s="1"/>
  <c r="I336" i="1"/>
  <c r="J336" i="1"/>
  <c r="K336" i="1"/>
  <c r="L336" i="1"/>
  <c r="M336" i="1" s="1"/>
  <c r="B337" i="1"/>
  <c r="C337" i="1" s="1"/>
  <c r="Y338" i="1" s="1"/>
  <c r="D337" i="1"/>
  <c r="E337" i="1"/>
  <c r="F337" i="1" s="1"/>
  <c r="G337" i="1"/>
  <c r="H337" i="1" s="1"/>
  <c r="I337" i="1"/>
  <c r="J337" i="1"/>
  <c r="K337" i="1"/>
  <c r="N337" i="1" s="1"/>
  <c r="O337" i="1" s="1"/>
  <c r="L337" i="1"/>
  <c r="M337" i="1" s="1"/>
  <c r="B338" i="1"/>
  <c r="C338" i="1" s="1"/>
  <c r="X339" i="1" s="1"/>
  <c r="D338" i="1"/>
  <c r="E338" i="1"/>
  <c r="F338" i="1" s="1"/>
  <c r="G338" i="1"/>
  <c r="H338" i="1" s="1"/>
  <c r="I338" i="1"/>
  <c r="J338" i="1"/>
  <c r="K338" i="1"/>
  <c r="N338" i="1" s="1"/>
  <c r="L338" i="1"/>
  <c r="M338" i="1" s="1"/>
  <c r="B339" i="1"/>
  <c r="C339" i="1" s="1"/>
  <c r="X340" i="1" s="1"/>
  <c r="D339" i="1"/>
  <c r="E339" i="1"/>
  <c r="F339" i="1" s="1"/>
  <c r="G339" i="1"/>
  <c r="H339" i="1" s="1"/>
  <c r="I339" i="1"/>
  <c r="J339" i="1"/>
  <c r="K339" i="1"/>
  <c r="S339" i="1" s="1"/>
  <c r="L339" i="1"/>
  <c r="M339" i="1" s="1"/>
  <c r="B340" i="1"/>
  <c r="C340" i="1" s="1"/>
  <c r="X341" i="1" s="1"/>
  <c r="D340" i="1"/>
  <c r="E340" i="1"/>
  <c r="F340" i="1" s="1"/>
  <c r="G340" i="1"/>
  <c r="H340" i="1" s="1"/>
  <c r="I340" i="1"/>
  <c r="J340" i="1"/>
  <c r="K340" i="1"/>
  <c r="S340" i="1" s="1"/>
  <c r="L340" i="1"/>
  <c r="M340" i="1" s="1"/>
  <c r="B341" i="1"/>
  <c r="C341" i="1" s="1"/>
  <c r="X342" i="1" s="1"/>
  <c r="D341" i="1"/>
  <c r="E341" i="1"/>
  <c r="F341" i="1" s="1"/>
  <c r="G341" i="1"/>
  <c r="H341" i="1" s="1"/>
  <c r="I341" i="1"/>
  <c r="J341" i="1"/>
  <c r="K341" i="1"/>
  <c r="N341" i="1" s="1"/>
  <c r="O341" i="1" s="1"/>
  <c r="L341" i="1"/>
  <c r="M341" i="1" s="1"/>
  <c r="B342" i="1"/>
  <c r="C342" i="1" s="1"/>
  <c r="X343" i="1" s="1"/>
  <c r="D342" i="1"/>
  <c r="E342" i="1"/>
  <c r="F342" i="1" s="1"/>
  <c r="G342" i="1"/>
  <c r="H342" i="1" s="1"/>
  <c r="I342" i="1"/>
  <c r="J342" i="1"/>
  <c r="K342" i="1"/>
  <c r="N342" i="1" s="1"/>
  <c r="O342" i="1" s="1"/>
  <c r="L342" i="1"/>
  <c r="M342" i="1" s="1"/>
  <c r="B343" i="1"/>
  <c r="C343" i="1" s="1"/>
  <c r="Y344" i="1" s="1"/>
  <c r="D343" i="1"/>
  <c r="E343" i="1"/>
  <c r="F343" i="1" s="1"/>
  <c r="G343" i="1"/>
  <c r="H343" i="1" s="1"/>
  <c r="I343" i="1"/>
  <c r="J343" i="1"/>
  <c r="K343" i="1"/>
  <c r="S343" i="1" s="1"/>
  <c r="L343" i="1"/>
  <c r="M343" i="1" s="1"/>
  <c r="B344" i="1"/>
  <c r="C344" i="1" s="1"/>
  <c r="X345" i="1" s="1"/>
  <c r="D344" i="1"/>
  <c r="E344" i="1"/>
  <c r="F344" i="1" s="1"/>
  <c r="G344" i="1"/>
  <c r="H344" i="1" s="1"/>
  <c r="I344" i="1"/>
  <c r="J344" i="1"/>
  <c r="K344" i="1"/>
  <c r="L344" i="1"/>
  <c r="M344" i="1" s="1"/>
  <c r="B345" i="1"/>
  <c r="C345" i="1" s="1"/>
  <c r="X346" i="1" s="1"/>
  <c r="D345" i="1"/>
  <c r="E345" i="1"/>
  <c r="F345" i="1" s="1"/>
  <c r="G345" i="1"/>
  <c r="H345" i="1" s="1"/>
  <c r="I345" i="1"/>
  <c r="J345" i="1"/>
  <c r="K345" i="1"/>
  <c r="S345" i="1" s="1"/>
  <c r="L345" i="1"/>
  <c r="M345" i="1" s="1"/>
  <c r="B346" i="1"/>
  <c r="C346" i="1" s="1"/>
  <c r="X347" i="1" s="1"/>
  <c r="D346" i="1"/>
  <c r="E346" i="1"/>
  <c r="F346" i="1" s="1"/>
  <c r="G346" i="1"/>
  <c r="H346" i="1" s="1"/>
  <c r="I346" i="1"/>
  <c r="J346" i="1"/>
  <c r="K346" i="1"/>
  <c r="S346" i="1" s="1"/>
  <c r="L346" i="1"/>
  <c r="M346" i="1" s="1"/>
  <c r="B347" i="1"/>
  <c r="C347" i="1" s="1"/>
  <c r="X348" i="1" s="1"/>
  <c r="D347" i="1"/>
  <c r="E347" i="1"/>
  <c r="F347" i="1" s="1"/>
  <c r="G347" i="1"/>
  <c r="H347" i="1" s="1"/>
  <c r="I347" i="1"/>
  <c r="J347" i="1"/>
  <c r="K347" i="1"/>
  <c r="L347" i="1"/>
  <c r="M347" i="1" s="1"/>
  <c r="B348" i="1"/>
  <c r="C348" i="1" s="1"/>
  <c r="X349" i="1" s="1"/>
  <c r="D348" i="1"/>
  <c r="E348" i="1"/>
  <c r="F348" i="1" s="1"/>
  <c r="G348" i="1"/>
  <c r="H348" i="1" s="1"/>
  <c r="I348" i="1"/>
  <c r="J348" i="1"/>
  <c r="K348" i="1"/>
  <c r="S348" i="1" s="1"/>
  <c r="L348" i="1"/>
  <c r="M348" i="1" s="1"/>
  <c r="B349" i="1"/>
  <c r="C349" i="1" s="1"/>
  <c r="Y350" i="1" s="1"/>
  <c r="D349" i="1"/>
  <c r="E349" i="1"/>
  <c r="F349" i="1" s="1"/>
  <c r="G349" i="1"/>
  <c r="H349" i="1" s="1"/>
  <c r="I349" i="1"/>
  <c r="J349" i="1"/>
  <c r="K349" i="1"/>
  <c r="N349" i="1" s="1"/>
  <c r="O349" i="1" s="1"/>
  <c r="L349" i="1"/>
  <c r="M349" i="1" s="1"/>
  <c r="B350" i="1"/>
  <c r="C350" i="1" s="1"/>
  <c r="X351" i="1" s="1"/>
  <c r="D350" i="1"/>
  <c r="E350" i="1"/>
  <c r="F350" i="1" s="1"/>
  <c r="G350" i="1"/>
  <c r="H350" i="1" s="1"/>
  <c r="I350" i="1"/>
  <c r="J350" i="1"/>
  <c r="K350" i="1"/>
  <c r="L350" i="1"/>
  <c r="M350" i="1" s="1"/>
  <c r="B351" i="1"/>
  <c r="C351" i="1" s="1"/>
  <c r="X352" i="1" s="1"/>
  <c r="D351" i="1"/>
  <c r="E351" i="1"/>
  <c r="F351" i="1" s="1"/>
  <c r="G351" i="1"/>
  <c r="H351" i="1" s="1"/>
  <c r="I351" i="1"/>
  <c r="J351" i="1"/>
  <c r="K351" i="1"/>
  <c r="S351" i="1" s="1"/>
  <c r="L351" i="1"/>
  <c r="M351" i="1" s="1"/>
  <c r="B352" i="1"/>
  <c r="C352" i="1" s="1"/>
  <c r="X353" i="1" s="1"/>
  <c r="D352" i="1"/>
  <c r="E352" i="1"/>
  <c r="F352" i="1" s="1"/>
  <c r="G352" i="1"/>
  <c r="H352" i="1" s="1"/>
  <c r="I352" i="1"/>
  <c r="J352" i="1"/>
  <c r="K352" i="1"/>
  <c r="S352" i="1" s="1"/>
  <c r="L352" i="1"/>
  <c r="M352" i="1" s="1"/>
  <c r="B353" i="1"/>
  <c r="C353" i="1" s="1"/>
  <c r="X354" i="1" s="1"/>
  <c r="D353" i="1"/>
  <c r="E353" i="1"/>
  <c r="F353" i="1" s="1"/>
  <c r="G353" i="1"/>
  <c r="H353" i="1" s="1"/>
  <c r="I353" i="1"/>
  <c r="J353" i="1"/>
  <c r="K353" i="1"/>
  <c r="R353" i="1" s="1"/>
  <c r="L353" i="1"/>
  <c r="M353" i="1" s="1"/>
  <c r="B354" i="1"/>
  <c r="C354" i="1" s="1"/>
  <c r="X355" i="1" s="1"/>
  <c r="D354" i="1"/>
  <c r="E354" i="1"/>
  <c r="F354" i="1" s="1"/>
  <c r="G354" i="1"/>
  <c r="H354" i="1" s="1"/>
  <c r="I354" i="1"/>
  <c r="J354" i="1"/>
  <c r="K354" i="1"/>
  <c r="N354" i="1" s="1"/>
  <c r="O354" i="1" s="1"/>
  <c r="L354" i="1"/>
  <c r="M354" i="1" s="1"/>
  <c r="B355" i="1"/>
  <c r="C355" i="1" s="1"/>
  <c r="Y356" i="1" s="1"/>
  <c r="D355" i="1"/>
  <c r="E355" i="1"/>
  <c r="F355" i="1" s="1"/>
  <c r="G355" i="1"/>
  <c r="H355" i="1" s="1"/>
  <c r="I355" i="1"/>
  <c r="J355" i="1"/>
  <c r="K355" i="1"/>
  <c r="S355" i="1" s="1"/>
  <c r="L355" i="1"/>
  <c r="M355" i="1" s="1"/>
  <c r="B356" i="1"/>
  <c r="C356" i="1" s="1"/>
  <c r="X357" i="1" s="1"/>
  <c r="D356" i="1"/>
  <c r="E356" i="1"/>
  <c r="F356" i="1" s="1"/>
  <c r="G356" i="1"/>
  <c r="H356" i="1" s="1"/>
  <c r="I356" i="1"/>
  <c r="J356" i="1"/>
  <c r="K356" i="1"/>
  <c r="L356" i="1"/>
  <c r="M356" i="1" s="1"/>
  <c r="B357" i="1"/>
  <c r="C357" i="1" s="1"/>
  <c r="X358" i="1" s="1"/>
  <c r="D357" i="1"/>
  <c r="E357" i="1"/>
  <c r="F357" i="1" s="1"/>
  <c r="G357" i="1"/>
  <c r="H357" i="1" s="1"/>
  <c r="I357" i="1"/>
  <c r="J357" i="1"/>
  <c r="K357" i="1"/>
  <c r="L357" i="1"/>
  <c r="M357" i="1" s="1"/>
  <c r="B358" i="1"/>
  <c r="C358" i="1" s="1"/>
  <c r="X359" i="1" s="1"/>
  <c r="D358" i="1"/>
  <c r="E358" i="1"/>
  <c r="F358" i="1" s="1"/>
  <c r="G358" i="1"/>
  <c r="H358" i="1" s="1"/>
  <c r="I358" i="1"/>
  <c r="J358" i="1"/>
  <c r="K358" i="1"/>
  <c r="N358" i="1" s="1"/>
  <c r="O358" i="1" s="1"/>
  <c r="L358" i="1"/>
  <c r="M358" i="1" s="1"/>
  <c r="B359" i="1"/>
  <c r="C359" i="1" s="1"/>
  <c r="X360" i="1" s="1"/>
  <c r="D359" i="1"/>
  <c r="E359" i="1"/>
  <c r="F359" i="1" s="1"/>
  <c r="G359" i="1"/>
  <c r="H359" i="1" s="1"/>
  <c r="I359" i="1"/>
  <c r="J359" i="1"/>
  <c r="K359" i="1"/>
  <c r="S359" i="1" s="1"/>
  <c r="L359" i="1"/>
  <c r="M359" i="1" s="1"/>
  <c r="B360" i="1"/>
  <c r="C360" i="1" s="1"/>
  <c r="X361" i="1" s="1"/>
  <c r="D360" i="1"/>
  <c r="E360" i="1"/>
  <c r="F360" i="1" s="1"/>
  <c r="G360" i="1"/>
  <c r="H360" i="1" s="1"/>
  <c r="I360" i="1"/>
  <c r="J360" i="1"/>
  <c r="K360" i="1"/>
  <c r="S360" i="1" s="1"/>
  <c r="L360" i="1"/>
  <c r="M360" i="1" s="1"/>
  <c r="B361" i="1"/>
  <c r="C361" i="1" s="1"/>
  <c r="Y362" i="1" s="1"/>
  <c r="D361" i="1"/>
  <c r="E361" i="1"/>
  <c r="F361" i="1" s="1"/>
  <c r="G361" i="1"/>
  <c r="H361" i="1" s="1"/>
  <c r="I361" i="1"/>
  <c r="J361" i="1"/>
  <c r="K361" i="1"/>
  <c r="N361" i="1" s="1"/>
  <c r="L361" i="1"/>
  <c r="M361" i="1" s="1"/>
  <c r="B362" i="1"/>
  <c r="C362" i="1" s="1"/>
  <c r="X363" i="1" s="1"/>
  <c r="D362" i="1"/>
  <c r="E362" i="1"/>
  <c r="F362" i="1" s="1"/>
  <c r="G362" i="1"/>
  <c r="H362" i="1" s="1"/>
  <c r="I362" i="1"/>
  <c r="J362" i="1"/>
  <c r="K362" i="1"/>
  <c r="N362" i="1" s="1"/>
  <c r="O362" i="1" s="1"/>
  <c r="L362" i="1"/>
  <c r="M362" i="1" s="1"/>
  <c r="B363" i="1"/>
  <c r="C363" i="1" s="1"/>
  <c r="X364" i="1" s="1"/>
  <c r="D363" i="1"/>
  <c r="E363" i="1"/>
  <c r="F363" i="1" s="1"/>
  <c r="G363" i="1"/>
  <c r="H363" i="1" s="1"/>
  <c r="I363" i="1"/>
  <c r="J363" i="1"/>
  <c r="K363" i="1"/>
  <c r="L363" i="1"/>
  <c r="M363" i="1" s="1"/>
  <c r="B364" i="1"/>
  <c r="C364" i="1" s="1"/>
  <c r="X365" i="1" s="1"/>
  <c r="D364" i="1"/>
  <c r="E364" i="1"/>
  <c r="F364" i="1" s="1"/>
  <c r="G364" i="1"/>
  <c r="H364" i="1" s="1"/>
  <c r="I364" i="1"/>
  <c r="J364" i="1"/>
  <c r="K364" i="1"/>
  <c r="S364" i="1" s="1"/>
  <c r="L364" i="1"/>
  <c r="M364" i="1" s="1"/>
  <c r="B365" i="1"/>
  <c r="C365" i="1" s="1"/>
  <c r="X366" i="1" s="1"/>
  <c r="D365" i="1"/>
  <c r="E365" i="1"/>
  <c r="F365" i="1" s="1"/>
  <c r="G365" i="1"/>
  <c r="H365" i="1" s="1"/>
  <c r="I365" i="1"/>
  <c r="J365" i="1"/>
  <c r="K365" i="1"/>
  <c r="N365" i="1" s="1"/>
  <c r="L365" i="1"/>
  <c r="M365" i="1" s="1"/>
  <c r="B366" i="1"/>
  <c r="C366" i="1" s="1"/>
  <c r="X367" i="1" s="1"/>
  <c r="D366" i="1"/>
  <c r="E366" i="1"/>
  <c r="F366" i="1" s="1"/>
  <c r="G366" i="1"/>
  <c r="H366" i="1" s="1"/>
  <c r="I366" i="1"/>
  <c r="J366" i="1"/>
  <c r="K366" i="1"/>
  <c r="N366" i="1" s="1"/>
  <c r="O366" i="1" s="1"/>
  <c r="L366" i="1"/>
  <c r="M366" i="1" s="1"/>
  <c r="B367" i="1"/>
  <c r="C367" i="1" s="1"/>
  <c r="Y368" i="1" s="1"/>
  <c r="D367" i="1"/>
  <c r="E367" i="1"/>
  <c r="F367" i="1" s="1"/>
  <c r="G367" i="1"/>
  <c r="H367" i="1" s="1"/>
  <c r="I367" i="1"/>
  <c r="J367" i="1"/>
  <c r="K367" i="1"/>
  <c r="S367" i="1" s="1"/>
  <c r="L367" i="1"/>
  <c r="M367" i="1" s="1"/>
  <c r="B368" i="1"/>
  <c r="C368" i="1" s="1"/>
  <c r="X369" i="1" s="1"/>
  <c r="D368" i="1"/>
  <c r="E368" i="1"/>
  <c r="F368" i="1" s="1"/>
  <c r="G368" i="1"/>
  <c r="H368" i="1" s="1"/>
  <c r="I368" i="1"/>
  <c r="J368" i="1"/>
  <c r="K368" i="1"/>
  <c r="L368" i="1"/>
  <c r="M368" i="1" s="1"/>
  <c r="B369" i="1"/>
  <c r="C369" i="1" s="1"/>
  <c r="X370" i="1" s="1"/>
  <c r="D369" i="1"/>
  <c r="E369" i="1"/>
  <c r="F369" i="1" s="1"/>
  <c r="G369" i="1"/>
  <c r="H369" i="1" s="1"/>
  <c r="I369" i="1"/>
  <c r="J369" i="1"/>
  <c r="K369" i="1"/>
  <c r="S369" i="1" s="1"/>
  <c r="L369" i="1"/>
  <c r="M369" i="1" s="1"/>
  <c r="B370" i="1"/>
  <c r="C370" i="1" s="1"/>
  <c r="X371" i="1" s="1"/>
  <c r="D370" i="1"/>
  <c r="E370" i="1"/>
  <c r="F370" i="1" s="1"/>
  <c r="G370" i="1"/>
  <c r="H370" i="1" s="1"/>
  <c r="I370" i="1"/>
  <c r="J370" i="1"/>
  <c r="K370" i="1"/>
  <c r="L370" i="1"/>
  <c r="M370" i="1" s="1"/>
  <c r="B371" i="1"/>
  <c r="C371" i="1" s="1"/>
  <c r="X372" i="1" s="1"/>
  <c r="D371" i="1"/>
  <c r="E371" i="1"/>
  <c r="F371" i="1" s="1"/>
  <c r="G371" i="1"/>
  <c r="H371" i="1" s="1"/>
  <c r="I371" i="1"/>
  <c r="J371" i="1"/>
  <c r="K371" i="1"/>
  <c r="R371" i="1" s="1"/>
  <c r="L371" i="1"/>
  <c r="M371" i="1" s="1"/>
  <c r="B372" i="1"/>
  <c r="C372" i="1" s="1"/>
  <c r="X373" i="1" s="1"/>
  <c r="D372" i="1"/>
  <c r="E372" i="1"/>
  <c r="F372" i="1" s="1"/>
  <c r="G372" i="1"/>
  <c r="H372" i="1" s="1"/>
  <c r="I372" i="1"/>
  <c r="J372" i="1"/>
  <c r="K372" i="1"/>
  <c r="N372" i="1" s="1"/>
  <c r="O372" i="1" s="1"/>
  <c r="L372" i="1"/>
  <c r="M372" i="1" s="1"/>
  <c r="B373" i="1"/>
  <c r="C373" i="1" s="1"/>
  <c r="Y374" i="1" s="1"/>
  <c r="D373" i="1"/>
  <c r="E373" i="1"/>
  <c r="F373" i="1" s="1"/>
  <c r="G373" i="1"/>
  <c r="H373" i="1" s="1"/>
  <c r="I373" i="1"/>
  <c r="J373" i="1"/>
  <c r="K373" i="1"/>
  <c r="R373" i="1" s="1"/>
  <c r="L373" i="1"/>
  <c r="M373" i="1" s="1"/>
  <c r="B374" i="1"/>
  <c r="C374" i="1" s="1"/>
  <c r="X375" i="1" s="1"/>
  <c r="D374" i="1"/>
  <c r="E374" i="1"/>
  <c r="F374" i="1" s="1"/>
  <c r="G374" i="1"/>
  <c r="H374" i="1" s="1"/>
  <c r="I374" i="1"/>
  <c r="J374" i="1"/>
  <c r="K374" i="1"/>
  <c r="N374" i="1" s="1"/>
  <c r="O374" i="1" s="1"/>
  <c r="L374" i="1"/>
  <c r="M374" i="1" s="1"/>
  <c r="B375" i="1"/>
  <c r="C375" i="1" s="1"/>
  <c r="X376" i="1" s="1"/>
  <c r="D375" i="1"/>
  <c r="E375" i="1"/>
  <c r="F375" i="1" s="1"/>
  <c r="G375" i="1"/>
  <c r="H375" i="1" s="1"/>
  <c r="I375" i="1"/>
  <c r="J375" i="1"/>
  <c r="K375" i="1"/>
  <c r="S375" i="1" s="1"/>
  <c r="L375" i="1"/>
  <c r="M375" i="1" s="1"/>
  <c r="B376" i="1"/>
  <c r="C376" i="1" s="1"/>
  <c r="X377" i="1" s="1"/>
  <c r="D376" i="1"/>
  <c r="E376" i="1"/>
  <c r="F376" i="1" s="1"/>
  <c r="G376" i="1"/>
  <c r="H376" i="1" s="1"/>
  <c r="I376" i="1"/>
  <c r="J376" i="1"/>
  <c r="K376" i="1"/>
  <c r="L376" i="1"/>
  <c r="M376" i="1" s="1"/>
  <c r="B377" i="1"/>
  <c r="C377" i="1" s="1"/>
  <c r="X378" i="1" s="1"/>
  <c r="D377" i="1"/>
  <c r="E377" i="1"/>
  <c r="F377" i="1" s="1"/>
  <c r="G377" i="1"/>
  <c r="H377" i="1" s="1"/>
  <c r="I377" i="1"/>
  <c r="J377" i="1"/>
  <c r="K377" i="1"/>
  <c r="N377" i="1" s="1"/>
  <c r="L377" i="1"/>
  <c r="M377" i="1" s="1"/>
  <c r="B378" i="1"/>
  <c r="C378" i="1" s="1"/>
  <c r="X379" i="1" s="1"/>
  <c r="D378" i="1"/>
  <c r="E378" i="1"/>
  <c r="F378" i="1" s="1"/>
  <c r="G378" i="1"/>
  <c r="H378" i="1" s="1"/>
  <c r="I378" i="1"/>
  <c r="J378" i="1"/>
  <c r="K378" i="1"/>
  <c r="N378" i="1" s="1"/>
  <c r="L378" i="1"/>
  <c r="M378" i="1" s="1"/>
  <c r="B379" i="1"/>
  <c r="C379" i="1" s="1"/>
  <c r="Y380" i="1" s="1"/>
  <c r="D379" i="1"/>
  <c r="E379" i="1"/>
  <c r="F379" i="1" s="1"/>
  <c r="G379" i="1"/>
  <c r="H379" i="1" s="1"/>
  <c r="I379" i="1"/>
  <c r="J379" i="1"/>
  <c r="K379" i="1"/>
  <c r="S379" i="1" s="1"/>
  <c r="L379" i="1"/>
  <c r="M379" i="1" s="1"/>
  <c r="B380" i="1"/>
  <c r="C380" i="1" s="1"/>
  <c r="X381" i="1" s="1"/>
  <c r="D380" i="1"/>
  <c r="E380" i="1"/>
  <c r="F380" i="1" s="1"/>
  <c r="G380" i="1"/>
  <c r="H380" i="1" s="1"/>
  <c r="I380" i="1"/>
  <c r="J380" i="1"/>
  <c r="K380" i="1"/>
  <c r="S380" i="1" s="1"/>
  <c r="L380" i="1"/>
  <c r="M380" i="1" s="1"/>
  <c r="B381" i="1"/>
  <c r="C381" i="1" s="1"/>
  <c r="X382" i="1" s="1"/>
  <c r="D381" i="1"/>
  <c r="E381" i="1"/>
  <c r="F381" i="1" s="1"/>
  <c r="G381" i="1"/>
  <c r="H381" i="1" s="1"/>
  <c r="I381" i="1"/>
  <c r="J381" i="1"/>
  <c r="K381" i="1"/>
  <c r="S381" i="1" s="1"/>
  <c r="L381" i="1"/>
  <c r="M381" i="1" s="1"/>
  <c r="B382" i="1"/>
  <c r="C382" i="1" s="1"/>
  <c r="X383" i="1" s="1"/>
  <c r="D382" i="1"/>
  <c r="E382" i="1"/>
  <c r="F382" i="1" s="1"/>
  <c r="G382" i="1"/>
  <c r="H382" i="1" s="1"/>
  <c r="I382" i="1"/>
  <c r="J382" i="1"/>
  <c r="K382" i="1"/>
  <c r="N382" i="1" s="1"/>
  <c r="O382" i="1" s="1"/>
  <c r="L382" i="1"/>
  <c r="M382" i="1" s="1"/>
  <c r="B383" i="1"/>
  <c r="C383" i="1" s="1"/>
  <c r="X384" i="1" s="1"/>
  <c r="D383" i="1"/>
  <c r="E383" i="1"/>
  <c r="F383" i="1" s="1"/>
  <c r="G383" i="1"/>
  <c r="H383" i="1" s="1"/>
  <c r="I383" i="1"/>
  <c r="J383" i="1"/>
  <c r="K383" i="1"/>
  <c r="L383" i="1"/>
  <c r="M383" i="1" s="1"/>
  <c r="B384" i="1"/>
  <c r="C384" i="1" s="1"/>
  <c r="X385" i="1" s="1"/>
  <c r="D384" i="1"/>
  <c r="E384" i="1"/>
  <c r="F384" i="1" s="1"/>
  <c r="G384" i="1"/>
  <c r="H384" i="1" s="1"/>
  <c r="I384" i="1"/>
  <c r="J384" i="1"/>
  <c r="K384" i="1"/>
  <c r="L384" i="1"/>
  <c r="M384" i="1" s="1"/>
  <c r="B385" i="1"/>
  <c r="C385" i="1" s="1"/>
  <c r="Y386" i="1" s="1"/>
  <c r="D385" i="1"/>
  <c r="E385" i="1"/>
  <c r="F385" i="1" s="1"/>
  <c r="G385" i="1"/>
  <c r="H385" i="1" s="1"/>
  <c r="I385" i="1"/>
  <c r="J385" i="1"/>
  <c r="K385" i="1"/>
  <c r="R385" i="1" s="1"/>
  <c r="L385" i="1"/>
  <c r="M385" i="1" s="1"/>
  <c r="B386" i="1"/>
  <c r="C386" i="1" s="1"/>
  <c r="X387" i="1" s="1"/>
  <c r="D386" i="1"/>
  <c r="E386" i="1"/>
  <c r="F386" i="1" s="1"/>
  <c r="G386" i="1"/>
  <c r="H386" i="1" s="1"/>
  <c r="I386" i="1"/>
  <c r="J386" i="1"/>
  <c r="K386" i="1"/>
  <c r="N386" i="1" s="1"/>
  <c r="O386" i="1" s="1"/>
  <c r="L386" i="1"/>
  <c r="M386" i="1" s="1"/>
  <c r="B387" i="1"/>
  <c r="C387" i="1" s="1"/>
  <c r="X388" i="1" s="1"/>
  <c r="D387" i="1"/>
  <c r="E387" i="1"/>
  <c r="F387" i="1" s="1"/>
  <c r="G387" i="1"/>
  <c r="H387" i="1" s="1"/>
  <c r="I387" i="1"/>
  <c r="J387" i="1"/>
  <c r="K387" i="1"/>
  <c r="L387" i="1"/>
  <c r="M387" i="1" s="1"/>
  <c r="B388" i="1"/>
  <c r="C388" i="1" s="1"/>
  <c r="X389" i="1" s="1"/>
  <c r="D388" i="1"/>
  <c r="E388" i="1"/>
  <c r="F388" i="1" s="1"/>
  <c r="G388" i="1"/>
  <c r="H388" i="1" s="1"/>
  <c r="I388" i="1"/>
  <c r="J388" i="1"/>
  <c r="K388" i="1"/>
  <c r="R388" i="1" s="1"/>
  <c r="L388" i="1"/>
  <c r="M388" i="1" s="1"/>
  <c r="B389" i="1"/>
  <c r="C389" i="1" s="1"/>
  <c r="X390" i="1" s="1"/>
  <c r="D389" i="1"/>
  <c r="E389" i="1"/>
  <c r="F389" i="1" s="1"/>
  <c r="G389" i="1"/>
  <c r="H389" i="1" s="1"/>
  <c r="I389" i="1"/>
  <c r="J389" i="1"/>
  <c r="K389" i="1"/>
  <c r="N389" i="1" s="1"/>
  <c r="O389" i="1" s="1"/>
  <c r="L389" i="1"/>
  <c r="M389" i="1" s="1"/>
  <c r="B390" i="1"/>
  <c r="C390" i="1" s="1"/>
  <c r="X391" i="1" s="1"/>
  <c r="D390" i="1"/>
  <c r="E390" i="1"/>
  <c r="F390" i="1" s="1"/>
  <c r="G390" i="1"/>
  <c r="H390" i="1" s="1"/>
  <c r="I390" i="1"/>
  <c r="J390" i="1"/>
  <c r="K390" i="1"/>
  <c r="N390" i="1" s="1"/>
  <c r="O390" i="1" s="1"/>
  <c r="L390" i="1"/>
  <c r="M390" i="1" s="1"/>
  <c r="B391" i="1"/>
  <c r="C391" i="1" s="1"/>
  <c r="Y392" i="1" s="1"/>
  <c r="D391" i="1"/>
  <c r="E391" i="1"/>
  <c r="F391" i="1" s="1"/>
  <c r="G391" i="1"/>
  <c r="H391" i="1" s="1"/>
  <c r="I391" i="1"/>
  <c r="J391" i="1"/>
  <c r="K391" i="1"/>
  <c r="L391" i="1"/>
  <c r="M391" i="1" s="1"/>
  <c r="B392" i="1"/>
  <c r="C392" i="1" s="1"/>
  <c r="X393" i="1" s="1"/>
  <c r="D392" i="1"/>
  <c r="E392" i="1"/>
  <c r="F392" i="1" s="1"/>
  <c r="G392" i="1"/>
  <c r="H392" i="1" s="1"/>
  <c r="I392" i="1"/>
  <c r="J392" i="1"/>
  <c r="K392" i="1"/>
  <c r="N392" i="1" s="1"/>
  <c r="L392" i="1"/>
  <c r="M392" i="1" s="1"/>
  <c r="B393" i="1"/>
  <c r="C393" i="1" s="1"/>
  <c r="X394" i="1" s="1"/>
  <c r="D393" i="1"/>
  <c r="E393" i="1"/>
  <c r="F393" i="1" s="1"/>
  <c r="G393" i="1"/>
  <c r="H393" i="1" s="1"/>
  <c r="I393" i="1"/>
  <c r="J393" i="1"/>
  <c r="K393" i="1"/>
  <c r="N393" i="1" s="1"/>
  <c r="O393" i="1" s="1"/>
  <c r="L393" i="1"/>
  <c r="M393" i="1" s="1"/>
  <c r="B394" i="1"/>
  <c r="C394" i="1" s="1"/>
  <c r="X395" i="1" s="1"/>
  <c r="D394" i="1"/>
  <c r="E394" i="1"/>
  <c r="F394" i="1" s="1"/>
  <c r="G394" i="1"/>
  <c r="H394" i="1" s="1"/>
  <c r="I394" i="1"/>
  <c r="J394" i="1"/>
  <c r="K394" i="1"/>
  <c r="N394" i="1" s="1"/>
  <c r="O394" i="1" s="1"/>
  <c r="L394" i="1"/>
  <c r="M394" i="1" s="1"/>
  <c r="B395" i="1"/>
  <c r="C395" i="1" s="1"/>
  <c r="X396" i="1" s="1"/>
  <c r="D395" i="1"/>
  <c r="E395" i="1"/>
  <c r="F395" i="1" s="1"/>
  <c r="G395" i="1"/>
  <c r="H395" i="1" s="1"/>
  <c r="I395" i="1"/>
  <c r="J395" i="1"/>
  <c r="K395" i="1"/>
  <c r="L395" i="1"/>
  <c r="M395" i="1" s="1"/>
  <c r="B396" i="1"/>
  <c r="C396" i="1" s="1"/>
  <c r="X397" i="1" s="1"/>
  <c r="D396" i="1"/>
  <c r="E396" i="1"/>
  <c r="F396" i="1" s="1"/>
  <c r="G396" i="1"/>
  <c r="H396" i="1" s="1"/>
  <c r="I396" i="1"/>
  <c r="J396" i="1"/>
  <c r="K396" i="1"/>
  <c r="R396" i="1" s="1"/>
  <c r="L396" i="1"/>
  <c r="M396" i="1" s="1"/>
  <c r="B397" i="1"/>
  <c r="C397" i="1" s="1"/>
  <c r="Y398" i="1" s="1"/>
  <c r="D397" i="1"/>
  <c r="E397" i="1"/>
  <c r="F397" i="1" s="1"/>
  <c r="G397" i="1"/>
  <c r="H397" i="1" s="1"/>
  <c r="I397" i="1"/>
  <c r="J397" i="1"/>
  <c r="K397" i="1"/>
  <c r="N397" i="1" s="1"/>
  <c r="O397" i="1" s="1"/>
  <c r="L397" i="1"/>
  <c r="M397" i="1" s="1"/>
  <c r="B398" i="1"/>
  <c r="C398" i="1" s="1"/>
  <c r="X399" i="1" s="1"/>
  <c r="D398" i="1"/>
  <c r="E398" i="1"/>
  <c r="F398" i="1" s="1"/>
  <c r="G398" i="1"/>
  <c r="H398" i="1" s="1"/>
  <c r="I398" i="1"/>
  <c r="J398" i="1"/>
  <c r="K398" i="1"/>
  <c r="N398" i="1" s="1"/>
  <c r="O398" i="1" s="1"/>
  <c r="L398" i="1"/>
  <c r="M398" i="1" s="1"/>
  <c r="B399" i="1"/>
  <c r="C399" i="1" s="1"/>
  <c r="X400" i="1" s="1"/>
  <c r="D399" i="1"/>
  <c r="E399" i="1"/>
  <c r="F399" i="1" s="1"/>
  <c r="G399" i="1"/>
  <c r="H399" i="1" s="1"/>
  <c r="I399" i="1"/>
  <c r="J399" i="1"/>
  <c r="K399" i="1"/>
  <c r="L399" i="1"/>
  <c r="M399" i="1" s="1"/>
  <c r="B400" i="1"/>
  <c r="C400" i="1" s="1"/>
  <c r="X401" i="1" s="1"/>
  <c r="D400" i="1"/>
  <c r="E400" i="1"/>
  <c r="F400" i="1" s="1"/>
  <c r="G400" i="1"/>
  <c r="H400" i="1" s="1"/>
  <c r="I400" i="1"/>
  <c r="J400" i="1"/>
  <c r="K400" i="1"/>
  <c r="N400" i="1" s="1"/>
  <c r="O400" i="1" s="1"/>
  <c r="L400" i="1"/>
  <c r="M400" i="1" s="1"/>
  <c r="B401" i="1"/>
  <c r="C401" i="1" s="1"/>
  <c r="X402" i="1" s="1"/>
  <c r="D401" i="1"/>
  <c r="E401" i="1"/>
  <c r="F401" i="1" s="1"/>
  <c r="G401" i="1"/>
  <c r="H401" i="1" s="1"/>
  <c r="I401" i="1"/>
  <c r="J401" i="1"/>
  <c r="K401" i="1"/>
  <c r="S401" i="1" s="1"/>
  <c r="L401" i="1"/>
  <c r="M401" i="1" s="1"/>
  <c r="B402" i="1"/>
  <c r="C402" i="1" s="1"/>
  <c r="X403" i="1" s="1"/>
  <c r="D402" i="1"/>
  <c r="E402" i="1"/>
  <c r="F402" i="1" s="1"/>
  <c r="G402" i="1"/>
  <c r="H402" i="1" s="1"/>
  <c r="I402" i="1"/>
  <c r="J402" i="1"/>
  <c r="K402" i="1"/>
  <c r="N402" i="1" s="1"/>
  <c r="O402" i="1" s="1"/>
  <c r="L402" i="1"/>
  <c r="M402" i="1" s="1"/>
  <c r="B403" i="1"/>
  <c r="C403" i="1" s="1"/>
  <c r="Y404" i="1" s="1"/>
  <c r="D403" i="1"/>
  <c r="E403" i="1"/>
  <c r="F403" i="1" s="1"/>
  <c r="G403" i="1"/>
  <c r="H403" i="1" s="1"/>
  <c r="I403" i="1"/>
  <c r="J403" i="1"/>
  <c r="K403" i="1"/>
  <c r="L403" i="1"/>
  <c r="M403" i="1" s="1"/>
  <c r="B404" i="1"/>
  <c r="C404" i="1" s="1"/>
  <c r="X405" i="1" s="1"/>
  <c r="D404" i="1"/>
  <c r="E404" i="1"/>
  <c r="F404" i="1" s="1"/>
  <c r="G404" i="1"/>
  <c r="H404" i="1" s="1"/>
  <c r="I404" i="1"/>
  <c r="J404" i="1"/>
  <c r="K404" i="1"/>
  <c r="N404" i="1" s="1"/>
  <c r="L404" i="1"/>
  <c r="M404" i="1" s="1"/>
  <c r="B405" i="1"/>
  <c r="C405" i="1" s="1"/>
  <c r="X406" i="1" s="1"/>
  <c r="D405" i="1"/>
  <c r="E405" i="1"/>
  <c r="F405" i="1" s="1"/>
  <c r="G405" i="1"/>
  <c r="H405" i="1" s="1"/>
  <c r="I405" i="1"/>
  <c r="J405" i="1"/>
  <c r="K405" i="1"/>
  <c r="R405" i="1" s="1"/>
  <c r="L405" i="1"/>
  <c r="M405" i="1" s="1"/>
  <c r="B406" i="1"/>
  <c r="C406" i="1" s="1"/>
  <c r="X407" i="1" s="1"/>
  <c r="D406" i="1"/>
  <c r="E406" i="1"/>
  <c r="F406" i="1" s="1"/>
  <c r="G406" i="1"/>
  <c r="H406" i="1" s="1"/>
  <c r="I406" i="1"/>
  <c r="J406" i="1"/>
  <c r="K406" i="1"/>
  <c r="N406" i="1" s="1"/>
  <c r="O406" i="1" s="1"/>
  <c r="L406" i="1"/>
  <c r="M406" i="1" s="1"/>
  <c r="B407" i="1"/>
  <c r="C407" i="1" s="1"/>
  <c r="X408" i="1" s="1"/>
  <c r="D407" i="1"/>
  <c r="E407" i="1"/>
  <c r="F407" i="1" s="1"/>
  <c r="G407" i="1"/>
  <c r="H407" i="1" s="1"/>
  <c r="I407" i="1"/>
  <c r="J407" i="1"/>
  <c r="K407" i="1"/>
  <c r="L407" i="1"/>
  <c r="M407" i="1" s="1"/>
  <c r="B408" i="1"/>
  <c r="C408" i="1" s="1"/>
  <c r="X409" i="1" s="1"/>
  <c r="D408" i="1"/>
  <c r="E408" i="1"/>
  <c r="F408" i="1" s="1"/>
  <c r="G408" i="1"/>
  <c r="H408" i="1" s="1"/>
  <c r="I408" i="1"/>
  <c r="J408" i="1"/>
  <c r="K408" i="1"/>
  <c r="N408" i="1" s="1"/>
  <c r="O408" i="1" s="1"/>
  <c r="L408" i="1"/>
  <c r="M408" i="1" s="1"/>
  <c r="B409" i="1"/>
  <c r="C409" i="1" s="1"/>
  <c r="Y410" i="1" s="1"/>
  <c r="D409" i="1"/>
  <c r="E409" i="1"/>
  <c r="F409" i="1" s="1"/>
  <c r="G409" i="1"/>
  <c r="H409" i="1" s="1"/>
  <c r="I409" i="1"/>
  <c r="J409" i="1"/>
  <c r="K409" i="1"/>
  <c r="S409" i="1" s="1"/>
  <c r="L409" i="1"/>
  <c r="M409" i="1" s="1"/>
  <c r="B410" i="1"/>
  <c r="C410" i="1" s="1"/>
  <c r="X411" i="1" s="1"/>
  <c r="D410" i="1"/>
  <c r="E410" i="1"/>
  <c r="F410" i="1" s="1"/>
  <c r="G410" i="1"/>
  <c r="H410" i="1" s="1"/>
  <c r="I410" i="1"/>
  <c r="J410" i="1"/>
  <c r="K410" i="1"/>
  <c r="N410" i="1" s="1"/>
  <c r="O410" i="1" s="1"/>
  <c r="L410" i="1"/>
  <c r="M410" i="1" s="1"/>
  <c r="B411" i="1"/>
  <c r="C411" i="1" s="1"/>
  <c r="X412" i="1" s="1"/>
  <c r="D411" i="1"/>
  <c r="E411" i="1"/>
  <c r="F411" i="1" s="1"/>
  <c r="G411" i="1"/>
  <c r="H411" i="1" s="1"/>
  <c r="I411" i="1"/>
  <c r="J411" i="1"/>
  <c r="K411" i="1"/>
  <c r="L411" i="1"/>
  <c r="M411" i="1" s="1"/>
  <c r="B412" i="1"/>
  <c r="C412" i="1" s="1"/>
  <c r="X413" i="1" s="1"/>
  <c r="D412" i="1"/>
  <c r="E412" i="1"/>
  <c r="F412" i="1" s="1"/>
  <c r="G412" i="1"/>
  <c r="H412" i="1" s="1"/>
  <c r="I412" i="1"/>
  <c r="J412" i="1"/>
  <c r="K412" i="1"/>
  <c r="N412" i="1" s="1"/>
  <c r="O412" i="1" s="1"/>
  <c r="L412" i="1"/>
  <c r="M412" i="1" s="1"/>
  <c r="B413" i="1"/>
  <c r="C413" i="1" s="1"/>
  <c r="X414" i="1" s="1"/>
  <c r="D413" i="1"/>
  <c r="E413" i="1"/>
  <c r="F413" i="1" s="1"/>
  <c r="G413" i="1"/>
  <c r="H413" i="1" s="1"/>
  <c r="I413" i="1"/>
  <c r="J413" i="1"/>
  <c r="K413" i="1"/>
  <c r="N413" i="1" s="1"/>
  <c r="O413" i="1" s="1"/>
  <c r="L413" i="1"/>
  <c r="M413" i="1" s="1"/>
  <c r="B414" i="1"/>
  <c r="C414" i="1" s="1"/>
  <c r="X415" i="1" s="1"/>
  <c r="D414" i="1"/>
  <c r="E414" i="1"/>
  <c r="F414" i="1" s="1"/>
  <c r="G414" i="1"/>
  <c r="H414" i="1" s="1"/>
  <c r="I414" i="1"/>
  <c r="J414" i="1"/>
  <c r="K414" i="1"/>
  <c r="N414" i="1" s="1"/>
  <c r="O414" i="1" s="1"/>
  <c r="L414" i="1"/>
  <c r="M414" i="1" s="1"/>
  <c r="B415" i="1"/>
  <c r="C415" i="1" s="1"/>
  <c r="Y416" i="1" s="1"/>
  <c r="D415" i="1"/>
  <c r="E415" i="1"/>
  <c r="F415" i="1" s="1"/>
  <c r="G415" i="1"/>
  <c r="H415" i="1" s="1"/>
  <c r="I415" i="1"/>
  <c r="J415" i="1"/>
  <c r="K415" i="1"/>
  <c r="L415" i="1"/>
  <c r="M415" i="1" s="1"/>
  <c r="B416" i="1"/>
  <c r="C416" i="1" s="1"/>
  <c r="X417" i="1" s="1"/>
  <c r="D416" i="1"/>
  <c r="E416" i="1"/>
  <c r="F416" i="1" s="1"/>
  <c r="G416" i="1"/>
  <c r="H416" i="1" s="1"/>
  <c r="I416" i="1"/>
  <c r="J416" i="1"/>
  <c r="K416" i="1"/>
  <c r="N416" i="1" s="1"/>
  <c r="L416" i="1"/>
  <c r="M416" i="1" s="1"/>
  <c r="B417" i="1"/>
  <c r="C417" i="1" s="1"/>
  <c r="X418" i="1" s="1"/>
  <c r="D417" i="1"/>
  <c r="E417" i="1"/>
  <c r="F417" i="1" s="1"/>
  <c r="G417" i="1"/>
  <c r="H417" i="1" s="1"/>
  <c r="I417" i="1"/>
  <c r="J417" i="1"/>
  <c r="K417" i="1"/>
  <c r="R417" i="1" s="1"/>
  <c r="L417" i="1"/>
  <c r="M417" i="1" s="1"/>
  <c r="B418" i="1"/>
  <c r="C418" i="1" s="1"/>
  <c r="X419" i="1" s="1"/>
  <c r="D418" i="1"/>
  <c r="E418" i="1"/>
  <c r="F418" i="1" s="1"/>
  <c r="G418" i="1"/>
  <c r="H418" i="1" s="1"/>
  <c r="I418" i="1"/>
  <c r="J418" i="1"/>
  <c r="K418" i="1"/>
  <c r="N418" i="1" s="1"/>
  <c r="O418" i="1" s="1"/>
  <c r="L418" i="1"/>
  <c r="M418" i="1" s="1"/>
  <c r="B419" i="1"/>
  <c r="C419" i="1" s="1"/>
  <c r="X420" i="1" s="1"/>
  <c r="D419" i="1"/>
  <c r="E419" i="1"/>
  <c r="F419" i="1" s="1"/>
  <c r="G419" i="1"/>
  <c r="H419" i="1" s="1"/>
  <c r="I419" i="1"/>
  <c r="J419" i="1"/>
  <c r="K419" i="1"/>
  <c r="L419" i="1"/>
  <c r="M419" i="1" s="1"/>
  <c r="B420" i="1"/>
  <c r="C420" i="1" s="1"/>
  <c r="X421" i="1" s="1"/>
  <c r="D420" i="1"/>
  <c r="E420" i="1"/>
  <c r="F420" i="1" s="1"/>
  <c r="G420" i="1"/>
  <c r="H420" i="1" s="1"/>
  <c r="I420" i="1"/>
  <c r="J420" i="1"/>
  <c r="K420" i="1"/>
  <c r="N420" i="1" s="1"/>
  <c r="O420" i="1" s="1"/>
  <c r="L420" i="1"/>
  <c r="M420" i="1" s="1"/>
  <c r="B421" i="1"/>
  <c r="C421" i="1" s="1"/>
  <c r="Y422" i="1" s="1"/>
  <c r="D421" i="1"/>
  <c r="E421" i="1"/>
  <c r="F421" i="1" s="1"/>
  <c r="G421" i="1"/>
  <c r="H421" i="1" s="1"/>
  <c r="I421" i="1"/>
  <c r="J421" i="1"/>
  <c r="K421" i="1"/>
  <c r="S421" i="1" s="1"/>
  <c r="L421" i="1"/>
  <c r="M421" i="1" s="1"/>
  <c r="B422" i="1"/>
  <c r="C422" i="1" s="1"/>
  <c r="X423" i="1" s="1"/>
  <c r="D422" i="1"/>
  <c r="E422" i="1"/>
  <c r="F422" i="1" s="1"/>
  <c r="G422" i="1"/>
  <c r="H422" i="1" s="1"/>
  <c r="I422" i="1"/>
  <c r="J422" i="1"/>
  <c r="K422" i="1"/>
  <c r="N422" i="1" s="1"/>
  <c r="O422" i="1" s="1"/>
  <c r="L422" i="1"/>
  <c r="M422" i="1" s="1"/>
  <c r="B423" i="1"/>
  <c r="C423" i="1" s="1"/>
  <c r="X424" i="1" s="1"/>
  <c r="D423" i="1"/>
  <c r="E423" i="1"/>
  <c r="F423" i="1" s="1"/>
  <c r="G423" i="1"/>
  <c r="H423" i="1" s="1"/>
  <c r="I423" i="1"/>
  <c r="J423" i="1"/>
  <c r="K423" i="1"/>
  <c r="L423" i="1"/>
  <c r="M423" i="1" s="1"/>
  <c r="B424" i="1"/>
  <c r="C424" i="1" s="1"/>
  <c r="X425" i="1" s="1"/>
  <c r="D424" i="1"/>
  <c r="E424" i="1"/>
  <c r="F424" i="1" s="1"/>
  <c r="G424" i="1"/>
  <c r="H424" i="1" s="1"/>
  <c r="I424" i="1"/>
  <c r="J424" i="1"/>
  <c r="K424" i="1"/>
  <c r="S424" i="1" s="1"/>
  <c r="L424" i="1"/>
  <c r="M424" i="1" s="1"/>
  <c r="B425" i="1"/>
  <c r="C425" i="1" s="1"/>
  <c r="X426" i="1" s="1"/>
  <c r="D425" i="1"/>
  <c r="E425" i="1"/>
  <c r="F425" i="1" s="1"/>
  <c r="G425" i="1"/>
  <c r="H425" i="1" s="1"/>
  <c r="I425" i="1"/>
  <c r="J425" i="1"/>
  <c r="K425" i="1"/>
  <c r="N425" i="1" s="1"/>
  <c r="O425" i="1" s="1"/>
  <c r="L425" i="1"/>
  <c r="M425" i="1" s="1"/>
  <c r="B426" i="1"/>
  <c r="C426" i="1" s="1"/>
  <c r="X427" i="1" s="1"/>
  <c r="D426" i="1"/>
  <c r="E426" i="1"/>
  <c r="F426" i="1" s="1"/>
  <c r="G426" i="1"/>
  <c r="H426" i="1" s="1"/>
  <c r="I426" i="1"/>
  <c r="J426" i="1"/>
  <c r="K426" i="1"/>
  <c r="N426" i="1" s="1"/>
  <c r="O426" i="1" s="1"/>
  <c r="L426" i="1"/>
  <c r="M426" i="1" s="1"/>
  <c r="B427" i="1"/>
  <c r="C427" i="1" s="1"/>
  <c r="Y428" i="1" s="1"/>
  <c r="D427" i="1"/>
  <c r="E427" i="1"/>
  <c r="F427" i="1" s="1"/>
  <c r="G427" i="1"/>
  <c r="H427" i="1" s="1"/>
  <c r="I427" i="1"/>
  <c r="J427" i="1"/>
  <c r="K427" i="1"/>
  <c r="L427" i="1"/>
  <c r="M427" i="1" s="1"/>
  <c r="B428" i="1"/>
  <c r="C428" i="1" s="1"/>
  <c r="X429" i="1" s="1"/>
  <c r="D428" i="1"/>
  <c r="E428" i="1"/>
  <c r="F428" i="1" s="1"/>
  <c r="G428" i="1"/>
  <c r="H428" i="1" s="1"/>
  <c r="I428" i="1"/>
  <c r="J428" i="1"/>
  <c r="K428" i="1"/>
  <c r="S428" i="1" s="1"/>
  <c r="L428" i="1"/>
  <c r="M428" i="1" s="1"/>
  <c r="B429" i="1"/>
  <c r="C429" i="1" s="1"/>
  <c r="X430" i="1" s="1"/>
  <c r="D429" i="1"/>
  <c r="E429" i="1"/>
  <c r="F429" i="1" s="1"/>
  <c r="G429" i="1"/>
  <c r="H429" i="1" s="1"/>
  <c r="I429" i="1"/>
  <c r="J429" i="1"/>
  <c r="K429" i="1"/>
  <c r="S429" i="1" s="1"/>
  <c r="L429" i="1"/>
  <c r="M429" i="1" s="1"/>
  <c r="B430" i="1"/>
  <c r="C430" i="1" s="1"/>
  <c r="X431" i="1" s="1"/>
  <c r="D430" i="1"/>
  <c r="E430" i="1"/>
  <c r="F430" i="1" s="1"/>
  <c r="G430" i="1"/>
  <c r="H430" i="1" s="1"/>
  <c r="I430" i="1"/>
  <c r="J430" i="1"/>
  <c r="K430" i="1"/>
  <c r="N430" i="1" s="1"/>
  <c r="O430" i="1" s="1"/>
  <c r="L430" i="1"/>
  <c r="M430" i="1" s="1"/>
  <c r="B431" i="1"/>
  <c r="C431" i="1" s="1"/>
  <c r="X432" i="1" s="1"/>
  <c r="D431" i="1"/>
  <c r="E431" i="1"/>
  <c r="F431" i="1" s="1"/>
  <c r="G431" i="1"/>
  <c r="H431" i="1" s="1"/>
  <c r="I431" i="1"/>
  <c r="J431" i="1"/>
  <c r="K431" i="1"/>
  <c r="L431" i="1"/>
  <c r="M431" i="1" s="1"/>
  <c r="B432" i="1"/>
  <c r="C432" i="1" s="1"/>
  <c r="X433" i="1" s="1"/>
  <c r="D432" i="1"/>
  <c r="E432" i="1"/>
  <c r="F432" i="1" s="1"/>
  <c r="G432" i="1"/>
  <c r="H432" i="1" s="1"/>
  <c r="I432" i="1"/>
  <c r="J432" i="1"/>
  <c r="K432" i="1"/>
  <c r="S432" i="1" s="1"/>
  <c r="L432" i="1"/>
  <c r="M432" i="1" s="1"/>
  <c r="B433" i="1"/>
  <c r="C433" i="1" s="1"/>
  <c r="Y434" i="1" s="1"/>
  <c r="D433" i="1"/>
  <c r="E433" i="1"/>
  <c r="F433" i="1" s="1"/>
  <c r="G433" i="1"/>
  <c r="H433" i="1" s="1"/>
  <c r="I433" i="1"/>
  <c r="J433" i="1"/>
  <c r="K433" i="1"/>
  <c r="N433" i="1" s="1"/>
  <c r="O433" i="1" s="1"/>
  <c r="L433" i="1"/>
  <c r="M433" i="1" s="1"/>
  <c r="B434" i="1"/>
  <c r="C434" i="1" s="1"/>
  <c r="X435" i="1" s="1"/>
  <c r="D434" i="1"/>
  <c r="E434" i="1"/>
  <c r="F434" i="1" s="1"/>
  <c r="G434" i="1"/>
  <c r="H434" i="1" s="1"/>
  <c r="I434" i="1"/>
  <c r="J434" i="1"/>
  <c r="K434" i="1"/>
  <c r="N434" i="1" s="1"/>
  <c r="O434" i="1" s="1"/>
  <c r="L434" i="1"/>
  <c r="M434" i="1" s="1"/>
  <c r="B435" i="1"/>
  <c r="C435" i="1" s="1"/>
  <c r="X436" i="1" s="1"/>
  <c r="D435" i="1"/>
  <c r="E435" i="1"/>
  <c r="F435" i="1" s="1"/>
  <c r="G435" i="1"/>
  <c r="H435" i="1" s="1"/>
  <c r="I435" i="1"/>
  <c r="J435" i="1"/>
  <c r="K435" i="1"/>
  <c r="L435" i="1"/>
  <c r="M435" i="1" s="1"/>
  <c r="B436" i="1"/>
  <c r="C436" i="1" s="1"/>
  <c r="X437" i="1" s="1"/>
  <c r="D436" i="1"/>
  <c r="E436" i="1"/>
  <c r="F436" i="1" s="1"/>
  <c r="G436" i="1"/>
  <c r="H436" i="1" s="1"/>
  <c r="I436" i="1"/>
  <c r="J436" i="1"/>
  <c r="K436" i="1"/>
  <c r="S436" i="1" s="1"/>
  <c r="L436" i="1"/>
  <c r="M436" i="1" s="1"/>
  <c r="B437" i="1"/>
  <c r="C437" i="1" s="1"/>
  <c r="X438" i="1" s="1"/>
  <c r="D437" i="1"/>
  <c r="E437" i="1"/>
  <c r="F437" i="1" s="1"/>
  <c r="G437" i="1"/>
  <c r="H437" i="1" s="1"/>
  <c r="I437" i="1"/>
  <c r="J437" i="1"/>
  <c r="K437" i="1"/>
  <c r="N437" i="1" s="1"/>
  <c r="O437" i="1" s="1"/>
  <c r="L437" i="1"/>
  <c r="M437" i="1" s="1"/>
  <c r="B438" i="1"/>
  <c r="C438" i="1" s="1"/>
  <c r="X439" i="1" s="1"/>
  <c r="D438" i="1"/>
  <c r="E438" i="1"/>
  <c r="F438" i="1" s="1"/>
  <c r="G438" i="1"/>
  <c r="H438" i="1" s="1"/>
  <c r="I438" i="1"/>
  <c r="J438" i="1"/>
  <c r="K438" i="1"/>
  <c r="N438" i="1" s="1"/>
  <c r="O438" i="1" s="1"/>
  <c r="L438" i="1"/>
  <c r="M438" i="1" s="1"/>
  <c r="B439" i="1"/>
  <c r="C439" i="1" s="1"/>
  <c r="Y440" i="1" s="1"/>
  <c r="D439" i="1"/>
  <c r="E439" i="1"/>
  <c r="F439" i="1" s="1"/>
  <c r="G439" i="1"/>
  <c r="H439" i="1" s="1"/>
  <c r="I439" i="1"/>
  <c r="J439" i="1"/>
  <c r="K439" i="1"/>
  <c r="L439" i="1"/>
  <c r="M439" i="1" s="1"/>
  <c r="B440" i="1"/>
  <c r="C440" i="1" s="1"/>
  <c r="X441" i="1" s="1"/>
  <c r="D440" i="1"/>
  <c r="E440" i="1"/>
  <c r="F440" i="1" s="1"/>
  <c r="G440" i="1"/>
  <c r="H440" i="1" s="1"/>
  <c r="I440" i="1"/>
  <c r="J440" i="1"/>
  <c r="K440" i="1"/>
  <c r="S440" i="1" s="1"/>
  <c r="L440" i="1"/>
  <c r="M440" i="1" s="1"/>
  <c r="B441" i="1"/>
  <c r="C441" i="1" s="1"/>
  <c r="X442" i="1" s="1"/>
  <c r="D441" i="1"/>
  <c r="E441" i="1"/>
  <c r="F441" i="1" s="1"/>
  <c r="G441" i="1"/>
  <c r="H441" i="1" s="1"/>
  <c r="I441" i="1"/>
  <c r="J441" i="1"/>
  <c r="K441" i="1"/>
  <c r="S441" i="1" s="1"/>
  <c r="L441" i="1"/>
  <c r="M441" i="1" s="1"/>
  <c r="B442" i="1"/>
  <c r="C442" i="1" s="1"/>
  <c r="X443" i="1" s="1"/>
  <c r="D442" i="1"/>
  <c r="E442" i="1"/>
  <c r="F442" i="1" s="1"/>
  <c r="G442" i="1"/>
  <c r="H442" i="1" s="1"/>
  <c r="I442" i="1"/>
  <c r="J442" i="1"/>
  <c r="K442" i="1"/>
  <c r="N442" i="1" s="1"/>
  <c r="O442" i="1" s="1"/>
  <c r="L442" i="1"/>
  <c r="M442" i="1" s="1"/>
  <c r="B443" i="1"/>
  <c r="C443" i="1" s="1"/>
  <c r="X444" i="1" s="1"/>
  <c r="D443" i="1"/>
  <c r="E443" i="1"/>
  <c r="F443" i="1" s="1"/>
  <c r="G443" i="1"/>
  <c r="H443" i="1" s="1"/>
  <c r="I443" i="1"/>
  <c r="J443" i="1"/>
  <c r="K443" i="1"/>
  <c r="L443" i="1"/>
  <c r="M443" i="1" s="1"/>
  <c r="B444" i="1"/>
  <c r="C444" i="1" s="1"/>
  <c r="X445" i="1" s="1"/>
  <c r="D444" i="1"/>
  <c r="E444" i="1"/>
  <c r="F444" i="1" s="1"/>
  <c r="G444" i="1"/>
  <c r="H444" i="1" s="1"/>
  <c r="I444" i="1"/>
  <c r="J444" i="1"/>
  <c r="K444" i="1"/>
  <c r="S444" i="1" s="1"/>
  <c r="L444" i="1"/>
  <c r="M444" i="1" s="1"/>
  <c r="B445" i="1"/>
  <c r="C445" i="1" s="1"/>
  <c r="Y446" i="1" s="1"/>
  <c r="D445" i="1"/>
  <c r="E445" i="1"/>
  <c r="F445" i="1" s="1"/>
  <c r="G445" i="1"/>
  <c r="H445" i="1" s="1"/>
  <c r="I445" i="1"/>
  <c r="J445" i="1"/>
  <c r="K445" i="1"/>
  <c r="N445" i="1" s="1"/>
  <c r="O445" i="1" s="1"/>
  <c r="L445" i="1"/>
  <c r="M445" i="1" s="1"/>
  <c r="B446" i="1"/>
  <c r="C446" i="1" s="1"/>
  <c r="X447" i="1" s="1"/>
  <c r="D446" i="1"/>
  <c r="E446" i="1"/>
  <c r="F446" i="1" s="1"/>
  <c r="G446" i="1"/>
  <c r="H446" i="1" s="1"/>
  <c r="I446" i="1"/>
  <c r="J446" i="1"/>
  <c r="K446" i="1"/>
  <c r="N446" i="1" s="1"/>
  <c r="O446" i="1" s="1"/>
  <c r="L446" i="1"/>
  <c r="M446" i="1" s="1"/>
  <c r="B447" i="1"/>
  <c r="C447" i="1" s="1"/>
  <c r="X448" i="1" s="1"/>
  <c r="D447" i="1"/>
  <c r="E447" i="1"/>
  <c r="F447" i="1" s="1"/>
  <c r="G447" i="1"/>
  <c r="H447" i="1" s="1"/>
  <c r="I447" i="1"/>
  <c r="J447" i="1"/>
  <c r="K447" i="1"/>
  <c r="L447" i="1"/>
  <c r="M447" i="1" s="1"/>
  <c r="B448" i="1"/>
  <c r="C448" i="1" s="1"/>
  <c r="X449" i="1" s="1"/>
  <c r="D448" i="1"/>
  <c r="E448" i="1"/>
  <c r="F448" i="1" s="1"/>
  <c r="G448" i="1"/>
  <c r="H448" i="1" s="1"/>
  <c r="I448" i="1"/>
  <c r="J448" i="1"/>
  <c r="K448" i="1"/>
  <c r="S448" i="1" s="1"/>
  <c r="L448" i="1"/>
  <c r="M448" i="1" s="1"/>
  <c r="B449" i="1"/>
  <c r="C449" i="1" s="1"/>
  <c r="X450" i="1" s="1"/>
  <c r="D449" i="1"/>
  <c r="E449" i="1"/>
  <c r="F449" i="1" s="1"/>
  <c r="G449" i="1"/>
  <c r="H449" i="1" s="1"/>
  <c r="I449" i="1"/>
  <c r="J449" i="1"/>
  <c r="K449" i="1"/>
  <c r="N449" i="1" s="1"/>
  <c r="O449" i="1" s="1"/>
  <c r="L449" i="1"/>
  <c r="M449" i="1" s="1"/>
  <c r="B450" i="1"/>
  <c r="C450" i="1" s="1"/>
  <c r="X451" i="1" s="1"/>
  <c r="D450" i="1"/>
  <c r="E450" i="1"/>
  <c r="F450" i="1" s="1"/>
  <c r="G450" i="1"/>
  <c r="H450" i="1" s="1"/>
  <c r="I450" i="1"/>
  <c r="J450" i="1"/>
  <c r="K450" i="1"/>
  <c r="N450" i="1" s="1"/>
  <c r="O450" i="1" s="1"/>
  <c r="L450" i="1"/>
  <c r="M450" i="1" s="1"/>
  <c r="B451" i="1"/>
  <c r="C451" i="1" s="1"/>
  <c r="Y452" i="1" s="1"/>
  <c r="D451" i="1"/>
  <c r="E451" i="1"/>
  <c r="F451" i="1" s="1"/>
  <c r="G451" i="1"/>
  <c r="H451" i="1" s="1"/>
  <c r="I451" i="1"/>
  <c r="J451" i="1"/>
  <c r="K451" i="1"/>
  <c r="L451" i="1"/>
  <c r="M451" i="1" s="1"/>
  <c r="B452" i="1"/>
  <c r="C452" i="1" s="1"/>
  <c r="X453" i="1" s="1"/>
  <c r="D452" i="1"/>
  <c r="E452" i="1"/>
  <c r="F452" i="1" s="1"/>
  <c r="G452" i="1"/>
  <c r="H452" i="1" s="1"/>
  <c r="I452" i="1"/>
  <c r="J452" i="1"/>
  <c r="K452" i="1"/>
  <c r="S452" i="1" s="1"/>
  <c r="L452" i="1"/>
  <c r="M452" i="1" s="1"/>
  <c r="B453" i="1"/>
  <c r="C453" i="1" s="1"/>
  <c r="X454" i="1" s="1"/>
  <c r="D453" i="1"/>
  <c r="E453" i="1"/>
  <c r="F453" i="1" s="1"/>
  <c r="G453" i="1"/>
  <c r="H453" i="1" s="1"/>
  <c r="I453" i="1"/>
  <c r="J453" i="1"/>
  <c r="K453" i="1"/>
  <c r="N453" i="1" s="1"/>
  <c r="L453" i="1"/>
  <c r="M453" i="1" s="1"/>
  <c r="B454" i="1"/>
  <c r="C454" i="1" s="1"/>
  <c r="X455" i="1" s="1"/>
  <c r="D454" i="1"/>
  <c r="E454" i="1"/>
  <c r="F454" i="1" s="1"/>
  <c r="G454" i="1"/>
  <c r="H454" i="1" s="1"/>
  <c r="I454" i="1"/>
  <c r="J454" i="1"/>
  <c r="K454" i="1"/>
  <c r="R454" i="1" s="1"/>
  <c r="L454" i="1"/>
  <c r="M454" i="1" s="1"/>
  <c r="B455" i="1"/>
  <c r="C455" i="1" s="1"/>
  <c r="X456" i="1" s="1"/>
  <c r="D455" i="1"/>
  <c r="E455" i="1"/>
  <c r="F455" i="1" s="1"/>
  <c r="G455" i="1"/>
  <c r="H455" i="1" s="1"/>
  <c r="I455" i="1"/>
  <c r="J455" i="1"/>
  <c r="K455" i="1"/>
  <c r="L455" i="1"/>
  <c r="M455" i="1" s="1"/>
  <c r="B456" i="1"/>
  <c r="C456" i="1" s="1"/>
  <c r="X457" i="1" s="1"/>
  <c r="D456" i="1"/>
  <c r="E456" i="1"/>
  <c r="F456" i="1" s="1"/>
  <c r="G456" i="1"/>
  <c r="H456" i="1" s="1"/>
  <c r="I456" i="1"/>
  <c r="J456" i="1"/>
  <c r="K456" i="1"/>
  <c r="S456" i="1" s="1"/>
  <c r="L456" i="1"/>
  <c r="M456" i="1" s="1"/>
  <c r="B457" i="1"/>
  <c r="C457" i="1" s="1"/>
  <c r="Y458" i="1" s="1"/>
  <c r="D457" i="1"/>
  <c r="E457" i="1"/>
  <c r="F457" i="1" s="1"/>
  <c r="G457" i="1"/>
  <c r="H457" i="1" s="1"/>
  <c r="I457" i="1"/>
  <c r="J457" i="1"/>
  <c r="K457" i="1"/>
  <c r="R457" i="1" s="1"/>
  <c r="L457" i="1"/>
  <c r="M457" i="1" s="1"/>
  <c r="B458" i="1"/>
  <c r="C458" i="1" s="1"/>
  <c r="X459" i="1" s="1"/>
  <c r="D458" i="1"/>
  <c r="E458" i="1"/>
  <c r="F458" i="1" s="1"/>
  <c r="G458" i="1"/>
  <c r="H458" i="1" s="1"/>
  <c r="I458" i="1"/>
  <c r="J458" i="1"/>
  <c r="K458" i="1"/>
  <c r="S458" i="1" s="1"/>
  <c r="L458" i="1"/>
  <c r="M458" i="1" s="1"/>
  <c r="B459" i="1"/>
  <c r="C459" i="1" s="1"/>
  <c r="X460" i="1" s="1"/>
  <c r="D459" i="1"/>
  <c r="E459" i="1"/>
  <c r="F459" i="1" s="1"/>
  <c r="G459" i="1"/>
  <c r="H459" i="1" s="1"/>
  <c r="I459" i="1"/>
  <c r="J459" i="1"/>
  <c r="K459" i="1"/>
  <c r="N459" i="1" s="1"/>
  <c r="O459" i="1" s="1"/>
  <c r="L459" i="1"/>
  <c r="M459" i="1" s="1"/>
  <c r="B460" i="1"/>
  <c r="C460" i="1" s="1"/>
  <c r="X461" i="1" s="1"/>
  <c r="D460" i="1"/>
  <c r="E460" i="1"/>
  <c r="F460" i="1" s="1"/>
  <c r="G460" i="1"/>
  <c r="H460" i="1" s="1"/>
  <c r="I460" i="1"/>
  <c r="J460" i="1"/>
  <c r="K460" i="1"/>
  <c r="S460" i="1" s="1"/>
  <c r="L460" i="1"/>
  <c r="M460" i="1" s="1"/>
  <c r="B461" i="1"/>
  <c r="C461" i="1" s="1"/>
  <c r="X462" i="1" s="1"/>
  <c r="D461" i="1"/>
  <c r="E461" i="1"/>
  <c r="F461" i="1" s="1"/>
  <c r="G461" i="1"/>
  <c r="H461" i="1" s="1"/>
  <c r="I461" i="1"/>
  <c r="J461" i="1"/>
  <c r="K461" i="1"/>
  <c r="R461" i="1" s="1"/>
  <c r="L461" i="1"/>
  <c r="M461" i="1" s="1"/>
  <c r="B462" i="1"/>
  <c r="C462" i="1" s="1"/>
  <c r="X463" i="1" s="1"/>
  <c r="D462" i="1"/>
  <c r="E462" i="1"/>
  <c r="F462" i="1" s="1"/>
  <c r="G462" i="1"/>
  <c r="H462" i="1" s="1"/>
  <c r="I462" i="1"/>
  <c r="J462" i="1"/>
  <c r="K462" i="1"/>
  <c r="R462" i="1" s="1"/>
  <c r="L462" i="1"/>
  <c r="M462" i="1" s="1"/>
  <c r="B463" i="1"/>
  <c r="C463" i="1" s="1"/>
  <c r="Y464" i="1" s="1"/>
  <c r="D463" i="1"/>
  <c r="E463" i="1"/>
  <c r="F463" i="1" s="1"/>
  <c r="G463" i="1"/>
  <c r="H463" i="1" s="1"/>
  <c r="I463" i="1"/>
  <c r="J463" i="1"/>
  <c r="K463" i="1"/>
  <c r="N463" i="1" s="1"/>
  <c r="L463" i="1"/>
  <c r="M463" i="1" s="1"/>
  <c r="B464" i="1"/>
  <c r="C464" i="1" s="1"/>
  <c r="X465" i="1" s="1"/>
  <c r="D464" i="1"/>
  <c r="E464" i="1"/>
  <c r="F464" i="1" s="1"/>
  <c r="G464" i="1"/>
  <c r="H464" i="1" s="1"/>
  <c r="I464" i="1"/>
  <c r="J464" i="1"/>
  <c r="K464" i="1"/>
  <c r="S464" i="1" s="1"/>
  <c r="L464" i="1"/>
  <c r="M464" i="1" s="1"/>
  <c r="B465" i="1"/>
  <c r="C465" i="1" s="1"/>
  <c r="X466" i="1" s="1"/>
  <c r="D465" i="1"/>
  <c r="E465" i="1"/>
  <c r="F465" i="1" s="1"/>
  <c r="G465" i="1"/>
  <c r="H465" i="1" s="1"/>
  <c r="I465" i="1"/>
  <c r="J465" i="1"/>
  <c r="K465" i="1"/>
  <c r="R465" i="1" s="1"/>
  <c r="L465" i="1"/>
  <c r="M465" i="1" s="1"/>
  <c r="B466" i="1"/>
  <c r="C466" i="1" s="1"/>
  <c r="X467" i="1" s="1"/>
  <c r="D466" i="1"/>
  <c r="E466" i="1"/>
  <c r="F466" i="1" s="1"/>
  <c r="G466" i="1"/>
  <c r="H466" i="1" s="1"/>
  <c r="I466" i="1"/>
  <c r="J466" i="1"/>
  <c r="K466" i="1"/>
  <c r="R466" i="1" s="1"/>
  <c r="L466" i="1"/>
  <c r="M466" i="1" s="1"/>
  <c r="B467" i="1"/>
  <c r="C467" i="1" s="1"/>
  <c r="X468" i="1" s="1"/>
  <c r="D467" i="1"/>
  <c r="E467" i="1"/>
  <c r="F467" i="1" s="1"/>
  <c r="G467" i="1"/>
  <c r="H467" i="1" s="1"/>
  <c r="I467" i="1"/>
  <c r="J467" i="1"/>
  <c r="K467" i="1"/>
  <c r="S467" i="1" s="1"/>
  <c r="L467" i="1"/>
  <c r="M467" i="1" s="1"/>
  <c r="B468" i="1"/>
  <c r="C468" i="1" s="1"/>
  <c r="X469" i="1" s="1"/>
  <c r="D468" i="1"/>
  <c r="E468" i="1"/>
  <c r="F468" i="1" s="1"/>
  <c r="G468" i="1"/>
  <c r="H468" i="1" s="1"/>
  <c r="I468" i="1"/>
  <c r="J468" i="1"/>
  <c r="K468" i="1"/>
  <c r="R468" i="1" s="1"/>
  <c r="L468" i="1"/>
  <c r="M468" i="1" s="1"/>
  <c r="B469" i="1"/>
  <c r="C469" i="1" s="1"/>
  <c r="Y470" i="1" s="1"/>
  <c r="D469" i="1"/>
  <c r="E469" i="1"/>
  <c r="F469" i="1" s="1"/>
  <c r="G469" i="1"/>
  <c r="H469" i="1" s="1"/>
  <c r="I469" i="1"/>
  <c r="J469" i="1"/>
  <c r="K469" i="1"/>
  <c r="N469" i="1" s="1"/>
  <c r="O469" i="1" s="1"/>
  <c r="L469" i="1"/>
  <c r="M469" i="1" s="1"/>
  <c r="B470" i="1"/>
  <c r="C470" i="1" s="1"/>
  <c r="X471" i="1" s="1"/>
  <c r="D470" i="1"/>
  <c r="E470" i="1"/>
  <c r="F470" i="1" s="1"/>
  <c r="G470" i="1"/>
  <c r="H470" i="1" s="1"/>
  <c r="I470" i="1"/>
  <c r="J470" i="1"/>
  <c r="K470" i="1"/>
  <c r="L470" i="1"/>
  <c r="M470" i="1" s="1"/>
  <c r="B471" i="1"/>
  <c r="C471" i="1" s="1"/>
  <c r="X472" i="1" s="1"/>
  <c r="D471" i="1"/>
  <c r="E471" i="1"/>
  <c r="F471" i="1" s="1"/>
  <c r="G471" i="1"/>
  <c r="H471" i="1" s="1"/>
  <c r="I471" i="1"/>
  <c r="J471" i="1"/>
  <c r="K471" i="1"/>
  <c r="S471" i="1" s="1"/>
  <c r="L471" i="1"/>
  <c r="M471" i="1" s="1"/>
  <c r="B472" i="1"/>
  <c r="C472" i="1" s="1"/>
  <c r="X473" i="1" s="1"/>
  <c r="D472" i="1"/>
  <c r="E472" i="1"/>
  <c r="F472" i="1" s="1"/>
  <c r="G472" i="1"/>
  <c r="H472" i="1" s="1"/>
  <c r="I472" i="1"/>
  <c r="J472" i="1"/>
  <c r="K472" i="1"/>
  <c r="N472" i="1" s="1"/>
  <c r="L472" i="1"/>
  <c r="M472" i="1" s="1"/>
  <c r="B473" i="1"/>
  <c r="C473" i="1" s="1"/>
  <c r="X474" i="1" s="1"/>
  <c r="D473" i="1"/>
  <c r="E473" i="1"/>
  <c r="F473" i="1" s="1"/>
  <c r="G473" i="1"/>
  <c r="H473" i="1" s="1"/>
  <c r="I473" i="1"/>
  <c r="J473" i="1"/>
  <c r="K473" i="1"/>
  <c r="N473" i="1" s="1"/>
  <c r="L473" i="1"/>
  <c r="M473" i="1" s="1"/>
  <c r="B474" i="1"/>
  <c r="C474" i="1" s="1"/>
  <c r="X475" i="1" s="1"/>
  <c r="D474" i="1"/>
  <c r="E474" i="1"/>
  <c r="F474" i="1" s="1"/>
  <c r="G474" i="1"/>
  <c r="H474" i="1" s="1"/>
  <c r="I474" i="1"/>
  <c r="J474" i="1"/>
  <c r="K474" i="1"/>
  <c r="R474" i="1" s="1"/>
  <c r="L474" i="1"/>
  <c r="M474" i="1" s="1"/>
  <c r="B475" i="1"/>
  <c r="C475" i="1" s="1"/>
  <c r="Y476" i="1" s="1"/>
  <c r="D475" i="1"/>
  <c r="E475" i="1"/>
  <c r="F475" i="1" s="1"/>
  <c r="G475" i="1"/>
  <c r="H475" i="1" s="1"/>
  <c r="I475" i="1"/>
  <c r="J475" i="1"/>
  <c r="K475" i="1"/>
  <c r="S475" i="1" s="1"/>
  <c r="L475" i="1"/>
  <c r="M475" i="1" s="1"/>
  <c r="B476" i="1"/>
  <c r="C476" i="1" s="1"/>
  <c r="X477" i="1" s="1"/>
  <c r="D476" i="1"/>
  <c r="E476" i="1"/>
  <c r="F476" i="1" s="1"/>
  <c r="G476" i="1"/>
  <c r="H476" i="1" s="1"/>
  <c r="I476" i="1"/>
  <c r="J476" i="1"/>
  <c r="K476" i="1"/>
  <c r="R476" i="1" s="1"/>
  <c r="L476" i="1"/>
  <c r="M476" i="1" s="1"/>
  <c r="B477" i="1"/>
  <c r="C477" i="1" s="1"/>
  <c r="X478" i="1" s="1"/>
  <c r="D477" i="1"/>
  <c r="E477" i="1"/>
  <c r="F477" i="1" s="1"/>
  <c r="G477" i="1"/>
  <c r="H477" i="1" s="1"/>
  <c r="I477" i="1"/>
  <c r="J477" i="1"/>
  <c r="K477" i="1"/>
  <c r="N477" i="1" s="1"/>
  <c r="O477" i="1" s="1"/>
  <c r="L477" i="1"/>
  <c r="M477" i="1" s="1"/>
  <c r="B478" i="1"/>
  <c r="C478" i="1" s="1"/>
  <c r="X479" i="1" s="1"/>
  <c r="D478" i="1"/>
  <c r="E478" i="1"/>
  <c r="F478" i="1" s="1"/>
  <c r="G478" i="1"/>
  <c r="H478" i="1" s="1"/>
  <c r="I478" i="1"/>
  <c r="J478" i="1"/>
  <c r="K478" i="1"/>
  <c r="R478" i="1" s="1"/>
  <c r="L478" i="1"/>
  <c r="M478" i="1" s="1"/>
  <c r="B479" i="1"/>
  <c r="C479" i="1" s="1"/>
  <c r="X480" i="1" s="1"/>
  <c r="D479" i="1"/>
  <c r="E479" i="1"/>
  <c r="F479" i="1" s="1"/>
  <c r="G479" i="1"/>
  <c r="H479" i="1" s="1"/>
  <c r="I479" i="1"/>
  <c r="J479" i="1"/>
  <c r="K479" i="1"/>
  <c r="S479" i="1" s="1"/>
  <c r="L479" i="1"/>
  <c r="M479" i="1" s="1"/>
  <c r="B480" i="1"/>
  <c r="C480" i="1" s="1"/>
  <c r="X481" i="1" s="1"/>
  <c r="D480" i="1"/>
  <c r="E480" i="1"/>
  <c r="F480" i="1" s="1"/>
  <c r="G480" i="1"/>
  <c r="H480" i="1" s="1"/>
  <c r="I480" i="1"/>
  <c r="J480" i="1"/>
  <c r="K480" i="1"/>
  <c r="N480" i="1" s="1"/>
  <c r="O480" i="1" s="1"/>
  <c r="L480" i="1"/>
  <c r="M480" i="1" s="1"/>
  <c r="B481" i="1"/>
  <c r="C481" i="1" s="1"/>
  <c r="Y482" i="1" s="1"/>
  <c r="D481" i="1"/>
  <c r="E481" i="1"/>
  <c r="F481" i="1" s="1"/>
  <c r="G481" i="1"/>
  <c r="H481" i="1" s="1"/>
  <c r="I481" i="1"/>
  <c r="J481" i="1"/>
  <c r="K481" i="1"/>
  <c r="S481" i="1" s="1"/>
  <c r="L481" i="1"/>
  <c r="M481" i="1" s="1"/>
  <c r="B482" i="1"/>
  <c r="C482" i="1" s="1"/>
  <c r="X483" i="1" s="1"/>
  <c r="D482" i="1"/>
  <c r="E482" i="1"/>
  <c r="F482" i="1" s="1"/>
  <c r="G482" i="1"/>
  <c r="H482" i="1" s="1"/>
  <c r="I482" i="1"/>
  <c r="J482" i="1"/>
  <c r="K482" i="1"/>
  <c r="R482" i="1" s="1"/>
  <c r="L482" i="1"/>
  <c r="M482" i="1" s="1"/>
  <c r="B483" i="1"/>
  <c r="C483" i="1" s="1"/>
  <c r="X484" i="1" s="1"/>
  <c r="D483" i="1"/>
  <c r="E483" i="1"/>
  <c r="F483" i="1" s="1"/>
  <c r="G483" i="1"/>
  <c r="H483" i="1" s="1"/>
  <c r="I483" i="1"/>
  <c r="J483" i="1"/>
  <c r="K483" i="1"/>
  <c r="S483" i="1" s="1"/>
  <c r="L483" i="1"/>
  <c r="M483" i="1" s="1"/>
  <c r="B484" i="1"/>
  <c r="C484" i="1" s="1"/>
  <c r="X485" i="1" s="1"/>
  <c r="D484" i="1"/>
  <c r="E484" i="1"/>
  <c r="F484" i="1" s="1"/>
  <c r="G484" i="1"/>
  <c r="H484" i="1" s="1"/>
  <c r="I484" i="1"/>
  <c r="J484" i="1"/>
  <c r="K484" i="1"/>
  <c r="S484" i="1" s="1"/>
  <c r="L484" i="1"/>
  <c r="M484" i="1" s="1"/>
  <c r="B485" i="1"/>
  <c r="C485" i="1" s="1"/>
  <c r="X486" i="1" s="1"/>
  <c r="D485" i="1"/>
  <c r="E485" i="1"/>
  <c r="F485" i="1" s="1"/>
  <c r="G485" i="1"/>
  <c r="H485" i="1" s="1"/>
  <c r="I485" i="1"/>
  <c r="J485" i="1"/>
  <c r="K485" i="1"/>
  <c r="R485" i="1" s="1"/>
  <c r="L485" i="1"/>
  <c r="M485" i="1" s="1"/>
  <c r="B486" i="1"/>
  <c r="C486" i="1" s="1"/>
  <c r="X487" i="1" s="1"/>
  <c r="D486" i="1"/>
  <c r="E486" i="1"/>
  <c r="F486" i="1" s="1"/>
  <c r="G486" i="1"/>
  <c r="H486" i="1" s="1"/>
  <c r="I486" i="1"/>
  <c r="J486" i="1"/>
  <c r="K486" i="1"/>
  <c r="R486" i="1" s="1"/>
  <c r="L486" i="1"/>
  <c r="M486" i="1" s="1"/>
  <c r="B487" i="1"/>
  <c r="C487" i="1" s="1"/>
  <c r="Y488" i="1" s="1"/>
  <c r="D487" i="1"/>
  <c r="E487" i="1"/>
  <c r="F487" i="1" s="1"/>
  <c r="G487" i="1"/>
  <c r="H487" i="1" s="1"/>
  <c r="I487" i="1"/>
  <c r="J487" i="1"/>
  <c r="K487" i="1"/>
  <c r="S487" i="1" s="1"/>
  <c r="L487" i="1"/>
  <c r="M487" i="1" s="1"/>
  <c r="B488" i="1"/>
  <c r="C488" i="1" s="1"/>
  <c r="X489" i="1" s="1"/>
  <c r="D488" i="1"/>
  <c r="E488" i="1"/>
  <c r="F488" i="1" s="1"/>
  <c r="G488" i="1"/>
  <c r="H488" i="1" s="1"/>
  <c r="I488" i="1"/>
  <c r="J488" i="1"/>
  <c r="K488" i="1"/>
  <c r="N488" i="1" s="1"/>
  <c r="L488" i="1"/>
  <c r="M488" i="1" s="1"/>
  <c r="B489" i="1"/>
  <c r="C489" i="1" s="1"/>
  <c r="X490" i="1" s="1"/>
  <c r="D489" i="1"/>
  <c r="E489" i="1"/>
  <c r="F489" i="1" s="1"/>
  <c r="G489" i="1"/>
  <c r="H489" i="1" s="1"/>
  <c r="I489" i="1"/>
  <c r="J489" i="1"/>
  <c r="K489" i="1"/>
  <c r="S489" i="1" s="1"/>
  <c r="L489" i="1"/>
  <c r="M489" i="1" s="1"/>
  <c r="B490" i="1"/>
  <c r="C490" i="1" s="1"/>
  <c r="X491" i="1" s="1"/>
  <c r="D490" i="1"/>
  <c r="E490" i="1"/>
  <c r="F490" i="1" s="1"/>
  <c r="G490" i="1"/>
  <c r="H490" i="1" s="1"/>
  <c r="I490" i="1"/>
  <c r="J490" i="1"/>
  <c r="K490" i="1"/>
  <c r="R490" i="1" s="1"/>
  <c r="L490" i="1"/>
  <c r="M490" i="1" s="1"/>
  <c r="B491" i="1"/>
  <c r="C491" i="1" s="1"/>
  <c r="X492" i="1" s="1"/>
  <c r="D491" i="1"/>
  <c r="E491" i="1"/>
  <c r="F491" i="1" s="1"/>
  <c r="G491" i="1"/>
  <c r="H491" i="1" s="1"/>
  <c r="I491" i="1"/>
  <c r="J491" i="1"/>
  <c r="K491" i="1"/>
  <c r="S491" i="1" s="1"/>
  <c r="L491" i="1"/>
  <c r="M491" i="1" s="1"/>
  <c r="B492" i="1"/>
  <c r="C492" i="1" s="1"/>
  <c r="X493" i="1" s="1"/>
  <c r="D492" i="1"/>
  <c r="E492" i="1"/>
  <c r="F492" i="1" s="1"/>
  <c r="G492" i="1"/>
  <c r="H492" i="1" s="1"/>
  <c r="I492" i="1"/>
  <c r="J492" i="1"/>
  <c r="K492" i="1"/>
  <c r="N492" i="1" s="1"/>
  <c r="L492" i="1"/>
  <c r="M492" i="1" s="1"/>
  <c r="B493" i="1"/>
  <c r="C493" i="1" s="1"/>
  <c r="Y494" i="1" s="1"/>
  <c r="D493" i="1"/>
  <c r="E493" i="1"/>
  <c r="F493" i="1" s="1"/>
  <c r="G493" i="1"/>
  <c r="H493" i="1" s="1"/>
  <c r="I493" i="1"/>
  <c r="J493" i="1"/>
  <c r="K493" i="1"/>
  <c r="S493" i="1" s="1"/>
  <c r="L493" i="1"/>
  <c r="M493" i="1" s="1"/>
  <c r="B494" i="1"/>
  <c r="C494" i="1" s="1"/>
  <c r="X495" i="1" s="1"/>
  <c r="D494" i="1"/>
  <c r="E494" i="1"/>
  <c r="F494" i="1" s="1"/>
  <c r="G494" i="1"/>
  <c r="H494" i="1" s="1"/>
  <c r="I494" i="1"/>
  <c r="J494" i="1"/>
  <c r="K494" i="1"/>
  <c r="S494" i="1" s="1"/>
  <c r="L494" i="1"/>
  <c r="M494" i="1" s="1"/>
  <c r="B495" i="1"/>
  <c r="C495" i="1" s="1"/>
  <c r="X496" i="1" s="1"/>
  <c r="D495" i="1"/>
  <c r="E495" i="1"/>
  <c r="F495" i="1" s="1"/>
  <c r="G495" i="1"/>
  <c r="H495" i="1" s="1"/>
  <c r="I495" i="1"/>
  <c r="J495" i="1"/>
  <c r="K495" i="1"/>
  <c r="S495" i="1" s="1"/>
  <c r="L495" i="1"/>
  <c r="M495" i="1" s="1"/>
  <c r="B496" i="1"/>
  <c r="C496" i="1" s="1"/>
  <c r="X497" i="1" s="1"/>
  <c r="D496" i="1"/>
  <c r="E496" i="1"/>
  <c r="F496" i="1" s="1"/>
  <c r="G496" i="1"/>
  <c r="H496" i="1" s="1"/>
  <c r="I496" i="1"/>
  <c r="J496" i="1"/>
  <c r="K496" i="1"/>
  <c r="N496" i="1" s="1"/>
  <c r="L496" i="1"/>
  <c r="M496" i="1" s="1"/>
  <c r="B497" i="1"/>
  <c r="C497" i="1" s="1"/>
  <c r="X498" i="1" s="1"/>
  <c r="D497" i="1"/>
  <c r="E497" i="1"/>
  <c r="F497" i="1" s="1"/>
  <c r="G497" i="1"/>
  <c r="H497" i="1" s="1"/>
  <c r="I497" i="1"/>
  <c r="J497" i="1"/>
  <c r="K497" i="1"/>
  <c r="R497" i="1" s="1"/>
  <c r="L497" i="1"/>
  <c r="M497" i="1" s="1"/>
  <c r="B498" i="1"/>
  <c r="C498" i="1" s="1"/>
  <c r="X499" i="1" s="1"/>
  <c r="D498" i="1"/>
  <c r="E498" i="1"/>
  <c r="F498" i="1" s="1"/>
  <c r="G498" i="1"/>
  <c r="H498" i="1" s="1"/>
  <c r="I498" i="1"/>
  <c r="J498" i="1"/>
  <c r="K498" i="1"/>
  <c r="R498" i="1" s="1"/>
  <c r="L498" i="1"/>
  <c r="M498" i="1" s="1"/>
  <c r="B499" i="1"/>
  <c r="C499" i="1" s="1"/>
  <c r="Y500" i="1" s="1"/>
  <c r="D499" i="1"/>
  <c r="E499" i="1"/>
  <c r="F499" i="1" s="1"/>
  <c r="G499" i="1"/>
  <c r="H499" i="1" s="1"/>
  <c r="I499" i="1"/>
  <c r="J499" i="1"/>
  <c r="K499" i="1"/>
  <c r="S499" i="1" s="1"/>
  <c r="L499" i="1"/>
  <c r="M499" i="1" s="1"/>
  <c r="B500" i="1"/>
  <c r="C500" i="1" s="1"/>
  <c r="X501" i="1" s="1"/>
  <c r="D500" i="1"/>
  <c r="E500" i="1"/>
  <c r="F500" i="1" s="1"/>
  <c r="G500" i="1"/>
  <c r="H500" i="1" s="1"/>
  <c r="I500" i="1"/>
  <c r="J500" i="1"/>
  <c r="K500" i="1"/>
  <c r="N500" i="1" s="1"/>
  <c r="L500" i="1"/>
  <c r="M500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K5" i="1"/>
  <c r="N5" i="1" s="1"/>
  <c r="K6" i="1"/>
  <c r="N6" i="1" s="1"/>
  <c r="K7" i="1"/>
  <c r="K8" i="1"/>
  <c r="N8" i="1" s="1"/>
  <c r="K9" i="1"/>
  <c r="N9" i="1" s="1"/>
  <c r="K10" i="1"/>
  <c r="R10" i="1" s="1"/>
  <c r="K11" i="1"/>
  <c r="S11" i="1" s="1"/>
  <c r="K12" i="1"/>
  <c r="S12" i="1" s="1"/>
  <c r="K13" i="1"/>
  <c r="N13" i="1" s="1"/>
  <c r="K14" i="1"/>
  <c r="N14" i="1" s="1"/>
  <c r="K15" i="1"/>
  <c r="R15" i="1" s="1"/>
  <c r="K16" i="1"/>
  <c r="N16" i="1" s="1"/>
  <c r="J5" i="1"/>
  <c r="J6" i="1"/>
  <c r="J7" i="1"/>
  <c r="J8" i="1"/>
  <c r="J9" i="1"/>
  <c r="J10" i="1"/>
  <c r="J11" i="1"/>
  <c r="J12" i="1"/>
  <c r="J13" i="1"/>
  <c r="J14" i="1"/>
  <c r="J15" i="1"/>
  <c r="J16" i="1"/>
  <c r="I5" i="1"/>
  <c r="I6" i="1"/>
  <c r="I7" i="1"/>
  <c r="I8" i="1"/>
  <c r="I9" i="1"/>
  <c r="I10" i="1"/>
  <c r="I11" i="1"/>
  <c r="I12" i="1"/>
  <c r="I13" i="1"/>
  <c r="I14" i="1"/>
  <c r="I15" i="1"/>
  <c r="I16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D5" i="1"/>
  <c r="D6" i="1"/>
  <c r="D7" i="1"/>
  <c r="D8" i="1"/>
  <c r="D9" i="1"/>
  <c r="D10" i="1"/>
  <c r="D11" i="1"/>
  <c r="D12" i="1"/>
  <c r="D13" i="1"/>
  <c r="D14" i="1"/>
  <c r="D15" i="1"/>
  <c r="D16" i="1"/>
  <c r="B5" i="1"/>
  <c r="C5" i="1" s="1"/>
  <c r="X6" i="1" s="1"/>
  <c r="B6" i="1"/>
  <c r="C6" i="1" s="1"/>
  <c r="X7" i="1" s="1"/>
  <c r="B7" i="1"/>
  <c r="C7" i="1" s="1"/>
  <c r="X8" i="1" s="1"/>
  <c r="B8" i="1"/>
  <c r="C8" i="1" s="1"/>
  <c r="X9" i="1" s="1"/>
  <c r="B9" i="1"/>
  <c r="C9" i="1" s="1"/>
  <c r="X10" i="1" s="1"/>
  <c r="B10" i="1"/>
  <c r="C10" i="1" s="1"/>
  <c r="X11" i="1" s="1"/>
  <c r="B11" i="1"/>
  <c r="C11" i="1" s="1"/>
  <c r="X12" i="1" s="1"/>
  <c r="B12" i="1"/>
  <c r="C12" i="1" s="1"/>
  <c r="X13" i="1" s="1"/>
  <c r="B13" i="1"/>
  <c r="C13" i="1" s="1"/>
  <c r="Y14" i="1" s="1"/>
  <c r="B14" i="1"/>
  <c r="C14" i="1" s="1"/>
  <c r="X15" i="1" s="1"/>
  <c r="B15" i="1"/>
  <c r="C15" i="1" s="1"/>
  <c r="X16" i="1" s="1"/>
  <c r="B16" i="1"/>
  <c r="C16" i="1" s="1"/>
  <c r="X17" i="1" s="1"/>
  <c r="L4" i="1"/>
  <c r="M4" i="1" s="1"/>
  <c r="K4" i="1"/>
  <c r="N4" i="1" s="1"/>
  <c r="O4" i="1" s="1"/>
  <c r="J4" i="1"/>
  <c r="I4" i="1"/>
  <c r="G4" i="1"/>
  <c r="H4" i="1" s="1"/>
  <c r="E4" i="1"/>
  <c r="F4" i="1" s="1"/>
  <c r="Z11" i="1" s="1"/>
  <c r="D4" i="1"/>
  <c r="B4" i="1"/>
  <c r="C4" i="1" s="1"/>
  <c r="X5" i="1" s="1"/>
  <c r="BY151" i="3" l="1"/>
  <c r="H15" i="4" s="1"/>
  <c r="V6" i="4" s="1"/>
  <c r="BY135" i="3"/>
  <c r="H14" i="4" s="1"/>
  <c r="U6" i="4" s="1"/>
  <c r="BY119" i="3"/>
  <c r="H13" i="4" s="1"/>
  <c r="T6" i="4" s="1"/>
  <c r="BY103" i="3"/>
  <c r="H12" i="4" s="1"/>
  <c r="S6" i="4" s="1"/>
  <c r="BY87" i="3"/>
  <c r="H11" i="4" s="1"/>
  <c r="R6" i="4" s="1"/>
  <c r="BY71" i="3"/>
  <c r="H10" i="4" s="1"/>
  <c r="BY55" i="3"/>
  <c r="H9" i="4" s="1"/>
  <c r="BY39" i="3"/>
  <c r="H8" i="4" s="1"/>
  <c r="O6" i="4" s="1"/>
  <c r="BY23" i="3"/>
  <c r="H7" i="4" s="1"/>
  <c r="N6" i="4" s="1"/>
  <c r="BY7" i="3"/>
  <c r="H6" i="4" s="1"/>
  <c r="M6" i="4" s="1"/>
  <c r="P9" i="1"/>
  <c r="Q9" i="1" s="1"/>
  <c r="M99" i="3"/>
  <c r="G163" i="3"/>
  <c r="AF151" i="3" s="1"/>
  <c r="Y147" i="3"/>
  <c r="V147" i="3"/>
  <c r="M147" i="3"/>
  <c r="S147" i="3"/>
  <c r="P147" i="3"/>
  <c r="J147" i="3"/>
  <c r="G147" i="3"/>
  <c r="Y131" i="3"/>
  <c r="AL88" i="3"/>
  <c r="V131" i="3"/>
  <c r="S131" i="3"/>
  <c r="P131" i="3"/>
  <c r="M131" i="3"/>
  <c r="G131" i="3"/>
  <c r="G115" i="3"/>
  <c r="J131" i="3"/>
  <c r="S115" i="3"/>
  <c r="Y115" i="3"/>
  <c r="V115" i="3"/>
  <c r="P115" i="3"/>
  <c r="M115" i="3"/>
  <c r="J115" i="3"/>
  <c r="Y99" i="3"/>
  <c r="V99" i="3"/>
  <c r="S99" i="3"/>
  <c r="P99" i="3"/>
  <c r="G99" i="3"/>
  <c r="J99" i="3"/>
  <c r="Y83" i="3"/>
  <c r="V83" i="3"/>
  <c r="S83" i="3"/>
  <c r="P83" i="3"/>
  <c r="M83" i="3"/>
  <c r="J83" i="3"/>
  <c r="Y67" i="3"/>
  <c r="G83" i="3"/>
  <c r="V67" i="3"/>
  <c r="S67" i="3"/>
  <c r="P67" i="3"/>
  <c r="J67" i="3"/>
  <c r="M67" i="3"/>
  <c r="G67" i="3"/>
  <c r="AM152" i="3"/>
  <c r="AM136" i="3"/>
  <c r="AN147" i="3" s="1"/>
  <c r="AM120" i="3"/>
  <c r="AM104" i="3"/>
  <c r="AT115" i="3" s="1"/>
  <c r="AM72" i="3"/>
  <c r="AM88" i="3"/>
  <c r="AM56" i="3"/>
  <c r="AM40" i="3"/>
  <c r="BF51" i="3" s="1"/>
  <c r="AM24" i="3"/>
  <c r="AM8" i="3"/>
  <c r="AT19" i="3" s="1"/>
  <c r="Y51" i="3"/>
  <c r="S51" i="3"/>
  <c r="V51" i="3"/>
  <c r="P51" i="3"/>
  <c r="M51" i="3"/>
  <c r="J51" i="3"/>
  <c r="G51" i="3"/>
  <c r="G35" i="3"/>
  <c r="G19" i="3"/>
  <c r="AL72" i="3"/>
  <c r="P10" i="1"/>
  <c r="Q10" i="1" s="1"/>
  <c r="V35" i="3"/>
  <c r="P7" i="1"/>
  <c r="Q7" i="1" s="1"/>
  <c r="Y35" i="3"/>
  <c r="S35" i="3"/>
  <c r="P35" i="3"/>
  <c r="J35" i="3"/>
  <c r="M35" i="3"/>
  <c r="P8" i="1"/>
  <c r="Q8" i="1" s="1"/>
  <c r="S19" i="3"/>
  <c r="P19" i="3"/>
  <c r="Y19" i="3"/>
  <c r="V19" i="3"/>
  <c r="AL152" i="3"/>
  <c r="M19" i="3"/>
  <c r="J19" i="3"/>
  <c r="S167" i="3"/>
  <c r="AL120" i="3"/>
  <c r="BF167" i="3"/>
  <c r="BI7" i="3"/>
  <c r="BI87" i="3"/>
  <c r="AL56" i="3"/>
  <c r="AB39" i="3"/>
  <c r="G167" i="3"/>
  <c r="AL136" i="3"/>
  <c r="AL40" i="3"/>
  <c r="J167" i="3"/>
  <c r="AL24" i="3"/>
  <c r="P167" i="3"/>
  <c r="Y167" i="3"/>
  <c r="AB55" i="3"/>
  <c r="AB119" i="3"/>
  <c r="BI23" i="3"/>
  <c r="AB71" i="3"/>
  <c r="AB135" i="3"/>
  <c r="BI103" i="3"/>
  <c r="AZ167" i="3"/>
  <c r="M167" i="3"/>
  <c r="BI39" i="3"/>
  <c r="AL104" i="3"/>
  <c r="BI119" i="3"/>
  <c r="AB151" i="3"/>
  <c r="AW167" i="3"/>
  <c r="AN167" i="3"/>
  <c r="BI55" i="3"/>
  <c r="AQ167" i="3"/>
  <c r="AB23" i="3"/>
  <c r="AB87" i="3"/>
  <c r="BI135" i="3"/>
  <c r="AT167" i="3"/>
  <c r="BI71" i="3"/>
  <c r="V167" i="3"/>
  <c r="AB103" i="3"/>
  <c r="BC167" i="3"/>
  <c r="AB7" i="3"/>
  <c r="AD7" i="3" s="1"/>
  <c r="AL8" i="3"/>
  <c r="BI151" i="3"/>
  <c r="E152" i="3"/>
  <c r="E136" i="3"/>
  <c r="E120" i="3"/>
  <c r="E88" i="3"/>
  <c r="E104" i="3"/>
  <c r="E72" i="3"/>
  <c r="E40" i="3"/>
  <c r="E56" i="3"/>
  <c r="P5" i="1"/>
  <c r="Q5" i="1" s="1"/>
  <c r="E24" i="3"/>
  <c r="P16" i="1"/>
  <c r="Q16" i="1" s="1"/>
  <c r="P14" i="1"/>
  <c r="Q14" i="1" s="1"/>
  <c r="P15" i="1"/>
  <c r="Q15" i="1" s="1"/>
  <c r="P6" i="1"/>
  <c r="Q6" i="1" s="1"/>
  <c r="AG11" i="1"/>
  <c r="AF11" i="1"/>
  <c r="AE11" i="1"/>
  <c r="AD11" i="1"/>
  <c r="AC11" i="1"/>
  <c r="Z9" i="1"/>
  <c r="P12" i="1"/>
  <c r="Q12" i="1" s="1"/>
  <c r="Y501" i="1"/>
  <c r="P11" i="1"/>
  <c r="Q11" i="1" s="1"/>
  <c r="X20" i="1"/>
  <c r="X44" i="1"/>
  <c r="X452" i="1"/>
  <c r="Y399" i="1"/>
  <c r="Y363" i="1"/>
  <c r="X296" i="1"/>
  <c r="X224" i="1"/>
  <c r="X152" i="1"/>
  <c r="X86" i="1"/>
  <c r="X50" i="1"/>
  <c r="X446" i="1"/>
  <c r="X398" i="1"/>
  <c r="X362" i="1"/>
  <c r="X290" i="1"/>
  <c r="X218" i="1"/>
  <c r="X146" i="1"/>
  <c r="Y81" i="1"/>
  <c r="Y45" i="1"/>
  <c r="X440" i="1"/>
  <c r="Y393" i="1"/>
  <c r="X356" i="1"/>
  <c r="X284" i="1"/>
  <c r="X212" i="1"/>
  <c r="X140" i="1"/>
  <c r="X80" i="1"/>
  <c r="X434" i="1"/>
  <c r="X392" i="1"/>
  <c r="X350" i="1"/>
  <c r="X278" i="1"/>
  <c r="X206" i="1"/>
  <c r="X134" i="1"/>
  <c r="Y75" i="1"/>
  <c r="Y39" i="1"/>
  <c r="X500" i="1"/>
  <c r="X428" i="1"/>
  <c r="Y387" i="1"/>
  <c r="X344" i="1"/>
  <c r="X272" i="1"/>
  <c r="X200" i="1"/>
  <c r="X128" i="1"/>
  <c r="X74" i="1"/>
  <c r="X38" i="1"/>
  <c r="X494" i="1"/>
  <c r="X422" i="1"/>
  <c r="X386" i="1"/>
  <c r="X338" i="1"/>
  <c r="X266" i="1"/>
  <c r="X194" i="1"/>
  <c r="X122" i="1"/>
  <c r="Y69" i="1"/>
  <c r="Y33" i="1"/>
  <c r="X488" i="1"/>
  <c r="Y417" i="1"/>
  <c r="Y381" i="1"/>
  <c r="X332" i="1"/>
  <c r="X260" i="1"/>
  <c r="X188" i="1"/>
  <c r="X116" i="1"/>
  <c r="X68" i="1"/>
  <c r="X32" i="1"/>
  <c r="X482" i="1"/>
  <c r="X416" i="1"/>
  <c r="X380" i="1"/>
  <c r="X326" i="1"/>
  <c r="X254" i="1"/>
  <c r="X182" i="1"/>
  <c r="X110" i="1"/>
  <c r="Y63" i="1"/>
  <c r="Y27" i="1"/>
  <c r="X476" i="1"/>
  <c r="Y411" i="1"/>
  <c r="Y375" i="1"/>
  <c r="X320" i="1"/>
  <c r="X248" i="1"/>
  <c r="X176" i="1"/>
  <c r="X104" i="1"/>
  <c r="X62" i="1"/>
  <c r="X26" i="1"/>
  <c r="X470" i="1"/>
  <c r="X410" i="1"/>
  <c r="X374" i="1"/>
  <c r="X314" i="1"/>
  <c r="X242" i="1"/>
  <c r="X170" i="1"/>
  <c r="X98" i="1"/>
  <c r="Y57" i="1"/>
  <c r="Y21" i="1"/>
  <c r="X464" i="1"/>
  <c r="Y405" i="1"/>
  <c r="Y369" i="1"/>
  <c r="X308" i="1"/>
  <c r="X236" i="1"/>
  <c r="X164" i="1"/>
  <c r="X92" i="1"/>
  <c r="X56" i="1"/>
  <c r="X458" i="1"/>
  <c r="X404" i="1"/>
  <c r="X368" i="1"/>
  <c r="X302" i="1"/>
  <c r="X230" i="1"/>
  <c r="X158" i="1"/>
  <c r="Y87" i="1"/>
  <c r="Y51" i="1"/>
  <c r="X14" i="1"/>
  <c r="Y495" i="1"/>
  <c r="Y489" i="1"/>
  <c r="Y483" i="1"/>
  <c r="Y477" i="1"/>
  <c r="Y471" i="1"/>
  <c r="Y465" i="1"/>
  <c r="Y459" i="1"/>
  <c r="Y453" i="1"/>
  <c r="Y447" i="1"/>
  <c r="Y441" i="1"/>
  <c r="Y435" i="1"/>
  <c r="Y429" i="1"/>
  <c r="Y423" i="1"/>
  <c r="Y357" i="1"/>
  <c r="Y351" i="1"/>
  <c r="Y345" i="1"/>
  <c r="Y339" i="1"/>
  <c r="Y333" i="1"/>
  <c r="Y327" i="1"/>
  <c r="Y321" i="1"/>
  <c r="Y315" i="1"/>
  <c r="Y309" i="1"/>
  <c r="Y303" i="1"/>
  <c r="Y297" i="1"/>
  <c r="Y291" i="1"/>
  <c r="Y285" i="1"/>
  <c r="Y279" i="1"/>
  <c r="Y273" i="1"/>
  <c r="Y267" i="1"/>
  <c r="Y261" i="1"/>
  <c r="Y255" i="1"/>
  <c r="Y249" i="1"/>
  <c r="Y243" i="1"/>
  <c r="Y237" i="1"/>
  <c r="Y231" i="1"/>
  <c r="Y225" i="1"/>
  <c r="Y219" i="1"/>
  <c r="Y213" i="1"/>
  <c r="Y207" i="1"/>
  <c r="Y201" i="1"/>
  <c r="Y195" i="1"/>
  <c r="Y189" i="1"/>
  <c r="Y183" i="1"/>
  <c r="Y177" i="1"/>
  <c r="Y171" i="1"/>
  <c r="Y165" i="1"/>
  <c r="Y159" i="1"/>
  <c r="Y153" i="1"/>
  <c r="Y147" i="1"/>
  <c r="Y141" i="1"/>
  <c r="Y135" i="1"/>
  <c r="Y129" i="1"/>
  <c r="Y123" i="1"/>
  <c r="Y117" i="1"/>
  <c r="Y111" i="1"/>
  <c r="Y105" i="1"/>
  <c r="Y99" i="1"/>
  <c r="Y93" i="1"/>
  <c r="Y15" i="1"/>
  <c r="S91" i="1"/>
  <c r="Y499" i="1"/>
  <c r="Y493" i="1"/>
  <c r="Y487" i="1"/>
  <c r="Y481" i="1"/>
  <c r="Y475" i="1"/>
  <c r="Y469" i="1"/>
  <c r="Y463" i="1"/>
  <c r="Y457" i="1"/>
  <c r="Y451" i="1"/>
  <c r="Y445" i="1"/>
  <c r="Y439" i="1"/>
  <c r="Y433" i="1"/>
  <c r="Y427" i="1"/>
  <c r="Y421" i="1"/>
  <c r="Y415" i="1"/>
  <c r="Y409" i="1"/>
  <c r="Y403" i="1"/>
  <c r="Y397" i="1"/>
  <c r="Y391" i="1"/>
  <c r="Y385" i="1"/>
  <c r="Y379" i="1"/>
  <c r="Y373" i="1"/>
  <c r="Y367" i="1"/>
  <c r="Y361" i="1"/>
  <c r="Y355" i="1"/>
  <c r="Y349" i="1"/>
  <c r="Y343" i="1"/>
  <c r="Y337" i="1"/>
  <c r="Y331" i="1"/>
  <c r="Y325" i="1"/>
  <c r="Y319" i="1"/>
  <c r="Y313" i="1"/>
  <c r="Y307" i="1"/>
  <c r="Y301" i="1"/>
  <c r="Y295" i="1"/>
  <c r="Y289" i="1"/>
  <c r="Y283" i="1"/>
  <c r="Y277" i="1"/>
  <c r="Y271" i="1"/>
  <c r="Y265" i="1"/>
  <c r="Y259" i="1"/>
  <c r="Y253" i="1"/>
  <c r="Y247" i="1"/>
  <c r="Y241" i="1"/>
  <c r="Y235" i="1"/>
  <c r="Y229" i="1"/>
  <c r="Y223" i="1"/>
  <c r="Y217" i="1"/>
  <c r="Y211" i="1"/>
  <c r="Y205" i="1"/>
  <c r="Y199" i="1"/>
  <c r="Y193" i="1"/>
  <c r="Y187" i="1"/>
  <c r="Y181" i="1"/>
  <c r="Y175" i="1"/>
  <c r="Y169" i="1"/>
  <c r="Y163" i="1"/>
  <c r="Y157" i="1"/>
  <c r="Y151" i="1"/>
  <c r="Y145" i="1"/>
  <c r="Y139" i="1"/>
  <c r="Y133" i="1"/>
  <c r="Y127" i="1"/>
  <c r="Y121" i="1"/>
  <c r="Y115" i="1"/>
  <c r="Y109" i="1"/>
  <c r="Y103" i="1"/>
  <c r="Y97" i="1"/>
  <c r="Y91" i="1"/>
  <c r="Y85" i="1"/>
  <c r="Y79" i="1"/>
  <c r="Y73" i="1"/>
  <c r="Y67" i="1"/>
  <c r="Y61" i="1"/>
  <c r="Y55" i="1"/>
  <c r="Y49" i="1"/>
  <c r="Y43" i="1"/>
  <c r="Y37" i="1"/>
  <c r="Y31" i="1"/>
  <c r="Y25" i="1"/>
  <c r="Y19" i="1"/>
  <c r="Y13" i="1"/>
  <c r="Y498" i="1"/>
  <c r="Y492" i="1"/>
  <c r="Y486" i="1"/>
  <c r="Y480" i="1"/>
  <c r="Y474" i="1"/>
  <c r="Y468" i="1"/>
  <c r="Y462" i="1"/>
  <c r="Y456" i="1"/>
  <c r="Y450" i="1"/>
  <c r="Y444" i="1"/>
  <c r="Y438" i="1"/>
  <c r="Y432" i="1"/>
  <c r="Y426" i="1"/>
  <c r="Y420" i="1"/>
  <c r="Y414" i="1"/>
  <c r="Y408" i="1"/>
  <c r="Y402" i="1"/>
  <c r="Y396" i="1"/>
  <c r="Y390" i="1"/>
  <c r="Y384" i="1"/>
  <c r="Y378" i="1"/>
  <c r="Y372" i="1"/>
  <c r="Y366" i="1"/>
  <c r="Y360" i="1"/>
  <c r="Y354" i="1"/>
  <c r="Y348" i="1"/>
  <c r="Y342" i="1"/>
  <c r="Y336" i="1"/>
  <c r="Y330" i="1"/>
  <c r="Y324" i="1"/>
  <c r="Y318" i="1"/>
  <c r="Y312" i="1"/>
  <c r="Y306" i="1"/>
  <c r="Y300" i="1"/>
  <c r="Y294" i="1"/>
  <c r="Y288" i="1"/>
  <c r="Y282" i="1"/>
  <c r="Y276" i="1"/>
  <c r="Y270" i="1"/>
  <c r="Y264" i="1"/>
  <c r="Y258" i="1"/>
  <c r="Y252" i="1"/>
  <c r="Y246" i="1"/>
  <c r="Y240" i="1"/>
  <c r="Y234" i="1"/>
  <c r="Y228" i="1"/>
  <c r="Y222" i="1"/>
  <c r="Y216" i="1"/>
  <c r="Y210" i="1"/>
  <c r="Y204" i="1"/>
  <c r="Y198" i="1"/>
  <c r="Y192" i="1"/>
  <c r="Y186" i="1"/>
  <c r="Y180" i="1"/>
  <c r="Y174" i="1"/>
  <c r="Y168" i="1"/>
  <c r="Y162" i="1"/>
  <c r="Y156" i="1"/>
  <c r="Y150" i="1"/>
  <c r="Y144" i="1"/>
  <c r="Y138" i="1"/>
  <c r="Y132" i="1"/>
  <c r="Y126" i="1"/>
  <c r="Y120" i="1"/>
  <c r="Y114" i="1"/>
  <c r="Y108" i="1"/>
  <c r="Y102" i="1"/>
  <c r="Y96" i="1"/>
  <c r="Y90" i="1"/>
  <c r="Y84" i="1"/>
  <c r="Y78" i="1"/>
  <c r="Y72" i="1"/>
  <c r="Y66" i="1"/>
  <c r="Y60" i="1"/>
  <c r="Y54" i="1"/>
  <c r="Y48" i="1"/>
  <c r="Y42" i="1"/>
  <c r="Y36" i="1"/>
  <c r="Y30" i="1"/>
  <c r="Y24" i="1"/>
  <c r="Y18" i="1"/>
  <c r="Y12" i="1"/>
  <c r="Y497" i="1"/>
  <c r="Y491" i="1"/>
  <c r="Y485" i="1"/>
  <c r="Y479" i="1"/>
  <c r="Y473" i="1"/>
  <c r="Y467" i="1"/>
  <c r="Y461" i="1"/>
  <c r="Y455" i="1"/>
  <c r="Y449" i="1"/>
  <c r="Y443" i="1"/>
  <c r="Y437" i="1"/>
  <c r="Y431" i="1"/>
  <c r="Y425" i="1"/>
  <c r="Y419" i="1"/>
  <c r="Y413" i="1"/>
  <c r="Y407" i="1"/>
  <c r="Y401" i="1"/>
  <c r="Y395" i="1"/>
  <c r="Y389" i="1"/>
  <c r="Y383" i="1"/>
  <c r="Y377" i="1"/>
  <c r="Y371" i="1"/>
  <c r="Y365" i="1"/>
  <c r="Y359" i="1"/>
  <c r="Y353" i="1"/>
  <c r="Y347" i="1"/>
  <c r="Y341" i="1"/>
  <c r="Y335" i="1"/>
  <c r="Y329" i="1"/>
  <c r="Y323" i="1"/>
  <c r="Y317" i="1"/>
  <c r="Y311" i="1"/>
  <c r="Y305" i="1"/>
  <c r="Y299" i="1"/>
  <c r="Y293" i="1"/>
  <c r="Y287" i="1"/>
  <c r="Y281" i="1"/>
  <c r="Y275" i="1"/>
  <c r="Y269" i="1"/>
  <c r="Y263" i="1"/>
  <c r="Y257" i="1"/>
  <c r="Y251" i="1"/>
  <c r="Y245" i="1"/>
  <c r="Y239" i="1"/>
  <c r="Y233" i="1"/>
  <c r="Y227" i="1"/>
  <c r="Y221" i="1"/>
  <c r="Y215" i="1"/>
  <c r="Y209" i="1"/>
  <c r="Y203" i="1"/>
  <c r="Y197" i="1"/>
  <c r="Y191" i="1"/>
  <c r="Y185" i="1"/>
  <c r="Y179" i="1"/>
  <c r="Y173" i="1"/>
  <c r="Y167" i="1"/>
  <c r="Y161" i="1"/>
  <c r="Y155" i="1"/>
  <c r="Y149" i="1"/>
  <c r="Y143" i="1"/>
  <c r="Y137" i="1"/>
  <c r="Y131" i="1"/>
  <c r="Y125" i="1"/>
  <c r="Y119" i="1"/>
  <c r="Y113" i="1"/>
  <c r="Y107" i="1"/>
  <c r="Y101" i="1"/>
  <c r="Y95" i="1"/>
  <c r="Y89" i="1"/>
  <c r="Y83" i="1"/>
  <c r="Y77" i="1"/>
  <c r="Y71" i="1"/>
  <c r="Y65" i="1"/>
  <c r="Y59" i="1"/>
  <c r="Y53" i="1"/>
  <c r="Y47" i="1"/>
  <c r="Y41" i="1"/>
  <c r="Y35" i="1"/>
  <c r="Y29" i="1"/>
  <c r="Y23" i="1"/>
  <c r="Y17" i="1"/>
  <c r="Y11" i="1"/>
  <c r="Y496" i="1"/>
  <c r="Y490" i="1"/>
  <c r="Y484" i="1"/>
  <c r="Y478" i="1"/>
  <c r="Y472" i="1"/>
  <c r="Y466" i="1"/>
  <c r="Y460" i="1"/>
  <c r="Y454" i="1"/>
  <c r="Y448" i="1"/>
  <c r="Y442" i="1"/>
  <c r="Y436" i="1"/>
  <c r="Y430" i="1"/>
  <c r="Y424" i="1"/>
  <c r="Y418" i="1"/>
  <c r="Y412" i="1"/>
  <c r="Y406" i="1"/>
  <c r="Y400" i="1"/>
  <c r="Y394" i="1"/>
  <c r="Y388" i="1"/>
  <c r="Y382" i="1"/>
  <c r="Y376" i="1"/>
  <c r="Y370" i="1"/>
  <c r="Y364" i="1"/>
  <c r="Y358" i="1"/>
  <c r="Y352" i="1"/>
  <c r="Y346" i="1"/>
  <c r="Y340" i="1"/>
  <c r="Y334" i="1"/>
  <c r="Y328" i="1"/>
  <c r="Y322" i="1"/>
  <c r="Y316" i="1"/>
  <c r="Y310" i="1"/>
  <c r="Y304" i="1"/>
  <c r="Y298" i="1"/>
  <c r="Y292" i="1"/>
  <c r="Y286" i="1"/>
  <c r="Y280" i="1"/>
  <c r="Y274" i="1"/>
  <c r="Y268" i="1"/>
  <c r="Y262" i="1"/>
  <c r="Y256" i="1"/>
  <c r="Y250" i="1"/>
  <c r="Y244" i="1"/>
  <c r="Y238" i="1"/>
  <c r="Y232" i="1"/>
  <c r="Y226" i="1"/>
  <c r="Y220" i="1"/>
  <c r="Y214" i="1"/>
  <c r="Y208" i="1"/>
  <c r="Y202" i="1"/>
  <c r="Y196" i="1"/>
  <c r="Y190" i="1"/>
  <c r="Y184" i="1"/>
  <c r="Y178" i="1"/>
  <c r="Y172" i="1"/>
  <c r="Y166" i="1"/>
  <c r="Y160" i="1"/>
  <c r="Y154" i="1"/>
  <c r="Y148" i="1"/>
  <c r="Y142" i="1"/>
  <c r="Y136" i="1"/>
  <c r="Y130" i="1"/>
  <c r="Y124" i="1"/>
  <c r="Y118" i="1"/>
  <c r="Y112" i="1"/>
  <c r="Y106" i="1"/>
  <c r="Y100" i="1"/>
  <c r="Y94" i="1"/>
  <c r="Y88" i="1"/>
  <c r="Y82" i="1"/>
  <c r="Y76" i="1"/>
  <c r="Y70" i="1"/>
  <c r="Y64" i="1"/>
  <c r="Y58" i="1"/>
  <c r="Y52" i="1"/>
  <c r="Y46" i="1"/>
  <c r="Y40" i="1"/>
  <c r="Y34" i="1"/>
  <c r="Y28" i="1"/>
  <c r="Y22" i="1"/>
  <c r="Y16" i="1"/>
  <c r="Y10" i="1"/>
  <c r="P51" i="1"/>
  <c r="Q51" i="1" s="1"/>
  <c r="Y9" i="1"/>
  <c r="N161" i="1"/>
  <c r="O161" i="1" s="1"/>
  <c r="P91" i="1"/>
  <c r="Q91" i="1" s="1"/>
  <c r="Y8" i="1"/>
  <c r="R381" i="1"/>
  <c r="Y7" i="1"/>
  <c r="Y6" i="1"/>
  <c r="P252" i="1"/>
  <c r="Q252" i="1" s="1"/>
  <c r="P52" i="1"/>
  <c r="Q52" i="1" s="1"/>
  <c r="R365" i="1"/>
  <c r="S277" i="1"/>
  <c r="N436" i="1"/>
  <c r="O436" i="1" s="1"/>
  <c r="R379" i="1"/>
  <c r="R330" i="1"/>
  <c r="N91" i="1"/>
  <c r="O91" i="1" s="1"/>
  <c r="Y5" i="1"/>
  <c r="P421" i="1"/>
  <c r="Q421" i="1" s="1"/>
  <c r="P25" i="1"/>
  <c r="Q25" i="1" s="1"/>
  <c r="R416" i="1"/>
  <c r="P38" i="1"/>
  <c r="Q38" i="1" s="1"/>
  <c r="R436" i="1"/>
  <c r="R410" i="1"/>
  <c r="P397" i="1"/>
  <c r="Q397" i="1" s="1"/>
  <c r="P279" i="1"/>
  <c r="Q279" i="1" s="1"/>
  <c r="P126" i="1"/>
  <c r="Q126" i="1" s="1"/>
  <c r="P117" i="1"/>
  <c r="Q117" i="1" s="1"/>
  <c r="R477" i="1"/>
  <c r="P379" i="1"/>
  <c r="Q379" i="1" s="1"/>
  <c r="S311" i="1"/>
  <c r="P437" i="1"/>
  <c r="Q437" i="1" s="1"/>
  <c r="R355" i="1"/>
  <c r="R425" i="1"/>
  <c r="P387" i="1"/>
  <c r="Q387" i="1" s="1"/>
  <c r="R359" i="1"/>
  <c r="R349" i="1"/>
  <c r="S169" i="1"/>
  <c r="N100" i="1"/>
  <c r="O100" i="1" s="1"/>
  <c r="P384" i="1"/>
  <c r="Q384" i="1" s="1"/>
  <c r="P62" i="1"/>
  <c r="Q62" i="1" s="1"/>
  <c r="S10" i="1"/>
  <c r="P147" i="1"/>
  <c r="Q147" i="1" s="1"/>
  <c r="N129" i="1"/>
  <c r="O129" i="1" s="1"/>
  <c r="P100" i="1"/>
  <c r="Q100" i="1" s="1"/>
  <c r="P94" i="1"/>
  <c r="Q94" i="1" s="1"/>
  <c r="P483" i="1"/>
  <c r="Q483" i="1" s="1"/>
  <c r="S410" i="1"/>
  <c r="S377" i="1"/>
  <c r="P224" i="1"/>
  <c r="Q224" i="1" s="1"/>
  <c r="S193" i="1"/>
  <c r="S161" i="1"/>
  <c r="R119" i="1"/>
  <c r="P167" i="1"/>
  <c r="Q167" i="1" s="1"/>
  <c r="P465" i="1"/>
  <c r="Q465" i="1" s="1"/>
  <c r="P278" i="1"/>
  <c r="Q278" i="1" s="1"/>
  <c r="S263" i="1"/>
  <c r="N263" i="1"/>
  <c r="O263" i="1" s="1"/>
  <c r="P225" i="1"/>
  <c r="Q225" i="1" s="1"/>
  <c r="R184" i="1"/>
  <c r="P60" i="1"/>
  <c r="Q60" i="1" s="1"/>
  <c r="P436" i="1"/>
  <c r="Q436" i="1" s="1"/>
  <c r="P187" i="1"/>
  <c r="Q187" i="1" s="1"/>
  <c r="P23" i="1"/>
  <c r="Q23" i="1" s="1"/>
  <c r="P36" i="1"/>
  <c r="Q36" i="1" s="1"/>
  <c r="S24" i="1"/>
  <c r="P80" i="1"/>
  <c r="Q80" i="1" s="1"/>
  <c r="P405" i="1"/>
  <c r="Q405" i="1" s="1"/>
  <c r="P389" i="1"/>
  <c r="Q389" i="1" s="1"/>
  <c r="P198" i="1"/>
  <c r="Q198" i="1" s="1"/>
  <c r="P347" i="1"/>
  <c r="Q347" i="1" s="1"/>
  <c r="P337" i="1"/>
  <c r="Q337" i="1" s="1"/>
  <c r="R331" i="1"/>
  <c r="S208" i="1"/>
  <c r="P105" i="1"/>
  <c r="Q105" i="1" s="1"/>
  <c r="R38" i="1"/>
  <c r="P37" i="1"/>
  <c r="Q37" i="1" s="1"/>
  <c r="P485" i="1"/>
  <c r="Q485" i="1" s="1"/>
  <c r="N471" i="1"/>
  <c r="O471" i="1" s="1"/>
  <c r="P280" i="1"/>
  <c r="Q280" i="1" s="1"/>
  <c r="P68" i="1"/>
  <c r="Q68" i="1" s="1"/>
  <c r="N49" i="1"/>
  <c r="O49" i="1" s="1"/>
  <c r="N38" i="1"/>
  <c r="O38" i="1" s="1"/>
  <c r="P493" i="1"/>
  <c r="Q493" i="1" s="1"/>
  <c r="R467" i="1"/>
  <c r="N444" i="1"/>
  <c r="O444" i="1" s="1"/>
  <c r="P351" i="1"/>
  <c r="Q351" i="1" s="1"/>
  <c r="P309" i="1"/>
  <c r="Q309" i="1" s="1"/>
  <c r="R306" i="1"/>
  <c r="P302" i="1"/>
  <c r="Q302" i="1" s="1"/>
  <c r="P237" i="1"/>
  <c r="Q237" i="1" s="1"/>
  <c r="P138" i="1"/>
  <c r="Q138" i="1" s="1"/>
  <c r="N118" i="1"/>
  <c r="O118" i="1" s="1"/>
  <c r="N117" i="1"/>
  <c r="P39" i="1"/>
  <c r="Q39" i="1" s="1"/>
  <c r="S454" i="1"/>
  <c r="P66" i="1"/>
  <c r="Q66" i="1" s="1"/>
  <c r="P40" i="1"/>
  <c r="Q40" i="1" s="1"/>
  <c r="P467" i="1"/>
  <c r="Q467" i="1" s="1"/>
  <c r="P444" i="1"/>
  <c r="Q444" i="1" s="1"/>
  <c r="P441" i="1"/>
  <c r="Q441" i="1" s="1"/>
  <c r="P366" i="1"/>
  <c r="Q366" i="1" s="1"/>
  <c r="P306" i="1"/>
  <c r="Q306" i="1" s="1"/>
  <c r="R193" i="1"/>
  <c r="P152" i="1"/>
  <c r="Q152" i="1" s="1"/>
  <c r="P135" i="1"/>
  <c r="P118" i="1"/>
  <c r="Q118" i="1" s="1"/>
  <c r="P477" i="1"/>
  <c r="Q477" i="1" s="1"/>
  <c r="P461" i="1"/>
  <c r="Q461" i="1" s="1"/>
  <c r="R428" i="1"/>
  <c r="P169" i="1"/>
  <c r="Q169" i="1" s="1"/>
  <c r="P122" i="1"/>
  <c r="Q122" i="1" s="1"/>
  <c r="S36" i="1"/>
  <c r="S32" i="1"/>
  <c r="S18" i="1"/>
  <c r="R389" i="1"/>
  <c r="P321" i="1"/>
  <c r="Q321" i="1" s="1"/>
  <c r="R252" i="1"/>
  <c r="N201" i="1"/>
  <c r="O201" i="1" s="1"/>
  <c r="P163" i="1"/>
  <c r="Q163" i="1" s="1"/>
  <c r="S105" i="1"/>
  <c r="N101" i="1"/>
  <c r="O101" i="1" s="1"/>
  <c r="P93" i="1"/>
  <c r="Q93" i="1" s="1"/>
  <c r="S50" i="1"/>
  <c r="R36" i="1"/>
  <c r="R32" i="1"/>
  <c r="R18" i="1"/>
  <c r="S492" i="1"/>
  <c r="N485" i="1"/>
  <c r="O485" i="1" s="1"/>
  <c r="N252" i="1"/>
  <c r="P216" i="1"/>
  <c r="Q216" i="1" s="1"/>
  <c r="P213" i="1"/>
  <c r="Q213" i="1" s="1"/>
  <c r="S183" i="1"/>
  <c r="P146" i="1"/>
  <c r="Q146" i="1" s="1"/>
  <c r="P64" i="1"/>
  <c r="Q64" i="1" s="1"/>
  <c r="R58" i="1"/>
  <c r="N50" i="1"/>
  <c r="O50" i="1" s="1"/>
  <c r="P41" i="1"/>
  <c r="Q41" i="1" s="1"/>
  <c r="P21" i="1"/>
  <c r="Q21" i="1" s="1"/>
  <c r="P298" i="1"/>
  <c r="Q298" i="1" s="1"/>
  <c r="P193" i="1"/>
  <c r="P32" i="1"/>
  <c r="Q32" i="1" s="1"/>
  <c r="P432" i="1"/>
  <c r="Q432" i="1" s="1"/>
  <c r="P425" i="1"/>
  <c r="Q425" i="1" s="1"/>
  <c r="P393" i="1"/>
  <c r="Q393" i="1" s="1"/>
  <c r="P272" i="1"/>
  <c r="Q272" i="1" s="1"/>
  <c r="S117" i="1"/>
  <c r="P98" i="1"/>
  <c r="Q98" i="1" s="1"/>
  <c r="S66" i="1"/>
  <c r="P33" i="1"/>
  <c r="Q33" i="1" s="1"/>
  <c r="R480" i="1"/>
  <c r="R444" i="1"/>
  <c r="S437" i="1"/>
  <c r="R380" i="1"/>
  <c r="N379" i="1"/>
  <c r="S366" i="1"/>
  <c r="S280" i="1"/>
  <c r="R196" i="1"/>
  <c r="S118" i="1"/>
  <c r="R66" i="1"/>
  <c r="R56" i="1"/>
  <c r="S174" i="1"/>
  <c r="P166" i="1"/>
  <c r="Q166" i="1" s="1"/>
  <c r="N163" i="1"/>
  <c r="O163" i="1" s="1"/>
  <c r="P150" i="1"/>
  <c r="Q150" i="1" s="1"/>
  <c r="S115" i="1"/>
  <c r="P109" i="1"/>
  <c r="Q109" i="1" s="1"/>
  <c r="P67" i="1"/>
  <c r="Q67" i="1" s="1"/>
  <c r="P63" i="1"/>
  <c r="Q63" i="1" s="1"/>
  <c r="N60" i="1"/>
  <c r="O60" i="1" s="1"/>
  <c r="P45" i="1"/>
  <c r="Q45" i="1" s="1"/>
  <c r="N42" i="1"/>
  <c r="O42" i="1" s="1"/>
  <c r="N34" i="1"/>
  <c r="O34" i="1" s="1"/>
  <c r="R442" i="1"/>
  <c r="S413" i="1"/>
  <c r="N321" i="1"/>
  <c r="O321" i="1" s="1"/>
  <c r="R294" i="1"/>
  <c r="N213" i="1"/>
  <c r="O213" i="1" s="1"/>
  <c r="S187" i="1"/>
  <c r="N182" i="1"/>
  <c r="O182" i="1" s="1"/>
  <c r="N167" i="1"/>
  <c r="O167" i="1" s="1"/>
  <c r="N89" i="1"/>
  <c r="O89" i="1" s="1"/>
  <c r="S68" i="1"/>
  <c r="R54" i="1"/>
  <c r="N491" i="1"/>
  <c r="O491" i="1" s="1"/>
  <c r="S469" i="1"/>
  <c r="S453" i="1"/>
  <c r="R426" i="1"/>
  <c r="P424" i="1"/>
  <c r="Q424" i="1" s="1"/>
  <c r="P417" i="1"/>
  <c r="Q417" i="1" s="1"/>
  <c r="S414" i="1"/>
  <c r="R413" i="1"/>
  <c r="P382" i="1"/>
  <c r="Q382" i="1" s="1"/>
  <c r="P375" i="1"/>
  <c r="Q375" i="1" s="1"/>
  <c r="P371" i="1"/>
  <c r="Q371" i="1" s="1"/>
  <c r="P367" i="1"/>
  <c r="Q367" i="1" s="1"/>
  <c r="P363" i="1"/>
  <c r="Q363" i="1" s="1"/>
  <c r="S254" i="1"/>
  <c r="P253" i="1"/>
  <c r="Q253" i="1" s="1"/>
  <c r="R245" i="1"/>
  <c r="S191" i="1"/>
  <c r="N175" i="1"/>
  <c r="O175" i="1" s="1"/>
  <c r="P154" i="1"/>
  <c r="Q154" i="1" s="1"/>
  <c r="P139" i="1"/>
  <c r="Q139" i="1" s="1"/>
  <c r="P131" i="1"/>
  <c r="Q131" i="1" s="1"/>
  <c r="P114" i="1"/>
  <c r="Q114" i="1" s="1"/>
  <c r="N86" i="1"/>
  <c r="O86" i="1" s="1"/>
  <c r="N73" i="1"/>
  <c r="O73" i="1" s="1"/>
  <c r="P46" i="1"/>
  <c r="Q46" i="1" s="1"/>
  <c r="P29" i="1"/>
  <c r="Q29" i="1" s="1"/>
  <c r="S480" i="1"/>
  <c r="R469" i="1"/>
  <c r="R414" i="1"/>
  <c r="S408" i="1"/>
  <c r="S349" i="1"/>
  <c r="S222" i="1"/>
  <c r="N191" i="1"/>
  <c r="O191" i="1" s="1"/>
  <c r="N187" i="1"/>
  <c r="O187" i="1" s="1"/>
  <c r="S69" i="1"/>
  <c r="S56" i="1"/>
  <c r="N54" i="1"/>
  <c r="S26" i="1"/>
  <c r="P17" i="1"/>
  <c r="Q17" i="1" s="1"/>
  <c r="P439" i="1"/>
  <c r="Q439" i="1" s="1"/>
  <c r="N401" i="1"/>
  <c r="O401" i="1" s="1"/>
  <c r="S388" i="1"/>
  <c r="R369" i="1"/>
  <c r="P313" i="1"/>
  <c r="Q313" i="1" s="1"/>
  <c r="N291" i="1"/>
  <c r="O291" i="1" s="1"/>
  <c r="S259" i="1"/>
  <c r="R250" i="1"/>
  <c r="P245" i="1"/>
  <c r="Q245" i="1" s="1"/>
  <c r="P175" i="1"/>
  <c r="Q175" i="1" s="1"/>
  <c r="P95" i="1"/>
  <c r="Q95" i="1" s="1"/>
  <c r="P86" i="1"/>
  <c r="Q86" i="1" s="1"/>
  <c r="P77" i="1"/>
  <c r="Q77" i="1" s="1"/>
  <c r="P73" i="1"/>
  <c r="Q73" i="1" s="1"/>
  <c r="N70" i="1"/>
  <c r="O70" i="1" s="1"/>
  <c r="P495" i="1"/>
  <c r="Q495" i="1" s="1"/>
  <c r="P413" i="1"/>
  <c r="Q413" i="1" s="1"/>
  <c r="N409" i="1"/>
  <c r="O409" i="1" s="1"/>
  <c r="P408" i="1"/>
  <c r="Q408" i="1" s="1"/>
  <c r="P333" i="1"/>
  <c r="Q333" i="1" s="1"/>
  <c r="S329" i="1"/>
  <c r="P287" i="1"/>
  <c r="Q287" i="1" s="1"/>
  <c r="S251" i="1"/>
  <c r="P242" i="1"/>
  <c r="Q242" i="1" s="1"/>
  <c r="P207" i="1"/>
  <c r="Q207" i="1" s="1"/>
  <c r="P191" i="1"/>
  <c r="Q191" i="1" s="1"/>
  <c r="P69" i="1"/>
  <c r="Q69" i="1" s="1"/>
  <c r="P61" i="1"/>
  <c r="Q61" i="1" s="1"/>
  <c r="P54" i="1"/>
  <c r="Q54" i="1" s="1"/>
  <c r="P35" i="1"/>
  <c r="Q35" i="1" s="1"/>
  <c r="P369" i="1"/>
  <c r="Q369" i="1" s="1"/>
  <c r="P349" i="1"/>
  <c r="Q349" i="1" s="1"/>
  <c r="P345" i="1"/>
  <c r="Q345" i="1" s="1"/>
  <c r="P284" i="1"/>
  <c r="Q284" i="1" s="1"/>
  <c r="P250" i="1"/>
  <c r="Q250" i="1" s="1"/>
  <c r="P236" i="1"/>
  <c r="Q236" i="1" s="1"/>
  <c r="P172" i="1"/>
  <c r="Q172" i="1" s="1"/>
  <c r="P56" i="1"/>
  <c r="Q56" i="1" s="1"/>
  <c r="S40" i="1"/>
  <c r="P481" i="1"/>
  <c r="Q481" i="1" s="1"/>
  <c r="N467" i="1"/>
  <c r="O467" i="1" s="1"/>
  <c r="S457" i="1"/>
  <c r="N385" i="1"/>
  <c r="O385" i="1" s="1"/>
  <c r="N381" i="1"/>
  <c r="O381" i="1" s="1"/>
  <c r="N380" i="1"/>
  <c r="O380" i="1" s="1"/>
  <c r="P373" i="1"/>
  <c r="Q373" i="1" s="1"/>
  <c r="R366" i="1"/>
  <c r="U366" i="1" s="1"/>
  <c r="P329" i="1"/>
  <c r="Q329" i="1" s="1"/>
  <c r="P219" i="1"/>
  <c r="Q219" i="1" s="1"/>
  <c r="N162" i="1"/>
  <c r="O162" i="1" s="1"/>
  <c r="P149" i="1"/>
  <c r="Q149" i="1" s="1"/>
  <c r="P83" i="1"/>
  <c r="Q83" i="1" s="1"/>
  <c r="N58" i="1"/>
  <c r="O58" i="1" s="1"/>
  <c r="P57" i="1"/>
  <c r="Q57" i="1" s="1"/>
  <c r="S46" i="1"/>
  <c r="R40" i="1"/>
  <c r="P18" i="1"/>
  <c r="Q18" i="1" s="1"/>
  <c r="P457" i="1"/>
  <c r="Q457" i="1" s="1"/>
  <c r="R375" i="1"/>
  <c r="R282" i="1"/>
  <c r="P267" i="1"/>
  <c r="Q267" i="1" s="1"/>
  <c r="P184" i="1"/>
  <c r="Q184" i="1" s="1"/>
  <c r="S135" i="1"/>
  <c r="R46" i="1"/>
  <c r="P471" i="1"/>
  <c r="Q471" i="1" s="1"/>
  <c r="N457" i="1"/>
  <c r="O457" i="1" s="1"/>
  <c r="R437" i="1"/>
  <c r="N424" i="1"/>
  <c r="O424" i="1" s="1"/>
  <c r="N417" i="1"/>
  <c r="O417" i="1" s="1"/>
  <c r="P416" i="1"/>
  <c r="Q416" i="1" s="1"/>
  <c r="N375" i="1"/>
  <c r="O375" i="1" s="1"/>
  <c r="N367" i="1"/>
  <c r="O367" i="1" s="1"/>
  <c r="P339" i="1"/>
  <c r="Q339" i="1" s="1"/>
  <c r="S320" i="1"/>
  <c r="P315" i="1"/>
  <c r="Q315" i="1" s="1"/>
  <c r="P277" i="1"/>
  <c r="Q277" i="1" s="1"/>
  <c r="S253" i="1"/>
  <c r="R248" i="1"/>
  <c r="R135" i="1"/>
  <c r="O62" i="1"/>
  <c r="S442" i="1"/>
  <c r="R397" i="1"/>
  <c r="N396" i="1"/>
  <c r="O396" i="1" s="1"/>
  <c r="S365" i="1"/>
  <c r="N310" i="1"/>
  <c r="O310" i="1" s="1"/>
  <c r="P291" i="1"/>
  <c r="Q291" i="1" s="1"/>
  <c r="S279" i="1"/>
  <c r="R201" i="1"/>
  <c r="R22" i="1"/>
  <c r="N479" i="1"/>
  <c r="O479" i="1" s="1"/>
  <c r="P473" i="1"/>
  <c r="Q473" i="1" s="1"/>
  <c r="N460" i="1"/>
  <c r="O460" i="1" s="1"/>
  <c r="P451" i="1"/>
  <c r="Q451" i="1" s="1"/>
  <c r="P448" i="1"/>
  <c r="Q448" i="1" s="1"/>
  <c r="P433" i="1"/>
  <c r="Q433" i="1" s="1"/>
  <c r="R408" i="1"/>
  <c r="N405" i="1"/>
  <c r="O405" i="1" s="1"/>
  <c r="N355" i="1"/>
  <c r="O355" i="1" s="1"/>
  <c r="N343" i="1"/>
  <c r="O343" i="1" s="1"/>
  <c r="P341" i="1"/>
  <c r="Q341" i="1" s="1"/>
  <c r="S330" i="1"/>
  <c r="P268" i="1"/>
  <c r="Q268" i="1" s="1"/>
  <c r="P256" i="1"/>
  <c r="Q256" i="1" s="1"/>
  <c r="P195" i="1"/>
  <c r="Q195" i="1" s="1"/>
  <c r="S184" i="1"/>
  <c r="P179" i="1"/>
  <c r="Q179" i="1" s="1"/>
  <c r="P171" i="1"/>
  <c r="Q171" i="1" s="1"/>
  <c r="P151" i="1"/>
  <c r="Q151" i="1" s="1"/>
  <c r="P123" i="1"/>
  <c r="Q123" i="1" s="1"/>
  <c r="N119" i="1"/>
  <c r="O119" i="1" s="1"/>
  <c r="P106" i="1"/>
  <c r="Q106" i="1" s="1"/>
  <c r="P76" i="1"/>
  <c r="Q76" i="1" s="1"/>
  <c r="P74" i="1"/>
  <c r="Q74" i="1" s="1"/>
  <c r="R78" i="1"/>
  <c r="P44" i="1"/>
  <c r="Q44" i="1" s="1"/>
  <c r="P31" i="1"/>
  <c r="Q31" i="1" s="1"/>
  <c r="P22" i="1"/>
  <c r="Q22" i="1" s="1"/>
  <c r="P475" i="1"/>
  <c r="Q475" i="1" s="1"/>
  <c r="P469" i="1"/>
  <c r="Q469" i="1" s="1"/>
  <c r="R453" i="1"/>
  <c r="S445" i="1"/>
  <c r="R377" i="1"/>
  <c r="P365" i="1"/>
  <c r="Q365" i="1" s="1"/>
  <c r="R362" i="1"/>
  <c r="R351" i="1"/>
  <c r="N331" i="1"/>
  <c r="O331" i="1" s="1"/>
  <c r="N259" i="1"/>
  <c r="O259" i="1" s="1"/>
  <c r="P258" i="1"/>
  <c r="Q258" i="1" s="1"/>
  <c r="N251" i="1"/>
  <c r="O251" i="1" s="1"/>
  <c r="N231" i="1"/>
  <c r="O231" i="1" s="1"/>
  <c r="N183" i="1"/>
  <c r="O183" i="1" s="1"/>
  <c r="S163" i="1"/>
  <c r="S162" i="1"/>
  <c r="P96" i="1"/>
  <c r="Q96" i="1" s="1"/>
  <c r="N92" i="1"/>
  <c r="O92" i="1" s="1"/>
  <c r="R70" i="1"/>
  <c r="P24" i="1"/>
  <c r="Q24" i="1" s="1"/>
  <c r="P453" i="1"/>
  <c r="Q453" i="1" s="1"/>
  <c r="S446" i="1"/>
  <c r="R445" i="1"/>
  <c r="R401" i="1"/>
  <c r="R393" i="1"/>
  <c r="P377" i="1"/>
  <c r="Q377" i="1" s="1"/>
  <c r="N351" i="1"/>
  <c r="O351" i="1" s="1"/>
  <c r="N329" i="1"/>
  <c r="O329" i="1" s="1"/>
  <c r="P227" i="1"/>
  <c r="Q227" i="1" s="1"/>
  <c r="P222" i="1"/>
  <c r="Q222" i="1" s="1"/>
  <c r="S186" i="1"/>
  <c r="N121" i="1"/>
  <c r="O121" i="1" s="1"/>
  <c r="P119" i="1"/>
  <c r="Q119" i="1" s="1"/>
  <c r="N96" i="1"/>
  <c r="O96" i="1" s="1"/>
  <c r="S16" i="1"/>
  <c r="S498" i="1"/>
  <c r="S462" i="1"/>
  <c r="R446" i="1"/>
  <c r="S430" i="1"/>
  <c r="R429" i="1"/>
  <c r="N428" i="1"/>
  <c r="O428" i="1" s="1"/>
  <c r="N421" i="1"/>
  <c r="O421" i="1" s="1"/>
  <c r="S412" i="1"/>
  <c r="P409" i="1"/>
  <c r="Q409" i="1" s="1"/>
  <c r="S402" i="1"/>
  <c r="P401" i="1"/>
  <c r="Q401" i="1" s="1"/>
  <c r="S400" i="1"/>
  <c r="N369" i="1"/>
  <c r="O369" i="1" s="1"/>
  <c r="R345" i="1"/>
  <c r="R339" i="1"/>
  <c r="S276" i="1"/>
  <c r="S131" i="1"/>
  <c r="P107" i="1"/>
  <c r="Q107" i="1" s="1"/>
  <c r="S64" i="1"/>
  <c r="S62" i="1"/>
  <c r="S28" i="1"/>
  <c r="S449" i="1"/>
  <c r="R430" i="1"/>
  <c r="N429" i="1"/>
  <c r="O429" i="1" s="1"/>
  <c r="P376" i="1"/>
  <c r="Q376" i="1" s="1"/>
  <c r="N345" i="1"/>
  <c r="O345" i="1" s="1"/>
  <c r="N339" i="1"/>
  <c r="O339" i="1" s="1"/>
  <c r="P331" i="1"/>
  <c r="Q331" i="1" s="1"/>
  <c r="P330" i="1"/>
  <c r="Q330" i="1" s="1"/>
  <c r="N320" i="1"/>
  <c r="O320" i="1" s="1"/>
  <c r="P299" i="1"/>
  <c r="Q299" i="1" s="1"/>
  <c r="S271" i="1"/>
  <c r="P259" i="1"/>
  <c r="Q259" i="1" s="1"/>
  <c r="N254" i="1"/>
  <c r="O254" i="1" s="1"/>
  <c r="P251" i="1"/>
  <c r="Q251" i="1" s="1"/>
  <c r="N233" i="1"/>
  <c r="O233" i="1" s="1"/>
  <c r="P228" i="1"/>
  <c r="Q228" i="1" s="1"/>
  <c r="R208" i="1"/>
  <c r="P102" i="1"/>
  <c r="Q102" i="1" s="1"/>
  <c r="N80" i="1"/>
  <c r="O80" i="1" s="1"/>
  <c r="R62" i="1"/>
  <c r="R28" i="1"/>
  <c r="R449" i="1"/>
  <c r="S315" i="1"/>
  <c r="S284" i="1"/>
  <c r="S283" i="1"/>
  <c r="S272" i="1"/>
  <c r="S179" i="1"/>
  <c r="N98" i="1"/>
  <c r="O98" i="1" s="1"/>
  <c r="S74" i="1"/>
  <c r="N64" i="1"/>
  <c r="O64" i="1" s="1"/>
  <c r="P13" i="1"/>
  <c r="Q13" i="1" s="1"/>
  <c r="R489" i="1"/>
  <c r="S473" i="1"/>
  <c r="P449" i="1"/>
  <c r="Q449" i="1" s="1"/>
  <c r="R448" i="1"/>
  <c r="P445" i="1"/>
  <c r="S433" i="1"/>
  <c r="R432" i="1"/>
  <c r="S417" i="1"/>
  <c r="P357" i="1"/>
  <c r="Q357" i="1" s="1"/>
  <c r="S341" i="1"/>
  <c r="S308" i="1"/>
  <c r="N306" i="1"/>
  <c r="O306" i="1" s="1"/>
  <c r="R284" i="1"/>
  <c r="P276" i="1"/>
  <c r="R272" i="1"/>
  <c r="S242" i="1"/>
  <c r="R238" i="1"/>
  <c r="S219" i="1"/>
  <c r="R172" i="1"/>
  <c r="S145" i="1"/>
  <c r="P143" i="1"/>
  <c r="Q143" i="1" s="1"/>
  <c r="S139" i="1"/>
  <c r="N114" i="1"/>
  <c r="O114" i="1" s="1"/>
  <c r="P108" i="1"/>
  <c r="Q108" i="1" s="1"/>
  <c r="S6" i="1"/>
  <c r="R473" i="1"/>
  <c r="N448" i="1"/>
  <c r="O448" i="1" s="1"/>
  <c r="S434" i="1"/>
  <c r="R433" i="1"/>
  <c r="P429" i="1"/>
  <c r="P412" i="1"/>
  <c r="Q412" i="1" s="1"/>
  <c r="S406" i="1"/>
  <c r="N384" i="1"/>
  <c r="O384" i="1" s="1"/>
  <c r="R341" i="1"/>
  <c r="N309" i="1"/>
  <c r="O309" i="1" s="1"/>
  <c r="R308" i="1"/>
  <c r="P266" i="1"/>
  <c r="Q266" i="1" s="1"/>
  <c r="S256" i="1"/>
  <c r="S248" i="1"/>
  <c r="N238" i="1"/>
  <c r="O238" i="1" s="1"/>
  <c r="P233" i="1"/>
  <c r="Q233" i="1" s="1"/>
  <c r="P204" i="1"/>
  <c r="Q204" i="1" s="1"/>
  <c r="N179" i="1"/>
  <c r="O179" i="1" s="1"/>
  <c r="S151" i="1"/>
  <c r="R139" i="1"/>
  <c r="S123" i="1"/>
  <c r="N74" i="1"/>
  <c r="O74" i="1" s="1"/>
  <c r="S500" i="1"/>
  <c r="N489" i="1"/>
  <c r="O489" i="1" s="1"/>
  <c r="R434" i="1"/>
  <c r="R424" i="1"/>
  <c r="S416" i="1"/>
  <c r="R406" i="1"/>
  <c r="S405" i="1"/>
  <c r="P381" i="1"/>
  <c r="Q381" i="1" s="1"/>
  <c r="R291" i="1"/>
  <c r="N219" i="1"/>
  <c r="O219" i="1" s="1"/>
  <c r="S195" i="1"/>
  <c r="N151" i="1"/>
  <c r="O151" i="1" s="1"/>
  <c r="S100" i="1"/>
  <c r="N30" i="1"/>
  <c r="O30" i="1" s="1"/>
  <c r="P28" i="1"/>
  <c r="Q28" i="1" s="1"/>
  <c r="S22" i="1"/>
  <c r="O404" i="1"/>
  <c r="O361" i="1"/>
  <c r="S496" i="1"/>
  <c r="N495" i="1"/>
  <c r="O495" i="1" s="1"/>
  <c r="N484" i="1"/>
  <c r="O484" i="1" s="1"/>
  <c r="N497" i="1"/>
  <c r="P491" i="1"/>
  <c r="Q491" i="1" s="1"/>
  <c r="P489" i="1"/>
  <c r="Q489" i="1" s="1"/>
  <c r="N481" i="1"/>
  <c r="O481" i="1" s="1"/>
  <c r="S477" i="1"/>
  <c r="N465" i="1"/>
  <c r="O465" i="1" s="1"/>
  <c r="R460" i="1"/>
  <c r="R458" i="1"/>
  <c r="R450" i="1"/>
  <c r="N440" i="1"/>
  <c r="P431" i="1"/>
  <c r="Q431" i="1" s="1"/>
  <c r="S426" i="1"/>
  <c r="P411" i="1"/>
  <c r="Q411" i="1" s="1"/>
  <c r="R394" i="1"/>
  <c r="S393" i="1"/>
  <c r="N388" i="1"/>
  <c r="O388" i="1" s="1"/>
  <c r="N383" i="1"/>
  <c r="O383" i="1" s="1"/>
  <c r="S383" i="1"/>
  <c r="S357" i="1"/>
  <c r="N357" i="1"/>
  <c r="O357" i="1" s="1"/>
  <c r="P355" i="1"/>
  <c r="Q355" i="1" s="1"/>
  <c r="S347" i="1"/>
  <c r="N347" i="1"/>
  <c r="O347" i="1" s="1"/>
  <c r="N296" i="1"/>
  <c r="S296" i="1"/>
  <c r="N461" i="1"/>
  <c r="S425" i="1"/>
  <c r="O189" i="1"/>
  <c r="S363" i="1"/>
  <c r="N363" i="1"/>
  <c r="O363" i="1" s="1"/>
  <c r="P459" i="1"/>
  <c r="Q459" i="1" s="1"/>
  <c r="P420" i="1"/>
  <c r="Q420" i="1" s="1"/>
  <c r="P404" i="1"/>
  <c r="Q404" i="1" s="1"/>
  <c r="R400" i="1"/>
  <c r="O377" i="1"/>
  <c r="S376" i="1"/>
  <c r="S335" i="1"/>
  <c r="R335" i="1"/>
  <c r="S327" i="1"/>
  <c r="N327" i="1"/>
  <c r="P440" i="1"/>
  <c r="Q440" i="1" s="1"/>
  <c r="S398" i="1"/>
  <c r="S392" i="1"/>
  <c r="S390" i="1"/>
  <c r="P388" i="1"/>
  <c r="Q388" i="1" s="1"/>
  <c r="P378" i="1"/>
  <c r="Q378" i="1" s="1"/>
  <c r="R376" i="1"/>
  <c r="S372" i="1"/>
  <c r="S353" i="1"/>
  <c r="N350" i="1"/>
  <c r="O350" i="1" s="1"/>
  <c r="R350" i="1"/>
  <c r="N304" i="1"/>
  <c r="R304" i="1"/>
  <c r="S304" i="1"/>
  <c r="P497" i="1"/>
  <c r="Q497" i="1" s="1"/>
  <c r="S485" i="1"/>
  <c r="P479" i="1"/>
  <c r="Q479" i="1" s="1"/>
  <c r="S476" i="1"/>
  <c r="R471" i="1"/>
  <c r="P460" i="1"/>
  <c r="Q460" i="1" s="1"/>
  <c r="P435" i="1"/>
  <c r="Q435" i="1" s="1"/>
  <c r="P428" i="1"/>
  <c r="Q428" i="1" s="1"/>
  <c r="S422" i="1"/>
  <c r="R421" i="1"/>
  <c r="R398" i="1"/>
  <c r="S397" i="1"/>
  <c r="P396" i="1"/>
  <c r="Q396" i="1" s="1"/>
  <c r="R392" i="1"/>
  <c r="R390" i="1"/>
  <c r="S389" i="1"/>
  <c r="P385" i="1"/>
  <c r="S374" i="1"/>
  <c r="S371" i="1"/>
  <c r="N371" i="1"/>
  <c r="O371" i="1" s="1"/>
  <c r="P370" i="1"/>
  <c r="Q370" i="1" s="1"/>
  <c r="O365" i="1"/>
  <c r="R343" i="1"/>
  <c r="R316" i="1"/>
  <c r="S316" i="1"/>
  <c r="S14" i="1"/>
  <c r="R14" i="1"/>
  <c r="R487" i="1"/>
  <c r="N476" i="1"/>
  <c r="O476" i="1" s="1"/>
  <c r="N475" i="1"/>
  <c r="S474" i="1"/>
  <c r="R422" i="1"/>
  <c r="N376" i="1"/>
  <c r="O376" i="1" s="1"/>
  <c r="N353" i="1"/>
  <c r="O353" i="1" s="1"/>
  <c r="P343" i="1"/>
  <c r="Q343" i="1" s="1"/>
  <c r="R337" i="1"/>
  <c r="S337" i="1"/>
  <c r="R361" i="1"/>
  <c r="S361" i="1"/>
  <c r="N487" i="1"/>
  <c r="O487" i="1" s="1"/>
  <c r="S465" i="1"/>
  <c r="R441" i="1"/>
  <c r="S373" i="1"/>
  <c r="N373" i="1"/>
  <c r="O373" i="1" s="1"/>
  <c r="O253" i="1"/>
  <c r="S404" i="1"/>
  <c r="S317" i="1"/>
  <c r="N317" i="1"/>
  <c r="O317" i="1" s="1"/>
  <c r="R317" i="1"/>
  <c r="S497" i="1"/>
  <c r="R481" i="1"/>
  <c r="S461" i="1"/>
  <c r="S420" i="1"/>
  <c r="R412" i="1"/>
  <c r="R404" i="1"/>
  <c r="P400" i="1"/>
  <c r="Q400" i="1" s="1"/>
  <c r="S358" i="1"/>
  <c r="R6" i="1"/>
  <c r="R495" i="1"/>
  <c r="P487" i="1"/>
  <c r="Q487" i="1" s="1"/>
  <c r="R484" i="1"/>
  <c r="P476" i="1"/>
  <c r="Q476" i="1" s="1"/>
  <c r="P443" i="1"/>
  <c r="Q443" i="1" s="1"/>
  <c r="R440" i="1"/>
  <c r="S438" i="1"/>
  <c r="N432" i="1"/>
  <c r="O432" i="1" s="1"/>
  <c r="R420" i="1"/>
  <c r="S418" i="1"/>
  <c r="R409" i="1"/>
  <c r="R402" i="1"/>
  <c r="S396" i="1"/>
  <c r="P392" i="1"/>
  <c r="Q392" i="1" s="1"/>
  <c r="S386" i="1"/>
  <c r="P361" i="1"/>
  <c r="Q361" i="1" s="1"/>
  <c r="N359" i="1"/>
  <c r="O359" i="1" s="1"/>
  <c r="R358" i="1"/>
  <c r="R357" i="1"/>
  <c r="R347" i="1"/>
  <c r="N346" i="1"/>
  <c r="O346" i="1" s="1"/>
  <c r="R346" i="1"/>
  <c r="R333" i="1"/>
  <c r="S333" i="1"/>
  <c r="S302" i="1"/>
  <c r="N302" i="1"/>
  <c r="R302" i="1"/>
  <c r="R296" i="1"/>
  <c r="R493" i="1"/>
  <c r="N493" i="1"/>
  <c r="O493" i="1" s="1"/>
  <c r="N483" i="1"/>
  <c r="O483" i="1" s="1"/>
  <c r="S450" i="1"/>
  <c r="N441" i="1"/>
  <c r="O441" i="1" s="1"/>
  <c r="R438" i="1"/>
  <c r="R418" i="1"/>
  <c r="S394" i="1"/>
  <c r="R386" i="1"/>
  <c r="S385" i="1"/>
  <c r="R363" i="1"/>
  <c r="O242" i="1"/>
  <c r="R382" i="1"/>
  <c r="P380" i="1"/>
  <c r="Q380" i="1" s="1"/>
  <c r="P359" i="1"/>
  <c r="Q359" i="1" s="1"/>
  <c r="N313" i="1"/>
  <c r="P303" i="1"/>
  <c r="Q303" i="1" s="1"/>
  <c r="R300" i="1"/>
  <c r="R298" i="1"/>
  <c r="N289" i="1"/>
  <c r="O289" i="1" s="1"/>
  <c r="P288" i="1"/>
  <c r="Q288" i="1" s="1"/>
  <c r="N266" i="1"/>
  <c r="O266" i="1" s="1"/>
  <c r="P249" i="1"/>
  <c r="Q249" i="1" s="1"/>
  <c r="N235" i="1"/>
  <c r="O235" i="1" s="1"/>
  <c r="S230" i="1"/>
  <c r="N224" i="1"/>
  <c r="O224" i="1" s="1"/>
  <c r="N222" i="1"/>
  <c r="O222" i="1" s="1"/>
  <c r="N220" i="1"/>
  <c r="O220" i="1" s="1"/>
  <c r="P215" i="1"/>
  <c r="Q215" i="1" s="1"/>
  <c r="N203" i="1"/>
  <c r="O203" i="1" s="1"/>
  <c r="P201" i="1"/>
  <c r="Q201" i="1" s="1"/>
  <c r="P180" i="1"/>
  <c r="Q180" i="1" s="1"/>
  <c r="R133" i="1"/>
  <c r="N133" i="1"/>
  <c r="O133" i="1" s="1"/>
  <c r="R202" i="1"/>
  <c r="S202" i="1"/>
  <c r="N200" i="1"/>
  <c r="O200" i="1" s="1"/>
  <c r="R200" i="1"/>
  <c r="N199" i="1"/>
  <c r="O199" i="1" s="1"/>
  <c r="P304" i="1"/>
  <c r="Q304" i="1" s="1"/>
  <c r="N300" i="1"/>
  <c r="N298" i="1"/>
  <c r="N292" i="1"/>
  <c r="O292" i="1" s="1"/>
  <c r="R279" i="1"/>
  <c r="P265" i="1"/>
  <c r="Q265" i="1" s="1"/>
  <c r="R253" i="1"/>
  <c r="P234" i="1"/>
  <c r="Q234" i="1" s="1"/>
  <c r="P232" i="1"/>
  <c r="Q232" i="1" s="1"/>
  <c r="R216" i="1"/>
  <c r="S216" i="1"/>
  <c r="S207" i="1"/>
  <c r="P202" i="1"/>
  <c r="Q202" i="1" s="1"/>
  <c r="R198" i="1"/>
  <c r="N198" i="1"/>
  <c r="O198" i="1" s="1"/>
  <c r="N147" i="1"/>
  <c r="R147" i="1"/>
  <c r="S147" i="1"/>
  <c r="P282" i="1"/>
  <c r="Q282" i="1" s="1"/>
  <c r="N181" i="1"/>
  <c r="O181" i="1" s="1"/>
  <c r="S181" i="1"/>
  <c r="N19" i="1"/>
  <c r="O19" i="1" s="1"/>
  <c r="R19" i="1"/>
  <c r="N282" i="1"/>
  <c r="O282" i="1" s="1"/>
  <c r="R242" i="1"/>
  <c r="P240" i="1"/>
  <c r="Q240" i="1" s="1"/>
  <c r="P239" i="1"/>
  <c r="Q239" i="1" s="1"/>
  <c r="P235" i="1"/>
  <c r="Q235" i="1" s="1"/>
  <c r="P220" i="1"/>
  <c r="Q220" i="1" s="1"/>
  <c r="S210" i="1"/>
  <c r="N207" i="1"/>
  <c r="O207" i="1" s="1"/>
  <c r="P203" i="1"/>
  <c r="P199" i="1"/>
  <c r="Q199" i="1" s="1"/>
  <c r="S189" i="1"/>
  <c r="R170" i="1"/>
  <c r="N170" i="1"/>
  <c r="O170" i="1" s="1"/>
  <c r="R164" i="1"/>
  <c r="S160" i="1"/>
  <c r="P134" i="1"/>
  <c r="Q134" i="1" s="1"/>
  <c r="P19" i="1"/>
  <c r="Q19" i="1" s="1"/>
  <c r="P353" i="1"/>
  <c r="Q353" i="1" s="1"/>
  <c r="P327" i="1"/>
  <c r="Q327" i="1" s="1"/>
  <c r="P300" i="1"/>
  <c r="Q300" i="1" s="1"/>
  <c r="N277" i="1"/>
  <c r="R274" i="1"/>
  <c r="S261" i="1"/>
  <c r="N260" i="1"/>
  <c r="O260" i="1" s="1"/>
  <c r="P254" i="1"/>
  <c r="Q254" i="1" s="1"/>
  <c r="P231" i="1"/>
  <c r="Q231" i="1" s="1"/>
  <c r="N227" i="1"/>
  <c r="O227" i="1" s="1"/>
  <c r="S213" i="1"/>
  <c r="R210" i="1"/>
  <c r="S165" i="1"/>
  <c r="R160" i="1"/>
  <c r="S159" i="1"/>
  <c r="N159" i="1"/>
  <c r="R159" i="1"/>
  <c r="R315" i="1"/>
  <c r="P286" i="1"/>
  <c r="Q286" i="1" s="1"/>
  <c r="N274" i="1"/>
  <c r="O274" i="1" s="1"/>
  <c r="N261" i="1"/>
  <c r="O261" i="1" s="1"/>
  <c r="R258" i="1"/>
  <c r="P238" i="1"/>
  <c r="Q238" i="1" s="1"/>
  <c r="P208" i="1"/>
  <c r="Q208" i="1" s="1"/>
  <c r="R171" i="1"/>
  <c r="N171" i="1"/>
  <c r="O171" i="1" s="1"/>
  <c r="R165" i="1"/>
  <c r="N149" i="1"/>
  <c r="O149" i="1" s="1"/>
  <c r="S149" i="1"/>
  <c r="R137" i="1"/>
  <c r="N137" i="1"/>
  <c r="O137" i="1" s="1"/>
  <c r="P130" i="1"/>
  <c r="Q130" i="1" s="1"/>
  <c r="S200" i="1"/>
  <c r="N176" i="1"/>
  <c r="O176" i="1" s="1"/>
  <c r="S176" i="1"/>
  <c r="R153" i="1"/>
  <c r="N153" i="1"/>
  <c r="O153" i="1" s="1"/>
  <c r="P20" i="1"/>
  <c r="Q20" i="1" s="1"/>
  <c r="N20" i="1"/>
  <c r="O20" i="1" s="1"/>
  <c r="R20" i="1"/>
  <c r="S20" i="1"/>
  <c r="P296" i="1"/>
  <c r="Q296" i="1" s="1"/>
  <c r="S268" i="1"/>
  <c r="P260" i="1"/>
  <c r="Q260" i="1" s="1"/>
  <c r="P247" i="1"/>
  <c r="Q247" i="1" s="1"/>
  <c r="P211" i="1"/>
  <c r="Q211" i="1" s="1"/>
  <c r="R189" i="1"/>
  <c r="P189" i="1"/>
  <c r="Q189" i="1" s="1"/>
  <c r="P153" i="1"/>
  <c r="Q153" i="1" s="1"/>
  <c r="R112" i="1"/>
  <c r="N112" i="1"/>
  <c r="O112" i="1" s="1"/>
  <c r="S112" i="1"/>
  <c r="R268" i="1"/>
  <c r="P200" i="1"/>
  <c r="R177" i="1"/>
  <c r="S177" i="1"/>
  <c r="P177" i="1"/>
  <c r="Q177" i="1" s="1"/>
  <c r="P160" i="1"/>
  <c r="Q160" i="1" s="1"/>
  <c r="P335" i="1"/>
  <c r="Q335" i="1" s="1"/>
  <c r="P317" i="1"/>
  <c r="Q317" i="1" s="1"/>
  <c r="R313" i="1"/>
  <c r="N303" i="1"/>
  <c r="O303" i="1" s="1"/>
  <c r="S289" i="1"/>
  <c r="N288" i="1"/>
  <c r="O288" i="1" s="1"/>
  <c r="S287" i="1"/>
  <c r="P274" i="1"/>
  <c r="Q274" i="1" s="1"/>
  <c r="R266" i="1"/>
  <c r="P264" i="1"/>
  <c r="Q264" i="1" s="1"/>
  <c r="N247" i="1"/>
  <c r="O247" i="1" s="1"/>
  <c r="N232" i="1"/>
  <c r="S231" i="1"/>
  <c r="S220" i="1"/>
  <c r="P212" i="1"/>
  <c r="Q212" i="1" s="1"/>
  <c r="P210" i="1"/>
  <c r="Q210" i="1" s="1"/>
  <c r="S204" i="1"/>
  <c r="S198" i="1"/>
  <c r="N195" i="1"/>
  <c r="R166" i="1"/>
  <c r="N166" i="1"/>
  <c r="O166" i="1" s="1"/>
  <c r="P165" i="1"/>
  <c r="Q165" i="1" s="1"/>
  <c r="N127" i="1"/>
  <c r="O127" i="1" s="1"/>
  <c r="P127" i="1"/>
  <c r="R127" i="1"/>
  <c r="S127" i="1"/>
  <c r="P75" i="1"/>
  <c r="Q75" i="1" s="1"/>
  <c r="R287" i="1"/>
  <c r="N250" i="1"/>
  <c r="O250" i="1" s="1"/>
  <c r="S235" i="1"/>
  <c r="R224" i="1"/>
  <c r="N216" i="1"/>
  <c r="O216" i="1" s="1"/>
  <c r="R204" i="1"/>
  <c r="S203" i="1"/>
  <c r="N202" i="1"/>
  <c r="O202" i="1" s="1"/>
  <c r="S199" i="1"/>
  <c r="N155" i="1"/>
  <c r="O155" i="1" s="1"/>
  <c r="R155" i="1"/>
  <c r="S155" i="1"/>
  <c r="P218" i="1"/>
  <c r="Q218" i="1" s="1"/>
  <c r="S175" i="1"/>
  <c r="S172" i="1"/>
  <c r="R152" i="1"/>
  <c r="P132" i="1"/>
  <c r="Q132" i="1" s="1"/>
  <c r="N131" i="1"/>
  <c r="O131" i="1" s="1"/>
  <c r="P129" i="1"/>
  <c r="Q129" i="1" s="1"/>
  <c r="P113" i="1"/>
  <c r="Q113" i="1" s="1"/>
  <c r="P111" i="1"/>
  <c r="Q111" i="1" s="1"/>
  <c r="R98" i="1"/>
  <c r="S96" i="1"/>
  <c r="P92" i="1"/>
  <c r="Q92" i="1" s="1"/>
  <c r="R83" i="1"/>
  <c r="S80" i="1"/>
  <c r="S78" i="1"/>
  <c r="N72" i="1"/>
  <c r="O72" i="1" s="1"/>
  <c r="P50" i="1"/>
  <c r="Q50" i="1" s="1"/>
  <c r="N44" i="1"/>
  <c r="P155" i="1"/>
  <c r="P136" i="1"/>
  <c r="Q136" i="1" s="1"/>
  <c r="P133" i="1"/>
  <c r="Q133" i="1" s="1"/>
  <c r="P112" i="1"/>
  <c r="Q112" i="1" s="1"/>
  <c r="P99" i="1"/>
  <c r="Q99" i="1" s="1"/>
  <c r="P137" i="1"/>
  <c r="Q137" i="1" s="1"/>
  <c r="S107" i="1"/>
  <c r="R68" i="1"/>
  <c r="P59" i="1"/>
  <c r="Q59" i="1" s="1"/>
  <c r="P42" i="1"/>
  <c r="Q42" i="1" s="1"/>
  <c r="R26" i="1"/>
  <c r="P186" i="1"/>
  <c r="Q186" i="1" s="1"/>
  <c r="P181" i="1"/>
  <c r="Q181" i="1" s="1"/>
  <c r="R169" i="1"/>
  <c r="S167" i="1"/>
  <c r="R145" i="1"/>
  <c r="S143" i="1"/>
  <c r="R123" i="1"/>
  <c r="R115" i="1"/>
  <c r="P101" i="1"/>
  <c r="Q101" i="1" s="1"/>
  <c r="P81" i="1"/>
  <c r="Q81" i="1" s="1"/>
  <c r="P78" i="1"/>
  <c r="Q78" i="1" s="1"/>
  <c r="N69" i="1"/>
  <c r="O69" i="1" s="1"/>
  <c r="S52" i="1"/>
  <c r="R48" i="1"/>
  <c r="S34" i="1"/>
  <c r="P30" i="1"/>
  <c r="Q30" i="1" s="1"/>
  <c r="R24" i="1"/>
  <c r="S158" i="1"/>
  <c r="R157" i="1"/>
  <c r="S156" i="1"/>
  <c r="P145" i="1"/>
  <c r="R143" i="1"/>
  <c r="N125" i="1"/>
  <c r="O125" i="1" s="1"/>
  <c r="P115" i="1"/>
  <c r="Q115" i="1" s="1"/>
  <c r="R110" i="1"/>
  <c r="N108" i="1"/>
  <c r="O108" i="1" s="1"/>
  <c r="N107" i="1"/>
  <c r="O107" i="1" s="1"/>
  <c r="N105" i="1"/>
  <c r="S88" i="1"/>
  <c r="N48" i="1"/>
  <c r="O48" i="1" s="1"/>
  <c r="P27" i="1"/>
  <c r="Q27" i="1" s="1"/>
  <c r="P183" i="1"/>
  <c r="Q183" i="1" s="1"/>
  <c r="P174" i="1"/>
  <c r="Q174" i="1" s="1"/>
  <c r="P162" i="1"/>
  <c r="Q162" i="1" s="1"/>
  <c r="P161" i="1"/>
  <c r="Q161" i="1" s="1"/>
  <c r="N158" i="1"/>
  <c r="O158" i="1" s="1"/>
  <c r="N156" i="1"/>
  <c r="O156" i="1" s="1"/>
  <c r="P141" i="1"/>
  <c r="Q141" i="1" s="1"/>
  <c r="P140" i="1"/>
  <c r="Q140" i="1" s="1"/>
  <c r="P121" i="1"/>
  <c r="Q121" i="1" s="1"/>
  <c r="N110" i="1"/>
  <c r="O110" i="1" s="1"/>
  <c r="N88" i="1"/>
  <c r="O88" i="1" s="1"/>
  <c r="P70" i="1"/>
  <c r="Q70" i="1" s="1"/>
  <c r="P58" i="1"/>
  <c r="Q58" i="1" s="1"/>
  <c r="P55" i="1"/>
  <c r="Q55" i="1" s="1"/>
  <c r="S49" i="1"/>
  <c r="P104" i="1"/>
  <c r="Q104" i="1" s="1"/>
  <c r="P47" i="1"/>
  <c r="Q47" i="1" s="1"/>
  <c r="S44" i="1"/>
  <c r="P170" i="1"/>
  <c r="Q170" i="1" s="1"/>
  <c r="P159" i="1"/>
  <c r="Q159" i="1" s="1"/>
  <c r="P125" i="1"/>
  <c r="Q125" i="1" s="1"/>
  <c r="R94" i="1"/>
  <c r="P88" i="1"/>
  <c r="Q88" i="1" s="1"/>
  <c r="S42" i="1"/>
  <c r="S30" i="1"/>
  <c r="P26" i="1"/>
  <c r="Q26" i="1" s="1"/>
  <c r="P158" i="1"/>
  <c r="Q158" i="1" s="1"/>
  <c r="P156" i="1"/>
  <c r="Q156" i="1" s="1"/>
  <c r="N154" i="1"/>
  <c r="O154" i="1" s="1"/>
  <c r="P110" i="1"/>
  <c r="Q110" i="1" s="1"/>
  <c r="S95" i="1"/>
  <c r="N94" i="1"/>
  <c r="O94" i="1" s="1"/>
  <c r="P90" i="1"/>
  <c r="Q90" i="1" s="1"/>
  <c r="S83" i="1"/>
  <c r="S60" i="1"/>
  <c r="P49" i="1"/>
  <c r="Q49" i="1" s="1"/>
  <c r="P34" i="1"/>
  <c r="Q34" i="1" s="1"/>
  <c r="O463" i="1"/>
  <c r="O496" i="1"/>
  <c r="O492" i="1"/>
  <c r="O500" i="1"/>
  <c r="O488" i="1"/>
  <c r="O472" i="1"/>
  <c r="P492" i="1"/>
  <c r="Q492" i="1" s="1"/>
  <c r="N468" i="1"/>
  <c r="N466" i="1"/>
  <c r="P466" i="1"/>
  <c r="Q466" i="1" s="1"/>
  <c r="P464" i="1"/>
  <c r="Q464" i="1" s="1"/>
  <c r="N499" i="1"/>
  <c r="P484" i="1"/>
  <c r="Q484" i="1" s="1"/>
  <c r="P480" i="1"/>
  <c r="Q480" i="1" s="1"/>
  <c r="R475" i="1"/>
  <c r="N470" i="1"/>
  <c r="P470" i="1"/>
  <c r="Q470" i="1" s="1"/>
  <c r="P395" i="1"/>
  <c r="Q395" i="1" s="1"/>
  <c r="P368" i="1"/>
  <c r="Q368" i="1" s="1"/>
  <c r="R368" i="1"/>
  <c r="N368" i="1"/>
  <c r="S368" i="1"/>
  <c r="P324" i="1"/>
  <c r="Q324" i="1" s="1"/>
  <c r="O312" i="1"/>
  <c r="P463" i="1"/>
  <c r="Q463" i="1" s="1"/>
  <c r="P455" i="1"/>
  <c r="Q455" i="1" s="1"/>
  <c r="P399" i="1"/>
  <c r="Q399" i="1" s="1"/>
  <c r="R325" i="1"/>
  <c r="S325" i="1"/>
  <c r="N325" i="1"/>
  <c r="R455" i="1"/>
  <c r="S455" i="1"/>
  <c r="R500" i="1"/>
  <c r="S490" i="1"/>
  <c r="S488" i="1"/>
  <c r="S486" i="1"/>
  <c r="P468" i="1"/>
  <c r="Q468" i="1" s="1"/>
  <c r="P452" i="1"/>
  <c r="Q452" i="1" s="1"/>
  <c r="N403" i="1"/>
  <c r="R403" i="1"/>
  <c r="S403" i="1"/>
  <c r="R494" i="1"/>
  <c r="R492" i="1"/>
  <c r="R488" i="1"/>
  <c r="S482" i="1"/>
  <c r="S478" i="1"/>
  <c r="O473" i="1"/>
  <c r="R464" i="1"/>
  <c r="R456" i="1"/>
  <c r="R451" i="1"/>
  <c r="S451" i="1"/>
  <c r="N451" i="1"/>
  <c r="P403" i="1"/>
  <c r="Q403" i="1" s="1"/>
  <c r="R463" i="1"/>
  <c r="S463" i="1"/>
  <c r="R496" i="1"/>
  <c r="N462" i="1"/>
  <c r="P462" i="1"/>
  <c r="Q462" i="1" s="1"/>
  <c r="N454" i="1"/>
  <c r="P454" i="1"/>
  <c r="Q454" i="1" s="1"/>
  <c r="R447" i="1"/>
  <c r="S447" i="1"/>
  <c r="N447" i="1"/>
  <c r="N407" i="1"/>
  <c r="R407" i="1"/>
  <c r="S407" i="1"/>
  <c r="P472" i="1"/>
  <c r="Q472" i="1" s="1"/>
  <c r="N7" i="1"/>
  <c r="S7" i="1"/>
  <c r="S472" i="1"/>
  <c r="S470" i="1"/>
  <c r="P447" i="1"/>
  <c r="Q447" i="1" s="1"/>
  <c r="N443" i="1"/>
  <c r="R443" i="1"/>
  <c r="S443" i="1"/>
  <c r="R439" i="1"/>
  <c r="S439" i="1"/>
  <c r="N439" i="1"/>
  <c r="P407" i="1"/>
  <c r="Q407" i="1" s="1"/>
  <c r="N15" i="1"/>
  <c r="S15" i="1"/>
  <c r="R472" i="1"/>
  <c r="R470" i="1"/>
  <c r="S468" i="1"/>
  <c r="S466" i="1"/>
  <c r="N464" i="1"/>
  <c r="R459" i="1"/>
  <c r="S459" i="1"/>
  <c r="N456" i="1"/>
  <c r="R435" i="1"/>
  <c r="S435" i="1"/>
  <c r="N435" i="1"/>
  <c r="O416" i="1"/>
  <c r="O392" i="1"/>
  <c r="N387" i="1"/>
  <c r="R387" i="1"/>
  <c r="S387" i="1"/>
  <c r="O316" i="1"/>
  <c r="N498" i="1"/>
  <c r="P498" i="1"/>
  <c r="Q498" i="1" s="1"/>
  <c r="O453" i="1"/>
  <c r="N431" i="1"/>
  <c r="R431" i="1"/>
  <c r="S431" i="1"/>
  <c r="N411" i="1"/>
  <c r="R411" i="1"/>
  <c r="S411" i="1"/>
  <c r="N370" i="1"/>
  <c r="R370" i="1"/>
  <c r="S370" i="1"/>
  <c r="N334" i="1"/>
  <c r="R334" i="1"/>
  <c r="S334" i="1"/>
  <c r="N490" i="1"/>
  <c r="P490" i="1"/>
  <c r="Q490" i="1" s="1"/>
  <c r="N486" i="1"/>
  <c r="P486" i="1"/>
  <c r="Q486" i="1" s="1"/>
  <c r="R452" i="1"/>
  <c r="N427" i="1"/>
  <c r="R427" i="1"/>
  <c r="S427" i="1"/>
  <c r="N391" i="1"/>
  <c r="R391" i="1"/>
  <c r="S391" i="1"/>
  <c r="R499" i="1"/>
  <c r="N494" i="1"/>
  <c r="P494" i="1"/>
  <c r="Q494" i="1" s="1"/>
  <c r="N12" i="1"/>
  <c r="R12" i="1"/>
  <c r="P500" i="1"/>
  <c r="Q500" i="1" s="1"/>
  <c r="R491" i="1"/>
  <c r="N482" i="1"/>
  <c r="P482" i="1"/>
  <c r="Q482" i="1" s="1"/>
  <c r="N478" i="1"/>
  <c r="P478" i="1"/>
  <c r="Q478" i="1" s="1"/>
  <c r="P427" i="1"/>
  <c r="Q427" i="1" s="1"/>
  <c r="N423" i="1"/>
  <c r="R423" i="1"/>
  <c r="S423" i="1"/>
  <c r="N419" i="1"/>
  <c r="R419" i="1"/>
  <c r="S419" i="1"/>
  <c r="N415" i="1"/>
  <c r="R415" i="1"/>
  <c r="S415" i="1"/>
  <c r="P391" i="1"/>
  <c r="Q391" i="1" s="1"/>
  <c r="N399" i="1"/>
  <c r="R399" i="1"/>
  <c r="S399" i="1"/>
  <c r="P499" i="1"/>
  <c r="Q499" i="1" s="1"/>
  <c r="P496" i="1"/>
  <c r="Q496" i="1" s="1"/>
  <c r="P488" i="1"/>
  <c r="Q488" i="1" s="1"/>
  <c r="R483" i="1"/>
  <c r="R479" i="1"/>
  <c r="N474" i="1"/>
  <c r="P474" i="1"/>
  <c r="Q474" i="1" s="1"/>
  <c r="N458" i="1"/>
  <c r="P458" i="1"/>
  <c r="Q458" i="1" s="1"/>
  <c r="P456" i="1"/>
  <c r="Q456" i="1" s="1"/>
  <c r="N455" i="1"/>
  <c r="N452" i="1"/>
  <c r="P423" i="1"/>
  <c r="Q423" i="1" s="1"/>
  <c r="P419" i="1"/>
  <c r="Q419" i="1" s="1"/>
  <c r="P415" i="1"/>
  <c r="Q415" i="1" s="1"/>
  <c r="N395" i="1"/>
  <c r="R395" i="1"/>
  <c r="S395" i="1"/>
  <c r="N324" i="1"/>
  <c r="R324" i="1"/>
  <c r="S324" i="1"/>
  <c r="S382" i="1"/>
  <c r="O378" i="1"/>
  <c r="R374" i="1"/>
  <c r="R367" i="1"/>
  <c r="P360" i="1"/>
  <c r="Q360" i="1" s="1"/>
  <c r="R360" i="1"/>
  <c r="N360" i="1"/>
  <c r="P354" i="1"/>
  <c r="Q354" i="1" s="1"/>
  <c r="P348" i="1"/>
  <c r="Q348" i="1" s="1"/>
  <c r="R348" i="1"/>
  <c r="N348" i="1"/>
  <c r="P342" i="1"/>
  <c r="Q342" i="1" s="1"/>
  <c r="P326" i="1"/>
  <c r="Q326" i="1" s="1"/>
  <c r="N301" i="1"/>
  <c r="S301" i="1"/>
  <c r="R301" i="1"/>
  <c r="P334" i="1"/>
  <c r="Q334" i="1" s="1"/>
  <c r="O299" i="1"/>
  <c r="P338" i="1"/>
  <c r="Q338" i="1" s="1"/>
  <c r="N323" i="1"/>
  <c r="P323" i="1"/>
  <c r="Q323" i="1" s="1"/>
  <c r="N297" i="1"/>
  <c r="S297" i="1"/>
  <c r="R297" i="1"/>
  <c r="O273" i="1"/>
  <c r="P362" i="1"/>
  <c r="Q362" i="1" s="1"/>
  <c r="P356" i="1"/>
  <c r="Q356" i="1" s="1"/>
  <c r="R356" i="1"/>
  <c r="N356" i="1"/>
  <c r="P350" i="1"/>
  <c r="Q350" i="1" s="1"/>
  <c r="P344" i="1"/>
  <c r="Q344" i="1" s="1"/>
  <c r="R344" i="1"/>
  <c r="N344" i="1"/>
  <c r="R383" i="1"/>
  <c r="P372" i="1"/>
  <c r="Q372" i="1" s="1"/>
  <c r="R372" i="1"/>
  <c r="S354" i="1"/>
  <c r="S342" i="1"/>
  <c r="S326" i="1"/>
  <c r="S322" i="1"/>
  <c r="R322" i="1"/>
  <c r="P322" i="1"/>
  <c r="Q322" i="1" s="1"/>
  <c r="P450" i="1"/>
  <c r="P446" i="1"/>
  <c r="Q446" i="1" s="1"/>
  <c r="P442" i="1"/>
  <c r="Q442" i="1" s="1"/>
  <c r="P438" i="1"/>
  <c r="Q438" i="1" s="1"/>
  <c r="P434" i="1"/>
  <c r="Q434" i="1" s="1"/>
  <c r="P430" i="1"/>
  <c r="Q430" i="1" s="1"/>
  <c r="P426" i="1"/>
  <c r="P422" i="1"/>
  <c r="Q422" i="1" s="1"/>
  <c r="P418" i="1"/>
  <c r="Q418" i="1" s="1"/>
  <c r="P414" i="1"/>
  <c r="Q414" i="1" s="1"/>
  <c r="P410" i="1"/>
  <c r="Q410" i="1" s="1"/>
  <c r="P406" i="1"/>
  <c r="Q406" i="1" s="1"/>
  <c r="P402" i="1"/>
  <c r="P398" i="1"/>
  <c r="Q398" i="1" s="1"/>
  <c r="P394" i="1"/>
  <c r="Q394" i="1" s="1"/>
  <c r="P390" i="1"/>
  <c r="P386" i="1"/>
  <c r="Q386" i="1" s="1"/>
  <c r="P383" i="1"/>
  <c r="Q383" i="1" s="1"/>
  <c r="P374" i="1"/>
  <c r="R354" i="1"/>
  <c r="R342" i="1"/>
  <c r="P328" i="1"/>
  <c r="Q328" i="1" s="1"/>
  <c r="R328" i="1"/>
  <c r="S328" i="1"/>
  <c r="N328" i="1"/>
  <c r="R326" i="1"/>
  <c r="S295" i="1"/>
  <c r="P295" i="1"/>
  <c r="Q295" i="1" s="1"/>
  <c r="R295" i="1"/>
  <c r="N295" i="1"/>
  <c r="O286" i="1"/>
  <c r="S262" i="1"/>
  <c r="R262" i="1"/>
  <c r="N262" i="1"/>
  <c r="O257" i="1"/>
  <c r="P332" i="1"/>
  <c r="Q332" i="1" s="1"/>
  <c r="R332" i="1"/>
  <c r="S332" i="1"/>
  <c r="N332" i="1"/>
  <c r="P319" i="1"/>
  <c r="Q319" i="1" s="1"/>
  <c r="R319" i="1"/>
  <c r="S319" i="1"/>
  <c r="N319" i="1"/>
  <c r="O268" i="1"/>
  <c r="S384" i="1"/>
  <c r="S378" i="1"/>
  <c r="P364" i="1"/>
  <c r="Q364" i="1" s="1"/>
  <c r="R364" i="1"/>
  <c r="N364" i="1"/>
  <c r="P358" i="1"/>
  <c r="Q358" i="1" s="1"/>
  <c r="P352" i="1"/>
  <c r="Q352" i="1" s="1"/>
  <c r="R352" i="1"/>
  <c r="N352" i="1"/>
  <c r="P346" i="1"/>
  <c r="Q346" i="1" s="1"/>
  <c r="P340" i="1"/>
  <c r="Q340" i="1" s="1"/>
  <c r="R340" i="1"/>
  <c r="N340" i="1"/>
  <c r="S338" i="1"/>
  <c r="P336" i="1"/>
  <c r="Q336" i="1" s="1"/>
  <c r="R336" i="1"/>
  <c r="S336" i="1"/>
  <c r="N336" i="1"/>
  <c r="N244" i="1"/>
  <c r="R244" i="1"/>
  <c r="S244" i="1"/>
  <c r="R384" i="1"/>
  <c r="R378" i="1"/>
  <c r="S362" i="1"/>
  <c r="S350" i="1"/>
  <c r="R338" i="1"/>
  <c r="S323" i="1"/>
  <c r="S314" i="1"/>
  <c r="N314" i="1"/>
  <c r="P314" i="1"/>
  <c r="Q314" i="1" s="1"/>
  <c r="R314" i="1"/>
  <c r="P307" i="1"/>
  <c r="Q307" i="1" s="1"/>
  <c r="R307" i="1"/>
  <c r="S307" i="1"/>
  <c r="N307" i="1"/>
  <c r="N305" i="1"/>
  <c r="S305" i="1"/>
  <c r="R305" i="1"/>
  <c r="S318" i="1"/>
  <c r="N318" i="1"/>
  <c r="P318" i="1"/>
  <c r="Q318" i="1" s="1"/>
  <c r="R312" i="1"/>
  <c r="S312" i="1"/>
  <c r="S270" i="1"/>
  <c r="N270" i="1"/>
  <c r="P270" i="1"/>
  <c r="Q270" i="1" s="1"/>
  <c r="R270" i="1"/>
  <c r="R246" i="1"/>
  <c r="S246" i="1"/>
  <c r="N246" i="1"/>
  <c r="P246" i="1"/>
  <c r="Q246" i="1" s="1"/>
  <c r="S356" i="1"/>
  <c r="S344" i="1"/>
  <c r="O338" i="1"/>
  <c r="R281" i="1"/>
  <c r="S281" i="1"/>
  <c r="N281" i="1"/>
  <c r="P316" i="1"/>
  <c r="Q316" i="1" s="1"/>
  <c r="P310" i="1"/>
  <c r="Q310" i="1" s="1"/>
  <c r="P293" i="1"/>
  <c r="Q293" i="1" s="1"/>
  <c r="R292" i="1"/>
  <c r="P290" i="1"/>
  <c r="Q290" i="1" s="1"/>
  <c r="R255" i="1"/>
  <c r="P255" i="1"/>
  <c r="Q255" i="1" s="1"/>
  <c r="S255" i="1"/>
  <c r="P305" i="1"/>
  <c r="Q305" i="1" s="1"/>
  <c r="P301" i="1"/>
  <c r="Q301" i="1" s="1"/>
  <c r="P297" i="1"/>
  <c r="Q297" i="1" s="1"/>
  <c r="R269" i="1"/>
  <c r="N269" i="1"/>
  <c r="P262" i="1"/>
  <c r="Q262" i="1" s="1"/>
  <c r="P244" i="1"/>
  <c r="Q244" i="1" s="1"/>
  <c r="N214" i="1"/>
  <c r="S214" i="1"/>
  <c r="R214" i="1"/>
  <c r="P312" i="1"/>
  <c r="Q312" i="1" s="1"/>
  <c r="R311" i="1"/>
  <c r="S286" i="1"/>
  <c r="R286" i="1"/>
  <c r="R285" i="1"/>
  <c r="N285" i="1"/>
  <c r="N226" i="1"/>
  <c r="R226" i="1"/>
  <c r="S226" i="1"/>
  <c r="N217" i="1"/>
  <c r="R217" i="1"/>
  <c r="S217" i="1"/>
  <c r="P325" i="1"/>
  <c r="Q325" i="1" s="1"/>
  <c r="R321" i="1"/>
  <c r="P311" i="1"/>
  <c r="Q311" i="1" s="1"/>
  <c r="R309" i="1"/>
  <c r="P294" i="1"/>
  <c r="Q294" i="1" s="1"/>
  <c r="S294" i="1"/>
  <c r="P292" i="1"/>
  <c r="Q292" i="1" s="1"/>
  <c r="P285" i="1"/>
  <c r="Q285" i="1" s="1"/>
  <c r="R275" i="1"/>
  <c r="P275" i="1"/>
  <c r="Q275" i="1" s="1"/>
  <c r="S275" i="1"/>
  <c r="R267" i="1"/>
  <c r="N267" i="1"/>
  <c r="S267" i="1"/>
  <c r="R288" i="1"/>
  <c r="S288" i="1"/>
  <c r="O234" i="1"/>
  <c r="P320" i="1"/>
  <c r="Q320" i="1" s="1"/>
  <c r="P308" i="1"/>
  <c r="Q308" i="1" s="1"/>
  <c r="S303" i="1"/>
  <c r="S299" i="1"/>
  <c r="N283" i="1"/>
  <c r="P283" i="1"/>
  <c r="Q283" i="1" s="1"/>
  <c r="R303" i="1"/>
  <c r="R299" i="1"/>
  <c r="R273" i="1"/>
  <c r="S273" i="1"/>
  <c r="R257" i="1"/>
  <c r="S257" i="1"/>
  <c r="O255" i="1"/>
  <c r="R310" i="1"/>
  <c r="P273" i="1"/>
  <c r="Q273" i="1" s="1"/>
  <c r="N264" i="1"/>
  <c r="R264" i="1"/>
  <c r="S264" i="1"/>
  <c r="P257" i="1"/>
  <c r="Q257" i="1" s="1"/>
  <c r="O236" i="1"/>
  <c r="N293" i="1"/>
  <c r="S293" i="1"/>
  <c r="S290" i="1"/>
  <c r="N290" i="1"/>
  <c r="P281" i="1"/>
  <c r="Q281" i="1" s="1"/>
  <c r="R280" i="1"/>
  <c r="R278" i="1"/>
  <c r="R276" i="1"/>
  <c r="S265" i="1"/>
  <c r="P263" i="1"/>
  <c r="Q263" i="1" s="1"/>
  <c r="R256" i="1"/>
  <c r="R234" i="1"/>
  <c r="S234" i="1"/>
  <c r="N230" i="1"/>
  <c r="S229" i="1"/>
  <c r="P226" i="1"/>
  <c r="Q226" i="1" s="1"/>
  <c r="R225" i="1"/>
  <c r="S225" i="1"/>
  <c r="N225" i="1"/>
  <c r="P217" i="1"/>
  <c r="Q217" i="1" s="1"/>
  <c r="P214" i="1"/>
  <c r="Q214" i="1" s="1"/>
  <c r="R211" i="1"/>
  <c r="N211" i="1"/>
  <c r="O178" i="1"/>
  <c r="O97" i="1"/>
  <c r="R249" i="1"/>
  <c r="S249" i="1"/>
  <c r="N249" i="1"/>
  <c r="S245" i="1"/>
  <c r="R239" i="1"/>
  <c r="N239" i="1"/>
  <c r="R212" i="1"/>
  <c r="S212" i="1"/>
  <c r="N212" i="1"/>
  <c r="R243" i="1"/>
  <c r="N243" i="1"/>
  <c r="R209" i="1"/>
  <c r="N209" i="1"/>
  <c r="S209" i="1"/>
  <c r="N278" i="1"/>
  <c r="N265" i="1"/>
  <c r="S260" i="1"/>
  <c r="P243" i="1"/>
  <c r="Q243" i="1" s="1"/>
  <c r="P230" i="1"/>
  <c r="Q230" i="1" s="1"/>
  <c r="P271" i="1"/>
  <c r="Q271" i="1" s="1"/>
  <c r="R240" i="1"/>
  <c r="S227" i="1"/>
  <c r="R223" i="1"/>
  <c r="S223" i="1"/>
  <c r="P289" i="1"/>
  <c r="Q289" i="1" s="1"/>
  <c r="P261" i="1"/>
  <c r="Q261" i="1" s="1"/>
  <c r="N258" i="1"/>
  <c r="P248" i="1"/>
  <c r="R237" i="1"/>
  <c r="N237" i="1"/>
  <c r="S236" i="1"/>
  <c r="R236" i="1"/>
  <c r="P223" i="1"/>
  <c r="Q223" i="1" s="1"/>
  <c r="N271" i="1"/>
  <c r="N240" i="1"/>
  <c r="R229" i="1"/>
  <c r="P229" i="1"/>
  <c r="Q229" i="1" s="1"/>
  <c r="S228" i="1"/>
  <c r="N228" i="1"/>
  <c r="R241" i="1"/>
  <c r="N241" i="1"/>
  <c r="P241" i="1"/>
  <c r="Q241" i="1" s="1"/>
  <c r="N192" i="1"/>
  <c r="R192" i="1"/>
  <c r="S192" i="1"/>
  <c r="P192" i="1"/>
  <c r="Q192" i="1" s="1"/>
  <c r="P269" i="1"/>
  <c r="Q269" i="1" s="1"/>
  <c r="S239" i="1"/>
  <c r="R185" i="1"/>
  <c r="S185" i="1"/>
  <c r="N185" i="1"/>
  <c r="S247" i="1"/>
  <c r="S233" i="1"/>
  <c r="S196" i="1"/>
  <c r="P194" i="1"/>
  <c r="Q194" i="1" s="1"/>
  <c r="O177" i="1"/>
  <c r="N197" i="1"/>
  <c r="R197" i="1"/>
  <c r="P185" i="1"/>
  <c r="Q185" i="1" s="1"/>
  <c r="R178" i="1"/>
  <c r="S178" i="1"/>
  <c r="O139" i="1"/>
  <c r="P197" i="1"/>
  <c r="Q197" i="1" s="1"/>
  <c r="O190" i="1"/>
  <c r="P178" i="1"/>
  <c r="Q178" i="1" s="1"/>
  <c r="R221" i="1"/>
  <c r="S188" i="1"/>
  <c r="N173" i="1"/>
  <c r="R173" i="1"/>
  <c r="S173" i="1"/>
  <c r="R232" i="1"/>
  <c r="S206" i="1"/>
  <c r="R205" i="1"/>
  <c r="P196" i="1"/>
  <c r="Q196" i="1" s="1"/>
  <c r="P173" i="1"/>
  <c r="Q173" i="1" s="1"/>
  <c r="O122" i="1"/>
  <c r="O116" i="1"/>
  <c r="P221" i="1"/>
  <c r="Q221" i="1" s="1"/>
  <c r="R206" i="1"/>
  <c r="P205" i="1"/>
  <c r="Q205" i="1" s="1"/>
  <c r="S194" i="1"/>
  <c r="R190" i="1"/>
  <c r="S190" i="1"/>
  <c r="N221" i="1"/>
  <c r="N205" i="1"/>
  <c r="N194" i="1"/>
  <c r="P190" i="1"/>
  <c r="Q190" i="1" s="1"/>
  <c r="O142" i="1"/>
  <c r="N188" i="1"/>
  <c r="P188" i="1"/>
  <c r="Q188" i="1" s="1"/>
  <c r="O126" i="1"/>
  <c r="O206" i="1"/>
  <c r="N180" i="1"/>
  <c r="R180" i="1"/>
  <c r="S180" i="1"/>
  <c r="S218" i="1"/>
  <c r="N218" i="1"/>
  <c r="R215" i="1"/>
  <c r="S215" i="1"/>
  <c r="N215" i="1"/>
  <c r="P209" i="1"/>
  <c r="Q209" i="1" s="1"/>
  <c r="P206" i="1"/>
  <c r="Q206" i="1" s="1"/>
  <c r="O160" i="1"/>
  <c r="S182" i="1"/>
  <c r="P157" i="1"/>
  <c r="Q157" i="1" s="1"/>
  <c r="S157" i="1"/>
  <c r="N136" i="1"/>
  <c r="R136" i="1"/>
  <c r="S136" i="1"/>
  <c r="N132" i="1"/>
  <c r="R132" i="1"/>
  <c r="S132" i="1"/>
  <c r="P128" i="1"/>
  <c r="Q128" i="1" s="1"/>
  <c r="R106" i="1"/>
  <c r="S106" i="1"/>
  <c r="N106" i="1"/>
  <c r="R142" i="1"/>
  <c r="P142" i="1"/>
  <c r="Q142" i="1" s="1"/>
  <c r="S142" i="1"/>
  <c r="S141" i="1"/>
  <c r="N141" i="1"/>
  <c r="O138" i="1"/>
  <c r="O134" i="1"/>
  <c r="O130" i="1"/>
  <c r="R176" i="1"/>
  <c r="S168" i="1"/>
  <c r="R150" i="1"/>
  <c r="N150" i="1"/>
  <c r="N148" i="1"/>
  <c r="R148" i="1"/>
  <c r="P148" i="1"/>
  <c r="Q148" i="1" s="1"/>
  <c r="S148" i="1"/>
  <c r="O169" i="1"/>
  <c r="R168" i="1"/>
  <c r="O146" i="1"/>
  <c r="N186" i="1"/>
  <c r="P182" i="1"/>
  <c r="Q182" i="1" s="1"/>
  <c r="P176" i="1"/>
  <c r="N174" i="1"/>
  <c r="P168" i="1"/>
  <c r="Q168" i="1" s="1"/>
  <c r="S164" i="1"/>
  <c r="O165" i="1"/>
  <c r="P164" i="1"/>
  <c r="Q164" i="1" s="1"/>
  <c r="R146" i="1"/>
  <c r="S146" i="1"/>
  <c r="O157" i="1"/>
  <c r="N120" i="1"/>
  <c r="R120" i="1"/>
  <c r="S120" i="1"/>
  <c r="O103" i="1"/>
  <c r="N124" i="1"/>
  <c r="R124" i="1"/>
  <c r="S124" i="1"/>
  <c r="P120" i="1"/>
  <c r="Q120" i="1" s="1"/>
  <c r="S150" i="1"/>
  <c r="N144" i="1"/>
  <c r="R144" i="1"/>
  <c r="P144" i="1"/>
  <c r="Q144" i="1" s="1"/>
  <c r="S144" i="1"/>
  <c r="R141" i="1"/>
  <c r="N128" i="1"/>
  <c r="R128" i="1"/>
  <c r="S128" i="1"/>
  <c r="P124" i="1"/>
  <c r="Q124" i="1" s="1"/>
  <c r="R103" i="1"/>
  <c r="S103" i="1"/>
  <c r="R149" i="1"/>
  <c r="S137" i="1"/>
  <c r="S133" i="1"/>
  <c r="S129" i="1"/>
  <c r="S125" i="1"/>
  <c r="S121" i="1"/>
  <c r="N102" i="1"/>
  <c r="R102" i="1"/>
  <c r="S102" i="1"/>
  <c r="R99" i="1"/>
  <c r="N99" i="1"/>
  <c r="S99" i="1"/>
  <c r="P116" i="1"/>
  <c r="Q116" i="1" s="1"/>
  <c r="S154" i="1"/>
  <c r="S152" i="1"/>
  <c r="R138" i="1"/>
  <c r="S138" i="1"/>
  <c r="R134" i="1"/>
  <c r="S134" i="1"/>
  <c r="R130" i="1"/>
  <c r="S130" i="1"/>
  <c r="R126" i="1"/>
  <c r="S126" i="1"/>
  <c r="R122" i="1"/>
  <c r="S122" i="1"/>
  <c r="R113" i="1"/>
  <c r="N113" i="1"/>
  <c r="S113" i="1"/>
  <c r="N111" i="1"/>
  <c r="R111" i="1"/>
  <c r="S111" i="1"/>
  <c r="R109" i="1"/>
  <c r="N109" i="1"/>
  <c r="S109" i="1"/>
  <c r="R84" i="1"/>
  <c r="N84" i="1"/>
  <c r="P84" i="1"/>
  <c r="Q84" i="1" s="1"/>
  <c r="S84" i="1"/>
  <c r="R116" i="1"/>
  <c r="S116" i="1"/>
  <c r="R81" i="1"/>
  <c r="S81" i="1"/>
  <c r="N81" i="1"/>
  <c r="O115" i="1"/>
  <c r="R97" i="1"/>
  <c r="S97" i="1"/>
  <c r="R87" i="1"/>
  <c r="N87" i="1"/>
  <c r="P87" i="1"/>
  <c r="Q87" i="1" s="1"/>
  <c r="S87" i="1"/>
  <c r="N140" i="1"/>
  <c r="R140" i="1"/>
  <c r="P103" i="1"/>
  <c r="Q103" i="1" s="1"/>
  <c r="P97" i="1"/>
  <c r="Q97" i="1" s="1"/>
  <c r="R93" i="1"/>
  <c r="N93" i="1"/>
  <c r="S93" i="1"/>
  <c r="N43" i="1"/>
  <c r="S43" i="1"/>
  <c r="S85" i="1"/>
  <c r="S82" i="1"/>
  <c r="R77" i="1"/>
  <c r="N77" i="1"/>
  <c r="N76" i="1"/>
  <c r="R76" i="1"/>
  <c r="S76" i="1"/>
  <c r="P72" i="1"/>
  <c r="Q72" i="1" s="1"/>
  <c r="R72" i="1"/>
  <c r="N39" i="1"/>
  <c r="S39" i="1"/>
  <c r="N67" i="1"/>
  <c r="S67" i="1"/>
  <c r="R67" i="1"/>
  <c r="S104" i="1"/>
  <c r="R90" i="1"/>
  <c r="P89" i="1"/>
  <c r="O66" i="1"/>
  <c r="O61" i="1"/>
  <c r="S114" i="1"/>
  <c r="N85" i="1"/>
  <c r="N82" i="1"/>
  <c r="S79" i="1"/>
  <c r="N79" i="1"/>
  <c r="N71" i="1"/>
  <c r="S71" i="1"/>
  <c r="S53" i="1"/>
  <c r="N95" i="1"/>
  <c r="P79" i="1"/>
  <c r="Q79" i="1" s="1"/>
  <c r="P71" i="1"/>
  <c r="Q71" i="1" s="1"/>
  <c r="R61" i="1"/>
  <c r="S61" i="1"/>
  <c r="N53" i="1"/>
  <c r="R43" i="1"/>
  <c r="S108" i="1"/>
  <c r="N104" i="1"/>
  <c r="S101" i="1"/>
  <c r="S92" i="1"/>
  <c r="N90" i="1"/>
  <c r="N59" i="1"/>
  <c r="S59" i="1"/>
  <c r="P43" i="1"/>
  <c r="Q43" i="1" s="1"/>
  <c r="R65" i="1"/>
  <c r="N65" i="1"/>
  <c r="O52" i="1"/>
  <c r="S89" i="1"/>
  <c r="R86" i="1"/>
  <c r="P85" i="1"/>
  <c r="Q85" i="1" s="1"/>
  <c r="P82" i="1"/>
  <c r="Q82" i="1" s="1"/>
  <c r="R80" i="1"/>
  <c r="P65" i="1"/>
  <c r="Q65" i="1" s="1"/>
  <c r="P53" i="1"/>
  <c r="Q53" i="1" s="1"/>
  <c r="N51" i="1"/>
  <c r="S51" i="1"/>
  <c r="R51" i="1"/>
  <c r="S73" i="1"/>
  <c r="N57" i="1"/>
  <c r="N55" i="1"/>
  <c r="S55" i="1"/>
  <c r="R52" i="1"/>
  <c r="P48" i="1"/>
  <c r="Q48" i="1" s="1"/>
  <c r="N31" i="1"/>
  <c r="S31" i="1"/>
  <c r="N63" i="1"/>
  <c r="S63" i="1"/>
  <c r="N27" i="1"/>
  <c r="S27" i="1"/>
  <c r="N41" i="1"/>
  <c r="R41" i="1"/>
  <c r="S41" i="1"/>
  <c r="N33" i="1"/>
  <c r="R33" i="1"/>
  <c r="S33" i="1"/>
  <c r="N23" i="1"/>
  <c r="S23" i="1"/>
  <c r="O17" i="1"/>
  <c r="N75" i="1"/>
  <c r="S75" i="1"/>
  <c r="R55" i="1"/>
  <c r="N35" i="1"/>
  <c r="S35" i="1"/>
  <c r="N29" i="1"/>
  <c r="R29" i="1"/>
  <c r="S29" i="1"/>
  <c r="R63" i="1"/>
  <c r="S57" i="1"/>
  <c r="R27" i="1"/>
  <c r="N25" i="1"/>
  <c r="R25" i="1"/>
  <c r="S25" i="1"/>
  <c r="N47" i="1"/>
  <c r="S47" i="1"/>
  <c r="N45" i="1"/>
  <c r="R45" i="1"/>
  <c r="N37" i="1"/>
  <c r="R37" i="1"/>
  <c r="S37" i="1"/>
  <c r="O21" i="1"/>
  <c r="S19" i="1"/>
  <c r="S21" i="1"/>
  <c r="S17" i="1"/>
  <c r="R21" i="1"/>
  <c r="R17" i="1"/>
  <c r="O14" i="1"/>
  <c r="O9" i="1"/>
  <c r="O16" i="1"/>
  <c r="O13" i="1"/>
  <c r="O8" i="1"/>
  <c r="O6" i="1"/>
  <c r="O5" i="1"/>
  <c r="R11" i="1"/>
  <c r="R7" i="1"/>
  <c r="N10" i="1"/>
  <c r="R16" i="1"/>
  <c r="R8" i="1"/>
  <c r="N11" i="1"/>
  <c r="S13" i="1"/>
  <c r="S9" i="1"/>
  <c r="S5" i="1"/>
  <c r="R13" i="1"/>
  <c r="R9" i="1"/>
  <c r="R5" i="1"/>
  <c r="S8" i="1"/>
  <c r="S4" i="1"/>
  <c r="R4" i="1"/>
  <c r="P4" i="1"/>
  <c r="Q4" i="1" s="1"/>
  <c r="Q6" i="4" l="1"/>
  <c r="P6" i="4"/>
  <c r="T9" i="1"/>
  <c r="BQ7" i="3"/>
  <c r="BQ23" i="3"/>
  <c r="T252" i="1"/>
  <c r="AZ163" i="3"/>
  <c r="BF163" i="3"/>
  <c r="BC163" i="3"/>
  <c r="AN163" i="3"/>
  <c r="AW163" i="3"/>
  <c r="AT163" i="3"/>
  <c r="AQ163" i="3"/>
  <c r="BF147" i="3"/>
  <c r="BC147" i="3"/>
  <c r="AZ147" i="3"/>
  <c r="AW147" i="3"/>
  <c r="AT147" i="3"/>
  <c r="AQ147" i="3"/>
  <c r="AN131" i="3"/>
  <c r="BF131" i="3"/>
  <c r="BC131" i="3"/>
  <c r="AZ131" i="3"/>
  <c r="AW131" i="3"/>
  <c r="AT131" i="3"/>
  <c r="AQ131" i="3"/>
  <c r="BF115" i="3"/>
  <c r="BC115" i="3"/>
  <c r="AZ115" i="3"/>
  <c r="AW115" i="3"/>
  <c r="AN115" i="3"/>
  <c r="AQ115" i="3"/>
  <c r="AN99" i="3"/>
  <c r="BF99" i="3"/>
  <c r="BC99" i="3"/>
  <c r="AZ99" i="3"/>
  <c r="AW99" i="3"/>
  <c r="AT99" i="3"/>
  <c r="AQ99" i="3"/>
  <c r="AN83" i="3"/>
  <c r="BF83" i="3"/>
  <c r="BC83" i="3"/>
  <c r="AZ83" i="3"/>
  <c r="AW83" i="3"/>
  <c r="AT83" i="3"/>
  <c r="AQ83" i="3"/>
  <c r="BC67" i="3"/>
  <c r="BF67" i="3"/>
  <c r="AW67" i="3"/>
  <c r="AZ67" i="3"/>
  <c r="AN67" i="3"/>
  <c r="AT67" i="3"/>
  <c r="AQ67" i="3"/>
  <c r="AT51" i="3"/>
  <c r="BC51" i="3"/>
  <c r="AZ51" i="3"/>
  <c r="AN51" i="3"/>
  <c r="AW51" i="3"/>
  <c r="AQ51" i="3"/>
  <c r="AN35" i="3"/>
  <c r="AT35" i="3"/>
  <c r="AW35" i="3"/>
  <c r="AQ35" i="3"/>
  <c r="BF35" i="3"/>
  <c r="BC35" i="3"/>
  <c r="AZ35" i="3"/>
  <c r="BF19" i="3"/>
  <c r="AZ19" i="3"/>
  <c r="AN19" i="3"/>
  <c r="BC19" i="3"/>
  <c r="AQ19" i="3"/>
  <c r="AW19" i="3"/>
  <c r="AF119" i="3"/>
  <c r="AF135" i="3"/>
  <c r="AF103" i="3"/>
  <c r="AF87" i="3"/>
  <c r="AF71" i="3"/>
  <c r="AF55" i="3"/>
  <c r="AF39" i="3"/>
  <c r="BK87" i="3"/>
  <c r="AD135" i="3"/>
  <c r="U91" i="1"/>
  <c r="AD23" i="3"/>
  <c r="T8" i="1"/>
  <c r="T126" i="1"/>
  <c r="BK71" i="3"/>
  <c r="BK7" i="3"/>
  <c r="BS7" i="3" s="1"/>
  <c r="E6" i="4" s="1"/>
  <c r="AF23" i="3"/>
  <c r="BK135" i="3"/>
  <c r="AD55" i="3"/>
  <c r="AF7" i="3"/>
  <c r="AG7" i="3" s="1"/>
  <c r="AD87" i="3"/>
  <c r="BK55" i="3"/>
  <c r="BK103" i="3"/>
  <c r="BK23" i="3"/>
  <c r="BK151" i="3"/>
  <c r="BK119" i="3"/>
  <c r="AD39" i="3"/>
  <c r="AD71" i="3"/>
  <c r="AD119" i="3"/>
  <c r="BK39" i="3"/>
  <c r="AD103" i="3"/>
  <c r="AT165" i="3"/>
  <c r="AW165" i="3"/>
  <c r="AZ165" i="3"/>
  <c r="AQ165" i="3"/>
  <c r="AN165" i="3"/>
  <c r="BF165" i="3"/>
  <c r="BC165" i="3"/>
  <c r="J165" i="3"/>
  <c r="M165" i="3"/>
  <c r="P165" i="3"/>
  <c r="S165" i="3"/>
  <c r="V165" i="3"/>
  <c r="Y165" i="3"/>
  <c r="T5" i="1"/>
  <c r="AD151" i="3"/>
  <c r="AG151" i="3" s="1"/>
  <c r="G165" i="3"/>
  <c r="T14" i="1"/>
  <c r="T16" i="1"/>
  <c r="U413" i="1"/>
  <c r="T6" i="1"/>
  <c r="T12" i="1"/>
  <c r="U442" i="1"/>
  <c r="T21" i="1"/>
  <c r="T236" i="1"/>
  <c r="T351" i="1"/>
  <c r="T122" i="1"/>
  <c r="T18" i="1"/>
  <c r="U164" i="1"/>
  <c r="T22" i="1"/>
  <c r="U100" i="1"/>
  <c r="T467" i="1"/>
  <c r="T91" i="1"/>
  <c r="U6" i="1"/>
  <c r="Z5" i="1"/>
  <c r="U418" i="1"/>
  <c r="AC5" i="1"/>
  <c r="T379" i="1"/>
  <c r="T100" i="1"/>
  <c r="U107" i="1"/>
  <c r="U162" i="1"/>
  <c r="U341" i="1"/>
  <c r="T282" i="1"/>
  <c r="U165" i="1"/>
  <c r="U362" i="1"/>
  <c r="T38" i="1"/>
  <c r="U227" i="1"/>
  <c r="T61" i="1"/>
  <c r="O12" i="1"/>
  <c r="U12" i="1" s="1"/>
  <c r="T429" i="1"/>
  <c r="T469" i="1"/>
  <c r="U446" i="1"/>
  <c r="U38" i="1"/>
  <c r="U98" i="1"/>
  <c r="T169" i="1"/>
  <c r="T382" i="1"/>
  <c r="T337" i="1"/>
  <c r="U58" i="1"/>
  <c r="U201" i="1"/>
  <c r="U24" i="1"/>
  <c r="T139" i="1"/>
  <c r="U161" i="1"/>
  <c r="U410" i="1"/>
  <c r="U154" i="1"/>
  <c r="T52" i="1"/>
  <c r="T347" i="1"/>
  <c r="U436" i="1"/>
  <c r="T449" i="1"/>
  <c r="U83" i="1"/>
  <c r="U358" i="1"/>
  <c r="U430" i="1"/>
  <c r="T161" i="1"/>
  <c r="U167" i="1"/>
  <c r="T146" i="1"/>
  <c r="T272" i="1"/>
  <c r="T436" i="1"/>
  <c r="T279" i="1"/>
  <c r="T40" i="1"/>
  <c r="T187" i="1"/>
  <c r="U279" i="1"/>
  <c r="T412" i="1"/>
  <c r="U196" i="1"/>
  <c r="U114" i="1"/>
  <c r="U375" i="1"/>
  <c r="T101" i="1"/>
  <c r="T137" i="1"/>
  <c r="T341" i="1"/>
  <c r="U121" i="1"/>
  <c r="T477" i="1"/>
  <c r="U483" i="1"/>
  <c r="O379" i="1"/>
  <c r="U379" i="1" s="1"/>
  <c r="T493" i="1"/>
  <c r="U40" i="1"/>
  <c r="T83" i="1"/>
  <c r="U337" i="1"/>
  <c r="T397" i="1"/>
  <c r="U187" i="1"/>
  <c r="T105" i="1"/>
  <c r="T167" i="1"/>
  <c r="U189" i="1"/>
  <c r="U169" i="1"/>
  <c r="U398" i="1"/>
  <c r="T177" i="1"/>
  <c r="T251" i="1"/>
  <c r="T193" i="1"/>
  <c r="U118" i="1"/>
  <c r="U66" i="1"/>
  <c r="T425" i="1"/>
  <c r="U330" i="1"/>
  <c r="U329" i="1"/>
  <c r="U163" i="1"/>
  <c r="U467" i="1"/>
  <c r="T413" i="1"/>
  <c r="U382" i="1"/>
  <c r="T112" i="1"/>
  <c r="T331" i="1"/>
  <c r="T207" i="1"/>
  <c r="U280" i="1"/>
  <c r="U191" i="1"/>
  <c r="T437" i="1"/>
  <c r="T330" i="1"/>
  <c r="T138" i="1"/>
  <c r="T165" i="1"/>
  <c r="U179" i="1"/>
  <c r="U397" i="1"/>
  <c r="U46" i="1"/>
  <c r="T66" i="1"/>
  <c r="U36" i="1"/>
  <c r="U30" i="1"/>
  <c r="T154" i="1"/>
  <c r="T280" i="1"/>
  <c r="U349" i="1"/>
  <c r="U207" i="1"/>
  <c r="U129" i="1"/>
  <c r="U437" i="1"/>
  <c r="U60" i="1"/>
  <c r="U216" i="1"/>
  <c r="U346" i="1"/>
  <c r="T400" i="1"/>
  <c r="U92" i="1"/>
  <c r="T345" i="1"/>
  <c r="T36" i="1"/>
  <c r="T284" i="1"/>
  <c r="U64" i="1"/>
  <c r="U469" i="1"/>
  <c r="U231" i="1"/>
  <c r="T404" i="1"/>
  <c r="U477" i="1"/>
  <c r="U416" i="1"/>
  <c r="U448" i="1"/>
  <c r="T287" i="1"/>
  <c r="U393" i="1"/>
  <c r="T441" i="1"/>
  <c r="U34" i="1"/>
  <c r="T134" i="1"/>
  <c r="U139" i="1"/>
  <c r="T156" i="1"/>
  <c r="U101" i="1"/>
  <c r="T250" i="1"/>
  <c r="T378" i="1"/>
  <c r="U381" i="1"/>
  <c r="U412" i="1"/>
  <c r="T416" i="1"/>
  <c r="T384" i="1"/>
  <c r="T98" i="1"/>
  <c r="T393" i="1"/>
  <c r="T448" i="1"/>
  <c r="U272" i="1"/>
  <c r="T62" i="1"/>
  <c r="U49" i="1"/>
  <c r="U284" i="1"/>
  <c r="U401" i="1"/>
  <c r="U389" i="1"/>
  <c r="U131" i="1"/>
  <c r="U306" i="1"/>
  <c r="U62" i="1"/>
  <c r="U317" i="1"/>
  <c r="U263" i="1"/>
  <c r="U199" i="1"/>
  <c r="U449" i="1"/>
  <c r="T315" i="1"/>
  <c r="T222" i="1"/>
  <c r="T210" i="1"/>
  <c r="U108" i="1"/>
  <c r="U123" i="1"/>
  <c r="U222" i="1"/>
  <c r="U495" i="1"/>
  <c r="T365" i="1"/>
  <c r="T491" i="1"/>
  <c r="U171" i="1"/>
  <c r="T49" i="1"/>
  <c r="U133" i="1"/>
  <c r="T133" i="1"/>
  <c r="U170" i="1"/>
  <c r="U315" i="1"/>
  <c r="T343" i="1"/>
  <c r="T208" i="1"/>
  <c r="T110" i="1"/>
  <c r="T326" i="1"/>
  <c r="U491" i="1"/>
  <c r="U110" i="1"/>
  <c r="U428" i="1"/>
  <c r="T363" i="1"/>
  <c r="U425" i="1"/>
  <c r="T94" i="1"/>
  <c r="T92" i="1"/>
  <c r="U388" i="1"/>
  <c r="T366" i="1"/>
  <c r="V366" i="1" s="1"/>
  <c r="T108" i="1"/>
  <c r="Q193" i="1"/>
  <c r="U193" i="1" s="1"/>
  <c r="T224" i="1"/>
  <c r="U480" i="1"/>
  <c r="U26" i="1"/>
  <c r="T359" i="1"/>
  <c r="U405" i="1"/>
  <c r="U96" i="1"/>
  <c r="U184" i="1"/>
  <c r="U56" i="1"/>
  <c r="T388" i="1"/>
  <c r="U175" i="1"/>
  <c r="U417" i="1"/>
  <c r="T115" i="1"/>
  <c r="U380" i="1"/>
  <c r="U32" i="1"/>
  <c r="T135" i="1"/>
  <c r="T117" i="1"/>
  <c r="T13" i="1"/>
  <c r="U485" i="1"/>
  <c r="U152" i="1"/>
  <c r="T163" i="1"/>
  <c r="T118" i="1"/>
  <c r="U68" i="1"/>
  <c r="T369" i="1"/>
  <c r="U219" i="1"/>
  <c r="U208" i="1"/>
  <c r="T219" i="1"/>
  <c r="T234" i="1"/>
  <c r="U471" i="1"/>
  <c r="T171" i="1"/>
  <c r="T227" i="1"/>
  <c r="U294" i="1"/>
  <c r="T339" i="1"/>
  <c r="T471" i="1"/>
  <c r="T389" i="1"/>
  <c r="U172" i="1"/>
  <c r="T381" i="1"/>
  <c r="U73" i="1"/>
  <c r="T172" i="1"/>
  <c r="T152" i="1"/>
  <c r="U143" i="1"/>
  <c r="U414" i="1"/>
  <c r="U350" i="1"/>
  <c r="T253" i="1"/>
  <c r="T46" i="1"/>
  <c r="U371" i="1"/>
  <c r="T68" i="1"/>
  <c r="U220" i="1"/>
  <c r="T485" i="1"/>
  <c r="T445" i="1"/>
  <c r="U369" i="1"/>
  <c r="T17" i="1"/>
  <c r="U18" i="1"/>
  <c r="T166" i="1"/>
  <c r="U321" i="1"/>
  <c r="U422" i="1"/>
  <c r="T483" i="1"/>
  <c r="U396" i="1"/>
  <c r="Q445" i="1"/>
  <c r="U445" i="1" s="1"/>
  <c r="T242" i="1"/>
  <c r="T191" i="1"/>
  <c r="U115" i="1"/>
  <c r="U158" i="1"/>
  <c r="T306" i="1"/>
  <c r="U19" i="1"/>
  <c r="U28" i="1"/>
  <c r="U438" i="1"/>
  <c r="T321" i="1"/>
  <c r="T157" i="1"/>
  <c r="U70" i="1"/>
  <c r="U224" i="1"/>
  <c r="T123" i="1"/>
  <c r="T78" i="1"/>
  <c r="T335" i="1"/>
  <c r="T50" i="1"/>
  <c r="T220" i="1"/>
  <c r="T213" i="1"/>
  <c r="T80" i="1"/>
  <c r="T175" i="1"/>
  <c r="U400" i="1"/>
  <c r="T291" i="1"/>
  <c r="U213" i="1"/>
  <c r="T32" i="1"/>
  <c r="Q135" i="1"/>
  <c r="U135" i="1" s="1"/>
  <c r="U253" i="1"/>
  <c r="U457" i="1"/>
  <c r="U50" i="1"/>
  <c r="U309" i="1"/>
  <c r="O252" i="1"/>
  <c r="U252" i="1" s="1"/>
  <c r="T309" i="1"/>
  <c r="T495" i="1"/>
  <c r="O117" i="1"/>
  <c r="U117" i="1" s="1"/>
  <c r="T143" i="1"/>
  <c r="T149" i="1"/>
  <c r="U433" i="1"/>
  <c r="T444" i="1"/>
  <c r="U251" i="1"/>
  <c r="T480" i="1"/>
  <c r="T96" i="1"/>
  <c r="U424" i="1"/>
  <c r="T329" i="1"/>
  <c r="U245" i="1"/>
  <c r="T56" i="1"/>
  <c r="U42" i="1"/>
  <c r="U476" i="1"/>
  <c r="U119" i="1"/>
  <c r="U333" i="1"/>
  <c r="T69" i="1"/>
  <c r="U409" i="1"/>
  <c r="U78" i="1"/>
  <c r="U444" i="1"/>
  <c r="U94" i="1"/>
  <c r="T162" i="1"/>
  <c r="T202" i="1"/>
  <c r="T479" i="1"/>
  <c r="T276" i="1"/>
  <c r="U74" i="1"/>
  <c r="U22" i="1"/>
  <c r="U69" i="1"/>
  <c r="T125" i="1"/>
  <c r="U168" i="1"/>
  <c r="T373" i="1"/>
  <c r="T198" i="1"/>
  <c r="T396" i="1"/>
  <c r="U357" i="1"/>
  <c r="U266" i="1"/>
  <c r="T64" i="1"/>
  <c r="T119" i="1"/>
  <c r="T259" i="1"/>
  <c r="T24" i="1"/>
  <c r="U14" i="1"/>
  <c r="T73" i="1"/>
  <c r="T60" i="1"/>
  <c r="T260" i="1"/>
  <c r="U238" i="1"/>
  <c r="T216" i="1"/>
  <c r="T317" i="1"/>
  <c r="U392" i="1"/>
  <c r="T463" i="1"/>
  <c r="U473" i="1"/>
  <c r="T489" i="1"/>
  <c r="U259" i="1"/>
  <c r="T54" i="1"/>
  <c r="O54" i="1"/>
  <c r="U54" i="1" s="1"/>
  <c r="T299" i="1"/>
  <c r="T274" i="1"/>
  <c r="T203" i="1"/>
  <c r="T181" i="1"/>
  <c r="T19" i="1"/>
  <c r="T256" i="1"/>
  <c r="U386" i="1"/>
  <c r="U434" i="1"/>
  <c r="U287" i="1"/>
  <c r="Q276" i="1"/>
  <c r="U276" i="1" s="1"/>
  <c r="U373" i="1"/>
  <c r="T473" i="1"/>
  <c r="O105" i="1"/>
  <c r="U105" i="1" s="1"/>
  <c r="T74" i="1"/>
  <c r="U250" i="1"/>
  <c r="U308" i="1"/>
  <c r="T371" i="1"/>
  <c r="T408" i="1"/>
  <c r="U331" i="1"/>
  <c r="U291" i="1"/>
  <c r="T333" i="1"/>
  <c r="U460" i="1"/>
  <c r="T421" i="1"/>
  <c r="T349" i="1"/>
  <c r="U489" i="1"/>
  <c r="U339" i="1"/>
  <c r="U351" i="1"/>
  <c r="T30" i="1"/>
  <c r="U13" i="1"/>
  <c r="U137" i="1"/>
  <c r="T158" i="1"/>
  <c r="U177" i="1"/>
  <c r="U268" i="1"/>
  <c r="T7" i="1"/>
  <c r="U335" i="1"/>
  <c r="U153" i="1"/>
  <c r="U20" i="1"/>
  <c r="U254" i="1"/>
  <c r="T417" i="1"/>
  <c r="U345" i="1"/>
  <c r="T457" i="1"/>
  <c r="U151" i="1"/>
  <c r="U408" i="1"/>
  <c r="T245" i="1"/>
  <c r="T268" i="1"/>
  <c r="T114" i="1"/>
  <c r="T86" i="1"/>
  <c r="T409" i="1"/>
  <c r="U479" i="1"/>
  <c r="T424" i="1"/>
  <c r="U88" i="1"/>
  <c r="U421" i="1"/>
  <c r="T179" i="1"/>
  <c r="U233" i="1"/>
  <c r="T433" i="1"/>
  <c r="T266" i="1"/>
  <c r="T26" i="1"/>
  <c r="T130" i="1"/>
  <c r="T121" i="1"/>
  <c r="T199" i="1"/>
  <c r="U256" i="1"/>
  <c r="T375" i="1"/>
  <c r="T58" i="1"/>
  <c r="T28" i="1"/>
  <c r="U202" i="1"/>
  <c r="U247" i="1"/>
  <c r="U487" i="1"/>
  <c r="T201" i="1"/>
  <c r="T238" i="1"/>
  <c r="U274" i="1"/>
  <c r="T367" i="1"/>
  <c r="T453" i="1"/>
  <c r="T184" i="1"/>
  <c r="U183" i="1"/>
  <c r="T465" i="1"/>
  <c r="T377" i="1"/>
  <c r="U377" i="1"/>
  <c r="U229" i="1"/>
  <c r="U406" i="1"/>
  <c r="U322" i="1"/>
  <c r="U453" i="1"/>
  <c r="Q429" i="1"/>
  <c r="U429" i="1" s="1"/>
  <c r="T151" i="1"/>
  <c r="T153" i="1"/>
  <c r="U342" i="1"/>
  <c r="U361" i="1"/>
  <c r="U481" i="1"/>
  <c r="T261" i="1"/>
  <c r="T15" i="1"/>
  <c r="T353" i="1"/>
  <c r="U204" i="1"/>
  <c r="U166" i="1"/>
  <c r="T405" i="1"/>
  <c r="Q203" i="1"/>
  <c r="U203" i="1" s="1"/>
  <c r="T292" i="1"/>
  <c r="U289" i="1"/>
  <c r="U316" i="1"/>
  <c r="U260" i="1"/>
  <c r="U420" i="1"/>
  <c r="U465" i="1"/>
  <c r="U17" i="1"/>
  <c r="T342" i="1"/>
  <c r="T34" i="1"/>
  <c r="U459" i="1"/>
  <c r="T476" i="1"/>
  <c r="T42" i="1"/>
  <c r="U432" i="1"/>
  <c r="U363" i="1"/>
  <c r="U198" i="1"/>
  <c r="U484" i="1"/>
  <c r="T204" i="1"/>
  <c r="T231" i="1"/>
  <c r="U235" i="1"/>
  <c r="U493" i="1"/>
  <c r="U376" i="1"/>
  <c r="T20" i="1"/>
  <c r="U210" i="1"/>
  <c r="T233" i="1"/>
  <c r="U275" i="1"/>
  <c r="U365" i="1"/>
  <c r="T401" i="1"/>
  <c r="U126" i="1"/>
  <c r="T235" i="1"/>
  <c r="T288" i="1"/>
  <c r="T420" i="1"/>
  <c r="T312" i="1"/>
  <c r="U125" i="1"/>
  <c r="T200" i="1"/>
  <c r="Q200" i="1"/>
  <c r="U200" i="1" s="1"/>
  <c r="O159" i="1"/>
  <c r="U159" i="1" s="1"/>
  <c r="T159" i="1"/>
  <c r="U181" i="1"/>
  <c r="O300" i="1"/>
  <c r="U300" i="1" s="1"/>
  <c r="T300" i="1"/>
  <c r="U353" i="1"/>
  <c r="T461" i="1"/>
  <c r="O461" i="1"/>
  <c r="U461" i="1" s="1"/>
  <c r="T361" i="1"/>
  <c r="T116" i="1"/>
  <c r="T255" i="1"/>
  <c r="Q145" i="1"/>
  <c r="U145" i="1" s="1"/>
  <c r="T145" i="1"/>
  <c r="O302" i="1"/>
  <c r="U302" i="1" s="1"/>
  <c r="T302" i="1"/>
  <c r="O327" i="1"/>
  <c r="U327" i="1" s="1"/>
  <c r="T327" i="1"/>
  <c r="T392" i="1"/>
  <c r="U311" i="1"/>
  <c r="U372" i="1"/>
  <c r="U112" i="1"/>
  <c r="T168" i="1"/>
  <c r="T182" i="1"/>
  <c r="T303" i="1"/>
  <c r="U326" i="1"/>
  <c r="U359" i="1"/>
  <c r="T428" i="1"/>
  <c r="T481" i="1"/>
  <c r="U156" i="1"/>
  <c r="T277" i="1"/>
  <c r="O277" i="1"/>
  <c r="U277" i="1" s="1"/>
  <c r="O296" i="1"/>
  <c r="U296" i="1" s="1"/>
  <c r="T296" i="1"/>
  <c r="T497" i="1"/>
  <c r="O497" i="1"/>
  <c r="U497" i="1" s="1"/>
  <c r="U86" i="1"/>
  <c r="U103" i="1"/>
  <c r="U160" i="1"/>
  <c r="U255" i="1"/>
  <c r="T362" i="1"/>
  <c r="T322" i="1"/>
  <c r="T459" i="1"/>
  <c r="U347" i="1"/>
  <c r="T155" i="1"/>
  <c r="Q155" i="1"/>
  <c r="U155" i="1" s="1"/>
  <c r="U282" i="1"/>
  <c r="T487" i="1"/>
  <c r="T475" i="1"/>
  <c r="O475" i="1"/>
  <c r="U475" i="1" s="1"/>
  <c r="T189" i="1"/>
  <c r="U8" i="1"/>
  <c r="T72" i="1"/>
  <c r="T107" i="1"/>
  <c r="T160" i="1"/>
  <c r="T170" i="1"/>
  <c r="T183" i="1"/>
  <c r="T380" i="1"/>
  <c r="T320" i="1"/>
  <c r="T376" i="1"/>
  <c r="T414" i="1"/>
  <c r="T127" i="1"/>
  <c r="Q127" i="1"/>
  <c r="U127" i="1" s="1"/>
  <c r="O232" i="1"/>
  <c r="U232" i="1" s="1"/>
  <c r="T232" i="1"/>
  <c r="O313" i="1"/>
  <c r="U313" i="1" s="1"/>
  <c r="T313" i="1"/>
  <c r="U441" i="1"/>
  <c r="U338" i="1"/>
  <c r="O44" i="1"/>
  <c r="U44" i="1" s="1"/>
  <c r="T44" i="1"/>
  <c r="T131" i="1"/>
  <c r="O147" i="1"/>
  <c r="U147" i="1" s="1"/>
  <c r="T147" i="1"/>
  <c r="O304" i="1"/>
  <c r="U304" i="1" s="1"/>
  <c r="T304" i="1"/>
  <c r="T440" i="1"/>
  <c r="O440" i="1"/>
  <c r="U440" i="1" s="1"/>
  <c r="U404" i="1"/>
  <c r="U223" i="1"/>
  <c r="T70" i="1"/>
  <c r="T355" i="1"/>
  <c r="U343" i="1"/>
  <c r="O15" i="1"/>
  <c r="U15" i="1" s="1"/>
  <c r="T129" i="1"/>
  <c r="T88" i="1"/>
  <c r="U146" i="1"/>
  <c r="T206" i="1"/>
  <c r="T178" i="1"/>
  <c r="U310" i="1"/>
  <c r="U354" i="1"/>
  <c r="T484" i="1"/>
  <c r="T432" i="1"/>
  <c r="T488" i="1"/>
  <c r="T254" i="1"/>
  <c r="U355" i="1"/>
  <c r="T385" i="1"/>
  <c r="Q385" i="1"/>
  <c r="U385" i="1" s="1"/>
  <c r="U4" i="1"/>
  <c r="T247" i="1"/>
  <c r="U292" i="1"/>
  <c r="T286" i="1"/>
  <c r="U394" i="1"/>
  <c r="T357" i="1"/>
  <c r="U367" i="1"/>
  <c r="U472" i="1"/>
  <c r="O195" i="1"/>
  <c r="U195" i="1" s="1"/>
  <c r="T195" i="1"/>
  <c r="O298" i="1"/>
  <c r="U298" i="1" s="1"/>
  <c r="T298" i="1"/>
  <c r="U242" i="1"/>
  <c r="T460" i="1"/>
  <c r="U48" i="1"/>
  <c r="O25" i="1"/>
  <c r="U25" i="1" s="1"/>
  <c r="T25" i="1"/>
  <c r="O51" i="1"/>
  <c r="U51" i="1" s="1"/>
  <c r="T51" i="1"/>
  <c r="O90" i="1"/>
  <c r="U90" i="1" s="1"/>
  <c r="T90" i="1"/>
  <c r="O95" i="1"/>
  <c r="U95" i="1" s="1"/>
  <c r="T95" i="1"/>
  <c r="O93" i="1"/>
  <c r="U93" i="1" s="1"/>
  <c r="T93" i="1"/>
  <c r="O111" i="1"/>
  <c r="U111" i="1" s="1"/>
  <c r="T111" i="1"/>
  <c r="T144" i="1"/>
  <c r="O144" i="1"/>
  <c r="U144" i="1" s="1"/>
  <c r="U9" i="1"/>
  <c r="T31" i="1"/>
  <c r="O31" i="1"/>
  <c r="U31" i="1" s="1"/>
  <c r="T103" i="1"/>
  <c r="O205" i="1"/>
  <c r="U205" i="1" s="1"/>
  <c r="T205" i="1"/>
  <c r="T196" i="1"/>
  <c r="U97" i="1"/>
  <c r="O267" i="1"/>
  <c r="U267" i="1" s="1"/>
  <c r="T267" i="1"/>
  <c r="T354" i="1"/>
  <c r="T295" i="1"/>
  <c r="O295" i="1"/>
  <c r="U295" i="1" s="1"/>
  <c r="T289" i="1"/>
  <c r="T350" i="1"/>
  <c r="T360" i="1"/>
  <c r="O360" i="1"/>
  <c r="U360" i="1" s="1"/>
  <c r="T394" i="1"/>
  <c r="O494" i="1"/>
  <c r="U494" i="1" s="1"/>
  <c r="T494" i="1"/>
  <c r="T316" i="1"/>
  <c r="T410" i="1"/>
  <c r="O407" i="1"/>
  <c r="U407" i="1" s="1"/>
  <c r="T407" i="1"/>
  <c r="T406" i="1"/>
  <c r="U312" i="1"/>
  <c r="T398" i="1"/>
  <c r="U463" i="1"/>
  <c r="T37" i="1"/>
  <c r="O37" i="1"/>
  <c r="U37" i="1" s="1"/>
  <c r="O240" i="1"/>
  <c r="U240" i="1" s="1"/>
  <c r="T240" i="1"/>
  <c r="Q450" i="1"/>
  <c r="U450" i="1" s="1"/>
  <c r="T450" i="1"/>
  <c r="T344" i="1"/>
  <c r="O344" i="1"/>
  <c r="U344" i="1" s="1"/>
  <c r="O399" i="1"/>
  <c r="U399" i="1" s="1"/>
  <c r="T399" i="1"/>
  <c r="T499" i="1"/>
  <c r="O499" i="1"/>
  <c r="U499" i="1" s="1"/>
  <c r="O7" i="1"/>
  <c r="U7" i="1" s="1"/>
  <c r="U52" i="1"/>
  <c r="O104" i="1"/>
  <c r="U104" i="1" s="1"/>
  <c r="T104" i="1"/>
  <c r="U61" i="1"/>
  <c r="O113" i="1"/>
  <c r="U113" i="1" s="1"/>
  <c r="T113" i="1"/>
  <c r="O99" i="1"/>
  <c r="U99" i="1" s="1"/>
  <c r="T99" i="1"/>
  <c r="U130" i="1"/>
  <c r="O132" i="1"/>
  <c r="U132" i="1" s="1"/>
  <c r="T132" i="1"/>
  <c r="U142" i="1"/>
  <c r="U116" i="1"/>
  <c r="T223" i="1"/>
  <c r="U178" i="1"/>
  <c r="T263" i="1"/>
  <c r="O264" i="1"/>
  <c r="U264" i="1" s="1"/>
  <c r="T264" i="1"/>
  <c r="U234" i="1"/>
  <c r="T281" i="1"/>
  <c r="O281" i="1"/>
  <c r="U281" i="1" s="1"/>
  <c r="T346" i="1"/>
  <c r="O458" i="1"/>
  <c r="U458" i="1" s="1"/>
  <c r="T458" i="1"/>
  <c r="T418" i="1"/>
  <c r="O411" i="1"/>
  <c r="U411" i="1" s="1"/>
  <c r="T411" i="1"/>
  <c r="T434" i="1"/>
  <c r="U500" i="1"/>
  <c r="O221" i="1"/>
  <c r="U221" i="1" s="1"/>
  <c r="T221" i="1"/>
  <c r="T340" i="1"/>
  <c r="O340" i="1"/>
  <c r="U340" i="1" s="1"/>
  <c r="Q402" i="1"/>
  <c r="U402" i="1" s="1"/>
  <c r="T402" i="1"/>
  <c r="T490" i="1"/>
  <c r="O490" i="1"/>
  <c r="U490" i="1" s="1"/>
  <c r="T45" i="1"/>
  <c r="O45" i="1"/>
  <c r="U45" i="1" s="1"/>
  <c r="T67" i="1"/>
  <c r="O67" i="1"/>
  <c r="U67" i="1" s="1"/>
  <c r="U149" i="1"/>
  <c r="T142" i="1"/>
  <c r="U122" i="1"/>
  <c r="O271" i="1"/>
  <c r="U271" i="1" s="1"/>
  <c r="T271" i="1"/>
  <c r="O211" i="1"/>
  <c r="U211" i="1" s="1"/>
  <c r="T211" i="1"/>
  <c r="U288" i="1"/>
  <c r="O214" i="1"/>
  <c r="U214" i="1" s="1"/>
  <c r="T214" i="1"/>
  <c r="O246" i="1"/>
  <c r="U246" i="1" s="1"/>
  <c r="T246" i="1"/>
  <c r="O318" i="1"/>
  <c r="U318" i="1" s="1"/>
  <c r="T318" i="1"/>
  <c r="T358" i="1"/>
  <c r="O301" i="1"/>
  <c r="U301" i="1" s="1"/>
  <c r="T301" i="1"/>
  <c r="O395" i="1"/>
  <c r="U395" i="1" s="1"/>
  <c r="T395" i="1"/>
  <c r="T422" i="1"/>
  <c r="T439" i="1"/>
  <c r="O439" i="1"/>
  <c r="U439" i="1" s="1"/>
  <c r="T438" i="1"/>
  <c r="T446" i="1"/>
  <c r="U384" i="1"/>
  <c r="T500" i="1"/>
  <c r="T43" i="1"/>
  <c r="O43" i="1"/>
  <c r="U43" i="1" s="1"/>
  <c r="O55" i="1"/>
  <c r="U55" i="1" s="1"/>
  <c r="T55" i="1"/>
  <c r="O174" i="1"/>
  <c r="U174" i="1" s="1"/>
  <c r="T174" i="1"/>
  <c r="O180" i="1"/>
  <c r="U180" i="1" s="1"/>
  <c r="T180" i="1"/>
  <c r="O265" i="1"/>
  <c r="U265" i="1" s="1"/>
  <c r="T265" i="1"/>
  <c r="O290" i="1"/>
  <c r="U290" i="1" s="1"/>
  <c r="T290" i="1"/>
  <c r="O217" i="1"/>
  <c r="U217" i="1" s="1"/>
  <c r="T217" i="1"/>
  <c r="T314" i="1"/>
  <c r="O314" i="1"/>
  <c r="U314" i="1" s="1"/>
  <c r="O244" i="1"/>
  <c r="U244" i="1" s="1"/>
  <c r="T244" i="1"/>
  <c r="T257" i="1"/>
  <c r="O474" i="1"/>
  <c r="U474" i="1" s="1"/>
  <c r="T474" i="1"/>
  <c r="O478" i="1"/>
  <c r="U478" i="1" s="1"/>
  <c r="T478" i="1"/>
  <c r="T430" i="1"/>
  <c r="T442" i="1"/>
  <c r="T451" i="1"/>
  <c r="O451" i="1"/>
  <c r="U451" i="1" s="1"/>
  <c r="O466" i="1"/>
  <c r="U466" i="1" s="1"/>
  <c r="T466" i="1"/>
  <c r="T41" i="1"/>
  <c r="O41" i="1"/>
  <c r="U41" i="1" s="1"/>
  <c r="T71" i="1"/>
  <c r="O71" i="1"/>
  <c r="U71" i="1" s="1"/>
  <c r="O81" i="1"/>
  <c r="U81" i="1" s="1"/>
  <c r="T81" i="1"/>
  <c r="U134" i="1"/>
  <c r="T47" i="1"/>
  <c r="O47" i="1"/>
  <c r="U47" i="1" s="1"/>
  <c r="O75" i="1"/>
  <c r="U75" i="1" s="1"/>
  <c r="T75" i="1"/>
  <c r="T57" i="1"/>
  <c r="O57" i="1"/>
  <c r="U57" i="1" s="1"/>
  <c r="T53" i="1"/>
  <c r="O53" i="1"/>
  <c r="U53" i="1" s="1"/>
  <c r="T79" i="1"/>
  <c r="O79" i="1"/>
  <c r="U79" i="1" s="1"/>
  <c r="T39" i="1"/>
  <c r="O39" i="1"/>
  <c r="U39" i="1" s="1"/>
  <c r="O140" i="1"/>
  <c r="U140" i="1" s="1"/>
  <c r="T140" i="1"/>
  <c r="Q176" i="1"/>
  <c r="U176" i="1" s="1"/>
  <c r="T176" i="1"/>
  <c r="U182" i="1"/>
  <c r="O278" i="1"/>
  <c r="U278" i="1" s="1"/>
  <c r="T278" i="1"/>
  <c r="O239" i="1"/>
  <c r="U239" i="1" s="1"/>
  <c r="T239" i="1"/>
  <c r="T229" i="1"/>
  <c r="T352" i="1"/>
  <c r="O352" i="1"/>
  <c r="U352" i="1" s="1"/>
  <c r="T311" i="1"/>
  <c r="U257" i="1"/>
  <c r="T356" i="1"/>
  <c r="O356" i="1"/>
  <c r="U356" i="1" s="1"/>
  <c r="U378" i="1"/>
  <c r="O415" i="1"/>
  <c r="U415" i="1" s="1"/>
  <c r="T415" i="1"/>
  <c r="T435" i="1"/>
  <c r="O435" i="1"/>
  <c r="U435" i="1" s="1"/>
  <c r="T447" i="1"/>
  <c r="O447" i="1"/>
  <c r="U447" i="1" s="1"/>
  <c r="O325" i="1"/>
  <c r="U325" i="1" s="1"/>
  <c r="T325" i="1"/>
  <c r="T468" i="1"/>
  <c r="O468" i="1"/>
  <c r="U468" i="1" s="1"/>
  <c r="U492" i="1"/>
  <c r="T65" i="1"/>
  <c r="O65" i="1"/>
  <c r="U65" i="1" s="1"/>
  <c r="O29" i="1"/>
  <c r="U29" i="1" s="1"/>
  <c r="T29" i="1"/>
  <c r="O128" i="1"/>
  <c r="U128" i="1" s="1"/>
  <c r="T128" i="1"/>
  <c r="O124" i="1"/>
  <c r="U124" i="1" s="1"/>
  <c r="T124" i="1"/>
  <c r="U138" i="1"/>
  <c r="O136" i="1"/>
  <c r="U136" i="1" s="1"/>
  <c r="T136" i="1"/>
  <c r="T190" i="1"/>
  <c r="O269" i="1"/>
  <c r="U269" i="1" s="1"/>
  <c r="T269" i="1"/>
  <c r="U303" i="1"/>
  <c r="T310" i="1"/>
  <c r="O319" i="1"/>
  <c r="U319" i="1" s="1"/>
  <c r="T319" i="1"/>
  <c r="O262" i="1"/>
  <c r="U262" i="1" s="1"/>
  <c r="T262" i="1"/>
  <c r="O297" i="1"/>
  <c r="U297" i="1" s="1"/>
  <c r="T297" i="1"/>
  <c r="U299" i="1"/>
  <c r="O482" i="1"/>
  <c r="U482" i="1" s="1"/>
  <c r="T482" i="1"/>
  <c r="T427" i="1"/>
  <c r="O427" i="1"/>
  <c r="U427" i="1" s="1"/>
  <c r="T431" i="1"/>
  <c r="O431" i="1"/>
  <c r="U431" i="1" s="1"/>
  <c r="T372" i="1"/>
  <c r="T368" i="1"/>
  <c r="O368" i="1"/>
  <c r="U368" i="1" s="1"/>
  <c r="T472" i="1"/>
  <c r="T492" i="1"/>
  <c r="U80" i="1"/>
  <c r="T27" i="1"/>
  <c r="O27" i="1"/>
  <c r="U27" i="1" s="1"/>
  <c r="T48" i="1"/>
  <c r="O82" i="1"/>
  <c r="U82" i="1" s="1"/>
  <c r="T82" i="1"/>
  <c r="O109" i="1"/>
  <c r="U109" i="1" s="1"/>
  <c r="T109" i="1"/>
  <c r="O120" i="1"/>
  <c r="U120" i="1" s="1"/>
  <c r="T120" i="1"/>
  <c r="O186" i="1"/>
  <c r="U186" i="1" s="1"/>
  <c r="T186" i="1"/>
  <c r="O106" i="1"/>
  <c r="U106" i="1" s="1"/>
  <c r="T106" i="1"/>
  <c r="U206" i="1"/>
  <c r="U190" i="1"/>
  <c r="O185" i="1"/>
  <c r="U185" i="1" s="1"/>
  <c r="T185" i="1"/>
  <c r="O209" i="1"/>
  <c r="U209" i="1" s="1"/>
  <c r="T209" i="1"/>
  <c r="O293" i="1"/>
  <c r="U293" i="1" s="1"/>
  <c r="T293" i="1"/>
  <c r="O226" i="1"/>
  <c r="U226" i="1" s="1"/>
  <c r="T226" i="1"/>
  <c r="U320" i="1"/>
  <c r="T374" i="1"/>
  <c r="Q374" i="1"/>
  <c r="U374" i="1" s="1"/>
  <c r="Q426" i="1"/>
  <c r="U426" i="1" s="1"/>
  <c r="T426" i="1"/>
  <c r="U261" i="1"/>
  <c r="T334" i="1"/>
  <c r="O334" i="1"/>
  <c r="U334" i="1" s="1"/>
  <c r="O470" i="1"/>
  <c r="U470" i="1" s="1"/>
  <c r="T470" i="1"/>
  <c r="U488" i="1"/>
  <c r="T35" i="1"/>
  <c r="O35" i="1"/>
  <c r="U35" i="1" s="1"/>
  <c r="O85" i="1"/>
  <c r="U85" i="1" s="1"/>
  <c r="T85" i="1"/>
  <c r="Q89" i="1"/>
  <c r="U89" i="1" s="1"/>
  <c r="T89" i="1"/>
  <c r="T148" i="1"/>
  <c r="O148" i="1"/>
  <c r="U148" i="1" s="1"/>
  <c r="O141" i="1"/>
  <c r="U141" i="1" s="1"/>
  <c r="T141" i="1"/>
  <c r="T215" i="1"/>
  <c r="O215" i="1"/>
  <c r="U215" i="1" s="1"/>
  <c r="O173" i="1"/>
  <c r="U173" i="1" s="1"/>
  <c r="T173" i="1"/>
  <c r="O197" i="1"/>
  <c r="U197" i="1" s="1"/>
  <c r="T197" i="1"/>
  <c r="O237" i="1"/>
  <c r="U237" i="1" s="1"/>
  <c r="T237" i="1"/>
  <c r="T249" i="1"/>
  <c r="O249" i="1"/>
  <c r="U249" i="1" s="1"/>
  <c r="T225" i="1"/>
  <c r="O225" i="1"/>
  <c r="U225" i="1" s="1"/>
  <c r="O283" i="1"/>
  <c r="U283" i="1" s="1"/>
  <c r="T283" i="1"/>
  <c r="T275" i="1"/>
  <c r="O270" i="1"/>
  <c r="U270" i="1" s="1"/>
  <c r="T270" i="1"/>
  <c r="O305" i="1"/>
  <c r="U305" i="1" s="1"/>
  <c r="T305" i="1"/>
  <c r="O336" i="1"/>
  <c r="U336" i="1" s="1"/>
  <c r="T336" i="1"/>
  <c r="T348" i="1"/>
  <c r="O348" i="1"/>
  <c r="U348" i="1" s="1"/>
  <c r="T419" i="1"/>
  <c r="O419" i="1"/>
  <c r="U419" i="1" s="1"/>
  <c r="T456" i="1"/>
  <c r="O456" i="1"/>
  <c r="U456" i="1" s="1"/>
  <c r="T443" i="1"/>
  <c r="O443" i="1"/>
  <c r="U443" i="1" s="1"/>
  <c r="T383" i="1"/>
  <c r="T33" i="1"/>
  <c r="O33" i="1"/>
  <c r="U33" i="1" s="1"/>
  <c r="O63" i="1"/>
  <c r="U63" i="1" s="1"/>
  <c r="T63" i="1"/>
  <c r="T164" i="1"/>
  <c r="O194" i="1"/>
  <c r="U194" i="1" s="1"/>
  <c r="T194" i="1"/>
  <c r="O192" i="1"/>
  <c r="U192" i="1" s="1"/>
  <c r="T192" i="1"/>
  <c r="O228" i="1"/>
  <c r="U228" i="1" s="1"/>
  <c r="T228" i="1"/>
  <c r="O243" i="1"/>
  <c r="U243" i="1" s="1"/>
  <c r="T243" i="1"/>
  <c r="O307" i="1"/>
  <c r="U307" i="1" s="1"/>
  <c r="T307" i="1"/>
  <c r="T364" i="1"/>
  <c r="O364" i="1"/>
  <c r="U364" i="1" s="1"/>
  <c r="O328" i="1"/>
  <c r="U328" i="1" s="1"/>
  <c r="T328" i="1"/>
  <c r="T323" i="1"/>
  <c r="O323" i="1"/>
  <c r="U323" i="1" s="1"/>
  <c r="O324" i="1"/>
  <c r="U324" i="1" s="1"/>
  <c r="T324" i="1"/>
  <c r="O387" i="1"/>
  <c r="U387" i="1" s="1"/>
  <c r="T387" i="1"/>
  <c r="T386" i="1"/>
  <c r="O454" i="1"/>
  <c r="U454" i="1" s="1"/>
  <c r="T454" i="1"/>
  <c r="U383" i="1"/>
  <c r="U496" i="1"/>
  <c r="O84" i="1"/>
  <c r="U84" i="1" s="1"/>
  <c r="T84" i="1"/>
  <c r="O87" i="1"/>
  <c r="U87" i="1" s="1"/>
  <c r="T87" i="1"/>
  <c r="T150" i="1"/>
  <c r="O150" i="1"/>
  <c r="U150" i="1" s="1"/>
  <c r="U21" i="1"/>
  <c r="O59" i="1"/>
  <c r="U59" i="1" s="1"/>
  <c r="T59" i="1"/>
  <c r="O76" i="1"/>
  <c r="U76" i="1" s="1"/>
  <c r="T76" i="1"/>
  <c r="U72" i="1"/>
  <c r="O102" i="1"/>
  <c r="U102" i="1" s="1"/>
  <c r="T102" i="1"/>
  <c r="U157" i="1"/>
  <c r="Q248" i="1"/>
  <c r="U248" i="1" s="1"/>
  <c r="T248" i="1"/>
  <c r="U236" i="1"/>
  <c r="V236" i="1" s="1"/>
  <c r="T308" i="1"/>
  <c r="O332" i="1"/>
  <c r="U332" i="1" s="1"/>
  <c r="T332" i="1"/>
  <c r="U286" i="1"/>
  <c r="Q390" i="1"/>
  <c r="U390" i="1" s="1"/>
  <c r="T390" i="1"/>
  <c r="T294" i="1"/>
  <c r="T273" i="1"/>
  <c r="T338" i="1"/>
  <c r="T452" i="1"/>
  <c r="O452" i="1"/>
  <c r="U452" i="1" s="1"/>
  <c r="O370" i="1"/>
  <c r="U370" i="1" s="1"/>
  <c r="T370" i="1"/>
  <c r="T496" i="1"/>
  <c r="O230" i="1"/>
  <c r="U230" i="1" s="1"/>
  <c r="T230" i="1"/>
  <c r="T23" i="1"/>
  <c r="O23" i="1"/>
  <c r="U23" i="1" s="1"/>
  <c r="T77" i="1"/>
  <c r="O77" i="1"/>
  <c r="U77" i="1" s="1"/>
  <c r="O218" i="1"/>
  <c r="U218" i="1" s="1"/>
  <c r="T218" i="1"/>
  <c r="O188" i="1"/>
  <c r="U188" i="1" s="1"/>
  <c r="T188" i="1"/>
  <c r="O241" i="1"/>
  <c r="U241" i="1" s="1"/>
  <c r="T241" i="1"/>
  <c r="O258" i="1"/>
  <c r="U258" i="1" s="1"/>
  <c r="T258" i="1"/>
  <c r="O212" i="1"/>
  <c r="U212" i="1" s="1"/>
  <c r="T212" i="1"/>
  <c r="T97" i="1"/>
  <c r="O285" i="1"/>
  <c r="U285" i="1" s="1"/>
  <c r="T285" i="1"/>
  <c r="U273" i="1"/>
  <c r="O455" i="1"/>
  <c r="U455" i="1" s="1"/>
  <c r="T455" i="1"/>
  <c r="T423" i="1"/>
  <c r="O423" i="1"/>
  <c r="U423" i="1" s="1"/>
  <c r="O391" i="1"/>
  <c r="U391" i="1" s="1"/>
  <c r="T391" i="1"/>
  <c r="T486" i="1"/>
  <c r="O486" i="1"/>
  <c r="U486" i="1" s="1"/>
  <c r="T498" i="1"/>
  <c r="O498" i="1"/>
  <c r="U498" i="1" s="1"/>
  <c r="T464" i="1"/>
  <c r="O464" i="1"/>
  <c r="U464" i="1" s="1"/>
  <c r="O462" i="1"/>
  <c r="U462" i="1" s="1"/>
  <c r="T462" i="1"/>
  <c r="O403" i="1"/>
  <c r="U403" i="1" s="1"/>
  <c r="T403" i="1"/>
  <c r="U5" i="1"/>
  <c r="T10" i="1"/>
  <c r="O10" i="1"/>
  <c r="U10" i="1" s="1"/>
  <c r="U16" i="1"/>
  <c r="V16" i="1" s="1"/>
  <c r="T11" i="1"/>
  <c r="O11" i="1"/>
  <c r="U11" i="1" s="1"/>
  <c r="T4" i="1"/>
  <c r="V9" i="1" l="1"/>
  <c r="BS151" i="3"/>
  <c r="E15" i="4" s="1"/>
  <c r="BS135" i="3"/>
  <c r="E14" i="4" s="1"/>
  <c r="BS119" i="3"/>
  <c r="E13" i="4" s="1"/>
  <c r="BS71" i="3"/>
  <c r="E10" i="4" s="1"/>
  <c r="BS103" i="3"/>
  <c r="E12" i="4" s="1"/>
  <c r="BS87" i="3"/>
  <c r="E11" i="4" s="1"/>
  <c r="BS55" i="3"/>
  <c r="E9" i="4" s="1"/>
  <c r="BS39" i="3"/>
  <c r="E8" i="4" s="1"/>
  <c r="V252" i="1"/>
  <c r="BS23" i="3"/>
  <c r="E7" i="4" s="1"/>
  <c r="BM151" i="3"/>
  <c r="BM135" i="3"/>
  <c r="BM119" i="3"/>
  <c r="BU119" i="3" s="1"/>
  <c r="F13" i="4" s="1"/>
  <c r="BM103" i="3"/>
  <c r="BM39" i="3"/>
  <c r="BM87" i="3"/>
  <c r="BM71" i="3"/>
  <c r="BM23" i="3"/>
  <c r="BM55" i="3"/>
  <c r="AG119" i="3"/>
  <c r="AG135" i="3"/>
  <c r="AG103" i="3"/>
  <c r="AG55" i="3"/>
  <c r="AG71" i="3"/>
  <c r="AG87" i="3"/>
  <c r="AG39" i="3"/>
  <c r="AG23" i="3"/>
  <c r="V91" i="1"/>
  <c r="V8" i="1"/>
  <c r="V126" i="1"/>
  <c r="BM7" i="3"/>
  <c r="V5" i="1"/>
  <c r="V14" i="1"/>
  <c r="V413" i="1"/>
  <c r="V68" i="1"/>
  <c r="V6" i="1"/>
  <c r="V12" i="1"/>
  <c r="V330" i="1"/>
  <c r="V21" i="1"/>
  <c r="V164" i="1"/>
  <c r="V442" i="1"/>
  <c r="V351" i="1"/>
  <c r="V22" i="1"/>
  <c r="V139" i="1"/>
  <c r="V18" i="1"/>
  <c r="V100" i="1"/>
  <c r="V122" i="1"/>
  <c r="V107" i="1"/>
  <c r="V379" i="1"/>
  <c r="V467" i="1"/>
  <c r="V430" i="1"/>
  <c r="V469" i="1"/>
  <c r="V98" i="1"/>
  <c r="V52" i="1"/>
  <c r="V165" i="1"/>
  <c r="V429" i="1"/>
  <c r="V362" i="1"/>
  <c r="V169" i="1"/>
  <c r="V418" i="1"/>
  <c r="V341" i="1"/>
  <c r="V282" i="1"/>
  <c r="V162" i="1"/>
  <c r="V83" i="1"/>
  <c r="V38" i="1"/>
  <c r="V446" i="1"/>
  <c r="V61" i="1"/>
  <c r="V189" i="1"/>
  <c r="V121" i="1"/>
  <c r="V227" i="1"/>
  <c r="V294" i="1"/>
  <c r="V358" i="1"/>
  <c r="V179" i="1"/>
  <c r="V280" i="1"/>
  <c r="V60" i="1"/>
  <c r="V436" i="1"/>
  <c r="V114" i="1"/>
  <c r="V493" i="1"/>
  <c r="V331" i="1"/>
  <c r="V491" i="1"/>
  <c r="V133" i="1"/>
  <c r="V261" i="1"/>
  <c r="V393" i="1"/>
  <c r="V349" i="1"/>
  <c r="V187" i="1"/>
  <c r="V201" i="1"/>
  <c r="V92" i="1"/>
  <c r="V101" i="1"/>
  <c r="V167" i="1"/>
  <c r="V272" i="1"/>
  <c r="V24" i="1"/>
  <c r="V170" i="1"/>
  <c r="V137" i="1"/>
  <c r="V410" i="1"/>
  <c r="V337" i="1"/>
  <c r="V94" i="1"/>
  <c r="V154" i="1"/>
  <c r="V129" i="1"/>
  <c r="V382" i="1"/>
  <c r="V15" i="1"/>
  <c r="V115" i="1"/>
  <c r="V69" i="1"/>
  <c r="V279" i="1"/>
  <c r="V112" i="1"/>
  <c r="V177" i="1"/>
  <c r="V118" i="1"/>
  <c r="V347" i="1"/>
  <c r="V242" i="1"/>
  <c r="V161" i="1"/>
  <c r="V58" i="1"/>
  <c r="V198" i="1"/>
  <c r="V62" i="1"/>
  <c r="V207" i="1"/>
  <c r="V40" i="1"/>
  <c r="V234" i="1"/>
  <c r="V26" i="1"/>
  <c r="V333" i="1"/>
  <c r="V287" i="1"/>
  <c r="V416" i="1"/>
  <c r="V422" i="1"/>
  <c r="V196" i="1"/>
  <c r="V56" i="1"/>
  <c r="V449" i="1"/>
  <c r="V146" i="1"/>
  <c r="V317" i="1"/>
  <c r="V49" i="1"/>
  <c r="V284" i="1"/>
  <c r="V477" i="1"/>
  <c r="V251" i="1"/>
  <c r="V247" i="1"/>
  <c r="V412" i="1"/>
  <c r="V346" i="1"/>
  <c r="V64" i="1"/>
  <c r="V386" i="1"/>
  <c r="V398" i="1"/>
  <c r="V483" i="1"/>
  <c r="V163" i="1"/>
  <c r="V375" i="1"/>
  <c r="V384" i="1"/>
  <c r="V437" i="1"/>
  <c r="V220" i="1"/>
  <c r="V306" i="1"/>
  <c r="V36" i="1"/>
  <c r="V263" i="1"/>
  <c r="V184" i="1"/>
  <c r="V256" i="1"/>
  <c r="V105" i="1"/>
  <c r="V329" i="1"/>
  <c r="V13" i="1"/>
  <c r="V425" i="1"/>
  <c r="V453" i="1"/>
  <c r="V231" i="1"/>
  <c r="V245" i="1"/>
  <c r="V191" i="1"/>
  <c r="V156" i="1"/>
  <c r="V193" i="1"/>
  <c r="V110" i="1"/>
  <c r="V66" i="1"/>
  <c r="V208" i="1"/>
  <c r="V359" i="1"/>
  <c r="V339" i="1"/>
  <c r="V367" i="1"/>
  <c r="V158" i="1"/>
  <c r="V448" i="1"/>
  <c r="V381" i="1"/>
  <c r="V371" i="1"/>
  <c r="V138" i="1"/>
  <c r="V210" i="1"/>
  <c r="V30" i="1"/>
  <c r="V19" i="1"/>
  <c r="V46" i="1"/>
  <c r="V388" i="1"/>
  <c r="V397" i="1"/>
  <c r="V315" i="1"/>
  <c r="V4" i="1"/>
  <c r="V134" i="1"/>
  <c r="V168" i="1"/>
  <c r="V405" i="1"/>
  <c r="V424" i="1"/>
  <c r="V202" i="1"/>
  <c r="V152" i="1"/>
  <c r="V309" i="1"/>
  <c r="V480" i="1"/>
  <c r="V216" i="1"/>
  <c r="V400" i="1"/>
  <c r="V401" i="1"/>
  <c r="V250" i="1"/>
  <c r="V131" i="1"/>
  <c r="V363" i="1"/>
  <c r="V259" i="1"/>
  <c r="V445" i="1"/>
  <c r="V303" i="1"/>
  <c r="V476" i="1"/>
  <c r="V485" i="1"/>
  <c r="V444" i="1"/>
  <c r="V172" i="1"/>
  <c r="V308" i="1"/>
  <c r="V378" i="1"/>
  <c r="V289" i="1"/>
  <c r="V335" i="1"/>
  <c r="V421" i="1"/>
  <c r="V175" i="1"/>
  <c r="V108" i="1"/>
  <c r="V222" i="1"/>
  <c r="V157" i="1"/>
  <c r="V316" i="1"/>
  <c r="V343" i="1"/>
  <c r="V376" i="1"/>
  <c r="V342" i="1"/>
  <c r="V420" i="1"/>
  <c r="V484" i="1"/>
  <c r="V34" i="1"/>
  <c r="V345" i="1"/>
  <c r="V96" i="1"/>
  <c r="V219" i="1"/>
  <c r="V353" i="1"/>
  <c r="V123" i="1"/>
  <c r="V438" i="1"/>
  <c r="V350" i="1"/>
  <c r="V404" i="1"/>
  <c r="V441" i="1"/>
  <c r="V380" i="1"/>
  <c r="V365" i="1"/>
  <c r="V32" i="1"/>
  <c r="V224" i="1"/>
  <c r="V389" i="1"/>
  <c r="V268" i="1"/>
  <c r="V433" i="1"/>
  <c r="V396" i="1"/>
  <c r="V460" i="1"/>
  <c r="V44" i="1"/>
  <c r="V428" i="1"/>
  <c r="V73" i="1"/>
  <c r="V487" i="1"/>
  <c r="V392" i="1"/>
  <c r="V495" i="1"/>
  <c r="V372" i="1"/>
  <c r="V86" i="1"/>
  <c r="V326" i="1"/>
  <c r="V204" i="1"/>
  <c r="V417" i="1"/>
  <c r="V171" i="1"/>
  <c r="V203" i="1"/>
  <c r="V213" i="1"/>
  <c r="V143" i="1"/>
  <c r="V471" i="1"/>
  <c r="V473" i="1"/>
  <c r="V199" i="1"/>
  <c r="V369" i="1"/>
  <c r="V274" i="1"/>
  <c r="V74" i="1"/>
  <c r="V253" i="1"/>
  <c r="V283" i="1"/>
  <c r="V488" i="1"/>
  <c r="V320" i="1"/>
  <c r="V310" i="1"/>
  <c r="V42" i="1"/>
  <c r="V80" i="1"/>
  <c r="V377" i="1"/>
  <c r="V266" i="1"/>
  <c r="V293" i="1"/>
  <c r="V50" i="1"/>
  <c r="V160" i="1"/>
  <c r="V166" i="1"/>
  <c r="V17" i="1"/>
  <c r="V373" i="1"/>
  <c r="V238" i="1"/>
  <c r="V78" i="1"/>
  <c r="V149" i="1"/>
  <c r="V127" i="1"/>
  <c r="V151" i="1"/>
  <c r="V28" i="1"/>
  <c r="V276" i="1"/>
  <c r="V135" i="1"/>
  <c r="V130" i="1"/>
  <c r="V463" i="1"/>
  <c r="V70" i="1"/>
  <c r="V408" i="1"/>
  <c r="V264" i="1"/>
  <c r="V399" i="1"/>
  <c r="V414" i="1"/>
  <c r="V233" i="1"/>
  <c r="V229" i="1"/>
  <c r="V434" i="1"/>
  <c r="V117" i="1"/>
  <c r="V321" i="1"/>
  <c r="V205" i="1"/>
  <c r="V432" i="1"/>
  <c r="V183" i="1"/>
  <c r="V457" i="1"/>
  <c r="V291" i="1"/>
  <c r="V232" i="1"/>
  <c r="V260" i="1"/>
  <c r="V186" i="1"/>
  <c r="V415" i="1"/>
  <c r="V411" i="1"/>
  <c r="V322" i="1"/>
  <c r="V479" i="1"/>
  <c r="V72" i="1"/>
  <c r="V292" i="1"/>
  <c r="V409" i="1"/>
  <c r="V354" i="1"/>
  <c r="V178" i="1"/>
  <c r="V181" i="1"/>
  <c r="V104" i="1"/>
  <c r="V489" i="1"/>
  <c r="V119" i="1"/>
  <c r="V254" i="1"/>
  <c r="V88" i="1"/>
  <c r="V481" i="1"/>
  <c r="V7" i="1"/>
  <c r="V394" i="1"/>
  <c r="V25" i="1"/>
  <c r="V357" i="1"/>
  <c r="V125" i="1"/>
  <c r="V323" i="1"/>
  <c r="V195" i="1"/>
  <c r="V459" i="1"/>
  <c r="V54" i="1"/>
  <c r="V218" i="1"/>
  <c r="V59" i="1"/>
  <c r="V237" i="1"/>
  <c r="V89" i="1"/>
  <c r="V209" i="1"/>
  <c r="V299" i="1"/>
  <c r="V235" i="1"/>
  <c r="V281" i="1"/>
  <c r="V472" i="1"/>
  <c r="V474" i="1"/>
  <c r="V265" i="1"/>
  <c r="V111" i="1"/>
  <c r="V286" i="1"/>
  <c r="V300" i="1"/>
  <c r="V312" i="1"/>
  <c r="V262" i="1"/>
  <c r="V325" i="1"/>
  <c r="V311" i="1"/>
  <c r="V142" i="1"/>
  <c r="V490" i="1"/>
  <c r="V475" i="1"/>
  <c r="V97" i="1"/>
  <c r="V275" i="1"/>
  <c r="V180" i="1"/>
  <c r="V159" i="1"/>
  <c r="V153" i="1"/>
  <c r="V206" i="1"/>
  <c r="V319" i="1"/>
  <c r="V20" i="1"/>
  <c r="V43" i="1"/>
  <c r="V302" i="1"/>
  <c r="V297" i="1"/>
  <c r="V53" i="1"/>
  <c r="V500" i="1"/>
  <c r="V45" i="1"/>
  <c r="V145" i="1"/>
  <c r="V403" i="1"/>
  <c r="V230" i="1"/>
  <c r="V200" i="1"/>
  <c r="V465" i="1"/>
  <c r="V223" i="1"/>
  <c r="V406" i="1"/>
  <c r="V116" i="1"/>
  <c r="V188" i="1"/>
  <c r="V174" i="1"/>
  <c r="V361" i="1"/>
  <c r="V103" i="1"/>
  <c r="V327" i="1"/>
  <c r="V461" i="1"/>
  <c r="V464" i="1"/>
  <c r="V328" i="1"/>
  <c r="V120" i="1"/>
  <c r="V267" i="1"/>
  <c r="V147" i="1"/>
  <c r="V288" i="1"/>
  <c r="V452" i="1"/>
  <c r="V391" i="1"/>
  <c r="V190" i="1"/>
  <c r="V182" i="1"/>
  <c r="V450" i="1"/>
  <c r="V155" i="1"/>
  <c r="V440" i="1"/>
  <c r="V35" i="1"/>
  <c r="V298" i="1"/>
  <c r="V419" i="1"/>
  <c r="V374" i="1"/>
  <c r="V368" i="1"/>
  <c r="V496" i="1"/>
  <c r="V140" i="1"/>
  <c r="V75" i="1"/>
  <c r="V466" i="1"/>
  <c r="V257" i="1"/>
  <c r="V99" i="1"/>
  <c r="V304" i="1"/>
  <c r="V468" i="1"/>
  <c r="V41" i="1"/>
  <c r="V352" i="1"/>
  <c r="V355" i="1"/>
  <c r="V497" i="1"/>
  <c r="V33" i="1"/>
  <c r="V141" i="1"/>
  <c r="V226" i="1"/>
  <c r="V106" i="1"/>
  <c r="V431" i="1"/>
  <c r="V113" i="1"/>
  <c r="V37" i="1"/>
  <c r="V385" i="1"/>
  <c r="V313" i="1"/>
  <c r="V296" i="1"/>
  <c r="V255" i="1"/>
  <c r="V39" i="1"/>
  <c r="V277" i="1"/>
  <c r="V427" i="1"/>
  <c r="V314" i="1"/>
  <c r="V338" i="1"/>
  <c r="V443" i="1"/>
  <c r="V67" i="1"/>
  <c r="V451" i="1"/>
  <c r="V498" i="1"/>
  <c r="V486" i="1"/>
  <c r="V212" i="1"/>
  <c r="V77" i="1"/>
  <c r="V273" i="1"/>
  <c r="V270" i="1"/>
  <c r="V65" i="1"/>
  <c r="V79" i="1"/>
  <c r="V344" i="1"/>
  <c r="V295" i="1"/>
  <c r="V462" i="1"/>
  <c r="V455" i="1"/>
  <c r="V332" i="1"/>
  <c r="V76" i="1"/>
  <c r="V324" i="1"/>
  <c r="V243" i="1"/>
  <c r="V176" i="1"/>
  <c r="V271" i="1"/>
  <c r="V132" i="1"/>
  <c r="V407" i="1"/>
  <c r="V93" i="1"/>
  <c r="V370" i="1"/>
  <c r="V84" i="1"/>
  <c r="V228" i="1"/>
  <c r="V348" i="1"/>
  <c r="V215" i="1"/>
  <c r="V470" i="1"/>
  <c r="V82" i="1"/>
  <c r="V124" i="1"/>
  <c r="V57" i="1"/>
  <c r="V318" i="1"/>
  <c r="V95" i="1"/>
  <c r="V285" i="1"/>
  <c r="V248" i="1"/>
  <c r="V192" i="1"/>
  <c r="V336" i="1"/>
  <c r="V225" i="1"/>
  <c r="V48" i="1"/>
  <c r="V128" i="1"/>
  <c r="V447" i="1"/>
  <c r="V244" i="1"/>
  <c r="V246" i="1"/>
  <c r="V240" i="1"/>
  <c r="V494" i="1"/>
  <c r="V90" i="1"/>
  <c r="V383" i="1"/>
  <c r="V454" i="1"/>
  <c r="V194" i="1"/>
  <c r="V305" i="1"/>
  <c r="V249" i="1"/>
  <c r="V148" i="1"/>
  <c r="V334" i="1"/>
  <c r="V27" i="1"/>
  <c r="V482" i="1"/>
  <c r="V29" i="1"/>
  <c r="V435" i="1"/>
  <c r="V239" i="1"/>
  <c r="V47" i="1"/>
  <c r="V439" i="1"/>
  <c r="V214" i="1"/>
  <c r="V402" i="1"/>
  <c r="V458" i="1"/>
  <c r="V499" i="1"/>
  <c r="V31" i="1"/>
  <c r="V51" i="1"/>
  <c r="V364" i="1"/>
  <c r="V269" i="1"/>
  <c r="V278" i="1"/>
  <c r="V81" i="1"/>
  <c r="V360" i="1"/>
  <c r="V258" i="1"/>
  <c r="V23" i="1"/>
  <c r="V390" i="1"/>
  <c r="V102" i="1"/>
  <c r="V150" i="1"/>
  <c r="V387" i="1"/>
  <c r="V307" i="1"/>
  <c r="V456" i="1"/>
  <c r="V197" i="1"/>
  <c r="V85" i="1"/>
  <c r="V426" i="1"/>
  <c r="V185" i="1"/>
  <c r="V492" i="1"/>
  <c r="V217" i="1"/>
  <c r="V55" i="1"/>
  <c r="V395" i="1"/>
  <c r="V211" i="1"/>
  <c r="V340" i="1"/>
  <c r="V144" i="1"/>
  <c r="V423" i="1"/>
  <c r="V241" i="1"/>
  <c r="V87" i="1"/>
  <c r="V63" i="1"/>
  <c r="V173" i="1"/>
  <c r="V109" i="1"/>
  <c r="V136" i="1"/>
  <c r="V356" i="1"/>
  <c r="V71" i="1"/>
  <c r="V478" i="1"/>
  <c r="V290" i="1"/>
  <c r="V301" i="1"/>
  <c r="V221" i="1"/>
  <c r="V11" i="1"/>
  <c r="V10" i="1"/>
  <c r="BN151" i="3" l="1"/>
  <c r="BW151" i="3" s="1"/>
  <c r="G15" i="4" s="1"/>
  <c r="AF6" i="4" s="1"/>
  <c r="V25" i="4" s="1"/>
  <c r="BU151" i="3"/>
  <c r="F15" i="4" s="1"/>
  <c r="BN135" i="3"/>
  <c r="BW135" i="3" s="1"/>
  <c r="G14" i="4" s="1"/>
  <c r="AE6" i="4" s="1"/>
  <c r="U25" i="4" s="1"/>
  <c r="BU135" i="3"/>
  <c r="F14" i="4" s="1"/>
  <c r="BN103" i="3"/>
  <c r="BW103" i="3" s="1"/>
  <c r="G12" i="4" s="1"/>
  <c r="AC6" i="4" s="1"/>
  <c r="S25" i="4" s="1"/>
  <c r="BU103" i="3"/>
  <c r="F12" i="4" s="1"/>
  <c r="BN87" i="3"/>
  <c r="BW87" i="3" s="1"/>
  <c r="G11" i="4" s="1"/>
  <c r="AB6" i="4" s="1"/>
  <c r="R25" i="4" s="1"/>
  <c r="BU87" i="3"/>
  <c r="F11" i="4" s="1"/>
  <c r="BN71" i="3"/>
  <c r="BW71" i="3" s="1"/>
  <c r="G10" i="4" s="1"/>
  <c r="AA6" i="4" s="1"/>
  <c r="Q25" i="4" s="1"/>
  <c r="BU71" i="3"/>
  <c r="F10" i="4" s="1"/>
  <c r="BN55" i="3"/>
  <c r="BW55" i="3" s="1"/>
  <c r="G9" i="4" s="1"/>
  <c r="Z6" i="4" s="1"/>
  <c r="P25" i="4" s="1"/>
  <c r="BU55" i="3"/>
  <c r="F9" i="4" s="1"/>
  <c r="BN39" i="3"/>
  <c r="BW39" i="3" s="1"/>
  <c r="G8" i="4" s="1"/>
  <c r="Y6" i="4" s="1"/>
  <c r="O25" i="4" s="1"/>
  <c r="BU39" i="3"/>
  <c r="F8" i="4" s="1"/>
  <c r="BN23" i="3"/>
  <c r="BW23" i="3" s="1"/>
  <c r="G7" i="4" s="1"/>
  <c r="X6" i="4" s="1"/>
  <c r="N25" i="4" s="1"/>
  <c r="BU23" i="3"/>
  <c r="F7" i="4" s="1"/>
  <c r="BN119" i="3"/>
  <c r="BW119" i="3" s="1"/>
  <c r="G13" i="4" s="1"/>
  <c r="AD6" i="4" s="1"/>
  <c r="T25" i="4" s="1"/>
  <c r="BN7" i="3"/>
  <c r="BW7" i="3" s="1"/>
  <c r="G6" i="4" s="1"/>
  <c r="W6" i="4" s="1"/>
  <c r="M25" i="4" s="1"/>
  <c r="BU7" i="3"/>
  <c r="F6" i="4" s="1"/>
</calcChain>
</file>

<file path=xl/sharedStrings.xml><?xml version="1.0" encoding="utf-8"?>
<sst xmlns="http://schemas.openxmlformats.org/spreadsheetml/2006/main" count="1004" uniqueCount="107">
  <si>
    <t>name</t>
  </si>
  <si>
    <t>Gender</t>
  </si>
  <si>
    <t>Age</t>
  </si>
  <si>
    <t>Field of Work</t>
  </si>
  <si>
    <t>Health</t>
  </si>
  <si>
    <t>IT</t>
  </si>
  <si>
    <t>Construction</t>
  </si>
  <si>
    <t>Teaching</t>
  </si>
  <si>
    <t>General work</t>
  </si>
  <si>
    <t>agricuture</t>
  </si>
  <si>
    <t>High School</t>
  </si>
  <si>
    <t>University</t>
  </si>
  <si>
    <t>Technical</t>
  </si>
  <si>
    <t>College</t>
  </si>
  <si>
    <t>Other</t>
  </si>
  <si>
    <t>Education</t>
  </si>
  <si>
    <t>Kids</t>
  </si>
  <si>
    <t>Cars</t>
  </si>
  <si>
    <t>Income</t>
  </si>
  <si>
    <t>Yukon</t>
  </si>
  <si>
    <t>BC</t>
  </si>
  <si>
    <t>AB</t>
  </si>
  <si>
    <t>Nunavut</t>
  </si>
  <si>
    <t>SA</t>
  </si>
  <si>
    <t>MA</t>
  </si>
  <si>
    <t>ON</t>
  </si>
  <si>
    <t>QC</t>
  </si>
  <si>
    <t>NF</t>
  </si>
  <si>
    <t>NB</t>
  </si>
  <si>
    <t>PE</t>
  </si>
  <si>
    <t>Northwest Ter</t>
  </si>
  <si>
    <t>Area</t>
  </si>
  <si>
    <t>NS</t>
  </si>
  <si>
    <t>Value of the House</t>
  </si>
  <si>
    <t>Mortage left</t>
  </si>
  <si>
    <t>Left to pay on cars</t>
  </si>
  <si>
    <t>Cars value</t>
  </si>
  <si>
    <t>Debts</t>
  </si>
  <si>
    <t>Investment</t>
  </si>
  <si>
    <t>Value of the person</t>
  </si>
  <si>
    <t>Value of the Debts</t>
  </si>
  <si>
    <t xml:space="preserve">Net worth of person </t>
  </si>
  <si>
    <t>Column1</t>
  </si>
  <si>
    <t>Column2</t>
  </si>
  <si>
    <t>Column3</t>
  </si>
  <si>
    <t>Column4</t>
  </si>
  <si>
    <t>Men vs Women</t>
  </si>
  <si>
    <t>Num of M</t>
  </si>
  <si>
    <t>Num of W</t>
  </si>
  <si>
    <t>Ave of Age</t>
  </si>
  <si>
    <t>agriculture</t>
  </si>
  <si>
    <t>general work</t>
  </si>
  <si>
    <t>salers ID</t>
  </si>
  <si>
    <t>SIN</t>
  </si>
  <si>
    <t>Tom Lee</t>
  </si>
  <si>
    <t>Part-Full Time</t>
  </si>
  <si>
    <t>Hourly Rate</t>
  </si>
  <si>
    <t>Commission</t>
  </si>
  <si>
    <t>Goerge White</t>
  </si>
  <si>
    <t>King Hill</t>
  </si>
  <si>
    <t>Blaire Clinton</t>
  </si>
  <si>
    <t>Jim Catt</t>
  </si>
  <si>
    <t>Peter Liu</t>
  </si>
  <si>
    <t>Mary Wang</t>
  </si>
  <si>
    <t>Lisa Bridge</t>
  </si>
  <si>
    <t>Li Yang</t>
  </si>
  <si>
    <t>Mellisa Jason</t>
  </si>
  <si>
    <t>Number</t>
  </si>
  <si>
    <t>Name</t>
  </si>
  <si>
    <t>Pay</t>
  </si>
  <si>
    <t>Sunday</t>
  </si>
  <si>
    <t xml:space="preserve">to </t>
  </si>
  <si>
    <t>Monday</t>
  </si>
  <si>
    <t>Tuesday</t>
  </si>
  <si>
    <t>Thursay</t>
  </si>
  <si>
    <t>Friday</t>
  </si>
  <si>
    <t>Saturday</t>
  </si>
  <si>
    <t>Wednesday</t>
  </si>
  <si>
    <t>Total hours Worked</t>
  </si>
  <si>
    <t>Weekly Income</t>
  </si>
  <si>
    <t>Total worker ($)</t>
  </si>
  <si>
    <t>Total worked( hours)</t>
  </si>
  <si>
    <t>Yearly Pay 1</t>
  </si>
  <si>
    <t>Comission</t>
  </si>
  <si>
    <t>Total Sales</t>
  </si>
  <si>
    <t>Total Commission</t>
  </si>
  <si>
    <t>Total weekly income</t>
  </si>
  <si>
    <t>Total</t>
  </si>
  <si>
    <t>total hours worked</t>
  </si>
  <si>
    <t>total income</t>
  </si>
  <si>
    <t>total commission</t>
  </si>
  <si>
    <t>sales</t>
  </si>
  <si>
    <t>total bi- weekly income</t>
  </si>
  <si>
    <t>Total Sales made</t>
  </si>
  <si>
    <t>Total salary payed</t>
  </si>
  <si>
    <t>Return on investment per emploee</t>
  </si>
  <si>
    <t>Num of hours worked</t>
  </si>
  <si>
    <t>ID</t>
  </si>
  <si>
    <t>Total Hours Worked</t>
  </si>
  <si>
    <t>Total income</t>
  </si>
  <si>
    <t>Total commission</t>
  </si>
  <si>
    <t>Total bi-weekly income</t>
  </si>
  <si>
    <t>Sales</t>
  </si>
  <si>
    <t>Sum of Sales</t>
  </si>
  <si>
    <t>Row Labels</t>
  </si>
  <si>
    <t>Grand Total</t>
  </si>
  <si>
    <t>Sum of Total bi-weekly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</si>
</sst>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1" fontId="0" fillId="0" borderId="0" xfId="0" applyNumberFormat="1"/>
    <xf numFmtId="9" fontId="0" fillId="0" borderId="0" xfId="2" applyFont="1"/>
    <xf numFmtId="0" fontId="0" fillId="0" borderId="0" xfId="0" applyBorder="1" applyAlignment="1"/>
    <xf numFmtId="0" fontId="0" fillId="0" borderId="4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44" fontId="0" fillId="0" borderId="0" xfId="1" applyFont="1"/>
    <xf numFmtId="20" fontId="0" fillId="2" borderId="13" xfId="0" applyNumberFormat="1" applyFill="1" applyBorder="1"/>
    <xf numFmtId="20" fontId="0" fillId="2" borderId="14" xfId="0" applyNumberFormat="1" applyFill="1" applyBorder="1"/>
    <xf numFmtId="20" fontId="0" fillId="2" borderId="17" xfId="0" applyNumberFormat="1" applyFill="1" applyBorder="1"/>
    <xf numFmtId="20" fontId="0" fillId="2" borderId="19" xfId="0" applyNumberFormat="1" applyFill="1" applyBorder="1"/>
    <xf numFmtId="0" fontId="0" fillId="3" borderId="16" xfId="0" applyFill="1" applyBorder="1"/>
    <xf numFmtId="0" fontId="0" fillId="0" borderId="18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0" xfId="0" applyFill="1" applyBorder="1"/>
    <xf numFmtId="0" fontId="0" fillId="3" borderId="15" xfId="0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4" xfId="0" applyFill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/>
    <xf numFmtId="20" fontId="0" fillId="2" borderId="18" xfId="0" applyNumberFormat="1" applyFill="1" applyBorder="1"/>
    <xf numFmtId="20" fontId="0" fillId="2" borderId="16" xfId="0" applyNumberFormat="1" applyFill="1" applyBorder="1"/>
    <xf numFmtId="0" fontId="0" fillId="0" borderId="9" xfId="0" applyBorder="1"/>
    <xf numFmtId="0" fontId="0" fillId="0" borderId="8" xfId="0" applyBorder="1"/>
    <xf numFmtId="0" fontId="0" fillId="0" borderId="0" xfId="0" applyBorder="1"/>
    <xf numFmtId="0" fontId="0" fillId="0" borderId="12" xfId="0" applyBorder="1"/>
    <xf numFmtId="44" fontId="0" fillId="0" borderId="0" xfId="0" applyNumberFormat="1"/>
    <xf numFmtId="2" fontId="0" fillId="0" borderId="8" xfId="1" applyNumberFormat="1" applyFon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44" fontId="0" fillId="0" borderId="21" xfId="0" applyNumberFormat="1" applyBorder="1" applyAlignment="1">
      <alignment horizontal="center"/>
    </xf>
    <xf numFmtId="44" fontId="0" fillId="0" borderId="21" xfId="0" applyNumberFormat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44" fontId="0" fillId="0" borderId="10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13" xfId="1" applyFon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15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0" xfId="1" applyNumberFormat="1" applyFont="1" applyBorder="1" applyAlignment="1">
      <alignment horizontal="center" vertical="center"/>
    </xf>
    <xf numFmtId="0" fontId="0" fillId="0" borderId="12" xfId="1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8" xfId="1" applyNumberFormat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9" fontId="0" fillId="0" borderId="6" xfId="2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7" xfId="2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15" xfId="0" applyNumberFormat="1" applyBorder="1" applyAlignment="1">
      <alignment horizontal="center"/>
    </xf>
    <xf numFmtId="44" fontId="0" fillId="0" borderId="1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44" fontId="0" fillId="0" borderId="7" xfId="1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Sheet4!$M$5:$V$5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7-4D31-9086-FA9E1ADEA8EC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Sheet4!$M$6:$V$6</c:f>
              <c:numCache>
                <c:formatCode>General</c:formatCode>
                <c:ptCount val="10"/>
                <c:pt idx="0">
                  <c:v>8068</c:v>
                </c:pt>
                <c:pt idx="1">
                  <c:v>6295</c:v>
                </c:pt>
                <c:pt idx="2">
                  <c:v>8290</c:v>
                </c:pt>
                <c:pt idx="3">
                  <c:v>9262</c:v>
                </c:pt>
                <c:pt idx="4">
                  <c:v>6825</c:v>
                </c:pt>
                <c:pt idx="5">
                  <c:v>6139</c:v>
                </c:pt>
                <c:pt idx="6">
                  <c:v>7803</c:v>
                </c:pt>
                <c:pt idx="7">
                  <c:v>8094</c:v>
                </c:pt>
                <c:pt idx="8">
                  <c:v>7812</c:v>
                </c:pt>
                <c:pt idx="9">
                  <c:v>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7-4D31-9086-FA9E1ADEA8EC}"/>
            </c:ext>
          </c:extLst>
        </c:ser>
        <c:ser>
          <c:idx val="2"/>
          <c:order val="2"/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Sheet4!$M$7:$V$7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7D37-4D31-9086-FA9E1ADEA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690111"/>
        <c:axId val="341910015"/>
      </c:barChart>
      <c:catAx>
        <c:axId val="27069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10015"/>
        <c:crosses val="autoZero"/>
        <c:auto val="1"/>
        <c:lblAlgn val="ctr"/>
        <c:lblOffset val="100"/>
        <c:noMultiLvlLbl val="0"/>
      </c:catAx>
      <c:valAx>
        <c:axId val="3419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9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Sheet4!$W$5:$AF$5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9-4FBF-89F3-47CE442FF54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Sheet4!$W$6:$AF$6</c:f>
              <c:numCache>
                <c:formatCode>_("$"* #,##0.00_);_("$"* \(#,##0.00\);_("$"* "-"??_);_(@_)</c:formatCode>
                <c:ptCount val="10"/>
                <c:pt idx="0">
                  <c:v>2545.1999999999998</c:v>
                </c:pt>
                <c:pt idx="1">
                  <c:v>3415</c:v>
                </c:pt>
                <c:pt idx="2">
                  <c:v>2826.6000000000004</c:v>
                </c:pt>
                <c:pt idx="3">
                  <c:v>3616.4000000000005</c:v>
                </c:pt>
                <c:pt idx="4">
                  <c:v>3414.25</c:v>
                </c:pt>
                <c:pt idx="5">
                  <c:v>2586.85</c:v>
                </c:pt>
                <c:pt idx="6">
                  <c:v>2738.45</c:v>
                </c:pt>
                <c:pt idx="7">
                  <c:v>2931.28</c:v>
                </c:pt>
                <c:pt idx="8">
                  <c:v>2583.56</c:v>
                </c:pt>
                <c:pt idx="9">
                  <c:v>2426.46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9-4FBF-89F3-47CE442FF54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Sheet4!$W$7:$AF$7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8839-4FBF-89F3-47CE442F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734575"/>
        <c:axId val="411594591"/>
      </c:barChart>
      <c:catAx>
        <c:axId val="6807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94591"/>
        <c:crosses val="autoZero"/>
        <c:auto val="1"/>
        <c:lblAlgn val="ctr"/>
        <c:lblOffset val="100"/>
        <c:noMultiLvlLbl val="0"/>
      </c:catAx>
      <c:valAx>
        <c:axId val="4115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3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Sheet4!$M$24:$V$24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Sheet4!$M$25:$V$25</c:f>
              <c:numCache>
                <c:formatCode>General</c:formatCode>
                <c:ptCount val="10"/>
                <c:pt idx="0">
                  <c:v>3.1698884174131701</c:v>
                </c:pt>
                <c:pt idx="1">
                  <c:v>1.8433382137628112</c:v>
                </c:pt>
                <c:pt idx="2">
                  <c:v>2.9328521899101392</c:v>
                </c:pt>
                <c:pt idx="3">
                  <c:v>2.5611104966264788</c:v>
                </c:pt>
                <c:pt idx="4">
                  <c:v>1.9989748846745259</c:v>
                </c:pt>
                <c:pt idx="5">
                  <c:v>2.3731565417399541</c:v>
                </c:pt>
                <c:pt idx="6">
                  <c:v>2.8494221183516224</c:v>
                </c:pt>
                <c:pt idx="7">
                  <c:v>2.7612510575584728</c:v>
                </c:pt>
                <c:pt idx="8">
                  <c:v>3.0237346916657635</c:v>
                </c:pt>
                <c:pt idx="9">
                  <c:v>3.3596267814017127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6-4B4D-962D-7A61E531A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102335"/>
        <c:axId val="67910108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4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Sheet4!$M$24:$V$24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Sheet4!$M$26:$V$26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1F6-4B4D-962D-7A61E531AAA1}"/>
                  </c:ext>
                </c:extLst>
              </c15:ser>
            </c15:filteredBarSeries>
          </c:ext>
        </c:extLst>
      </c:barChart>
      <c:catAx>
        <c:axId val="67910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01087"/>
        <c:crosses val="autoZero"/>
        <c:auto val="1"/>
        <c:lblAlgn val="ctr"/>
        <c:lblOffset val="100"/>
        <c:noMultiLvlLbl val="0"/>
      </c:catAx>
      <c:valAx>
        <c:axId val="6791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0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Sheet4!$W$24:$AF$24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Sheet4!$W$25:$AF$25</c:f>
              <c:numCache>
                <c:formatCode>0</c:formatCode>
                <c:ptCount val="10"/>
                <c:pt idx="0">
                  <c:v>89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3-4C37-A2A9-22F4F1AC8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734991"/>
        <c:axId val="6807324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Sheet4!$W$24:$AF$24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Sheet4!$W$26:$AF$26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C3-4C37-A2A9-22F4F1AC89E1}"/>
                  </c:ext>
                </c:extLst>
              </c15:ser>
            </c15:filteredLineSeries>
          </c:ext>
        </c:extLst>
      </c:lineChart>
      <c:catAx>
        <c:axId val="68073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32495"/>
        <c:crosses val="autoZero"/>
        <c:auto val="1"/>
        <c:lblAlgn val="ctr"/>
        <c:lblOffset val="100"/>
        <c:noMultiLvlLbl val="0"/>
      </c:catAx>
      <c:valAx>
        <c:axId val="6807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3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Management.xlsx]Sheet4!PivotTable1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Sheet4!$D$17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Sheet4!$C$18:$C$28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Sheet4!$D$18:$D$28</c:f>
              <c:numCache>
                <c:formatCode>General</c:formatCode>
                <c:ptCount val="10"/>
                <c:pt idx="0">
                  <c:v>7236</c:v>
                </c:pt>
                <c:pt idx="1">
                  <c:v>8355</c:v>
                </c:pt>
                <c:pt idx="2">
                  <c:v>5514</c:v>
                </c:pt>
                <c:pt idx="3">
                  <c:v>9599</c:v>
                </c:pt>
                <c:pt idx="4">
                  <c:v>6438</c:v>
                </c:pt>
                <c:pt idx="5">
                  <c:v>6977</c:v>
                </c:pt>
                <c:pt idx="6">
                  <c:v>6152</c:v>
                </c:pt>
                <c:pt idx="7">
                  <c:v>4869</c:v>
                </c:pt>
                <c:pt idx="8">
                  <c:v>8335</c:v>
                </c:pt>
                <c:pt idx="9">
                  <c:v>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C-40BF-BE7C-C2D2B1E96724}"/>
            </c:ext>
          </c:extLst>
        </c:ser>
        <c:ser>
          <c:idx val="1"/>
          <c:order val="1"/>
          <c:tx>
            <c:strRef>
              <c:f>Sheet4!$E$17</c:f>
              <c:strCache>
                <c:ptCount val="1"/>
                <c:pt idx="0">
                  <c:v>Sum of Total bi-weekly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Sheet4!$C$18:$C$28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Sheet4!$E$18:$E$28</c:f>
              <c:numCache>
                <c:formatCode>General</c:formatCode>
                <c:ptCount val="10"/>
                <c:pt idx="0">
                  <c:v>3154.84</c:v>
                </c:pt>
                <c:pt idx="1">
                  <c:v>3271.05</c:v>
                </c:pt>
                <c:pt idx="2">
                  <c:v>2517.66</c:v>
                </c:pt>
                <c:pt idx="3">
                  <c:v>3105.85</c:v>
                </c:pt>
                <c:pt idx="4">
                  <c:v>2600.94</c:v>
                </c:pt>
                <c:pt idx="5">
                  <c:v>2725.86</c:v>
                </c:pt>
                <c:pt idx="6">
                  <c:v>2281.1999999999998</c:v>
                </c:pt>
                <c:pt idx="7">
                  <c:v>2885.73</c:v>
                </c:pt>
                <c:pt idx="8">
                  <c:v>3435.55</c:v>
                </c:pt>
                <c:pt idx="9">
                  <c:v>2517.7800000000002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BC-40BF-BE7C-C2D2B1E9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106976"/>
        <c:axId val="975097824"/>
      </c:barChart>
      <c:catAx>
        <c:axId val="97510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097824"/>
        <c:crosses val="autoZero"/>
        <c:auto val="1"/>
        <c:lblAlgn val="ctr"/>
        <c:lblOffset val="100"/>
        <c:noMultiLvlLbl val="0"/>
      </c:catAx>
      <c:valAx>
        <c:axId val="9750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6</xdr:row>
      <xdr:rowOff>184151</xdr:rowOff>
    </xdr:from>
    <xdr:to>
      <xdr:col>21</xdr:col>
      <xdr:colOff>584199</xdr:colOff>
      <xdr:row>20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9BE9E-9C28-443C-B3C7-6A99D3999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25400</xdr:colOff>
      <xdr:row>7</xdr:row>
      <xdr:rowOff>22225</xdr:rowOff>
    </xdr:from>
    <xdr:to>
      <xdr:col>31</xdr:col>
      <xdr:colOff>698499</xdr:colOff>
      <xdr:row>20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83919B-50AB-437C-8965-A9425BBBC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3174</xdr:colOff>
      <xdr:row>26</xdr:row>
      <xdr:rowOff>15875</xdr:rowOff>
    </xdr:from>
    <xdr:to>
      <xdr:col>21</xdr:col>
      <xdr:colOff>609599</xdr:colOff>
      <xdr:row>39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91F5B9-6B2A-4630-BD06-76E1E38B0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593725</xdr:colOff>
      <xdr:row>26</xdr:row>
      <xdr:rowOff>15874</xdr:rowOff>
    </xdr:from>
    <xdr:to>
      <xdr:col>31</xdr:col>
      <xdr:colOff>685800</xdr:colOff>
      <xdr:row>39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C453DB-8BD9-4FD3-ADE2-34CEC2A32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15875</xdr:colOff>
      <xdr:row>28</xdr:row>
      <xdr:rowOff>117475</xdr:rowOff>
    </xdr:from>
    <xdr:to>
      <xdr:col>6</xdr:col>
      <xdr:colOff>1095375</xdr:colOff>
      <xdr:row>43</xdr:row>
      <xdr:rowOff>92075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2F62AF-46A7-48FC-B49D-D21A2EC01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an" refreshedDate="44354.530491782411" createdVersion="7" refreshedVersion="7" minRefreshableVersion="3" recordCount="10" xr:uid="{8E954ECE-A2C2-43AF-B6AE-7E252A3DFB3F}">
  <cacheSource type="worksheet">
    <worksheetSource ref="C5:H15" sheet="Sheet4"/>
  </cacheSource>
  <cacheFields count="6">
    <cacheField name="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Total Hours Worked" numFmtId="1">
      <sharedItems containsSemiMixedTypes="0" containsString="0" containsNumber="1" containsInteger="1" minValue="89" maxValue="98"/>
    </cacheField>
    <cacheField name="Total income" numFmtId="44">
      <sharedItems containsSemiMixedTypes="0" containsString="0" containsNumber="1" containsInteger="1" minValue="1470" maxValue="2352"/>
    </cacheField>
    <cacheField name="Total commission" numFmtId="44">
      <sharedItems containsSemiMixedTypes="0" containsString="0" containsNumber="1" minValue="615.20000000000005" maxValue="1439.85"/>
    </cacheField>
    <cacheField name="Total bi-weekly income" numFmtId="44">
      <sharedItems containsSemiMixedTypes="0" containsString="0" containsNumber="1" minValue="2281.1999999999998" maxValue="3435.55"/>
    </cacheField>
    <cacheField name="Sales" numFmtId="0">
      <sharedItems containsSemiMixedTypes="0" containsString="0" containsNumber="1" containsInteger="1" minValue="4869" maxValue="9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89"/>
    <n v="1780"/>
    <n v="1374.8400000000001"/>
    <n v="3154.84"/>
    <n v="7236"/>
  </r>
  <r>
    <x v="1"/>
    <n v="98"/>
    <n v="2352"/>
    <n v="919.05"/>
    <n v="3271.05"/>
    <n v="8355"/>
  </r>
  <r>
    <x v="2"/>
    <n v="98"/>
    <n v="1470"/>
    <n v="1047.6599999999999"/>
    <n v="2517.66"/>
    <n v="5514"/>
  </r>
  <r>
    <x v="3"/>
    <n v="98"/>
    <n v="1666"/>
    <n v="1439.85"/>
    <n v="3105.85"/>
    <n v="9599"/>
  </r>
  <r>
    <x v="4"/>
    <n v="98"/>
    <n v="1764"/>
    <n v="836.94"/>
    <n v="2600.94"/>
    <n v="6438"/>
  </r>
  <r>
    <x v="5"/>
    <n v="98"/>
    <n v="1470"/>
    <n v="1255.8600000000001"/>
    <n v="2725.86"/>
    <n v="6977"/>
  </r>
  <r>
    <x v="6"/>
    <n v="98"/>
    <n v="1666"/>
    <n v="615.20000000000005"/>
    <n v="2281.1999999999998"/>
    <n v="6152"/>
  </r>
  <r>
    <x v="7"/>
    <n v="98"/>
    <n v="2058"/>
    <n v="827.73"/>
    <n v="2885.73"/>
    <n v="4869"/>
  </r>
  <r>
    <x v="8"/>
    <n v="98"/>
    <n v="2352"/>
    <n v="1083.55"/>
    <n v="3435.55"/>
    <n v="8335"/>
  </r>
  <r>
    <x v="9"/>
    <n v="98"/>
    <n v="1764"/>
    <n v="753.7800000000002"/>
    <n v="2517.7800000000002"/>
    <n v="76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83F4BF-8814-4C24-892E-3520119A5FE5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17:E28" firstHeaderRow="0" firstDataRow="1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" showAll="0"/>
    <pivotField numFmtId="44" showAll="0"/>
    <pivotField numFmtId="44" showAll="0"/>
    <pivotField dataField="1" numFmtId="44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5" baseField="0" baseItem="0"/>
    <dataField name="Sum of Total bi-weekly incom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8BCBB9-AAE5-4334-A9B1-9676BF36C484}" name="Table1" displayName="Table1" ref="B3:V500" totalsRowShown="0">
  <autoFilter ref="B3:V500" xr:uid="{7F8BCBB9-AAE5-4334-A9B1-9676BF36C484}"/>
  <tableColumns count="21">
    <tableColumn id="1" xr3:uid="{0E737493-A3C6-4C05-B2A4-EC1D4ED52DFC}" name="Column1">
      <calculatedColumnFormula>RANDBETWEEN(1,2)</calculatedColumnFormula>
    </tableColumn>
    <tableColumn id="2" xr3:uid="{01192106-0F9D-4A28-A811-CBFDCEAE0A08}" name="Gender">
      <calculatedColumnFormula>IF(B4=1,"Man", "Woman")</calculatedColumnFormula>
    </tableColumn>
    <tableColumn id="3" xr3:uid="{5A25AE97-8277-40E7-AACD-0F4273F25514}" name="Age">
      <calculatedColumnFormula>RANDBETWEEN(25,45)</calculatedColumnFormula>
    </tableColumn>
    <tableColumn id="4" xr3:uid="{C1276EC2-CF7C-4CD9-9B4B-1D1EECF4FCD4}" name="Column2">
      <calculatedColumnFormula>RANDBETWEEN(1,6)</calculatedColumnFormula>
    </tableColumn>
    <tableColumn id="5" xr3:uid="{99912275-FFE6-474F-8530-1A999F918575}" name="Field of Work">
      <calculatedColumnFormula>VLOOKUP(E4,$AA$4:$AB$9,2)</calculatedColumnFormula>
    </tableColumn>
    <tableColumn id="6" xr3:uid="{17CC1D2E-52E5-4CA6-AA1D-6C56888B050F}" name="Column3">
      <calculatedColumnFormula>RANDBETWEEN(1,5)</calculatedColumnFormula>
    </tableColumn>
    <tableColumn id="7" xr3:uid="{C579611C-D472-46F4-BDF0-EB401627FAC8}" name="Education">
      <calculatedColumnFormula>VLOOKUP(G4,$AA$11:$AB$15,2)</calculatedColumnFormula>
    </tableColumn>
    <tableColumn id="8" xr3:uid="{4172A9CD-A876-433E-852E-1C7859DCDF85}" name="Kids">
      <calculatedColumnFormula>RANDBETWEEN(1,4)</calculatedColumnFormula>
    </tableColumn>
    <tableColumn id="9" xr3:uid="{7AF44EE7-A743-412E-82DB-2A32A677E1D7}" name="Cars">
      <calculatedColumnFormula>RANDBETWEEN(1,3)</calculatedColumnFormula>
    </tableColumn>
    <tableColumn id="10" xr3:uid="{B53B82B3-DB9C-46BD-807D-EAADD8909F74}" name="Income">
      <calculatedColumnFormula>RANDBETWEEN(25000,90000)</calculatedColumnFormula>
    </tableColumn>
    <tableColumn id="11" xr3:uid="{782DD4D6-F1A1-4BE2-BDC7-3082C94EDDA3}" name="Column4">
      <calculatedColumnFormula>RANDBETWEEN(1,13)</calculatedColumnFormula>
    </tableColumn>
    <tableColumn id="12" xr3:uid="{56D80CEA-887D-44B8-9190-FBE8ABC906FC}" name="Area">
      <calculatedColumnFormula>VLOOKUP(L4,$AA$17:$AB$29,2)</calculatedColumnFormula>
    </tableColumn>
    <tableColumn id="13" xr3:uid="{9BC9F662-A279-4EE7-94A7-433A6975BE99}" name="Value of the House">
      <calculatedColumnFormula>K4*RANDBETWEEN(3,6)</calculatedColumnFormula>
    </tableColumn>
    <tableColumn id="14" xr3:uid="{A3D4EAEC-0093-480F-9ADA-7C35947E0883}" name="Mortage left">
      <calculatedColumnFormula>RAND()*N4</calculatedColumnFormula>
    </tableColumn>
    <tableColumn id="15" xr3:uid="{DABABA2F-3C8D-4B53-B613-A3C25AEAAA6A}" name="Cars value">
      <calculatedColumnFormula>J4*RAND()*K4</calculatedColumnFormula>
    </tableColumn>
    <tableColumn id="16" xr3:uid="{92D46A76-C268-4C1D-9A96-075903D9AE22}" name="Left to pay on cars">
      <calculatedColumnFormula>RANDBETWEEN(0,P4)</calculatedColumnFormula>
    </tableColumn>
    <tableColumn id="17" xr3:uid="{EA8EAA2B-2DF4-47D0-BC7C-88FD41FF7E3C}" name="Debts">
      <calculatedColumnFormula>RAND()*K4</calculatedColumnFormula>
    </tableColumn>
    <tableColumn id="18" xr3:uid="{68E4971F-FF15-44FC-A9A7-A3D7FFFE30FD}" name="Investment">
      <calculatedColumnFormula>RAND()*K4*1.5</calculatedColumnFormula>
    </tableColumn>
    <tableColumn id="19" xr3:uid="{937B7ECD-DF0A-4D6D-BD6D-39568045111B}" name="Value of the person">
      <calculatedColumnFormula>N4+P4+S4</calculatedColumnFormula>
    </tableColumn>
    <tableColumn id="20" xr3:uid="{AD4730AB-7F9E-4344-B07F-32FDD2691160}" name="Value of the Debts">
      <calculatedColumnFormula>O4+Q4+R4</calculatedColumnFormula>
    </tableColumn>
    <tableColumn id="21" xr3:uid="{5FA621CD-5CEC-4DF7-950A-DC48092E5252}" name="Net worth of person ">
      <calculatedColumnFormula>T4-U4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2D2A87-EA1C-4C21-9C76-BD258CAD964A}" name="Table2" displayName="Table2" ref="A1:G11" totalsRowShown="0">
  <autoFilter ref="A1:G11" xr:uid="{EB2D2A87-EA1C-4C21-9C76-BD258CAD964A}"/>
  <tableColumns count="7">
    <tableColumn id="1" xr3:uid="{428E5DB2-73A5-4FFC-A6BC-1D5BB0E98DE5}" name="salers ID"/>
    <tableColumn id="2" xr3:uid="{2A6E88FA-5429-497A-8EE6-3FFC99DA7FF9}" name="name"/>
    <tableColumn id="3" xr3:uid="{26015AD3-F093-4D17-86B3-E49034A78F59}" name="SIN">
      <calculatedColumnFormula>RANDBETWEEN(100000000,999999999)</calculatedColumnFormula>
    </tableColumn>
    <tableColumn id="4" xr3:uid="{FD048941-AA3F-441B-8F31-294FCAB11DF9}" name="Column1">
      <calculatedColumnFormula>RANDBETWEEN(1,2)</calculatedColumnFormula>
    </tableColumn>
    <tableColumn id="5" xr3:uid="{9ED2BC6F-D555-4D76-B1CF-696231AEC51D}" name="Part-Full Time">
      <calculatedColumnFormula>IF(D2=1,"Part-time", "Full-time")</calculatedColumnFormula>
    </tableColumn>
    <tableColumn id="6" xr3:uid="{AE51D86D-F17D-4C8E-892F-D251EF058E06}" name="Hourly Rate" dataCellStyle="Currency">
      <calculatedColumnFormula>RANDBETWEEN(15,25)</calculatedColumnFormula>
    </tableColumn>
    <tableColumn id="7" xr3:uid="{841855B2-CA2D-498F-87EB-4EF6CF6CCDD1}" name="Commission" dataDxfId="0" dataCellStyle="Percent">
      <calculatedColumnFormula>RANDBETWEEN(10,20)*0.01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3B158-1149-4871-8675-1D886A001D58}">
  <dimension ref="B3:AG501"/>
  <sheetViews>
    <sheetView topLeftCell="M10" workbookViewId="0">
      <selection activeCell="AF4" sqref="AF4:AM5"/>
    </sheetView>
  </sheetViews>
  <sheetFormatPr defaultRowHeight="14.5" x14ac:dyDescent="0.35"/>
  <cols>
    <col min="2" max="2" width="10.26953125" hidden="1" customWidth="1"/>
    <col min="3" max="3" width="9" customWidth="1"/>
    <col min="4" max="4" width="8.7265625" customWidth="1"/>
    <col min="5" max="5" width="10.453125" hidden="1" customWidth="1"/>
    <col min="6" max="6" width="14" customWidth="1"/>
    <col min="7" max="7" width="7.7265625" hidden="1" customWidth="1"/>
    <col min="8" max="8" width="12.453125" customWidth="1"/>
    <col min="11" max="11" width="9" customWidth="1"/>
    <col min="12" max="12" width="0" hidden="1" customWidth="1"/>
    <col min="13" max="13" width="14.6328125" customWidth="1"/>
    <col min="14" max="14" width="18.7265625" customWidth="1"/>
    <col min="15" max="15" width="13.81640625" customWidth="1"/>
    <col min="16" max="16" width="11.36328125" customWidth="1"/>
    <col min="17" max="17" width="18.1796875" customWidth="1"/>
    <col min="19" max="19" width="12.36328125" customWidth="1"/>
    <col min="20" max="23" width="20.81640625" customWidth="1"/>
    <col min="24" max="24" width="13.1796875" customWidth="1"/>
    <col min="27" max="27" width="0" hidden="1" customWidth="1"/>
    <col min="28" max="28" width="22" hidden="1" customWidth="1"/>
    <col min="29" max="29" width="15.90625" customWidth="1"/>
    <col min="30" max="30" width="11.36328125" customWidth="1"/>
  </cols>
  <sheetData>
    <row r="3" spans="2:33" x14ac:dyDescent="0.35">
      <c r="B3" t="s">
        <v>42</v>
      </c>
      <c r="C3" t="s">
        <v>1</v>
      </c>
      <c r="D3" t="s">
        <v>2</v>
      </c>
      <c r="E3" t="s">
        <v>43</v>
      </c>
      <c r="F3" t="s">
        <v>3</v>
      </c>
      <c r="G3" t="s">
        <v>44</v>
      </c>
      <c r="H3" t="s">
        <v>15</v>
      </c>
      <c r="I3" t="s">
        <v>16</v>
      </c>
      <c r="J3" t="s">
        <v>17</v>
      </c>
      <c r="K3" t="s">
        <v>18</v>
      </c>
      <c r="L3" t="s">
        <v>45</v>
      </c>
      <c r="M3" t="s">
        <v>31</v>
      </c>
      <c r="N3" t="s">
        <v>33</v>
      </c>
      <c r="O3" t="s">
        <v>34</v>
      </c>
      <c r="P3" t="s">
        <v>36</v>
      </c>
      <c r="Q3" t="s">
        <v>35</v>
      </c>
      <c r="R3" t="s">
        <v>37</v>
      </c>
      <c r="S3" t="s">
        <v>38</v>
      </c>
      <c r="T3" t="s">
        <v>39</v>
      </c>
      <c r="U3" t="s">
        <v>40</v>
      </c>
      <c r="V3" t="s">
        <v>41</v>
      </c>
    </row>
    <row r="4" spans="2:33" x14ac:dyDescent="0.35">
      <c r="B4">
        <f ca="1">RANDBETWEEN(1,2)</f>
        <v>2</v>
      </c>
      <c r="C4" t="str">
        <f ca="1">IF(B4=1,"Man", "Woman")</f>
        <v>Woman</v>
      </c>
      <c r="D4">
        <f ca="1">RANDBETWEEN(25,45)</f>
        <v>36</v>
      </c>
      <c r="E4">
        <f ca="1">RANDBETWEEN(1,6)</f>
        <v>2</v>
      </c>
      <c r="F4" t="str">
        <f ca="1">VLOOKUP(E4,$AA$4:$AB$9,2)</f>
        <v>Construction</v>
      </c>
      <c r="G4">
        <f ca="1">RANDBETWEEN(1,5)</f>
        <v>1</v>
      </c>
      <c r="H4" t="str">
        <f ca="1">VLOOKUP(G4,$AA$11:$AB$15,2)</f>
        <v>High School</v>
      </c>
      <c r="I4">
        <f ca="1">RANDBETWEEN(1,4)</f>
        <v>4</v>
      </c>
      <c r="J4">
        <f ca="1">RANDBETWEEN(1,3)</f>
        <v>3</v>
      </c>
      <c r="K4">
        <f ca="1">RANDBETWEEN(25000,90000)</f>
        <v>76879</v>
      </c>
      <c r="L4">
        <f ca="1">RANDBETWEEN(1,13)</f>
        <v>8</v>
      </c>
      <c r="M4" t="str">
        <f ca="1">VLOOKUP(L4,$AA$17:$AB$29,2)</f>
        <v>ON</v>
      </c>
      <c r="N4">
        <f ca="1">K4*RANDBETWEEN(3,6)</f>
        <v>230637</v>
      </c>
      <c r="O4">
        <f ca="1">RAND()*N4</f>
        <v>112173.16933588937</v>
      </c>
      <c r="P4">
        <f ca="1">J4*RAND()*K4</f>
        <v>183682.48258987922</v>
      </c>
      <c r="Q4">
        <f ca="1">RANDBETWEEN(0,P4)</f>
        <v>104487</v>
      </c>
      <c r="R4">
        <f ca="1">RAND()*K4</f>
        <v>19211.865420973259</v>
      </c>
      <c r="S4">
        <f ca="1">RAND()*K4*1.5</f>
        <v>86428.914369268896</v>
      </c>
      <c r="T4">
        <f ca="1">N4+P4+S4</f>
        <v>500748.39695914811</v>
      </c>
      <c r="U4">
        <f ca="1">O4+Q4+R4</f>
        <v>235872.03475686262</v>
      </c>
      <c r="V4">
        <f ca="1">T4-U4</f>
        <v>264876.3622022855</v>
      </c>
      <c r="X4" t="s">
        <v>46</v>
      </c>
      <c r="Z4" t="s">
        <v>47</v>
      </c>
      <c r="AA4">
        <v>1</v>
      </c>
      <c r="AB4" t="s">
        <v>4</v>
      </c>
      <c r="AC4" t="s">
        <v>48</v>
      </c>
    </row>
    <row r="5" spans="2:33" x14ac:dyDescent="0.35">
      <c r="B5">
        <f t="shared" ref="B5:B68" ca="1" si="0">RANDBETWEEN(1,2)</f>
        <v>1</v>
      </c>
      <c r="C5" t="str">
        <f t="shared" ref="C5:C68" ca="1" si="1">IF(B5=1,"Man", "Woman")</f>
        <v>Man</v>
      </c>
      <c r="D5">
        <f t="shared" ref="D5:D68" ca="1" si="2">RANDBETWEEN(25,45)</f>
        <v>45</v>
      </c>
      <c r="E5">
        <f t="shared" ref="E5:E68" ca="1" si="3">RANDBETWEEN(1,6)</f>
        <v>6</v>
      </c>
      <c r="F5" t="str">
        <f t="shared" ref="F5:F68" ca="1" si="4">VLOOKUP(E5,$AA$4:$AB$9,2)</f>
        <v>agricuture</v>
      </c>
      <c r="G5">
        <f t="shared" ref="G5:G68" ca="1" si="5">RANDBETWEEN(1,5)</f>
        <v>5</v>
      </c>
      <c r="H5" t="str">
        <f t="shared" ref="H5:H68" ca="1" si="6">VLOOKUP(G5,$AA$11:$AB$15,2)</f>
        <v>Other</v>
      </c>
      <c r="I5">
        <f t="shared" ref="I5:I68" ca="1" si="7">RANDBETWEEN(1,4)</f>
        <v>1</v>
      </c>
      <c r="J5">
        <f t="shared" ref="J5:J68" ca="1" si="8">RANDBETWEEN(1,3)</f>
        <v>3</v>
      </c>
      <c r="K5">
        <f t="shared" ref="K5:K68" ca="1" si="9">RANDBETWEEN(25000,90000)</f>
        <v>34927</v>
      </c>
      <c r="L5">
        <f t="shared" ref="L5:L68" ca="1" si="10">RANDBETWEEN(1,13)</f>
        <v>10</v>
      </c>
      <c r="M5" t="str">
        <f t="shared" ref="M5:M68" ca="1" si="11">VLOOKUP(L5,$AA$17:$AB$29,2)</f>
        <v>NF</v>
      </c>
      <c r="N5">
        <f t="shared" ref="N5:N16" ca="1" si="12">K5*RANDBETWEEN(3,6)</f>
        <v>209562</v>
      </c>
      <c r="O5">
        <f t="shared" ref="O5:O68" ca="1" si="13">RAND()*N5</f>
        <v>143169.00858449939</v>
      </c>
      <c r="P5">
        <f t="shared" ref="P5:P16" ca="1" si="14">J5*RAND()*K5</f>
        <v>6879.4631772794437</v>
      </c>
      <c r="Q5">
        <f t="shared" ref="Q5:Q68" ca="1" si="15">RANDBETWEEN(0,P5)</f>
        <v>662</v>
      </c>
      <c r="R5">
        <f t="shared" ref="R5:R16" ca="1" si="16">RAND()*K5</f>
        <v>33730.877980445031</v>
      </c>
      <c r="S5">
        <f t="shared" ref="S5:S16" ca="1" si="17">RAND()*K5*1.5</f>
        <v>23311.725333523747</v>
      </c>
      <c r="T5">
        <f t="shared" ref="T5:T16" ca="1" si="18">N5+P5+S5</f>
        <v>239753.18851080321</v>
      </c>
      <c r="U5">
        <f t="shared" ref="U5:U16" ca="1" si="19">O5+Q5+R5</f>
        <v>177561.88656494441</v>
      </c>
      <c r="V5">
        <f t="shared" ref="V5:V16" ca="1" si="20">T5-U5</f>
        <v>62191.30194585881</v>
      </c>
      <c r="X5">
        <f ca="1">IF(C4="Man",1,0)</f>
        <v>0</v>
      </c>
      <c r="Y5">
        <f ca="1">IF(C4="Woman",1,0)</f>
        <v>1</v>
      </c>
      <c r="Z5">
        <f ca="1">SUM(X5:X501)</f>
        <v>225</v>
      </c>
      <c r="AA5">
        <v>2</v>
      </c>
      <c r="AB5" t="s">
        <v>6</v>
      </c>
      <c r="AC5">
        <f ca="1">SUM(Y5:Y501)</f>
        <v>272</v>
      </c>
    </row>
    <row r="6" spans="2:33" x14ac:dyDescent="0.35">
      <c r="B6">
        <f t="shared" ca="1" si="0"/>
        <v>1</v>
      </c>
      <c r="C6" t="str">
        <f t="shared" ca="1" si="1"/>
        <v>Man</v>
      </c>
      <c r="D6">
        <f t="shared" ca="1" si="2"/>
        <v>43</v>
      </c>
      <c r="E6">
        <f t="shared" ca="1" si="3"/>
        <v>4</v>
      </c>
      <c r="F6" t="str">
        <f t="shared" ca="1" si="4"/>
        <v>IT</v>
      </c>
      <c r="G6">
        <f t="shared" ca="1" si="5"/>
        <v>3</v>
      </c>
      <c r="H6" t="str">
        <f t="shared" ca="1" si="6"/>
        <v>Technical</v>
      </c>
      <c r="I6">
        <f t="shared" ca="1" si="7"/>
        <v>4</v>
      </c>
      <c r="J6">
        <f t="shared" ca="1" si="8"/>
        <v>2</v>
      </c>
      <c r="K6">
        <f t="shared" ca="1" si="9"/>
        <v>36393</v>
      </c>
      <c r="L6">
        <f t="shared" ca="1" si="10"/>
        <v>3</v>
      </c>
      <c r="M6" t="str">
        <f t="shared" ca="1" si="11"/>
        <v>Northwest Ter</v>
      </c>
      <c r="N6">
        <f t="shared" ca="1" si="12"/>
        <v>181965</v>
      </c>
      <c r="O6">
        <f t="shared" ca="1" si="13"/>
        <v>49869.255180330816</v>
      </c>
      <c r="P6">
        <f t="shared" ca="1" si="14"/>
        <v>39208.765373502152</v>
      </c>
      <c r="Q6">
        <f t="shared" ca="1" si="15"/>
        <v>1374</v>
      </c>
      <c r="R6">
        <f t="shared" ca="1" si="16"/>
        <v>17247.083352398458</v>
      </c>
      <c r="S6">
        <f t="shared" ca="1" si="17"/>
        <v>37341.303511202015</v>
      </c>
      <c r="T6">
        <f t="shared" ca="1" si="18"/>
        <v>258515.06888470417</v>
      </c>
      <c r="U6">
        <f t="shared" ca="1" si="19"/>
        <v>68490.338532729278</v>
      </c>
      <c r="V6">
        <f t="shared" ca="1" si="20"/>
        <v>190024.7303519749</v>
      </c>
      <c r="X6">
        <f t="shared" ref="X6:X10" ca="1" si="21">IF(C5="Man",1,0)</f>
        <v>1</v>
      </c>
      <c r="Y6">
        <f t="shared" ref="Y6:Y10" ca="1" si="22">IF(C5="Woman",1,0)</f>
        <v>0</v>
      </c>
      <c r="AA6">
        <v>3</v>
      </c>
      <c r="AB6" t="s">
        <v>7</v>
      </c>
    </row>
    <row r="7" spans="2:33" x14ac:dyDescent="0.35">
      <c r="B7">
        <f t="shared" ca="1" si="0"/>
        <v>2</v>
      </c>
      <c r="C7" t="str">
        <f t="shared" ca="1" si="1"/>
        <v>Woman</v>
      </c>
      <c r="D7">
        <f t="shared" ca="1" si="2"/>
        <v>41</v>
      </c>
      <c r="E7">
        <f t="shared" ca="1" si="3"/>
        <v>2</v>
      </c>
      <c r="F7" t="str">
        <f t="shared" ca="1" si="4"/>
        <v>Construction</v>
      </c>
      <c r="G7">
        <f t="shared" ca="1" si="5"/>
        <v>2</v>
      </c>
      <c r="H7" t="str">
        <f t="shared" ca="1" si="6"/>
        <v>University</v>
      </c>
      <c r="I7">
        <f t="shared" ca="1" si="7"/>
        <v>3</v>
      </c>
      <c r="J7">
        <f t="shared" ca="1" si="8"/>
        <v>2</v>
      </c>
      <c r="K7">
        <f t="shared" ca="1" si="9"/>
        <v>34995</v>
      </c>
      <c r="L7">
        <f t="shared" ca="1" si="10"/>
        <v>13</v>
      </c>
      <c r="M7" t="str">
        <f t="shared" ca="1" si="11"/>
        <v>NS</v>
      </c>
      <c r="N7">
        <f t="shared" ca="1" si="12"/>
        <v>104985</v>
      </c>
      <c r="O7">
        <f t="shared" ca="1" si="13"/>
        <v>44072.723062135396</v>
      </c>
      <c r="P7">
        <f t="shared" ca="1" si="14"/>
        <v>4178.589411852824</v>
      </c>
      <c r="Q7">
        <f t="shared" ca="1" si="15"/>
        <v>2430</v>
      </c>
      <c r="R7">
        <f t="shared" ca="1" si="16"/>
        <v>1685.8307286183037</v>
      </c>
      <c r="S7">
        <f t="shared" ca="1" si="17"/>
        <v>6528.3731098754288</v>
      </c>
      <c r="T7">
        <f t="shared" ca="1" si="18"/>
        <v>115691.96252172824</v>
      </c>
      <c r="U7">
        <f t="shared" ca="1" si="19"/>
        <v>48188.5537907537</v>
      </c>
      <c r="V7">
        <f t="shared" ca="1" si="20"/>
        <v>67503.408730974537</v>
      </c>
      <c r="X7">
        <f t="shared" ca="1" si="21"/>
        <v>1</v>
      </c>
      <c r="Y7">
        <f t="shared" ca="1" si="22"/>
        <v>0</v>
      </c>
      <c r="AA7">
        <v>4</v>
      </c>
      <c r="AB7" t="s">
        <v>5</v>
      </c>
    </row>
    <row r="8" spans="2:33" x14ac:dyDescent="0.35">
      <c r="B8">
        <f t="shared" ca="1" si="0"/>
        <v>1</v>
      </c>
      <c r="C8" t="str">
        <f t="shared" ca="1" si="1"/>
        <v>Man</v>
      </c>
      <c r="D8">
        <f t="shared" ca="1" si="2"/>
        <v>37</v>
      </c>
      <c r="E8">
        <f t="shared" ca="1" si="3"/>
        <v>2</v>
      </c>
      <c r="F8" t="str">
        <f t="shared" ca="1" si="4"/>
        <v>Construction</v>
      </c>
      <c r="G8">
        <f t="shared" ca="1" si="5"/>
        <v>5</v>
      </c>
      <c r="H8" t="str">
        <f t="shared" ca="1" si="6"/>
        <v>Other</v>
      </c>
      <c r="I8">
        <f t="shared" ca="1" si="7"/>
        <v>3</v>
      </c>
      <c r="J8">
        <f t="shared" ca="1" si="8"/>
        <v>1</v>
      </c>
      <c r="K8">
        <f t="shared" ca="1" si="9"/>
        <v>80196</v>
      </c>
      <c r="L8">
        <f t="shared" ca="1" si="10"/>
        <v>9</v>
      </c>
      <c r="M8" t="str">
        <f t="shared" ca="1" si="11"/>
        <v>QC</v>
      </c>
      <c r="N8">
        <f t="shared" ca="1" si="12"/>
        <v>400980</v>
      </c>
      <c r="O8">
        <f t="shared" ca="1" si="13"/>
        <v>182098.12563664725</v>
      </c>
      <c r="P8">
        <f t="shared" ca="1" si="14"/>
        <v>25355.054882797082</v>
      </c>
      <c r="Q8">
        <f t="shared" ca="1" si="15"/>
        <v>12833</v>
      </c>
      <c r="R8">
        <f t="shared" ca="1" si="16"/>
        <v>61415.985066525915</v>
      </c>
      <c r="S8">
        <f t="shared" ca="1" si="17"/>
        <v>96481.079980010181</v>
      </c>
      <c r="T8">
        <f t="shared" ca="1" si="18"/>
        <v>522816.13486280723</v>
      </c>
      <c r="U8">
        <f t="shared" ca="1" si="19"/>
        <v>256347.11070317315</v>
      </c>
      <c r="V8">
        <f t="shared" ca="1" si="20"/>
        <v>266469.02415963408</v>
      </c>
      <c r="X8">
        <f t="shared" ca="1" si="21"/>
        <v>0</v>
      </c>
      <c r="Y8">
        <f t="shared" ca="1" si="22"/>
        <v>1</v>
      </c>
      <c r="Z8" t="s">
        <v>49</v>
      </c>
      <c r="AA8">
        <v>5</v>
      </c>
      <c r="AB8" t="s">
        <v>8</v>
      </c>
    </row>
    <row r="9" spans="2:33" x14ac:dyDescent="0.35">
      <c r="B9">
        <f t="shared" ca="1" si="0"/>
        <v>1</v>
      </c>
      <c r="C9" t="str">
        <f t="shared" ca="1" si="1"/>
        <v>Man</v>
      </c>
      <c r="D9">
        <f t="shared" ca="1" si="2"/>
        <v>31</v>
      </c>
      <c r="E9">
        <f t="shared" ca="1" si="3"/>
        <v>3</v>
      </c>
      <c r="F9" t="str">
        <f t="shared" ca="1" si="4"/>
        <v>Teaching</v>
      </c>
      <c r="G9">
        <f t="shared" ca="1" si="5"/>
        <v>4</v>
      </c>
      <c r="H9" t="str">
        <f t="shared" ca="1" si="6"/>
        <v>College</v>
      </c>
      <c r="I9">
        <f t="shared" ca="1" si="7"/>
        <v>4</v>
      </c>
      <c r="J9">
        <f t="shared" ca="1" si="8"/>
        <v>3</v>
      </c>
      <c r="K9">
        <f t="shared" ca="1" si="9"/>
        <v>71525</v>
      </c>
      <c r="L9">
        <f t="shared" ca="1" si="10"/>
        <v>5</v>
      </c>
      <c r="M9" t="str">
        <f t="shared" ca="1" si="11"/>
        <v>Nunavut</v>
      </c>
      <c r="N9">
        <f t="shared" ca="1" si="12"/>
        <v>429150</v>
      </c>
      <c r="O9">
        <f t="shared" ca="1" si="13"/>
        <v>191135.55668938672</v>
      </c>
      <c r="P9">
        <f t="shared" ca="1" si="14"/>
        <v>5069.19020252262</v>
      </c>
      <c r="Q9">
        <f t="shared" ca="1" si="15"/>
        <v>4685</v>
      </c>
      <c r="R9">
        <f t="shared" ca="1" si="16"/>
        <v>42256.53504860578</v>
      </c>
      <c r="S9">
        <f t="shared" ca="1" si="17"/>
        <v>2258.5608246971542</v>
      </c>
      <c r="T9">
        <f t="shared" ca="1" si="18"/>
        <v>436477.75102721975</v>
      </c>
      <c r="U9">
        <f t="shared" ca="1" si="19"/>
        <v>238077.09173799251</v>
      </c>
      <c r="V9">
        <f t="shared" ca="1" si="20"/>
        <v>198400.65928922725</v>
      </c>
      <c r="X9">
        <f t="shared" ca="1" si="21"/>
        <v>1</v>
      </c>
      <c r="Y9">
        <f t="shared" ca="1" si="22"/>
        <v>0</v>
      </c>
      <c r="Z9" s="1">
        <f ca="1">AVERAGE(D4:D500)</f>
        <v>34.839034205231385</v>
      </c>
      <c r="AA9">
        <v>6</v>
      </c>
      <c r="AB9" t="s">
        <v>9</v>
      </c>
    </row>
    <row r="10" spans="2:33" x14ac:dyDescent="0.35">
      <c r="B10">
        <f t="shared" ca="1" si="0"/>
        <v>2</v>
      </c>
      <c r="C10" t="str">
        <f t="shared" ca="1" si="1"/>
        <v>Woman</v>
      </c>
      <c r="D10">
        <f t="shared" ca="1" si="2"/>
        <v>37</v>
      </c>
      <c r="E10">
        <f t="shared" ca="1" si="3"/>
        <v>4</v>
      </c>
      <c r="F10" t="str">
        <f t="shared" ca="1" si="4"/>
        <v>IT</v>
      </c>
      <c r="G10">
        <f t="shared" ca="1" si="5"/>
        <v>2</v>
      </c>
      <c r="H10" t="str">
        <f t="shared" ca="1" si="6"/>
        <v>University</v>
      </c>
      <c r="I10">
        <f t="shared" ca="1" si="7"/>
        <v>1</v>
      </c>
      <c r="J10">
        <f t="shared" ca="1" si="8"/>
        <v>3</v>
      </c>
      <c r="K10">
        <f t="shared" ca="1" si="9"/>
        <v>87135</v>
      </c>
      <c r="L10">
        <f t="shared" ca="1" si="10"/>
        <v>10</v>
      </c>
      <c r="M10" t="str">
        <f t="shared" ca="1" si="11"/>
        <v>NF</v>
      </c>
      <c r="N10">
        <f t="shared" ca="1" si="12"/>
        <v>348540</v>
      </c>
      <c r="O10">
        <f t="shared" ca="1" si="13"/>
        <v>211491.82965667904</v>
      </c>
      <c r="P10">
        <f t="shared" ca="1" si="14"/>
        <v>134847.04329105027</v>
      </c>
      <c r="Q10">
        <f t="shared" ca="1" si="15"/>
        <v>73661</v>
      </c>
      <c r="R10">
        <f t="shared" ca="1" si="16"/>
        <v>11074.350580657127</v>
      </c>
      <c r="S10">
        <f t="shared" ca="1" si="17"/>
        <v>3979.8104003895742</v>
      </c>
      <c r="T10">
        <f t="shared" ca="1" si="18"/>
        <v>487366.85369143984</v>
      </c>
      <c r="U10">
        <f t="shared" ca="1" si="19"/>
        <v>296227.1802373362</v>
      </c>
      <c r="V10">
        <f t="shared" ca="1" si="20"/>
        <v>191139.67345410364</v>
      </c>
      <c r="X10">
        <f t="shared" ca="1" si="21"/>
        <v>1</v>
      </c>
      <c r="Y10">
        <f t="shared" ca="1" si="22"/>
        <v>0</v>
      </c>
      <c r="Z10" t="s">
        <v>7</v>
      </c>
      <c r="AC10" t="s">
        <v>4</v>
      </c>
      <c r="AD10" t="s">
        <v>6</v>
      </c>
      <c r="AE10" t="s">
        <v>5</v>
      </c>
      <c r="AF10" t="s">
        <v>50</v>
      </c>
      <c r="AG10" t="s">
        <v>51</v>
      </c>
    </row>
    <row r="11" spans="2:33" x14ac:dyDescent="0.35">
      <c r="B11">
        <f t="shared" ca="1" si="0"/>
        <v>1</v>
      </c>
      <c r="C11" t="str">
        <f t="shared" ca="1" si="1"/>
        <v>Man</v>
      </c>
      <c r="D11">
        <f t="shared" ca="1" si="2"/>
        <v>39</v>
      </c>
      <c r="E11">
        <f t="shared" ca="1" si="3"/>
        <v>6</v>
      </c>
      <c r="F11" t="str">
        <f t="shared" ca="1" si="4"/>
        <v>agricuture</v>
      </c>
      <c r="G11">
        <f t="shared" ca="1" si="5"/>
        <v>4</v>
      </c>
      <c r="H11" t="str">
        <f t="shared" ca="1" si="6"/>
        <v>College</v>
      </c>
      <c r="I11">
        <f t="shared" ca="1" si="7"/>
        <v>3</v>
      </c>
      <c r="J11">
        <f t="shared" ca="1" si="8"/>
        <v>2</v>
      </c>
      <c r="K11">
        <f t="shared" ca="1" si="9"/>
        <v>28951</v>
      </c>
      <c r="L11">
        <f t="shared" ca="1" si="10"/>
        <v>2</v>
      </c>
      <c r="M11" t="str">
        <f t="shared" ca="1" si="11"/>
        <v>BC</v>
      </c>
      <c r="N11">
        <f t="shared" ca="1" si="12"/>
        <v>115804</v>
      </c>
      <c r="O11">
        <f t="shared" ca="1" si="13"/>
        <v>86261.613677870817</v>
      </c>
      <c r="P11">
        <f t="shared" ca="1" si="14"/>
        <v>20530.115181300112</v>
      </c>
      <c r="Q11">
        <f t="shared" ca="1" si="15"/>
        <v>706</v>
      </c>
      <c r="R11">
        <f t="shared" ca="1" si="16"/>
        <v>20862.884864755109</v>
      </c>
      <c r="S11">
        <f t="shared" ca="1" si="17"/>
        <v>15579.772906725557</v>
      </c>
      <c r="T11">
        <f t="shared" ca="1" si="18"/>
        <v>151913.88808802568</v>
      </c>
      <c r="U11">
        <f t="shared" ca="1" si="19"/>
        <v>107830.49854262592</v>
      </c>
      <c r="V11">
        <f t="shared" ca="1" si="20"/>
        <v>44083.389545399754</v>
      </c>
      <c r="X11">
        <f t="shared" ref="X11:X74" ca="1" si="23">IF(C10="Man",1,0)</f>
        <v>0</v>
      </c>
      <c r="Y11">
        <f t="shared" ref="Y11:Y74" ca="1" si="24">IF(C10="Woman",1,0)</f>
        <v>1</v>
      </c>
      <c r="Z11">
        <f ca="1">IF(F4="Teaching",1,0)</f>
        <v>0</v>
      </c>
      <c r="AA11">
        <v>1</v>
      </c>
      <c r="AB11" t="s">
        <v>10</v>
      </c>
      <c r="AC11">
        <f ca="1">IF(F4="Health",1,0)</f>
        <v>0</v>
      </c>
      <c r="AD11">
        <f ca="1">IF(F4="Construction",1,0)</f>
        <v>1</v>
      </c>
      <c r="AE11">
        <f ca="1">IF(F4="IT",1,0)</f>
        <v>0</v>
      </c>
      <c r="AF11">
        <f ca="1">IF(F4="agricuture",1,0)</f>
        <v>0</v>
      </c>
      <c r="AG11">
        <f ca="1">IF(F4="General work",1,0)</f>
        <v>0</v>
      </c>
    </row>
    <row r="12" spans="2:33" x14ac:dyDescent="0.35">
      <c r="B12">
        <f t="shared" ca="1" si="0"/>
        <v>1</v>
      </c>
      <c r="C12" t="str">
        <f t="shared" ca="1" si="1"/>
        <v>Man</v>
      </c>
      <c r="D12">
        <f t="shared" ca="1" si="2"/>
        <v>34</v>
      </c>
      <c r="E12">
        <f t="shared" ca="1" si="3"/>
        <v>2</v>
      </c>
      <c r="F12" t="str">
        <f t="shared" ca="1" si="4"/>
        <v>Construction</v>
      </c>
      <c r="G12">
        <f t="shared" ca="1" si="5"/>
        <v>4</v>
      </c>
      <c r="H12" t="str">
        <f t="shared" ca="1" si="6"/>
        <v>College</v>
      </c>
      <c r="I12">
        <f t="shared" ca="1" si="7"/>
        <v>1</v>
      </c>
      <c r="J12">
        <f t="shared" ca="1" si="8"/>
        <v>3</v>
      </c>
      <c r="K12">
        <f t="shared" ca="1" si="9"/>
        <v>51619</v>
      </c>
      <c r="L12">
        <f t="shared" ca="1" si="10"/>
        <v>1</v>
      </c>
      <c r="M12" t="str">
        <f t="shared" ca="1" si="11"/>
        <v>Yukon</v>
      </c>
      <c r="N12">
        <f t="shared" ca="1" si="12"/>
        <v>309714</v>
      </c>
      <c r="O12">
        <f t="shared" ca="1" si="13"/>
        <v>80426.749548433625</v>
      </c>
      <c r="P12">
        <f t="shared" ca="1" si="14"/>
        <v>34677.302523890285</v>
      </c>
      <c r="Q12">
        <f t="shared" ca="1" si="15"/>
        <v>32542</v>
      </c>
      <c r="R12">
        <f t="shared" ca="1" si="16"/>
        <v>2629.4653439829185</v>
      </c>
      <c r="S12">
        <f t="shared" ca="1" si="17"/>
        <v>76959.510495194467</v>
      </c>
      <c r="T12">
        <f t="shared" ca="1" si="18"/>
        <v>421350.81301908474</v>
      </c>
      <c r="U12">
        <f t="shared" ca="1" si="19"/>
        <v>115598.21489241654</v>
      </c>
      <c r="V12">
        <f t="shared" ca="1" si="20"/>
        <v>305752.59812666819</v>
      </c>
      <c r="X12">
        <f t="shared" ca="1" si="23"/>
        <v>1</v>
      </c>
      <c r="Y12">
        <f t="shared" ca="1" si="24"/>
        <v>0</v>
      </c>
      <c r="AA12">
        <v>2</v>
      </c>
      <c r="AB12" t="s">
        <v>11</v>
      </c>
    </row>
    <row r="13" spans="2:33" x14ac:dyDescent="0.35">
      <c r="B13">
        <f t="shared" ca="1" si="0"/>
        <v>1</v>
      </c>
      <c r="C13" t="str">
        <f t="shared" ca="1" si="1"/>
        <v>Man</v>
      </c>
      <c r="D13">
        <f t="shared" ca="1" si="2"/>
        <v>35</v>
      </c>
      <c r="E13">
        <f t="shared" ca="1" si="3"/>
        <v>6</v>
      </c>
      <c r="F13" t="str">
        <f t="shared" ca="1" si="4"/>
        <v>agricuture</v>
      </c>
      <c r="G13">
        <f t="shared" ca="1" si="5"/>
        <v>4</v>
      </c>
      <c r="H13" t="str">
        <f t="shared" ca="1" si="6"/>
        <v>College</v>
      </c>
      <c r="I13">
        <f t="shared" ca="1" si="7"/>
        <v>4</v>
      </c>
      <c r="J13">
        <f t="shared" ca="1" si="8"/>
        <v>1</v>
      </c>
      <c r="K13">
        <f t="shared" ca="1" si="9"/>
        <v>83926</v>
      </c>
      <c r="L13">
        <f t="shared" ca="1" si="10"/>
        <v>3</v>
      </c>
      <c r="M13" t="str">
        <f t="shared" ca="1" si="11"/>
        <v>Northwest Ter</v>
      </c>
      <c r="N13">
        <f t="shared" ca="1" si="12"/>
        <v>251778</v>
      </c>
      <c r="O13">
        <f t="shared" ca="1" si="13"/>
        <v>17487.593233441588</v>
      </c>
      <c r="P13">
        <f t="shared" ca="1" si="14"/>
        <v>49355.782346187385</v>
      </c>
      <c r="Q13">
        <f t="shared" ca="1" si="15"/>
        <v>36828</v>
      </c>
      <c r="R13">
        <f t="shared" ca="1" si="16"/>
        <v>2348.1921839707175</v>
      </c>
      <c r="S13">
        <f t="shared" ca="1" si="17"/>
        <v>40613.798155858836</v>
      </c>
      <c r="T13">
        <f t="shared" ca="1" si="18"/>
        <v>341747.58050204621</v>
      </c>
      <c r="U13">
        <f t="shared" ca="1" si="19"/>
        <v>56663.785417412306</v>
      </c>
      <c r="V13">
        <f t="shared" ca="1" si="20"/>
        <v>285083.79508463392</v>
      </c>
      <c r="X13">
        <f t="shared" ca="1" si="23"/>
        <v>1</v>
      </c>
      <c r="Y13">
        <f t="shared" ca="1" si="24"/>
        <v>0</v>
      </c>
      <c r="AA13">
        <v>3</v>
      </c>
      <c r="AB13" t="s">
        <v>12</v>
      </c>
    </row>
    <row r="14" spans="2:33" x14ac:dyDescent="0.35">
      <c r="B14">
        <f t="shared" ca="1" si="0"/>
        <v>2</v>
      </c>
      <c r="C14" t="str">
        <f t="shared" ca="1" si="1"/>
        <v>Woman</v>
      </c>
      <c r="D14">
        <f t="shared" ca="1" si="2"/>
        <v>28</v>
      </c>
      <c r="E14">
        <f t="shared" ca="1" si="3"/>
        <v>3</v>
      </c>
      <c r="F14" t="str">
        <f t="shared" ca="1" si="4"/>
        <v>Teaching</v>
      </c>
      <c r="G14">
        <f t="shared" ca="1" si="5"/>
        <v>4</v>
      </c>
      <c r="H14" t="str">
        <f t="shared" ca="1" si="6"/>
        <v>College</v>
      </c>
      <c r="I14">
        <f t="shared" ca="1" si="7"/>
        <v>2</v>
      </c>
      <c r="J14">
        <f t="shared" ca="1" si="8"/>
        <v>2</v>
      </c>
      <c r="K14">
        <f t="shared" ca="1" si="9"/>
        <v>75676</v>
      </c>
      <c r="L14">
        <f t="shared" ca="1" si="10"/>
        <v>9</v>
      </c>
      <c r="M14" t="str">
        <f t="shared" ca="1" si="11"/>
        <v>QC</v>
      </c>
      <c r="N14">
        <f t="shared" ca="1" si="12"/>
        <v>302704</v>
      </c>
      <c r="O14">
        <f t="shared" ca="1" si="13"/>
        <v>276840.06737417309</v>
      </c>
      <c r="P14">
        <f t="shared" ca="1" si="14"/>
        <v>119295.64063903071</v>
      </c>
      <c r="Q14">
        <f t="shared" ca="1" si="15"/>
        <v>14804</v>
      </c>
      <c r="R14">
        <f t="shared" ca="1" si="16"/>
        <v>7232.692848708255</v>
      </c>
      <c r="S14">
        <f t="shared" ca="1" si="17"/>
        <v>70797.992114763081</v>
      </c>
      <c r="T14">
        <f t="shared" ca="1" si="18"/>
        <v>492797.63275379379</v>
      </c>
      <c r="U14">
        <f t="shared" ca="1" si="19"/>
        <v>298876.76022288133</v>
      </c>
      <c r="V14">
        <f t="shared" ca="1" si="20"/>
        <v>193920.87253091246</v>
      </c>
      <c r="X14">
        <f t="shared" ca="1" si="23"/>
        <v>1</v>
      </c>
      <c r="Y14">
        <f t="shared" ca="1" si="24"/>
        <v>0</v>
      </c>
      <c r="AA14">
        <v>4</v>
      </c>
      <c r="AB14" t="s">
        <v>13</v>
      </c>
    </row>
    <row r="15" spans="2:33" x14ac:dyDescent="0.35">
      <c r="B15">
        <f t="shared" ca="1" si="0"/>
        <v>2</v>
      </c>
      <c r="C15" t="str">
        <f t="shared" ca="1" si="1"/>
        <v>Woman</v>
      </c>
      <c r="D15">
        <f t="shared" ca="1" si="2"/>
        <v>44</v>
      </c>
      <c r="E15">
        <f t="shared" ca="1" si="3"/>
        <v>4</v>
      </c>
      <c r="F15" t="str">
        <f t="shared" ca="1" si="4"/>
        <v>IT</v>
      </c>
      <c r="G15">
        <f t="shared" ca="1" si="5"/>
        <v>1</v>
      </c>
      <c r="H15" t="str">
        <f t="shared" ca="1" si="6"/>
        <v>High School</v>
      </c>
      <c r="I15">
        <f t="shared" ca="1" si="7"/>
        <v>4</v>
      </c>
      <c r="J15">
        <f t="shared" ca="1" si="8"/>
        <v>1</v>
      </c>
      <c r="K15">
        <f t="shared" ca="1" si="9"/>
        <v>62762</v>
      </c>
      <c r="L15">
        <f t="shared" ca="1" si="10"/>
        <v>1</v>
      </c>
      <c r="M15" t="str">
        <f t="shared" ca="1" si="11"/>
        <v>Yukon</v>
      </c>
      <c r="N15">
        <f t="shared" ca="1" si="12"/>
        <v>313810</v>
      </c>
      <c r="O15">
        <f t="shared" ca="1" si="13"/>
        <v>14670.743337797161</v>
      </c>
      <c r="P15">
        <f t="shared" ca="1" si="14"/>
        <v>18180.248801252714</v>
      </c>
      <c r="Q15">
        <f t="shared" ca="1" si="15"/>
        <v>3697</v>
      </c>
      <c r="R15">
        <f t="shared" ca="1" si="16"/>
        <v>29628.797181022434</v>
      </c>
      <c r="S15">
        <f t="shared" ca="1" si="17"/>
        <v>71587.277805931823</v>
      </c>
      <c r="T15">
        <f t="shared" ca="1" si="18"/>
        <v>403577.5266071845</v>
      </c>
      <c r="U15">
        <f t="shared" ca="1" si="19"/>
        <v>47996.540518819595</v>
      </c>
      <c r="V15">
        <f t="shared" ca="1" si="20"/>
        <v>355580.98608836491</v>
      </c>
      <c r="X15">
        <f t="shared" ca="1" si="23"/>
        <v>0</v>
      </c>
      <c r="Y15">
        <f t="shared" ca="1" si="24"/>
        <v>1</v>
      </c>
      <c r="AA15">
        <v>5</v>
      </c>
      <c r="AB15" t="s">
        <v>14</v>
      </c>
    </row>
    <row r="16" spans="2:33" x14ac:dyDescent="0.35">
      <c r="B16">
        <f t="shared" ca="1" si="0"/>
        <v>2</v>
      </c>
      <c r="C16" t="str">
        <f t="shared" ca="1" si="1"/>
        <v>Woman</v>
      </c>
      <c r="D16">
        <f t="shared" ca="1" si="2"/>
        <v>32</v>
      </c>
      <c r="E16">
        <f t="shared" ca="1" si="3"/>
        <v>5</v>
      </c>
      <c r="F16" t="str">
        <f t="shared" ca="1" si="4"/>
        <v>General work</v>
      </c>
      <c r="G16">
        <f t="shared" ca="1" si="5"/>
        <v>5</v>
      </c>
      <c r="H16" t="str">
        <f t="shared" ca="1" si="6"/>
        <v>Other</v>
      </c>
      <c r="I16">
        <f t="shared" ca="1" si="7"/>
        <v>1</v>
      </c>
      <c r="J16">
        <f t="shared" ca="1" si="8"/>
        <v>1</v>
      </c>
      <c r="K16">
        <f t="shared" ca="1" si="9"/>
        <v>72385</v>
      </c>
      <c r="L16">
        <f t="shared" ca="1" si="10"/>
        <v>9</v>
      </c>
      <c r="M16" t="str">
        <f t="shared" ca="1" si="11"/>
        <v>QC</v>
      </c>
      <c r="N16">
        <f t="shared" ca="1" si="12"/>
        <v>217155</v>
      </c>
      <c r="O16">
        <f t="shared" ca="1" si="13"/>
        <v>189319.44785584699</v>
      </c>
      <c r="P16">
        <f t="shared" ca="1" si="14"/>
        <v>23351.989374840799</v>
      </c>
      <c r="Q16">
        <f t="shared" ca="1" si="15"/>
        <v>1177</v>
      </c>
      <c r="R16">
        <f t="shared" ca="1" si="16"/>
        <v>3037.8273811626959</v>
      </c>
      <c r="S16">
        <f t="shared" ca="1" si="17"/>
        <v>97901.466658892037</v>
      </c>
      <c r="T16">
        <f t="shared" ca="1" si="18"/>
        <v>338408.45603373286</v>
      </c>
      <c r="U16">
        <f t="shared" ca="1" si="19"/>
        <v>193534.27523700969</v>
      </c>
      <c r="V16">
        <f t="shared" ca="1" si="20"/>
        <v>144874.18079672317</v>
      </c>
      <c r="X16">
        <f t="shared" ca="1" si="23"/>
        <v>0</v>
      </c>
      <c r="Y16">
        <f t="shared" ca="1" si="24"/>
        <v>1</v>
      </c>
    </row>
    <row r="17" spans="2:28" x14ac:dyDescent="0.35">
      <c r="B17">
        <f t="shared" ca="1" si="0"/>
        <v>2</v>
      </c>
      <c r="C17" t="str">
        <f t="shared" ca="1" si="1"/>
        <v>Woman</v>
      </c>
      <c r="D17">
        <f t="shared" ca="1" si="2"/>
        <v>32</v>
      </c>
      <c r="E17">
        <f t="shared" ca="1" si="3"/>
        <v>4</v>
      </c>
      <c r="F17" t="str">
        <f t="shared" ca="1" si="4"/>
        <v>IT</v>
      </c>
      <c r="G17">
        <f t="shared" ca="1" si="5"/>
        <v>5</v>
      </c>
      <c r="H17" t="str">
        <f t="shared" ca="1" si="6"/>
        <v>Other</v>
      </c>
      <c r="I17">
        <f t="shared" ca="1" si="7"/>
        <v>3</v>
      </c>
      <c r="J17">
        <f t="shared" ca="1" si="8"/>
        <v>1</v>
      </c>
      <c r="K17">
        <f t="shared" ca="1" si="9"/>
        <v>61117</v>
      </c>
      <c r="L17">
        <f t="shared" ca="1" si="10"/>
        <v>9</v>
      </c>
      <c r="M17" t="str">
        <f t="shared" ca="1" si="11"/>
        <v>QC</v>
      </c>
      <c r="N17">
        <f t="shared" ref="N17:N80" ca="1" si="25">K17*RANDBETWEEN(3,6)</f>
        <v>305585</v>
      </c>
      <c r="O17">
        <f t="shared" ca="1" si="13"/>
        <v>24368.368495713534</v>
      </c>
      <c r="P17">
        <f t="shared" ref="P17:P80" ca="1" si="26">J17*RAND()*K17</f>
        <v>60055.966076937606</v>
      </c>
      <c r="Q17">
        <f t="shared" ca="1" si="15"/>
        <v>30002</v>
      </c>
      <c r="R17">
        <f t="shared" ref="R17:R80" ca="1" si="27">RAND()*K17</f>
        <v>40197.312720098133</v>
      </c>
      <c r="S17">
        <f t="shared" ref="S17:S80" ca="1" si="28">RAND()*K17*1.5</f>
        <v>71872.867048139567</v>
      </c>
      <c r="T17">
        <f t="shared" ref="T17:T80" ca="1" si="29">N17+P17+S17</f>
        <v>437513.83312507719</v>
      </c>
      <c r="U17">
        <f t="shared" ref="U17:U80" ca="1" si="30">O17+Q17+R17</f>
        <v>94567.681215811666</v>
      </c>
      <c r="V17">
        <f t="shared" ref="V17:V80" ca="1" si="31">T17-U17</f>
        <v>342946.15190926555</v>
      </c>
      <c r="X17">
        <f t="shared" ca="1" si="23"/>
        <v>0</v>
      </c>
      <c r="Y17">
        <f t="shared" ca="1" si="24"/>
        <v>1</v>
      </c>
      <c r="AA17">
        <v>1</v>
      </c>
      <c r="AB17" t="s">
        <v>19</v>
      </c>
    </row>
    <row r="18" spans="2:28" x14ac:dyDescent="0.35">
      <c r="B18">
        <f t="shared" ca="1" si="0"/>
        <v>2</v>
      </c>
      <c r="C18" t="str">
        <f t="shared" ca="1" si="1"/>
        <v>Woman</v>
      </c>
      <c r="D18">
        <f t="shared" ca="1" si="2"/>
        <v>42</v>
      </c>
      <c r="E18">
        <f t="shared" ca="1" si="3"/>
        <v>3</v>
      </c>
      <c r="F18" t="str">
        <f t="shared" ca="1" si="4"/>
        <v>Teaching</v>
      </c>
      <c r="G18">
        <f t="shared" ca="1" si="5"/>
        <v>5</v>
      </c>
      <c r="H18" t="str">
        <f t="shared" ca="1" si="6"/>
        <v>Other</v>
      </c>
      <c r="I18">
        <f t="shared" ca="1" si="7"/>
        <v>4</v>
      </c>
      <c r="J18">
        <f t="shared" ca="1" si="8"/>
        <v>2</v>
      </c>
      <c r="K18">
        <f t="shared" ca="1" si="9"/>
        <v>28573</v>
      </c>
      <c r="L18">
        <f t="shared" ca="1" si="10"/>
        <v>13</v>
      </c>
      <c r="M18" t="str">
        <f t="shared" ca="1" si="11"/>
        <v>NS</v>
      </c>
      <c r="N18">
        <f t="shared" ca="1" si="25"/>
        <v>142865</v>
      </c>
      <c r="O18">
        <f t="shared" ca="1" si="13"/>
        <v>95351.914350665029</v>
      </c>
      <c r="P18">
        <f t="shared" ca="1" si="26"/>
        <v>8741.7029213661917</v>
      </c>
      <c r="Q18">
        <f t="shared" ca="1" si="15"/>
        <v>5146</v>
      </c>
      <c r="R18">
        <f t="shared" ca="1" si="27"/>
        <v>12311.73668751984</v>
      </c>
      <c r="S18">
        <f t="shared" ca="1" si="28"/>
        <v>40691.170082399869</v>
      </c>
      <c r="T18">
        <f t="shared" ca="1" si="29"/>
        <v>192297.87300376606</v>
      </c>
      <c r="U18">
        <f t="shared" ca="1" si="30"/>
        <v>112809.65103818486</v>
      </c>
      <c r="V18">
        <f t="shared" ca="1" si="31"/>
        <v>79488.221965581193</v>
      </c>
      <c r="X18">
        <f t="shared" ca="1" si="23"/>
        <v>0</v>
      </c>
      <c r="Y18">
        <f t="shared" ca="1" si="24"/>
        <v>1</v>
      </c>
      <c r="AA18">
        <v>2</v>
      </c>
      <c r="AB18" t="s">
        <v>20</v>
      </c>
    </row>
    <row r="19" spans="2:28" x14ac:dyDescent="0.35">
      <c r="B19">
        <f t="shared" ca="1" si="0"/>
        <v>2</v>
      </c>
      <c r="C19" t="str">
        <f t="shared" ca="1" si="1"/>
        <v>Woman</v>
      </c>
      <c r="D19">
        <f t="shared" ca="1" si="2"/>
        <v>25</v>
      </c>
      <c r="E19">
        <f t="shared" ca="1" si="3"/>
        <v>6</v>
      </c>
      <c r="F19" t="str">
        <f t="shared" ca="1" si="4"/>
        <v>agricuture</v>
      </c>
      <c r="G19">
        <f t="shared" ca="1" si="5"/>
        <v>5</v>
      </c>
      <c r="H19" t="str">
        <f t="shared" ca="1" si="6"/>
        <v>Other</v>
      </c>
      <c r="I19">
        <f t="shared" ca="1" si="7"/>
        <v>2</v>
      </c>
      <c r="J19">
        <f t="shared" ca="1" si="8"/>
        <v>1</v>
      </c>
      <c r="K19">
        <f t="shared" ca="1" si="9"/>
        <v>83681</v>
      </c>
      <c r="L19">
        <f t="shared" ca="1" si="10"/>
        <v>4</v>
      </c>
      <c r="M19" t="str">
        <f t="shared" ca="1" si="11"/>
        <v>AB</v>
      </c>
      <c r="N19">
        <f t="shared" ca="1" si="25"/>
        <v>418405</v>
      </c>
      <c r="O19">
        <f t="shared" ca="1" si="13"/>
        <v>262215.12541734043</v>
      </c>
      <c r="P19">
        <f t="shared" ca="1" si="26"/>
        <v>55182.825916315334</v>
      </c>
      <c r="Q19">
        <f t="shared" ca="1" si="15"/>
        <v>50605</v>
      </c>
      <c r="R19">
        <f t="shared" ca="1" si="27"/>
        <v>44450.061994847529</v>
      </c>
      <c r="S19">
        <f t="shared" ca="1" si="28"/>
        <v>474.16548333594403</v>
      </c>
      <c r="T19">
        <f t="shared" ca="1" si="29"/>
        <v>474061.99139965128</v>
      </c>
      <c r="U19">
        <f t="shared" ca="1" si="30"/>
        <v>357270.18741218798</v>
      </c>
      <c r="V19">
        <f t="shared" ca="1" si="31"/>
        <v>116791.8039874633</v>
      </c>
      <c r="X19">
        <f t="shared" ca="1" si="23"/>
        <v>0</v>
      </c>
      <c r="Y19">
        <f t="shared" ca="1" si="24"/>
        <v>1</v>
      </c>
      <c r="AA19">
        <v>3</v>
      </c>
      <c r="AB19" t="s">
        <v>30</v>
      </c>
    </row>
    <row r="20" spans="2:28" x14ac:dyDescent="0.35">
      <c r="B20">
        <f t="shared" ca="1" si="0"/>
        <v>1</v>
      </c>
      <c r="C20" t="str">
        <f t="shared" ca="1" si="1"/>
        <v>Man</v>
      </c>
      <c r="D20">
        <f t="shared" ca="1" si="2"/>
        <v>32</v>
      </c>
      <c r="E20">
        <f t="shared" ca="1" si="3"/>
        <v>2</v>
      </c>
      <c r="F20" t="str">
        <f t="shared" ca="1" si="4"/>
        <v>Construction</v>
      </c>
      <c r="G20">
        <f t="shared" ca="1" si="5"/>
        <v>3</v>
      </c>
      <c r="H20" t="str">
        <f t="shared" ca="1" si="6"/>
        <v>Technical</v>
      </c>
      <c r="I20">
        <f t="shared" ca="1" si="7"/>
        <v>4</v>
      </c>
      <c r="J20">
        <f t="shared" ca="1" si="8"/>
        <v>1</v>
      </c>
      <c r="K20">
        <f t="shared" ca="1" si="9"/>
        <v>54493</v>
      </c>
      <c r="L20">
        <f t="shared" ca="1" si="10"/>
        <v>1</v>
      </c>
      <c r="M20" t="str">
        <f t="shared" ca="1" si="11"/>
        <v>Yukon</v>
      </c>
      <c r="N20">
        <f t="shared" ca="1" si="25"/>
        <v>163479</v>
      </c>
      <c r="O20">
        <f t="shared" ca="1" si="13"/>
        <v>7290.0041194586274</v>
      </c>
      <c r="P20">
        <f t="shared" ca="1" si="26"/>
        <v>28942.609034164849</v>
      </c>
      <c r="Q20">
        <f t="shared" ca="1" si="15"/>
        <v>9901</v>
      </c>
      <c r="R20">
        <f t="shared" ca="1" si="27"/>
        <v>8248.4046295908793</v>
      </c>
      <c r="S20">
        <f t="shared" ca="1" si="28"/>
        <v>22242.117749123536</v>
      </c>
      <c r="T20">
        <f t="shared" ca="1" si="29"/>
        <v>214663.72678328838</v>
      </c>
      <c r="U20">
        <f t="shared" ca="1" si="30"/>
        <v>25439.408749049508</v>
      </c>
      <c r="V20">
        <f t="shared" ca="1" si="31"/>
        <v>189224.31803423888</v>
      </c>
      <c r="X20">
        <f t="shared" ca="1" si="23"/>
        <v>0</v>
      </c>
      <c r="Y20">
        <f t="shared" ca="1" si="24"/>
        <v>1</v>
      </c>
      <c r="AA20">
        <v>4</v>
      </c>
      <c r="AB20" t="s">
        <v>21</v>
      </c>
    </row>
    <row r="21" spans="2:28" x14ac:dyDescent="0.35">
      <c r="B21">
        <f t="shared" ca="1" si="0"/>
        <v>1</v>
      </c>
      <c r="C21" t="str">
        <f t="shared" ca="1" si="1"/>
        <v>Man</v>
      </c>
      <c r="D21">
        <f t="shared" ca="1" si="2"/>
        <v>43</v>
      </c>
      <c r="E21">
        <f t="shared" ca="1" si="3"/>
        <v>6</v>
      </c>
      <c r="F21" t="str">
        <f t="shared" ca="1" si="4"/>
        <v>agricuture</v>
      </c>
      <c r="G21">
        <f t="shared" ca="1" si="5"/>
        <v>1</v>
      </c>
      <c r="H21" t="str">
        <f t="shared" ca="1" si="6"/>
        <v>High School</v>
      </c>
      <c r="I21">
        <f t="shared" ca="1" si="7"/>
        <v>4</v>
      </c>
      <c r="J21">
        <f t="shared" ca="1" si="8"/>
        <v>1</v>
      </c>
      <c r="K21">
        <f t="shared" ca="1" si="9"/>
        <v>33544</v>
      </c>
      <c r="L21">
        <f t="shared" ca="1" si="10"/>
        <v>13</v>
      </c>
      <c r="M21" t="str">
        <f t="shared" ca="1" si="11"/>
        <v>NS</v>
      </c>
      <c r="N21">
        <f t="shared" ca="1" si="25"/>
        <v>201264</v>
      </c>
      <c r="O21">
        <f t="shared" ca="1" si="13"/>
        <v>175099.43445967903</v>
      </c>
      <c r="P21">
        <f t="shared" ca="1" si="26"/>
        <v>28290.763627877117</v>
      </c>
      <c r="Q21">
        <f t="shared" ca="1" si="15"/>
        <v>10800</v>
      </c>
      <c r="R21">
        <f t="shared" ca="1" si="27"/>
        <v>1549.4398450790693</v>
      </c>
      <c r="S21">
        <f t="shared" ca="1" si="28"/>
        <v>30108.341242258943</v>
      </c>
      <c r="T21">
        <f t="shared" ca="1" si="29"/>
        <v>259663.10487013604</v>
      </c>
      <c r="U21">
        <f t="shared" ca="1" si="30"/>
        <v>187448.87430475809</v>
      </c>
      <c r="V21">
        <f t="shared" ca="1" si="31"/>
        <v>72214.230565377948</v>
      </c>
      <c r="X21">
        <f t="shared" ca="1" si="23"/>
        <v>1</v>
      </c>
      <c r="Y21">
        <f t="shared" ca="1" si="24"/>
        <v>0</v>
      </c>
      <c r="AA21">
        <v>5</v>
      </c>
      <c r="AB21" t="s">
        <v>22</v>
      </c>
    </row>
    <row r="22" spans="2:28" x14ac:dyDescent="0.35">
      <c r="B22">
        <f t="shared" ca="1" si="0"/>
        <v>2</v>
      </c>
      <c r="C22" t="str">
        <f t="shared" ca="1" si="1"/>
        <v>Woman</v>
      </c>
      <c r="D22">
        <f t="shared" ca="1" si="2"/>
        <v>34</v>
      </c>
      <c r="E22">
        <f t="shared" ca="1" si="3"/>
        <v>4</v>
      </c>
      <c r="F22" t="str">
        <f t="shared" ca="1" si="4"/>
        <v>IT</v>
      </c>
      <c r="G22">
        <f t="shared" ca="1" si="5"/>
        <v>5</v>
      </c>
      <c r="H22" t="str">
        <f t="shared" ca="1" si="6"/>
        <v>Other</v>
      </c>
      <c r="I22">
        <f t="shared" ca="1" si="7"/>
        <v>1</v>
      </c>
      <c r="J22">
        <f t="shared" ca="1" si="8"/>
        <v>1</v>
      </c>
      <c r="K22">
        <f t="shared" ca="1" si="9"/>
        <v>28238</v>
      </c>
      <c r="L22">
        <f t="shared" ca="1" si="10"/>
        <v>5</v>
      </c>
      <c r="M22" t="str">
        <f t="shared" ca="1" si="11"/>
        <v>Nunavut</v>
      </c>
      <c r="N22">
        <f t="shared" ca="1" si="25"/>
        <v>141190</v>
      </c>
      <c r="O22">
        <f t="shared" ca="1" si="13"/>
        <v>5159.6139114863754</v>
      </c>
      <c r="P22">
        <f t="shared" ca="1" si="26"/>
        <v>21250.046242302502</v>
      </c>
      <c r="Q22">
        <f t="shared" ca="1" si="15"/>
        <v>6857</v>
      </c>
      <c r="R22">
        <f t="shared" ca="1" si="27"/>
        <v>7124.2305455423348</v>
      </c>
      <c r="S22">
        <f t="shared" ca="1" si="28"/>
        <v>29963.410603696939</v>
      </c>
      <c r="T22">
        <f t="shared" ca="1" si="29"/>
        <v>192403.45684599946</v>
      </c>
      <c r="U22">
        <f t="shared" ca="1" si="30"/>
        <v>19140.84445702871</v>
      </c>
      <c r="V22">
        <f t="shared" ca="1" si="31"/>
        <v>173262.61238897074</v>
      </c>
      <c r="X22">
        <f t="shared" ca="1" si="23"/>
        <v>1</v>
      </c>
      <c r="Y22">
        <f t="shared" ca="1" si="24"/>
        <v>0</v>
      </c>
      <c r="AA22">
        <v>6</v>
      </c>
      <c r="AB22" t="s">
        <v>23</v>
      </c>
    </row>
    <row r="23" spans="2:28" x14ac:dyDescent="0.35">
      <c r="B23">
        <f t="shared" ca="1" si="0"/>
        <v>2</v>
      </c>
      <c r="C23" t="str">
        <f t="shared" ca="1" si="1"/>
        <v>Woman</v>
      </c>
      <c r="D23">
        <f t="shared" ca="1" si="2"/>
        <v>36</v>
      </c>
      <c r="E23">
        <f t="shared" ca="1" si="3"/>
        <v>1</v>
      </c>
      <c r="F23" t="str">
        <f t="shared" ca="1" si="4"/>
        <v>Health</v>
      </c>
      <c r="G23">
        <f t="shared" ca="1" si="5"/>
        <v>3</v>
      </c>
      <c r="H23" t="str">
        <f t="shared" ca="1" si="6"/>
        <v>Technical</v>
      </c>
      <c r="I23">
        <f t="shared" ca="1" si="7"/>
        <v>2</v>
      </c>
      <c r="J23">
        <f t="shared" ca="1" si="8"/>
        <v>2</v>
      </c>
      <c r="K23">
        <f t="shared" ca="1" si="9"/>
        <v>51517</v>
      </c>
      <c r="L23">
        <f t="shared" ca="1" si="10"/>
        <v>12</v>
      </c>
      <c r="M23" t="str">
        <f t="shared" ca="1" si="11"/>
        <v>PE</v>
      </c>
      <c r="N23">
        <f t="shared" ca="1" si="25"/>
        <v>154551</v>
      </c>
      <c r="O23">
        <f t="shared" ca="1" si="13"/>
        <v>63254.309913959733</v>
      </c>
      <c r="P23">
        <f t="shared" ca="1" si="26"/>
        <v>7986.3353041026303</v>
      </c>
      <c r="Q23">
        <f t="shared" ca="1" si="15"/>
        <v>1858</v>
      </c>
      <c r="R23">
        <f t="shared" ca="1" si="27"/>
        <v>27360.223148308804</v>
      </c>
      <c r="S23">
        <f t="shared" ca="1" si="28"/>
        <v>61660.160476311969</v>
      </c>
      <c r="T23">
        <f t="shared" ca="1" si="29"/>
        <v>224197.49578041461</v>
      </c>
      <c r="U23">
        <f t="shared" ca="1" si="30"/>
        <v>92472.533062268543</v>
      </c>
      <c r="V23">
        <f t="shared" ca="1" si="31"/>
        <v>131724.96271814607</v>
      </c>
      <c r="X23">
        <f t="shared" ca="1" si="23"/>
        <v>0</v>
      </c>
      <c r="Y23">
        <f t="shared" ca="1" si="24"/>
        <v>1</v>
      </c>
      <c r="AA23">
        <v>7</v>
      </c>
      <c r="AB23" t="s">
        <v>24</v>
      </c>
    </row>
    <row r="24" spans="2:28" x14ac:dyDescent="0.35">
      <c r="B24">
        <f t="shared" ca="1" si="0"/>
        <v>2</v>
      </c>
      <c r="C24" t="str">
        <f t="shared" ca="1" si="1"/>
        <v>Woman</v>
      </c>
      <c r="D24">
        <f t="shared" ca="1" si="2"/>
        <v>34</v>
      </c>
      <c r="E24">
        <f t="shared" ca="1" si="3"/>
        <v>3</v>
      </c>
      <c r="F24" t="str">
        <f t="shared" ca="1" si="4"/>
        <v>Teaching</v>
      </c>
      <c r="G24">
        <f t="shared" ca="1" si="5"/>
        <v>1</v>
      </c>
      <c r="H24" t="str">
        <f t="shared" ca="1" si="6"/>
        <v>High School</v>
      </c>
      <c r="I24">
        <f t="shared" ca="1" si="7"/>
        <v>1</v>
      </c>
      <c r="J24">
        <f t="shared" ca="1" si="8"/>
        <v>2</v>
      </c>
      <c r="K24">
        <f t="shared" ca="1" si="9"/>
        <v>68638</v>
      </c>
      <c r="L24">
        <f t="shared" ca="1" si="10"/>
        <v>7</v>
      </c>
      <c r="M24" t="str">
        <f t="shared" ca="1" si="11"/>
        <v>MA</v>
      </c>
      <c r="N24">
        <f t="shared" ca="1" si="25"/>
        <v>274552</v>
      </c>
      <c r="O24">
        <f t="shared" ca="1" si="13"/>
        <v>159612.38406277428</v>
      </c>
      <c r="P24">
        <f t="shared" ca="1" si="26"/>
        <v>97023.222875580701</v>
      </c>
      <c r="Q24">
        <f t="shared" ca="1" si="15"/>
        <v>51810</v>
      </c>
      <c r="R24">
        <f t="shared" ca="1" si="27"/>
        <v>42572.528682556869</v>
      </c>
      <c r="S24">
        <f t="shared" ca="1" si="28"/>
        <v>51333.874479248901</v>
      </c>
      <c r="T24">
        <f t="shared" ca="1" si="29"/>
        <v>422909.0973548296</v>
      </c>
      <c r="U24">
        <f t="shared" ca="1" si="30"/>
        <v>253994.91274533115</v>
      </c>
      <c r="V24">
        <f t="shared" ca="1" si="31"/>
        <v>168914.18460949845</v>
      </c>
      <c r="X24">
        <f t="shared" ca="1" si="23"/>
        <v>0</v>
      </c>
      <c r="Y24">
        <f t="shared" ca="1" si="24"/>
        <v>1</v>
      </c>
      <c r="AA24">
        <v>8</v>
      </c>
      <c r="AB24" t="s">
        <v>25</v>
      </c>
    </row>
    <row r="25" spans="2:28" x14ac:dyDescent="0.35">
      <c r="B25">
        <f t="shared" ca="1" si="0"/>
        <v>1</v>
      </c>
      <c r="C25" t="str">
        <f t="shared" ca="1" si="1"/>
        <v>Man</v>
      </c>
      <c r="D25">
        <f t="shared" ca="1" si="2"/>
        <v>27</v>
      </c>
      <c r="E25">
        <f t="shared" ca="1" si="3"/>
        <v>4</v>
      </c>
      <c r="F25" t="str">
        <f t="shared" ca="1" si="4"/>
        <v>IT</v>
      </c>
      <c r="G25">
        <f t="shared" ca="1" si="5"/>
        <v>4</v>
      </c>
      <c r="H25" t="str">
        <f t="shared" ca="1" si="6"/>
        <v>College</v>
      </c>
      <c r="I25">
        <f t="shared" ca="1" si="7"/>
        <v>4</v>
      </c>
      <c r="J25">
        <f t="shared" ca="1" si="8"/>
        <v>3</v>
      </c>
      <c r="K25">
        <f t="shared" ca="1" si="9"/>
        <v>55799</v>
      </c>
      <c r="L25">
        <f t="shared" ca="1" si="10"/>
        <v>7</v>
      </c>
      <c r="M25" t="str">
        <f t="shared" ca="1" si="11"/>
        <v>MA</v>
      </c>
      <c r="N25">
        <f t="shared" ca="1" si="25"/>
        <v>167397</v>
      </c>
      <c r="O25">
        <f t="shared" ca="1" si="13"/>
        <v>38144.467998088359</v>
      </c>
      <c r="P25">
        <f t="shared" ca="1" si="26"/>
        <v>109174.38978888064</v>
      </c>
      <c r="Q25">
        <f t="shared" ca="1" si="15"/>
        <v>66129</v>
      </c>
      <c r="R25">
        <f t="shared" ca="1" si="27"/>
        <v>40221.34866810828</v>
      </c>
      <c r="S25">
        <f t="shared" ca="1" si="28"/>
        <v>53303.892991539804</v>
      </c>
      <c r="T25">
        <f t="shared" ca="1" si="29"/>
        <v>329875.28278042044</v>
      </c>
      <c r="U25">
        <f t="shared" ca="1" si="30"/>
        <v>144494.81666619665</v>
      </c>
      <c r="V25">
        <f t="shared" ca="1" si="31"/>
        <v>185380.46611422379</v>
      </c>
      <c r="X25">
        <f t="shared" ca="1" si="23"/>
        <v>0</v>
      </c>
      <c r="Y25">
        <f t="shared" ca="1" si="24"/>
        <v>1</v>
      </c>
      <c r="AA25">
        <v>9</v>
      </c>
      <c r="AB25" t="s">
        <v>26</v>
      </c>
    </row>
    <row r="26" spans="2:28" x14ac:dyDescent="0.35">
      <c r="B26">
        <f t="shared" ca="1" si="0"/>
        <v>1</v>
      </c>
      <c r="C26" t="str">
        <f t="shared" ca="1" si="1"/>
        <v>Man</v>
      </c>
      <c r="D26">
        <f t="shared" ca="1" si="2"/>
        <v>41</v>
      </c>
      <c r="E26">
        <f t="shared" ca="1" si="3"/>
        <v>4</v>
      </c>
      <c r="F26" t="str">
        <f t="shared" ca="1" si="4"/>
        <v>IT</v>
      </c>
      <c r="G26">
        <f t="shared" ca="1" si="5"/>
        <v>2</v>
      </c>
      <c r="H26" t="str">
        <f t="shared" ca="1" si="6"/>
        <v>University</v>
      </c>
      <c r="I26">
        <f t="shared" ca="1" si="7"/>
        <v>2</v>
      </c>
      <c r="J26">
        <f t="shared" ca="1" si="8"/>
        <v>2</v>
      </c>
      <c r="K26">
        <f t="shared" ca="1" si="9"/>
        <v>57639</v>
      </c>
      <c r="L26">
        <f t="shared" ca="1" si="10"/>
        <v>7</v>
      </c>
      <c r="M26" t="str">
        <f t="shared" ca="1" si="11"/>
        <v>MA</v>
      </c>
      <c r="N26">
        <f t="shared" ca="1" si="25"/>
        <v>230556</v>
      </c>
      <c r="O26">
        <f t="shared" ca="1" si="13"/>
        <v>93210.070429696498</v>
      </c>
      <c r="P26">
        <f t="shared" ca="1" si="26"/>
        <v>3799.4083587754412</v>
      </c>
      <c r="Q26">
        <f t="shared" ca="1" si="15"/>
        <v>2286</v>
      </c>
      <c r="R26">
        <f t="shared" ca="1" si="27"/>
        <v>26586.994578877668</v>
      </c>
      <c r="S26">
        <f t="shared" ca="1" si="28"/>
        <v>21388.668777298808</v>
      </c>
      <c r="T26">
        <f t="shared" ca="1" si="29"/>
        <v>255744.07713607425</v>
      </c>
      <c r="U26">
        <f t="shared" ca="1" si="30"/>
        <v>122083.06500857417</v>
      </c>
      <c r="V26">
        <f t="shared" ca="1" si="31"/>
        <v>133661.01212750009</v>
      </c>
      <c r="X26">
        <f t="shared" ca="1" si="23"/>
        <v>1</v>
      </c>
      <c r="Y26">
        <f t="shared" ca="1" si="24"/>
        <v>0</v>
      </c>
      <c r="AA26">
        <v>10</v>
      </c>
      <c r="AB26" t="s">
        <v>27</v>
      </c>
    </row>
    <row r="27" spans="2:28" x14ac:dyDescent="0.35">
      <c r="B27">
        <f t="shared" ca="1" si="0"/>
        <v>2</v>
      </c>
      <c r="C27" t="str">
        <f t="shared" ca="1" si="1"/>
        <v>Woman</v>
      </c>
      <c r="D27">
        <f t="shared" ca="1" si="2"/>
        <v>41</v>
      </c>
      <c r="E27">
        <f t="shared" ca="1" si="3"/>
        <v>2</v>
      </c>
      <c r="F27" t="str">
        <f t="shared" ca="1" si="4"/>
        <v>Construction</v>
      </c>
      <c r="G27">
        <f t="shared" ca="1" si="5"/>
        <v>4</v>
      </c>
      <c r="H27" t="str">
        <f t="shared" ca="1" si="6"/>
        <v>College</v>
      </c>
      <c r="I27">
        <f t="shared" ca="1" si="7"/>
        <v>2</v>
      </c>
      <c r="J27">
        <f t="shared" ca="1" si="8"/>
        <v>1</v>
      </c>
      <c r="K27">
        <f t="shared" ca="1" si="9"/>
        <v>62684</v>
      </c>
      <c r="L27">
        <f t="shared" ca="1" si="10"/>
        <v>1</v>
      </c>
      <c r="M27" t="str">
        <f t="shared" ca="1" si="11"/>
        <v>Yukon</v>
      </c>
      <c r="N27">
        <f t="shared" ca="1" si="25"/>
        <v>376104</v>
      </c>
      <c r="O27">
        <f t="shared" ca="1" si="13"/>
        <v>364308.74779386946</v>
      </c>
      <c r="P27">
        <f t="shared" ca="1" si="26"/>
        <v>32756.885406160356</v>
      </c>
      <c r="Q27">
        <f t="shared" ca="1" si="15"/>
        <v>20106</v>
      </c>
      <c r="R27">
        <f t="shared" ca="1" si="27"/>
        <v>6574.1586958768239</v>
      </c>
      <c r="S27">
        <f t="shared" ca="1" si="28"/>
        <v>63858.024900248725</v>
      </c>
      <c r="T27">
        <f t="shared" ca="1" si="29"/>
        <v>472718.91030640912</v>
      </c>
      <c r="U27">
        <f t="shared" ca="1" si="30"/>
        <v>390988.9064897463</v>
      </c>
      <c r="V27">
        <f t="shared" ca="1" si="31"/>
        <v>81730.003816662822</v>
      </c>
      <c r="X27">
        <f t="shared" ca="1" si="23"/>
        <v>1</v>
      </c>
      <c r="Y27">
        <f t="shared" ca="1" si="24"/>
        <v>0</v>
      </c>
      <c r="AA27">
        <v>11</v>
      </c>
      <c r="AB27" t="s">
        <v>28</v>
      </c>
    </row>
    <row r="28" spans="2:28" x14ac:dyDescent="0.35">
      <c r="B28">
        <f t="shared" ca="1" si="0"/>
        <v>2</v>
      </c>
      <c r="C28" t="str">
        <f t="shared" ca="1" si="1"/>
        <v>Woman</v>
      </c>
      <c r="D28">
        <f t="shared" ca="1" si="2"/>
        <v>38</v>
      </c>
      <c r="E28">
        <f t="shared" ca="1" si="3"/>
        <v>5</v>
      </c>
      <c r="F28" t="str">
        <f t="shared" ca="1" si="4"/>
        <v>General work</v>
      </c>
      <c r="G28">
        <f t="shared" ca="1" si="5"/>
        <v>4</v>
      </c>
      <c r="H28" t="str">
        <f t="shared" ca="1" si="6"/>
        <v>College</v>
      </c>
      <c r="I28">
        <f t="shared" ca="1" si="7"/>
        <v>1</v>
      </c>
      <c r="J28">
        <f t="shared" ca="1" si="8"/>
        <v>3</v>
      </c>
      <c r="K28">
        <f t="shared" ca="1" si="9"/>
        <v>68935</v>
      </c>
      <c r="L28">
        <f t="shared" ca="1" si="10"/>
        <v>6</v>
      </c>
      <c r="M28" t="str">
        <f t="shared" ca="1" si="11"/>
        <v>SA</v>
      </c>
      <c r="N28">
        <f t="shared" ca="1" si="25"/>
        <v>275740</v>
      </c>
      <c r="O28">
        <f t="shared" ca="1" si="13"/>
        <v>220399.34752136873</v>
      </c>
      <c r="P28">
        <f t="shared" ca="1" si="26"/>
        <v>161713.53952731268</v>
      </c>
      <c r="Q28">
        <f t="shared" ca="1" si="15"/>
        <v>97221</v>
      </c>
      <c r="R28">
        <f t="shared" ca="1" si="27"/>
        <v>64668.25248668361</v>
      </c>
      <c r="S28">
        <f t="shared" ca="1" si="28"/>
        <v>65432.441032251401</v>
      </c>
      <c r="T28">
        <f t="shared" ca="1" si="29"/>
        <v>502885.98055956408</v>
      </c>
      <c r="U28">
        <f t="shared" ca="1" si="30"/>
        <v>382288.60000805237</v>
      </c>
      <c r="V28">
        <f t="shared" ca="1" si="31"/>
        <v>120597.38055151171</v>
      </c>
      <c r="X28">
        <f t="shared" ca="1" si="23"/>
        <v>0</v>
      </c>
      <c r="Y28">
        <f t="shared" ca="1" si="24"/>
        <v>1</v>
      </c>
      <c r="AA28">
        <v>12</v>
      </c>
      <c r="AB28" t="s">
        <v>29</v>
      </c>
    </row>
    <row r="29" spans="2:28" x14ac:dyDescent="0.35">
      <c r="B29">
        <f t="shared" ca="1" si="0"/>
        <v>2</v>
      </c>
      <c r="C29" t="str">
        <f t="shared" ca="1" si="1"/>
        <v>Woman</v>
      </c>
      <c r="D29">
        <f t="shared" ca="1" si="2"/>
        <v>33</v>
      </c>
      <c r="E29">
        <f t="shared" ca="1" si="3"/>
        <v>1</v>
      </c>
      <c r="F29" t="str">
        <f t="shared" ca="1" si="4"/>
        <v>Health</v>
      </c>
      <c r="G29">
        <f t="shared" ca="1" si="5"/>
        <v>1</v>
      </c>
      <c r="H29" t="str">
        <f t="shared" ca="1" si="6"/>
        <v>High School</v>
      </c>
      <c r="I29">
        <f t="shared" ca="1" si="7"/>
        <v>2</v>
      </c>
      <c r="J29">
        <f t="shared" ca="1" si="8"/>
        <v>1</v>
      </c>
      <c r="K29">
        <f t="shared" ca="1" si="9"/>
        <v>72835</v>
      </c>
      <c r="L29">
        <f t="shared" ca="1" si="10"/>
        <v>7</v>
      </c>
      <c r="M29" t="str">
        <f t="shared" ca="1" si="11"/>
        <v>MA</v>
      </c>
      <c r="N29">
        <f t="shared" ca="1" si="25"/>
        <v>437010</v>
      </c>
      <c r="O29">
        <f t="shared" ca="1" si="13"/>
        <v>409585.74373590673</v>
      </c>
      <c r="P29">
        <f t="shared" ca="1" si="26"/>
        <v>46871.063699921251</v>
      </c>
      <c r="Q29">
        <f t="shared" ca="1" si="15"/>
        <v>2703</v>
      </c>
      <c r="R29">
        <f t="shared" ca="1" si="27"/>
        <v>33957.059384878121</v>
      </c>
      <c r="S29">
        <f t="shared" ca="1" si="28"/>
        <v>105527.38279787322</v>
      </c>
      <c r="T29">
        <f t="shared" ca="1" si="29"/>
        <v>589408.44649779447</v>
      </c>
      <c r="U29">
        <f t="shared" ca="1" si="30"/>
        <v>446245.80312078487</v>
      </c>
      <c r="V29">
        <f t="shared" ca="1" si="31"/>
        <v>143162.6433770096</v>
      </c>
      <c r="X29">
        <f t="shared" ca="1" si="23"/>
        <v>0</v>
      </c>
      <c r="Y29">
        <f t="shared" ca="1" si="24"/>
        <v>1</v>
      </c>
      <c r="AA29">
        <v>13</v>
      </c>
      <c r="AB29" t="s">
        <v>32</v>
      </c>
    </row>
    <row r="30" spans="2:28" x14ac:dyDescent="0.35">
      <c r="B30">
        <f t="shared" ca="1" si="0"/>
        <v>1</v>
      </c>
      <c r="C30" t="str">
        <f t="shared" ca="1" si="1"/>
        <v>Man</v>
      </c>
      <c r="D30">
        <f t="shared" ca="1" si="2"/>
        <v>43</v>
      </c>
      <c r="E30">
        <f t="shared" ca="1" si="3"/>
        <v>3</v>
      </c>
      <c r="F30" t="str">
        <f t="shared" ca="1" si="4"/>
        <v>Teaching</v>
      </c>
      <c r="G30">
        <f t="shared" ca="1" si="5"/>
        <v>3</v>
      </c>
      <c r="H30" t="str">
        <f t="shared" ca="1" si="6"/>
        <v>Technical</v>
      </c>
      <c r="I30">
        <f t="shared" ca="1" si="7"/>
        <v>2</v>
      </c>
      <c r="J30">
        <f t="shared" ca="1" si="8"/>
        <v>2</v>
      </c>
      <c r="K30">
        <f t="shared" ca="1" si="9"/>
        <v>70413</v>
      </c>
      <c r="L30">
        <f t="shared" ca="1" si="10"/>
        <v>3</v>
      </c>
      <c r="M30" t="str">
        <f t="shared" ca="1" si="11"/>
        <v>Northwest Ter</v>
      </c>
      <c r="N30">
        <f t="shared" ca="1" si="25"/>
        <v>211239</v>
      </c>
      <c r="O30">
        <f t="shared" ca="1" si="13"/>
        <v>36034.320676099502</v>
      </c>
      <c r="P30">
        <f t="shared" ca="1" si="26"/>
        <v>108582.77046430125</v>
      </c>
      <c r="Q30">
        <f t="shared" ca="1" si="15"/>
        <v>28647</v>
      </c>
      <c r="R30">
        <f t="shared" ca="1" si="27"/>
        <v>3139.1252177397428</v>
      </c>
      <c r="S30">
        <f t="shared" ca="1" si="28"/>
        <v>2207.8254071692645</v>
      </c>
      <c r="T30">
        <f t="shared" ca="1" si="29"/>
        <v>322029.59587147052</v>
      </c>
      <c r="U30">
        <f t="shared" ca="1" si="30"/>
        <v>67820.445893839249</v>
      </c>
      <c r="V30">
        <f t="shared" ca="1" si="31"/>
        <v>254209.14997763128</v>
      </c>
      <c r="X30">
        <f t="shared" ca="1" si="23"/>
        <v>0</v>
      </c>
      <c r="Y30">
        <f t="shared" ca="1" si="24"/>
        <v>1</v>
      </c>
    </row>
    <row r="31" spans="2:28" x14ac:dyDescent="0.35">
      <c r="B31">
        <f t="shared" ca="1" si="0"/>
        <v>2</v>
      </c>
      <c r="C31" t="str">
        <f t="shared" ca="1" si="1"/>
        <v>Woman</v>
      </c>
      <c r="D31">
        <f t="shared" ca="1" si="2"/>
        <v>34</v>
      </c>
      <c r="E31">
        <f t="shared" ca="1" si="3"/>
        <v>6</v>
      </c>
      <c r="F31" t="str">
        <f t="shared" ca="1" si="4"/>
        <v>agricuture</v>
      </c>
      <c r="G31">
        <f t="shared" ca="1" si="5"/>
        <v>5</v>
      </c>
      <c r="H31" t="str">
        <f t="shared" ca="1" si="6"/>
        <v>Other</v>
      </c>
      <c r="I31">
        <f t="shared" ca="1" si="7"/>
        <v>2</v>
      </c>
      <c r="J31">
        <f t="shared" ca="1" si="8"/>
        <v>2</v>
      </c>
      <c r="K31">
        <f t="shared" ca="1" si="9"/>
        <v>76923</v>
      </c>
      <c r="L31">
        <f t="shared" ca="1" si="10"/>
        <v>2</v>
      </c>
      <c r="M31" t="str">
        <f t="shared" ca="1" si="11"/>
        <v>BC</v>
      </c>
      <c r="N31">
        <f t="shared" ca="1" si="25"/>
        <v>230769</v>
      </c>
      <c r="O31">
        <f t="shared" ca="1" si="13"/>
        <v>124399.49464996428</v>
      </c>
      <c r="P31">
        <f t="shared" ca="1" si="26"/>
        <v>115715.1673558175</v>
      </c>
      <c r="Q31">
        <f t="shared" ca="1" si="15"/>
        <v>85249</v>
      </c>
      <c r="R31">
        <f t="shared" ca="1" si="27"/>
        <v>50261.940764285624</v>
      </c>
      <c r="S31">
        <f t="shared" ca="1" si="28"/>
        <v>92196.243316904947</v>
      </c>
      <c r="T31">
        <f t="shared" ca="1" si="29"/>
        <v>438680.41067272244</v>
      </c>
      <c r="U31">
        <f t="shared" ca="1" si="30"/>
        <v>259910.43541424989</v>
      </c>
      <c r="V31">
        <f t="shared" ca="1" si="31"/>
        <v>178769.97525847255</v>
      </c>
      <c r="X31">
        <f t="shared" ca="1" si="23"/>
        <v>1</v>
      </c>
      <c r="Y31">
        <f t="shared" ca="1" si="24"/>
        <v>0</v>
      </c>
    </row>
    <row r="32" spans="2:28" x14ac:dyDescent="0.35">
      <c r="B32">
        <f t="shared" ca="1" si="0"/>
        <v>1</v>
      </c>
      <c r="C32" t="str">
        <f t="shared" ca="1" si="1"/>
        <v>Man</v>
      </c>
      <c r="D32">
        <f t="shared" ca="1" si="2"/>
        <v>25</v>
      </c>
      <c r="E32">
        <f t="shared" ca="1" si="3"/>
        <v>2</v>
      </c>
      <c r="F32" t="str">
        <f t="shared" ca="1" si="4"/>
        <v>Construction</v>
      </c>
      <c r="G32">
        <f t="shared" ca="1" si="5"/>
        <v>2</v>
      </c>
      <c r="H32" t="str">
        <f t="shared" ca="1" si="6"/>
        <v>University</v>
      </c>
      <c r="I32">
        <f t="shared" ca="1" si="7"/>
        <v>1</v>
      </c>
      <c r="J32">
        <f t="shared" ca="1" si="8"/>
        <v>3</v>
      </c>
      <c r="K32">
        <f t="shared" ca="1" si="9"/>
        <v>63802</v>
      </c>
      <c r="L32">
        <f t="shared" ca="1" si="10"/>
        <v>11</v>
      </c>
      <c r="M32" t="str">
        <f t="shared" ca="1" si="11"/>
        <v>NB</v>
      </c>
      <c r="N32">
        <f t="shared" ca="1" si="25"/>
        <v>191406</v>
      </c>
      <c r="O32">
        <f t="shared" ca="1" si="13"/>
        <v>63228.148775301859</v>
      </c>
      <c r="P32">
        <f t="shared" ca="1" si="26"/>
        <v>137118.49201314285</v>
      </c>
      <c r="Q32">
        <f t="shared" ca="1" si="15"/>
        <v>68695</v>
      </c>
      <c r="R32">
        <f t="shared" ca="1" si="27"/>
        <v>27841.62470584637</v>
      </c>
      <c r="S32">
        <f t="shared" ca="1" si="28"/>
        <v>40623.073746895112</v>
      </c>
      <c r="T32">
        <f t="shared" ca="1" si="29"/>
        <v>369147.56576003798</v>
      </c>
      <c r="U32">
        <f t="shared" ca="1" si="30"/>
        <v>159764.77348114824</v>
      </c>
      <c r="V32">
        <f t="shared" ca="1" si="31"/>
        <v>209382.79227888974</v>
      </c>
      <c r="X32">
        <f t="shared" ca="1" si="23"/>
        <v>0</v>
      </c>
      <c r="Y32">
        <f t="shared" ca="1" si="24"/>
        <v>1</v>
      </c>
    </row>
    <row r="33" spans="2:25" x14ac:dyDescent="0.35">
      <c r="B33">
        <f t="shared" ca="1" si="0"/>
        <v>1</v>
      </c>
      <c r="C33" t="str">
        <f t="shared" ca="1" si="1"/>
        <v>Man</v>
      </c>
      <c r="D33">
        <f t="shared" ca="1" si="2"/>
        <v>41</v>
      </c>
      <c r="E33">
        <f t="shared" ca="1" si="3"/>
        <v>5</v>
      </c>
      <c r="F33" t="str">
        <f t="shared" ca="1" si="4"/>
        <v>General work</v>
      </c>
      <c r="G33">
        <f t="shared" ca="1" si="5"/>
        <v>5</v>
      </c>
      <c r="H33" t="str">
        <f t="shared" ca="1" si="6"/>
        <v>Other</v>
      </c>
      <c r="I33">
        <f t="shared" ca="1" si="7"/>
        <v>3</v>
      </c>
      <c r="J33">
        <f t="shared" ca="1" si="8"/>
        <v>1</v>
      </c>
      <c r="K33">
        <f t="shared" ca="1" si="9"/>
        <v>39288</v>
      </c>
      <c r="L33">
        <f t="shared" ca="1" si="10"/>
        <v>3</v>
      </c>
      <c r="M33" t="str">
        <f t="shared" ca="1" si="11"/>
        <v>Northwest Ter</v>
      </c>
      <c r="N33">
        <f t="shared" ca="1" si="25"/>
        <v>117864</v>
      </c>
      <c r="O33">
        <f t="shared" ca="1" si="13"/>
        <v>44713.878375487395</v>
      </c>
      <c r="P33">
        <f t="shared" ca="1" si="26"/>
        <v>34163.802328001351</v>
      </c>
      <c r="Q33">
        <f t="shared" ca="1" si="15"/>
        <v>19654</v>
      </c>
      <c r="R33">
        <f t="shared" ca="1" si="27"/>
        <v>15282.101187664292</v>
      </c>
      <c r="S33">
        <f t="shared" ca="1" si="28"/>
        <v>27183.670926206818</v>
      </c>
      <c r="T33">
        <f t="shared" ca="1" si="29"/>
        <v>179211.47325420816</v>
      </c>
      <c r="U33">
        <f t="shared" ca="1" si="30"/>
        <v>79649.97956315169</v>
      </c>
      <c r="V33">
        <f t="shared" ca="1" si="31"/>
        <v>99561.493691056472</v>
      </c>
      <c r="X33">
        <f t="shared" ca="1" si="23"/>
        <v>1</v>
      </c>
      <c r="Y33">
        <f t="shared" ca="1" si="24"/>
        <v>0</v>
      </c>
    </row>
    <row r="34" spans="2:25" x14ac:dyDescent="0.35">
      <c r="B34">
        <f t="shared" ca="1" si="0"/>
        <v>1</v>
      </c>
      <c r="C34" t="str">
        <f t="shared" ca="1" si="1"/>
        <v>Man</v>
      </c>
      <c r="D34">
        <f t="shared" ca="1" si="2"/>
        <v>45</v>
      </c>
      <c r="E34">
        <f t="shared" ca="1" si="3"/>
        <v>3</v>
      </c>
      <c r="F34" t="str">
        <f t="shared" ca="1" si="4"/>
        <v>Teaching</v>
      </c>
      <c r="G34">
        <f t="shared" ca="1" si="5"/>
        <v>3</v>
      </c>
      <c r="H34" t="str">
        <f t="shared" ca="1" si="6"/>
        <v>Technical</v>
      </c>
      <c r="I34">
        <f t="shared" ca="1" si="7"/>
        <v>2</v>
      </c>
      <c r="J34">
        <f t="shared" ca="1" si="8"/>
        <v>1</v>
      </c>
      <c r="K34">
        <f t="shared" ca="1" si="9"/>
        <v>29048</v>
      </c>
      <c r="L34">
        <f t="shared" ca="1" si="10"/>
        <v>9</v>
      </c>
      <c r="M34" t="str">
        <f t="shared" ca="1" si="11"/>
        <v>QC</v>
      </c>
      <c r="N34">
        <f t="shared" ca="1" si="25"/>
        <v>145240</v>
      </c>
      <c r="O34">
        <f t="shared" ca="1" si="13"/>
        <v>96611.93327027082</v>
      </c>
      <c r="P34">
        <f t="shared" ca="1" si="26"/>
        <v>7741.2561516758378</v>
      </c>
      <c r="Q34">
        <f t="shared" ca="1" si="15"/>
        <v>3594</v>
      </c>
      <c r="R34">
        <f t="shared" ca="1" si="27"/>
        <v>4767.8659298516113</v>
      </c>
      <c r="S34">
        <f t="shared" ca="1" si="28"/>
        <v>40273.52893182265</v>
      </c>
      <c r="T34">
        <f t="shared" ca="1" si="29"/>
        <v>193254.78508349849</v>
      </c>
      <c r="U34">
        <f t="shared" ca="1" si="30"/>
        <v>104973.79920012243</v>
      </c>
      <c r="V34">
        <f t="shared" ca="1" si="31"/>
        <v>88280.985883376052</v>
      </c>
      <c r="X34">
        <f t="shared" ca="1" si="23"/>
        <v>1</v>
      </c>
      <c r="Y34">
        <f t="shared" ca="1" si="24"/>
        <v>0</v>
      </c>
    </row>
    <row r="35" spans="2:25" x14ac:dyDescent="0.35">
      <c r="B35">
        <f t="shared" ca="1" si="0"/>
        <v>2</v>
      </c>
      <c r="C35" t="str">
        <f t="shared" ca="1" si="1"/>
        <v>Woman</v>
      </c>
      <c r="D35">
        <f t="shared" ca="1" si="2"/>
        <v>34</v>
      </c>
      <c r="E35">
        <f t="shared" ca="1" si="3"/>
        <v>3</v>
      </c>
      <c r="F35" t="str">
        <f t="shared" ca="1" si="4"/>
        <v>Teaching</v>
      </c>
      <c r="G35">
        <f t="shared" ca="1" si="5"/>
        <v>2</v>
      </c>
      <c r="H35" t="str">
        <f t="shared" ca="1" si="6"/>
        <v>University</v>
      </c>
      <c r="I35">
        <f t="shared" ca="1" si="7"/>
        <v>1</v>
      </c>
      <c r="J35">
        <f t="shared" ca="1" si="8"/>
        <v>3</v>
      </c>
      <c r="K35">
        <f t="shared" ca="1" si="9"/>
        <v>48342</v>
      </c>
      <c r="L35">
        <f t="shared" ca="1" si="10"/>
        <v>3</v>
      </c>
      <c r="M35" t="str">
        <f t="shared" ca="1" si="11"/>
        <v>Northwest Ter</v>
      </c>
      <c r="N35">
        <f t="shared" ca="1" si="25"/>
        <v>193368</v>
      </c>
      <c r="O35">
        <f t="shared" ca="1" si="13"/>
        <v>168279.98948796408</v>
      </c>
      <c r="P35">
        <f t="shared" ca="1" si="26"/>
        <v>53956.02649961647</v>
      </c>
      <c r="Q35">
        <f t="shared" ca="1" si="15"/>
        <v>16131</v>
      </c>
      <c r="R35">
        <f t="shared" ca="1" si="27"/>
        <v>37422.427577066512</v>
      </c>
      <c r="S35">
        <f t="shared" ca="1" si="28"/>
        <v>3042.7732028815121</v>
      </c>
      <c r="T35">
        <f t="shared" ca="1" si="29"/>
        <v>250366.79970249798</v>
      </c>
      <c r="U35">
        <f t="shared" ca="1" si="30"/>
        <v>221833.4170650306</v>
      </c>
      <c r="V35">
        <f t="shared" ca="1" si="31"/>
        <v>28533.382637467381</v>
      </c>
      <c r="X35">
        <f t="shared" ca="1" si="23"/>
        <v>1</v>
      </c>
      <c r="Y35">
        <f t="shared" ca="1" si="24"/>
        <v>0</v>
      </c>
    </row>
    <row r="36" spans="2:25" x14ac:dyDescent="0.35">
      <c r="B36">
        <f t="shared" ca="1" si="0"/>
        <v>2</v>
      </c>
      <c r="C36" t="str">
        <f t="shared" ca="1" si="1"/>
        <v>Woman</v>
      </c>
      <c r="D36">
        <f t="shared" ca="1" si="2"/>
        <v>27</v>
      </c>
      <c r="E36">
        <f t="shared" ca="1" si="3"/>
        <v>3</v>
      </c>
      <c r="F36" t="str">
        <f t="shared" ca="1" si="4"/>
        <v>Teaching</v>
      </c>
      <c r="G36">
        <f t="shared" ca="1" si="5"/>
        <v>4</v>
      </c>
      <c r="H36" t="str">
        <f t="shared" ca="1" si="6"/>
        <v>College</v>
      </c>
      <c r="I36">
        <f t="shared" ca="1" si="7"/>
        <v>2</v>
      </c>
      <c r="J36">
        <f t="shared" ca="1" si="8"/>
        <v>3</v>
      </c>
      <c r="K36">
        <f t="shared" ca="1" si="9"/>
        <v>25988</v>
      </c>
      <c r="L36">
        <f t="shared" ca="1" si="10"/>
        <v>12</v>
      </c>
      <c r="M36" t="str">
        <f t="shared" ca="1" si="11"/>
        <v>PE</v>
      </c>
      <c r="N36">
        <f t="shared" ca="1" si="25"/>
        <v>129940</v>
      </c>
      <c r="O36">
        <f t="shared" ca="1" si="13"/>
        <v>4023.3815159437654</v>
      </c>
      <c r="P36">
        <f t="shared" ca="1" si="26"/>
        <v>3881.7744215666712</v>
      </c>
      <c r="Q36">
        <f t="shared" ca="1" si="15"/>
        <v>1934</v>
      </c>
      <c r="R36">
        <f t="shared" ca="1" si="27"/>
        <v>17293.072267911495</v>
      </c>
      <c r="S36">
        <f t="shared" ca="1" si="28"/>
        <v>960.92963736869672</v>
      </c>
      <c r="T36">
        <f t="shared" ca="1" si="29"/>
        <v>134782.70405893537</v>
      </c>
      <c r="U36">
        <f t="shared" ca="1" si="30"/>
        <v>23250.453783855261</v>
      </c>
      <c r="V36">
        <f t="shared" ca="1" si="31"/>
        <v>111532.25027508011</v>
      </c>
      <c r="X36">
        <f t="shared" ca="1" si="23"/>
        <v>0</v>
      </c>
      <c r="Y36">
        <f t="shared" ca="1" si="24"/>
        <v>1</v>
      </c>
    </row>
    <row r="37" spans="2:25" x14ac:dyDescent="0.35">
      <c r="B37">
        <f t="shared" ca="1" si="0"/>
        <v>1</v>
      </c>
      <c r="C37" t="str">
        <f t="shared" ca="1" si="1"/>
        <v>Man</v>
      </c>
      <c r="D37">
        <f t="shared" ca="1" si="2"/>
        <v>26</v>
      </c>
      <c r="E37">
        <f t="shared" ca="1" si="3"/>
        <v>3</v>
      </c>
      <c r="F37" t="str">
        <f t="shared" ca="1" si="4"/>
        <v>Teaching</v>
      </c>
      <c r="G37">
        <f t="shared" ca="1" si="5"/>
        <v>1</v>
      </c>
      <c r="H37" t="str">
        <f t="shared" ca="1" si="6"/>
        <v>High School</v>
      </c>
      <c r="I37">
        <f t="shared" ca="1" si="7"/>
        <v>1</v>
      </c>
      <c r="J37">
        <f t="shared" ca="1" si="8"/>
        <v>2</v>
      </c>
      <c r="K37">
        <f t="shared" ca="1" si="9"/>
        <v>82466</v>
      </c>
      <c r="L37">
        <f t="shared" ca="1" si="10"/>
        <v>11</v>
      </c>
      <c r="M37" t="str">
        <f t="shared" ca="1" si="11"/>
        <v>NB</v>
      </c>
      <c r="N37">
        <f t="shared" ca="1" si="25"/>
        <v>329864</v>
      </c>
      <c r="O37">
        <f t="shared" ca="1" si="13"/>
        <v>158725.96455787</v>
      </c>
      <c r="P37">
        <f t="shared" ca="1" si="26"/>
        <v>90417.526725832839</v>
      </c>
      <c r="Q37">
        <f t="shared" ca="1" si="15"/>
        <v>70905</v>
      </c>
      <c r="R37">
        <f t="shared" ca="1" si="27"/>
        <v>19503.957504755006</v>
      </c>
      <c r="S37">
        <f t="shared" ca="1" si="28"/>
        <v>37287.248472265608</v>
      </c>
      <c r="T37">
        <f t="shared" ca="1" si="29"/>
        <v>457568.77519809845</v>
      </c>
      <c r="U37">
        <f t="shared" ca="1" si="30"/>
        <v>249134.922062625</v>
      </c>
      <c r="V37">
        <f t="shared" ca="1" si="31"/>
        <v>208433.85313547344</v>
      </c>
      <c r="X37">
        <f t="shared" ca="1" si="23"/>
        <v>0</v>
      </c>
      <c r="Y37">
        <f t="shared" ca="1" si="24"/>
        <v>1</v>
      </c>
    </row>
    <row r="38" spans="2:25" x14ac:dyDescent="0.35">
      <c r="B38">
        <f t="shared" ca="1" si="0"/>
        <v>2</v>
      </c>
      <c r="C38" t="str">
        <f t="shared" ca="1" si="1"/>
        <v>Woman</v>
      </c>
      <c r="D38">
        <f t="shared" ca="1" si="2"/>
        <v>32</v>
      </c>
      <c r="E38">
        <f t="shared" ca="1" si="3"/>
        <v>1</v>
      </c>
      <c r="F38" t="str">
        <f t="shared" ca="1" si="4"/>
        <v>Health</v>
      </c>
      <c r="G38">
        <f t="shared" ca="1" si="5"/>
        <v>2</v>
      </c>
      <c r="H38" t="str">
        <f t="shared" ca="1" si="6"/>
        <v>University</v>
      </c>
      <c r="I38">
        <f t="shared" ca="1" si="7"/>
        <v>3</v>
      </c>
      <c r="J38">
        <f t="shared" ca="1" si="8"/>
        <v>3</v>
      </c>
      <c r="K38">
        <f t="shared" ca="1" si="9"/>
        <v>88717</v>
      </c>
      <c r="L38">
        <f t="shared" ca="1" si="10"/>
        <v>6</v>
      </c>
      <c r="M38" t="str">
        <f t="shared" ca="1" si="11"/>
        <v>SA</v>
      </c>
      <c r="N38">
        <f t="shared" ca="1" si="25"/>
        <v>443585</v>
      </c>
      <c r="O38">
        <f t="shared" ca="1" si="13"/>
        <v>134517.94650938659</v>
      </c>
      <c r="P38">
        <f t="shared" ca="1" si="26"/>
        <v>156255.3216749971</v>
      </c>
      <c r="Q38">
        <f t="shared" ca="1" si="15"/>
        <v>138385</v>
      </c>
      <c r="R38">
        <f t="shared" ca="1" si="27"/>
        <v>45528.771200970492</v>
      </c>
      <c r="S38">
        <f t="shared" ca="1" si="28"/>
        <v>71919.317933271697</v>
      </c>
      <c r="T38">
        <f t="shared" ca="1" si="29"/>
        <v>671759.63960826886</v>
      </c>
      <c r="U38">
        <f t="shared" ca="1" si="30"/>
        <v>318431.7177103571</v>
      </c>
      <c r="V38">
        <f t="shared" ca="1" si="31"/>
        <v>353327.92189791176</v>
      </c>
      <c r="X38">
        <f t="shared" ca="1" si="23"/>
        <v>1</v>
      </c>
      <c r="Y38">
        <f t="shared" ca="1" si="24"/>
        <v>0</v>
      </c>
    </row>
    <row r="39" spans="2:25" x14ac:dyDescent="0.35">
      <c r="B39">
        <f t="shared" ca="1" si="0"/>
        <v>2</v>
      </c>
      <c r="C39" t="str">
        <f t="shared" ca="1" si="1"/>
        <v>Woman</v>
      </c>
      <c r="D39">
        <f t="shared" ca="1" si="2"/>
        <v>35</v>
      </c>
      <c r="E39">
        <f t="shared" ca="1" si="3"/>
        <v>5</v>
      </c>
      <c r="F39" t="str">
        <f t="shared" ca="1" si="4"/>
        <v>General work</v>
      </c>
      <c r="G39">
        <f t="shared" ca="1" si="5"/>
        <v>2</v>
      </c>
      <c r="H39" t="str">
        <f t="shared" ca="1" si="6"/>
        <v>University</v>
      </c>
      <c r="I39">
        <f t="shared" ca="1" si="7"/>
        <v>2</v>
      </c>
      <c r="J39">
        <f t="shared" ca="1" si="8"/>
        <v>3</v>
      </c>
      <c r="K39">
        <f t="shared" ca="1" si="9"/>
        <v>66436</v>
      </c>
      <c r="L39">
        <f t="shared" ca="1" si="10"/>
        <v>5</v>
      </c>
      <c r="M39" t="str">
        <f t="shared" ca="1" si="11"/>
        <v>Nunavut</v>
      </c>
      <c r="N39">
        <f t="shared" ca="1" si="25"/>
        <v>199308</v>
      </c>
      <c r="O39">
        <f t="shared" ca="1" si="13"/>
        <v>91451.043905109269</v>
      </c>
      <c r="P39">
        <f t="shared" ca="1" si="26"/>
        <v>55407.994578507874</v>
      </c>
      <c r="Q39">
        <f t="shared" ca="1" si="15"/>
        <v>43460</v>
      </c>
      <c r="R39">
        <f t="shared" ca="1" si="27"/>
        <v>40131.589920325729</v>
      </c>
      <c r="S39">
        <f t="shared" ca="1" si="28"/>
        <v>19041.017008473431</v>
      </c>
      <c r="T39">
        <f t="shared" ca="1" si="29"/>
        <v>273757.0115869813</v>
      </c>
      <c r="U39">
        <f t="shared" ca="1" si="30"/>
        <v>175042.63382543501</v>
      </c>
      <c r="V39">
        <f t="shared" ca="1" si="31"/>
        <v>98714.37776154629</v>
      </c>
      <c r="X39">
        <f t="shared" ca="1" si="23"/>
        <v>0</v>
      </c>
      <c r="Y39">
        <f t="shared" ca="1" si="24"/>
        <v>1</v>
      </c>
    </row>
    <row r="40" spans="2:25" x14ac:dyDescent="0.35">
      <c r="B40">
        <f t="shared" ca="1" si="0"/>
        <v>1</v>
      </c>
      <c r="C40" t="str">
        <f t="shared" ca="1" si="1"/>
        <v>Man</v>
      </c>
      <c r="D40">
        <f t="shared" ca="1" si="2"/>
        <v>36</v>
      </c>
      <c r="E40">
        <f t="shared" ca="1" si="3"/>
        <v>4</v>
      </c>
      <c r="F40" t="str">
        <f t="shared" ca="1" si="4"/>
        <v>IT</v>
      </c>
      <c r="G40">
        <f t="shared" ca="1" si="5"/>
        <v>2</v>
      </c>
      <c r="H40" t="str">
        <f t="shared" ca="1" si="6"/>
        <v>University</v>
      </c>
      <c r="I40">
        <f t="shared" ca="1" si="7"/>
        <v>3</v>
      </c>
      <c r="J40">
        <f t="shared" ca="1" si="8"/>
        <v>3</v>
      </c>
      <c r="K40">
        <f t="shared" ca="1" si="9"/>
        <v>71762</v>
      </c>
      <c r="L40">
        <f t="shared" ca="1" si="10"/>
        <v>6</v>
      </c>
      <c r="M40" t="str">
        <f t="shared" ca="1" si="11"/>
        <v>SA</v>
      </c>
      <c r="N40">
        <f t="shared" ca="1" si="25"/>
        <v>430572</v>
      </c>
      <c r="O40">
        <f t="shared" ca="1" si="13"/>
        <v>387587.81591472501</v>
      </c>
      <c r="P40">
        <f t="shared" ca="1" si="26"/>
        <v>71873.053750843319</v>
      </c>
      <c r="Q40">
        <f t="shared" ca="1" si="15"/>
        <v>31388</v>
      </c>
      <c r="R40">
        <f t="shared" ca="1" si="27"/>
        <v>17315.313523258024</v>
      </c>
      <c r="S40">
        <f t="shared" ca="1" si="28"/>
        <v>17935.204979075828</v>
      </c>
      <c r="T40">
        <f t="shared" ca="1" si="29"/>
        <v>520380.25872991915</v>
      </c>
      <c r="U40">
        <f t="shared" ca="1" si="30"/>
        <v>436291.12943798304</v>
      </c>
      <c r="V40">
        <f t="shared" ca="1" si="31"/>
        <v>84089.129291936115</v>
      </c>
      <c r="X40">
        <f t="shared" ca="1" si="23"/>
        <v>0</v>
      </c>
      <c r="Y40">
        <f t="shared" ca="1" si="24"/>
        <v>1</v>
      </c>
    </row>
    <row r="41" spans="2:25" x14ac:dyDescent="0.35">
      <c r="B41">
        <f t="shared" ca="1" si="0"/>
        <v>1</v>
      </c>
      <c r="C41" t="str">
        <f t="shared" ca="1" si="1"/>
        <v>Man</v>
      </c>
      <c r="D41">
        <f t="shared" ca="1" si="2"/>
        <v>41</v>
      </c>
      <c r="E41">
        <f t="shared" ca="1" si="3"/>
        <v>4</v>
      </c>
      <c r="F41" t="str">
        <f t="shared" ca="1" si="4"/>
        <v>IT</v>
      </c>
      <c r="G41">
        <f t="shared" ca="1" si="5"/>
        <v>3</v>
      </c>
      <c r="H41" t="str">
        <f t="shared" ca="1" si="6"/>
        <v>Technical</v>
      </c>
      <c r="I41">
        <f t="shared" ca="1" si="7"/>
        <v>1</v>
      </c>
      <c r="J41">
        <f t="shared" ca="1" si="8"/>
        <v>3</v>
      </c>
      <c r="K41">
        <f t="shared" ca="1" si="9"/>
        <v>81741</v>
      </c>
      <c r="L41">
        <f t="shared" ca="1" si="10"/>
        <v>1</v>
      </c>
      <c r="M41" t="str">
        <f t="shared" ca="1" si="11"/>
        <v>Yukon</v>
      </c>
      <c r="N41">
        <f t="shared" ca="1" si="25"/>
        <v>326964</v>
      </c>
      <c r="O41">
        <f t="shared" ca="1" si="13"/>
        <v>176503.5326678729</v>
      </c>
      <c r="P41">
        <f t="shared" ca="1" si="26"/>
        <v>65601.195972847956</v>
      </c>
      <c r="Q41">
        <f t="shared" ca="1" si="15"/>
        <v>1890</v>
      </c>
      <c r="R41">
        <f t="shared" ca="1" si="27"/>
        <v>60389.549018304795</v>
      </c>
      <c r="S41">
        <f t="shared" ca="1" si="28"/>
        <v>32771.759199990658</v>
      </c>
      <c r="T41">
        <f t="shared" ca="1" si="29"/>
        <v>425336.95517283864</v>
      </c>
      <c r="U41">
        <f t="shared" ca="1" si="30"/>
        <v>238783.0816861777</v>
      </c>
      <c r="V41">
        <f t="shared" ca="1" si="31"/>
        <v>186553.87348666094</v>
      </c>
      <c r="X41">
        <f t="shared" ca="1" si="23"/>
        <v>1</v>
      </c>
      <c r="Y41">
        <f t="shared" ca="1" si="24"/>
        <v>0</v>
      </c>
    </row>
    <row r="42" spans="2:25" x14ac:dyDescent="0.35">
      <c r="B42">
        <f t="shared" ca="1" si="0"/>
        <v>1</v>
      </c>
      <c r="C42" t="str">
        <f t="shared" ca="1" si="1"/>
        <v>Man</v>
      </c>
      <c r="D42">
        <f t="shared" ca="1" si="2"/>
        <v>32</v>
      </c>
      <c r="E42">
        <f t="shared" ca="1" si="3"/>
        <v>1</v>
      </c>
      <c r="F42" t="str">
        <f t="shared" ca="1" si="4"/>
        <v>Health</v>
      </c>
      <c r="G42">
        <f t="shared" ca="1" si="5"/>
        <v>5</v>
      </c>
      <c r="H42" t="str">
        <f t="shared" ca="1" si="6"/>
        <v>Other</v>
      </c>
      <c r="I42">
        <f t="shared" ca="1" si="7"/>
        <v>1</v>
      </c>
      <c r="J42">
        <f t="shared" ca="1" si="8"/>
        <v>3</v>
      </c>
      <c r="K42">
        <f t="shared" ca="1" si="9"/>
        <v>69531</v>
      </c>
      <c r="L42">
        <f t="shared" ca="1" si="10"/>
        <v>5</v>
      </c>
      <c r="M42" t="str">
        <f t="shared" ca="1" si="11"/>
        <v>Nunavut</v>
      </c>
      <c r="N42">
        <f t="shared" ca="1" si="25"/>
        <v>278124</v>
      </c>
      <c r="O42">
        <f t="shared" ca="1" si="13"/>
        <v>32967.537002508929</v>
      </c>
      <c r="P42">
        <f t="shared" ca="1" si="26"/>
        <v>81648.617117075381</v>
      </c>
      <c r="Q42">
        <f t="shared" ca="1" si="15"/>
        <v>33776</v>
      </c>
      <c r="R42">
        <f t="shared" ca="1" si="27"/>
        <v>49776.163595616053</v>
      </c>
      <c r="S42">
        <f t="shared" ca="1" si="28"/>
        <v>87488.153249850264</v>
      </c>
      <c r="T42">
        <f t="shared" ca="1" si="29"/>
        <v>447260.77036692563</v>
      </c>
      <c r="U42">
        <f t="shared" ca="1" si="30"/>
        <v>116519.700598125</v>
      </c>
      <c r="V42">
        <f t="shared" ca="1" si="31"/>
        <v>330741.06976880063</v>
      </c>
      <c r="X42">
        <f t="shared" ca="1" si="23"/>
        <v>1</v>
      </c>
      <c r="Y42">
        <f t="shared" ca="1" si="24"/>
        <v>0</v>
      </c>
    </row>
    <row r="43" spans="2:25" x14ac:dyDescent="0.35">
      <c r="B43">
        <f t="shared" ca="1" si="0"/>
        <v>2</v>
      </c>
      <c r="C43" t="str">
        <f t="shared" ca="1" si="1"/>
        <v>Woman</v>
      </c>
      <c r="D43">
        <f t="shared" ca="1" si="2"/>
        <v>26</v>
      </c>
      <c r="E43">
        <f t="shared" ca="1" si="3"/>
        <v>5</v>
      </c>
      <c r="F43" t="str">
        <f t="shared" ca="1" si="4"/>
        <v>General work</v>
      </c>
      <c r="G43">
        <f t="shared" ca="1" si="5"/>
        <v>3</v>
      </c>
      <c r="H43" t="str">
        <f t="shared" ca="1" si="6"/>
        <v>Technical</v>
      </c>
      <c r="I43">
        <f t="shared" ca="1" si="7"/>
        <v>1</v>
      </c>
      <c r="J43">
        <f t="shared" ca="1" si="8"/>
        <v>3</v>
      </c>
      <c r="K43">
        <f t="shared" ca="1" si="9"/>
        <v>28142</v>
      </c>
      <c r="L43">
        <f t="shared" ca="1" si="10"/>
        <v>9</v>
      </c>
      <c r="M43" t="str">
        <f t="shared" ca="1" si="11"/>
        <v>QC</v>
      </c>
      <c r="N43">
        <f t="shared" ca="1" si="25"/>
        <v>84426</v>
      </c>
      <c r="O43">
        <f t="shared" ca="1" si="13"/>
        <v>71422.371257689985</v>
      </c>
      <c r="P43">
        <f t="shared" ca="1" si="26"/>
        <v>15018.242375491616</v>
      </c>
      <c r="Q43">
        <f t="shared" ca="1" si="15"/>
        <v>5263</v>
      </c>
      <c r="R43">
        <f t="shared" ca="1" si="27"/>
        <v>14569.379539135201</v>
      </c>
      <c r="S43">
        <f t="shared" ca="1" si="28"/>
        <v>39840.789207046771</v>
      </c>
      <c r="T43">
        <f t="shared" ca="1" si="29"/>
        <v>139285.03158253839</v>
      </c>
      <c r="U43">
        <f t="shared" ca="1" si="30"/>
        <v>91254.750796825188</v>
      </c>
      <c r="V43">
        <f t="shared" ca="1" si="31"/>
        <v>48030.280785713199</v>
      </c>
      <c r="X43">
        <f t="shared" ca="1" si="23"/>
        <v>1</v>
      </c>
      <c r="Y43">
        <f t="shared" ca="1" si="24"/>
        <v>0</v>
      </c>
    </row>
    <row r="44" spans="2:25" x14ac:dyDescent="0.35">
      <c r="B44">
        <f t="shared" ca="1" si="0"/>
        <v>2</v>
      </c>
      <c r="C44" t="str">
        <f t="shared" ca="1" si="1"/>
        <v>Woman</v>
      </c>
      <c r="D44">
        <f t="shared" ca="1" si="2"/>
        <v>34</v>
      </c>
      <c r="E44">
        <f t="shared" ca="1" si="3"/>
        <v>4</v>
      </c>
      <c r="F44" t="str">
        <f t="shared" ca="1" si="4"/>
        <v>IT</v>
      </c>
      <c r="G44">
        <f t="shared" ca="1" si="5"/>
        <v>4</v>
      </c>
      <c r="H44" t="str">
        <f t="shared" ca="1" si="6"/>
        <v>College</v>
      </c>
      <c r="I44">
        <f t="shared" ca="1" si="7"/>
        <v>4</v>
      </c>
      <c r="J44">
        <f t="shared" ca="1" si="8"/>
        <v>1</v>
      </c>
      <c r="K44">
        <f t="shared" ca="1" si="9"/>
        <v>34992</v>
      </c>
      <c r="L44">
        <f t="shared" ca="1" si="10"/>
        <v>4</v>
      </c>
      <c r="M44" t="str">
        <f t="shared" ca="1" si="11"/>
        <v>AB</v>
      </c>
      <c r="N44">
        <f t="shared" ca="1" si="25"/>
        <v>209952</v>
      </c>
      <c r="O44">
        <f t="shared" ca="1" si="13"/>
        <v>145928.81443845012</v>
      </c>
      <c r="P44">
        <f t="shared" ca="1" si="26"/>
        <v>30533.48281831836</v>
      </c>
      <c r="Q44">
        <f t="shared" ca="1" si="15"/>
        <v>18057</v>
      </c>
      <c r="R44">
        <f t="shared" ca="1" si="27"/>
        <v>34074.706174921659</v>
      </c>
      <c r="S44">
        <f t="shared" ca="1" si="28"/>
        <v>48513.625486676778</v>
      </c>
      <c r="T44">
        <f t="shared" ca="1" si="29"/>
        <v>288999.10830499511</v>
      </c>
      <c r="U44">
        <f t="shared" ca="1" si="30"/>
        <v>198060.52061337177</v>
      </c>
      <c r="V44">
        <f t="shared" ca="1" si="31"/>
        <v>90938.587691623339</v>
      </c>
      <c r="X44">
        <f t="shared" ca="1" si="23"/>
        <v>0</v>
      </c>
      <c r="Y44">
        <f t="shared" ca="1" si="24"/>
        <v>1</v>
      </c>
    </row>
    <row r="45" spans="2:25" x14ac:dyDescent="0.35">
      <c r="B45">
        <f t="shared" ca="1" si="0"/>
        <v>2</v>
      </c>
      <c r="C45" t="str">
        <f t="shared" ca="1" si="1"/>
        <v>Woman</v>
      </c>
      <c r="D45">
        <f t="shared" ca="1" si="2"/>
        <v>42</v>
      </c>
      <c r="E45">
        <f t="shared" ca="1" si="3"/>
        <v>3</v>
      </c>
      <c r="F45" t="str">
        <f t="shared" ca="1" si="4"/>
        <v>Teaching</v>
      </c>
      <c r="G45">
        <f t="shared" ca="1" si="5"/>
        <v>4</v>
      </c>
      <c r="H45" t="str">
        <f t="shared" ca="1" si="6"/>
        <v>College</v>
      </c>
      <c r="I45">
        <f t="shared" ca="1" si="7"/>
        <v>1</v>
      </c>
      <c r="J45">
        <f t="shared" ca="1" si="8"/>
        <v>3</v>
      </c>
      <c r="K45">
        <f t="shared" ca="1" si="9"/>
        <v>55808</v>
      </c>
      <c r="L45">
        <f t="shared" ca="1" si="10"/>
        <v>12</v>
      </c>
      <c r="M45" t="str">
        <f t="shared" ca="1" si="11"/>
        <v>PE</v>
      </c>
      <c r="N45">
        <f t="shared" ca="1" si="25"/>
        <v>334848</v>
      </c>
      <c r="O45">
        <f t="shared" ca="1" si="13"/>
        <v>272572.61038869398</v>
      </c>
      <c r="P45">
        <f t="shared" ca="1" si="26"/>
        <v>81679.753442402522</v>
      </c>
      <c r="Q45">
        <f t="shared" ca="1" si="15"/>
        <v>35821</v>
      </c>
      <c r="R45">
        <f t="shared" ca="1" si="27"/>
        <v>18828.0042773395</v>
      </c>
      <c r="S45">
        <f t="shared" ca="1" si="28"/>
        <v>30034.959436087924</v>
      </c>
      <c r="T45">
        <f t="shared" ca="1" si="29"/>
        <v>446562.71287849045</v>
      </c>
      <c r="U45">
        <f t="shared" ca="1" si="30"/>
        <v>327221.61466603348</v>
      </c>
      <c r="V45">
        <f t="shared" ca="1" si="31"/>
        <v>119341.09821245697</v>
      </c>
      <c r="X45">
        <f t="shared" ca="1" si="23"/>
        <v>0</v>
      </c>
      <c r="Y45">
        <f t="shared" ca="1" si="24"/>
        <v>1</v>
      </c>
    </row>
    <row r="46" spans="2:25" x14ac:dyDescent="0.35">
      <c r="B46">
        <f t="shared" ca="1" si="0"/>
        <v>1</v>
      </c>
      <c r="C46" t="str">
        <f t="shared" ca="1" si="1"/>
        <v>Man</v>
      </c>
      <c r="D46">
        <f t="shared" ca="1" si="2"/>
        <v>34</v>
      </c>
      <c r="E46">
        <f t="shared" ca="1" si="3"/>
        <v>2</v>
      </c>
      <c r="F46" t="str">
        <f t="shared" ca="1" si="4"/>
        <v>Construction</v>
      </c>
      <c r="G46">
        <f t="shared" ca="1" si="5"/>
        <v>2</v>
      </c>
      <c r="H46" t="str">
        <f t="shared" ca="1" si="6"/>
        <v>University</v>
      </c>
      <c r="I46">
        <f t="shared" ca="1" si="7"/>
        <v>3</v>
      </c>
      <c r="J46">
        <f t="shared" ca="1" si="8"/>
        <v>2</v>
      </c>
      <c r="K46">
        <f t="shared" ca="1" si="9"/>
        <v>38482</v>
      </c>
      <c r="L46">
        <f t="shared" ca="1" si="10"/>
        <v>10</v>
      </c>
      <c r="M46" t="str">
        <f t="shared" ca="1" si="11"/>
        <v>NF</v>
      </c>
      <c r="N46">
        <f t="shared" ca="1" si="25"/>
        <v>230892</v>
      </c>
      <c r="O46">
        <f t="shared" ca="1" si="13"/>
        <v>31007.406573725755</v>
      </c>
      <c r="P46">
        <f t="shared" ca="1" si="26"/>
        <v>12674.430454625344</v>
      </c>
      <c r="Q46">
        <f t="shared" ca="1" si="15"/>
        <v>9274</v>
      </c>
      <c r="R46">
        <f t="shared" ca="1" si="27"/>
        <v>3896.347869333677</v>
      </c>
      <c r="S46">
        <f t="shared" ca="1" si="28"/>
        <v>54186.436338206622</v>
      </c>
      <c r="T46">
        <f t="shared" ca="1" si="29"/>
        <v>297752.86679283198</v>
      </c>
      <c r="U46">
        <f t="shared" ca="1" si="30"/>
        <v>44177.754443059435</v>
      </c>
      <c r="V46">
        <f t="shared" ca="1" si="31"/>
        <v>253575.11234977253</v>
      </c>
      <c r="X46">
        <f t="shared" ca="1" si="23"/>
        <v>0</v>
      </c>
      <c r="Y46">
        <f t="shared" ca="1" si="24"/>
        <v>1</v>
      </c>
    </row>
    <row r="47" spans="2:25" x14ac:dyDescent="0.35">
      <c r="B47">
        <f t="shared" ca="1" si="0"/>
        <v>1</v>
      </c>
      <c r="C47" t="str">
        <f t="shared" ca="1" si="1"/>
        <v>Man</v>
      </c>
      <c r="D47">
        <f t="shared" ca="1" si="2"/>
        <v>32</v>
      </c>
      <c r="E47">
        <f t="shared" ca="1" si="3"/>
        <v>2</v>
      </c>
      <c r="F47" t="str">
        <f t="shared" ca="1" si="4"/>
        <v>Construction</v>
      </c>
      <c r="G47">
        <f t="shared" ca="1" si="5"/>
        <v>5</v>
      </c>
      <c r="H47" t="str">
        <f t="shared" ca="1" si="6"/>
        <v>Other</v>
      </c>
      <c r="I47">
        <f t="shared" ca="1" si="7"/>
        <v>1</v>
      </c>
      <c r="J47">
        <f t="shared" ca="1" si="8"/>
        <v>3</v>
      </c>
      <c r="K47">
        <f t="shared" ca="1" si="9"/>
        <v>74780</v>
      </c>
      <c r="L47">
        <f t="shared" ca="1" si="10"/>
        <v>7</v>
      </c>
      <c r="M47" t="str">
        <f t="shared" ca="1" si="11"/>
        <v>MA</v>
      </c>
      <c r="N47">
        <f t="shared" ca="1" si="25"/>
        <v>373900</v>
      </c>
      <c r="O47">
        <f t="shared" ca="1" si="13"/>
        <v>315891.67909114365</v>
      </c>
      <c r="P47">
        <f t="shared" ca="1" si="26"/>
        <v>67329.509706909565</v>
      </c>
      <c r="Q47">
        <f t="shared" ca="1" si="15"/>
        <v>55097</v>
      </c>
      <c r="R47">
        <f t="shared" ca="1" si="27"/>
        <v>41871.386376555034</v>
      </c>
      <c r="S47">
        <f t="shared" ca="1" si="28"/>
        <v>56437.769036809841</v>
      </c>
      <c r="T47">
        <f t="shared" ca="1" si="29"/>
        <v>497667.27874371939</v>
      </c>
      <c r="U47">
        <f t="shared" ca="1" si="30"/>
        <v>412860.06546769867</v>
      </c>
      <c r="V47">
        <f t="shared" ca="1" si="31"/>
        <v>84807.213276020717</v>
      </c>
      <c r="X47">
        <f t="shared" ca="1" si="23"/>
        <v>1</v>
      </c>
      <c r="Y47">
        <f t="shared" ca="1" si="24"/>
        <v>0</v>
      </c>
    </row>
    <row r="48" spans="2:25" x14ac:dyDescent="0.35">
      <c r="B48">
        <f t="shared" ca="1" si="0"/>
        <v>2</v>
      </c>
      <c r="C48" t="str">
        <f t="shared" ca="1" si="1"/>
        <v>Woman</v>
      </c>
      <c r="D48">
        <f t="shared" ca="1" si="2"/>
        <v>42</v>
      </c>
      <c r="E48">
        <f t="shared" ca="1" si="3"/>
        <v>2</v>
      </c>
      <c r="F48" t="str">
        <f t="shared" ca="1" si="4"/>
        <v>Construction</v>
      </c>
      <c r="G48">
        <f t="shared" ca="1" si="5"/>
        <v>4</v>
      </c>
      <c r="H48" t="str">
        <f t="shared" ca="1" si="6"/>
        <v>College</v>
      </c>
      <c r="I48">
        <f t="shared" ca="1" si="7"/>
        <v>4</v>
      </c>
      <c r="J48">
        <f t="shared" ca="1" si="8"/>
        <v>2</v>
      </c>
      <c r="K48">
        <f t="shared" ca="1" si="9"/>
        <v>69292</v>
      </c>
      <c r="L48">
        <f t="shared" ca="1" si="10"/>
        <v>8</v>
      </c>
      <c r="M48" t="str">
        <f t="shared" ca="1" si="11"/>
        <v>ON</v>
      </c>
      <c r="N48">
        <f t="shared" ca="1" si="25"/>
        <v>415752</v>
      </c>
      <c r="O48">
        <f t="shared" ca="1" si="13"/>
        <v>119961.58928121316</v>
      </c>
      <c r="P48">
        <f t="shared" ca="1" si="26"/>
        <v>42226.042254065258</v>
      </c>
      <c r="Q48">
        <f t="shared" ca="1" si="15"/>
        <v>12597</v>
      </c>
      <c r="R48">
        <f t="shared" ca="1" si="27"/>
        <v>60157.450912158187</v>
      </c>
      <c r="S48">
        <f t="shared" ca="1" si="28"/>
        <v>3567.8086032268575</v>
      </c>
      <c r="T48">
        <f t="shared" ca="1" si="29"/>
        <v>461545.85085729213</v>
      </c>
      <c r="U48">
        <f t="shared" ca="1" si="30"/>
        <v>192716.04019337136</v>
      </c>
      <c r="V48">
        <f t="shared" ca="1" si="31"/>
        <v>268829.81066392077</v>
      </c>
      <c r="X48">
        <f t="shared" ca="1" si="23"/>
        <v>1</v>
      </c>
      <c r="Y48">
        <f t="shared" ca="1" si="24"/>
        <v>0</v>
      </c>
    </row>
    <row r="49" spans="2:25" x14ac:dyDescent="0.35">
      <c r="B49">
        <f t="shared" ca="1" si="0"/>
        <v>2</v>
      </c>
      <c r="C49" t="str">
        <f t="shared" ca="1" si="1"/>
        <v>Woman</v>
      </c>
      <c r="D49">
        <f t="shared" ca="1" si="2"/>
        <v>44</v>
      </c>
      <c r="E49">
        <f t="shared" ca="1" si="3"/>
        <v>2</v>
      </c>
      <c r="F49" t="str">
        <f t="shared" ca="1" si="4"/>
        <v>Construction</v>
      </c>
      <c r="G49">
        <f t="shared" ca="1" si="5"/>
        <v>2</v>
      </c>
      <c r="H49" t="str">
        <f t="shared" ca="1" si="6"/>
        <v>University</v>
      </c>
      <c r="I49">
        <f t="shared" ca="1" si="7"/>
        <v>1</v>
      </c>
      <c r="J49">
        <f t="shared" ca="1" si="8"/>
        <v>2</v>
      </c>
      <c r="K49">
        <f t="shared" ca="1" si="9"/>
        <v>76617</v>
      </c>
      <c r="L49">
        <f t="shared" ca="1" si="10"/>
        <v>10</v>
      </c>
      <c r="M49" t="str">
        <f t="shared" ca="1" si="11"/>
        <v>NF</v>
      </c>
      <c r="N49">
        <f t="shared" ca="1" si="25"/>
        <v>459702</v>
      </c>
      <c r="O49">
        <f t="shared" ca="1" si="13"/>
        <v>363386.68715646508</v>
      </c>
      <c r="P49">
        <f t="shared" ca="1" si="26"/>
        <v>24590.026751319809</v>
      </c>
      <c r="Q49">
        <f t="shared" ca="1" si="15"/>
        <v>20807</v>
      </c>
      <c r="R49">
        <f t="shared" ca="1" si="27"/>
        <v>8857.0461920028956</v>
      </c>
      <c r="S49">
        <f t="shared" ca="1" si="28"/>
        <v>48010.778699475173</v>
      </c>
      <c r="T49">
        <f t="shared" ca="1" si="29"/>
        <v>532302.80545079499</v>
      </c>
      <c r="U49">
        <f t="shared" ca="1" si="30"/>
        <v>393050.73334846797</v>
      </c>
      <c r="V49">
        <f t="shared" ca="1" si="31"/>
        <v>139252.07210232702</v>
      </c>
      <c r="X49">
        <f t="shared" ca="1" si="23"/>
        <v>0</v>
      </c>
      <c r="Y49">
        <f t="shared" ca="1" si="24"/>
        <v>1</v>
      </c>
    </row>
    <row r="50" spans="2:25" x14ac:dyDescent="0.35">
      <c r="B50">
        <f t="shared" ca="1" si="0"/>
        <v>1</v>
      </c>
      <c r="C50" t="str">
        <f t="shared" ca="1" si="1"/>
        <v>Man</v>
      </c>
      <c r="D50">
        <f t="shared" ca="1" si="2"/>
        <v>26</v>
      </c>
      <c r="E50">
        <f t="shared" ca="1" si="3"/>
        <v>4</v>
      </c>
      <c r="F50" t="str">
        <f t="shared" ca="1" si="4"/>
        <v>IT</v>
      </c>
      <c r="G50">
        <f t="shared" ca="1" si="5"/>
        <v>4</v>
      </c>
      <c r="H50" t="str">
        <f t="shared" ca="1" si="6"/>
        <v>College</v>
      </c>
      <c r="I50">
        <f t="shared" ca="1" si="7"/>
        <v>3</v>
      </c>
      <c r="J50">
        <f t="shared" ca="1" si="8"/>
        <v>2</v>
      </c>
      <c r="K50">
        <f t="shared" ca="1" si="9"/>
        <v>77536</v>
      </c>
      <c r="L50">
        <f t="shared" ca="1" si="10"/>
        <v>12</v>
      </c>
      <c r="M50" t="str">
        <f t="shared" ca="1" si="11"/>
        <v>PE</v>
      </c>
      <c r="N50">
        <f t="shared" ca="1" si="25"/>
        <v>232608</v>
      </c>
      <c r="O50">
        <f t="shared" ca="1" si="13"/>
        <v>70475.305530027355</v>
      </c>
      <c r="P50">
        <f t="shared" ca="1" si="26"/>
        <v>111500.04475397673</v>
      </c>
      <c r="Q50">
        <f t="shared" ca="1" si="15"/>
        <v>59766</v>
      </c>
      <c r="R50">
        <f t="shared" ca="1" si="27"/>
        <v>55562.011313029201</v>
      </c>
      <c r="S50">
        <f t="shared" ca="1" si="28"/>
        <v>109860.11218397018</v>
      </c>
      <c r="T50">
        <f t="shared" ca="1" si="29"/>
        <v>453968.15693794691</v>
      </c>
      <c r="U50">
        <f t="shared" ca="1" si="30"/>
        <v>185803.31684305656</v>
      </c>
      <c r="V50">
        <f t="shared" ca="1" si="31"/>
        <v>268164.84009489033</v>
      </c>
      <c r="X50">
        <f t="shared" ca="1" si="23"/>
        <v>0</v>
      </c>
      <c r="Y50">
        <f t="shared" ca="1" si="24"/>
        <v>1</v>
      </c>
    </row>
    <row r="51" spans="2:25" x14ac:dyDescent="0.35">
      <c r="B51">
        <f t="shared" ca="1" si="0"/>
        <v>2</v>
      </c>
      <c r="C51" t="str">
        <f t="shared" ca="1" si="1"/>
        <v>Woman</v>
      </c>
      <c r="D51">
        <f t="shared" ca="1" si="2"/>
        <v>36</v>
      </c>
      <c r="E51">
        <f t="shared" ca="1" si="3"/>
        <v>3</v>
      </c>
      <c r="F51" t="str">
        <f t="shared" ca="1" si="4"/>
        <v>Teaching</v>
      </c>
      <c r="G51">
        <f t="shared" ca="1" si="5"/>
        <v>5</v>
      </c>
      <c r="H51" t="str">
        <f t="shared" ca="1" si="6"/>
        <v>Other</v>
      </c>
      <c r="I51">
        <f t="shared" ca="1" si="7"/>
        <v>4</v>
      </c>
      <c r="J51">
        <f t="shared" ca="1" si="8"/>
        <v>3</v>
      </c>
      <c r="K51">
        <f t="shared" ca="1" si="9"/>
        <v>49402</v>
      </c>
      <c r="L51">
        <f t="shared" ca="1" si="10"/>
        <v>2</v>
      </c>
      <c r="M51" t="str">
        <f t="shared" ca="1" si="11"/>
        <v>BC</v>
      </c>
      <c r="N51">
        <f t="shared" ca="1" si="25"/>
        <v>148206</v>
      </c>
      <c r="O51">
        <f t="shared" ca="1" si="13"/>
        <v>44583.616964585977</v>
      </c>
      <c r="P51">
        <f t="shared" ca="1" si="26"/>
        <v>109126.86669405052</v>
      </c>
      <c r="Q51">
        <f t="shared" ca="1" si="15"/>
        <v>23722</v>
      </c>
      <c r="R51">
        <f t="shared" ca="1" si="27"/>
        <v>26266.573764264795</v>
      </c>
      <c r="S51">
        <f t="shared" ca="1" si="28"/>
        <v>15809.29186311079</v>
      </c>
      <c r="T51">
        <f t="shared" ca="1" si="29"/>
        <v>273142.15855716134</v>
      </c>
      <c r="U51">
        <f t="shared" ca="1" si="30"/>
        <v>94572.190728850779</v>
      </c>
      <c r="V51">
        <f t="shared" ca="1" si="31"/>
        <v>178569.96782831056</v>
      </c>
      <c r="X51">
        <f t="shared" ca="1" si="23"/>
        <v>1</v>
      </c>
      <c r="Y51">
        <f t="shared" ca="1" si="24"/>
        <v>0</v>
      </c>
    </row>
    <row r="52" spans="2:25" x14ac:dyDescent="0.35">
      <c r="B52">
        <f t="shared" ca="1" si="0"/>
        <v>2</v>
      </c>
      <c r="C52" t="str">
        <f t="shared" ca="1" si="1"/>
        <v>Woman</v>
      </c>
      <c r="D52">
        <f t="shared" ca="1" si="2"/>
        <v>37</v>
      </c>
      <c r="E52">
        <f t="shared" ca="1" si="3"/>
        <v>2</v>
      </c>
      <c r="F52" t="str">
        <f t="shared" ca="1" si="4"/>
        <v>Construction</v>
      </c>
      <c r="G52">
        <f t="shared" ca="1" si="5"/>
        <v>3</v>
      </c>
      <c r="H52" t="str">
        <f t="shared" ca="1" si="6"/>
        <v>Technical</v>
      </c>
      <c r="I52">
        <f t="shared" ca="1" si="7"/>
        <v>3</v>
      </c>
      <c r="J52">
        <f t="shared" ca="1" si="8"/>
        <v>2</v>
      </c>
      <c r="K52">
        <f t="shared" ca="1" si="9"/>
        <v>65166</v>
      </c>
      <c r="L52">
        <f t="shared" ca="1" si="10"/>
        <v>7</v>
      </c>
      <c r="M52" t="str">
        <f t="shared" ca="1" si="11"/>
        <v>MA</v>
      </c>
      <c r="N52">
        <f t="shared" ca="1" si="25"/>
        <v>260664</v>
      </c>
      <c r="O52">
        <f t="shared" ca="1" si="13"/>
        <v>9872.813344885777</v>
      </c>
      <c r="P52">
        <f t="shared" ca="1" si="26"/>
        <v>62539.599497368203</v>
      </c>
      <c r="Q52">
        <f t="shared" ca="1" si="15"/>
        <v>38310</v>
      </c>
      <c r="R52">
        <f t="shared" ca="1" si="27"/>
        <v>39828.400424069019</v>
      </c>
      <c r="S52">
        <f t="shared" ca="1" si="28"/>
        <v>10596.952039251084</v>
      </c>
      <c r="T52">
        <f t="shared" ca="1" si="29"/>
        <v>333800.55153661931</v>
      </c>
      <c r="U52">
        <f t="shared" ca="1" si="30"/>
        <v>88011.213768954796</v>
      </c>
      <c r="V52">
        <f t="shared" ca="1" si="31"/>
        <v>245789.33776766452</v>
      </c>
      <c r="X52">
        <f t="shared" ca="1" si="23"/>
        <v>0</v>
      </c>
      <c r="Y52">
        <f t="shared" ca="1" si="24"/>
        <v>1</v>
      </c>
    </row>
    <row r="53" spans="2:25" x14ac:dyDescent="0.35">
      <c r="B53">
        <f t="shared" ca="1" si="0"/>
        <v>2</v>
      </c>
      <c r="C53" t="str">
        <f t="shared" ca="1" si="1"/>
        <v>Woman</v>
      </c>
      <c r="D53">
        <f t="shared" ca="1" si="2"/>
        <v>31</v>
      </c>
      <c r="E53">
        <f t="shared" ca="1" si="3"/>
        <v>3</v>
      </c>
      <c r="F53" t="str">
        <f t="shared" ca="1" si="4"/>
        <v>Teaching</v>
      </c>
      <c r="G53">
        <f t="shared" ca="1" si="5"/>
        <v>2</v>
      </c>
      <c r="H53" t="str">
        <f t="shared" ca="1" si="6"/>
        <v>University</v>
      </c>
      <c r="I53">
        <f t="shared" ca="1" si="7"/>
        <v>1</v>
      </c>
      <c r="J53">
        <f t="shared" ca="1" si="8"/>
        <v>2</v>
      </c>
      <c r="K53">
        <f t="shared" ca="1" si="9"/>
        <v>38409</v>
      </c>
      <c r="L53">
        <f t="shared" ca="1" si="10"/>
        <v>8</v>
      </c>
      <c r="M53" t="str">
        <f t="shared" ca="1" si="11"/>
        <v>ON</v>
      </c>
      <c r="N53">
        <f t="shared" ca="1" si="25"/>
        <v>153636</v>
      </c>
      <c r="O53">
        <f t="shared" ca="1" si="13"/>
        <v>115258.68500627308</v>
      </c>
      <c r="P53">
        <f t="shared" ca="1" si="26"/>
        <v>41976.456197317137</v>
      </c>
      <c r="Q53">
        <f t="shared" ca="1" si="15"/>
        <v>16647</v>
      </c>
      <c r="R53">
        <f t="shared" ca="1" si="27"/>
        <v>18425.751930781538</v>
      </c>
      <c r="S53">
        <f t="shared" ca="1" si="28"/>
        <v>37224.524322808771</v>
      </c>
      <c r="T53">
        <f t="shared" ca="1" si="29"/>
        <v>232836.98052012592</v>
      </c>
      <c r="U53">
        <f t="shared" ca="1" si="30"/>
        <v>150331.43693705462</v>
      </c>
      <c r="V53">
        <f t="shared" ca="1" si="31"/>
        <v>82505.543583071296</v>
      </c>
      <c r="X53">
        <f t="shared" ca="1" si="23"/>
        <v>0</v>
      </c>
      <c r="Y53">
        <f t="shared" ca="1" si="24"/>
        <v>1</v>
      </c>
    </row>
    <row r="54" spans="2:25" x14ac:dyDescent="0.35">
      <c r="B54">
        <f t="shared" ca="1" si="0"/>
        <v>2</v>
      </c>
      <c r="C54" t="str">
        <f t="shared" ca="1" si="1"/>
        <v>Woman</v>
      </c>
      <c r="D54">
        <f t="shared" ca="1" si="2"/>
        <v>42</v>
      </c>
      <c r="E54">
        <f t="shared" ca="1" si="3"/>
        <v>3</v>
      </c>
      <c r="F54" t="str">
        <f t="shared" ca="1" si="4"/>
        <v>Teaching</v>
      </c>
      <c r="G54">
        <f t="shared" ca="1" si="5"/>
        <v>3</v>
      </c>
      <c r="H54" t="str">
        <f t="shared" ca="1" si="6"/>
        <v>Technical</v>
      </c>
      <c r="I54">
        <f t="shared" ca="1" si="7"/>
        <v>1</v>
      </c>
      <c r="J54">
        <f t="shared" ca="1" si="8"/>
        <v>1</v>
      </c>
      <c r="K54">
        <f t="shared" ca="1" si="9"/>
        <v>62978</v>
      </c>
      <c r="L54">
        <f t="shared" ca="1" si="10"/>
        <v>8</v>
      </c>
      <c r="M54" t="str">
        <f t="shared" ca="1" si="11"/>
        <v>ON</v>
      </c>
      <c r="N54">
        <f t="shared" ca="1" si="25"/>
        <v>314890</v>
      </c>
      <c r="O54">
        <f t="shared" ca="1" si="13"/>
        <v>227318.71713348365</v>
      </c>
      <c r="P54">
        <f t="shared" ca="1" si="26"/>
        <v>10008.15256021325</v>
      </c>
      <c r="Q54">
        <f t="shared" ca="1" si="15"/>
        <v>3492</v>
      </c>
      <c r="R54">
        <f t="shared" ca="1" si="27"/>
        <v>55594.708139810835</v>
      </c>
      <c r="S54">
        <f t="shared" ca="1" si="28"/>
        <v>6633.3990896640535</v>
      </c>
      <c r="T54">
        <f t="shared" ca="1" si="29"/>
        <v>331531.55164987728</v>
      </c>
      <c r="U54">
        <f t="shared" ca="1" si="30"/>
        <v>286405.4252732945</v>
      </c>
      <c r="V54">
        <f t="shared" ca="1" si="31"/>
        <v>45126.126376582775</v>
      </c>
      <c r="X54">
        <f t="shared" ca="1" si="23"/>
        <v>0</v>
      </c>
      <c r="Y54">
        <f t="shared" ca="1" si="24"/>
        <v>1</v>
      </c>
    </row>
    <row r="55" spans="2:25" x14ac:dyDescent="0.35">
      <c r="B55">
        <f t="shared" ca="1" si="0"/>
        <v>2</v>
      </c>
      <c r="C55" t="str">
        <f t="shared" ca="1" si="1"/>
        <v>Woman</v>
      </c>
      <c r="D55">
        <f t="shared" ca="1" si="2"/>
        <v>28</v>
      </c>
      <c r="E55">
        <f t="shared" ca="1" si="3"/>
        <v>4</v>
      </c>
      <c r="F55" t="str">
        <f t="shared" ca="1" si="4"/>
        <v>IT</v>
      </c>
      <c r="G55">
        <f t="shared" ca="1" si="5"/>
        <v>4</v>
      </c>
      <c r="H55" t="str">
        <f t="shared" ca="1" si="6"/>
        <v>College</v>
      </c>
      <c r="I55">
        <f t="shared" ca="1" si="7"/>
        <v>1</v>
      </c>
      <c r="J55">
        <f t="shared" ca="1" si="8"/>
        <v>3</v>
      </c>
      <c r="K55">
        <f t="shared" ca="1" si="9"/>
        <v>29289</v>
      </c>
      <c r="L55">
        <f t="shared" ca="1" si="10"/>
        <v>1</v>
      </c>
      <c r="M55" t="str">
        <f t="shared" ca="1" si="11"/>
        <v>Yukon</v>
      </c>
      <c r="N55">
        <f t="shared" ca="1" si="25"/>
        <v>117156</v>
      </c>
      <c r="O55">
        <f t="shared" ca="1" si="13"/>
        <v>3897.0698199676353</v>
      </c>
      <c r="P55">
        <f t="shared" ca="1" si="26"/>
        <v>25035.07129438113</v>
      </c>
      <c r="Q55">
        <f t="shared" ca="1" si="15"/>
        <v>15210</v>
      </c>
      <c r="R55">
        <f t="shared" ca="1" si="27"/>
        <v>25968.270281666839</v>
      </c>
      <c r="S55">
        <f t="shared" ca="1" si="28"/>
        <v>4081.9813982105898</v>
      </c>
      <c r="T55">
        <f t="shared" ca="1" si="29"/>
        <v>146273.05269259174</v>
      </c>
      <c r="U55">
        <f t="shared" ca="1" si="30"/>
        <v>45075.340101634472</v>
      </c>
      <c r="V55">
        <f t="shared" ca="1" si="31"/>
        <v>101197.71259095726</v>
      </c>
      <c r="X55">
        <f t="shared" ca="1" si="23"/>
        <v>0</v>
      </c>
      <c r="Y55">
        <f t="shared" ca="1" si="24"/>
        <v>1</v>
      </c>
    </row>
    <row r="56" spans="2:25" x14ac:dyDescent="0.35">
      <c r="B56">
        <f t="shared" ca="1" si="0"/>
        <v>2</v>
      </c>
      <c r="C56" t="str">
        <f t="shared" ca="1" si="1"/>
        <v>Woman</v>
      </c>
      <c r="D56">
        <f t="shared" ca="1" si="2"/>
        <v>33</v>
      </c>
      <c r="E56">
        <f t="shared" ca="1" si="3"/>
        <v>1</v>
      </c>
      <c r="F56" t="str">
        <f t="shared" ca="1" si="4"/>
        <v>Health</v>
      </c>
      <c r="G56">
        <f t="shared" ca="1" si="5"/>
        <v>2</v>
      </c>
      <c r="H56" t="str">
        <f t="shared" ca="1" si="6"/>
        <v>University</v>
      </c>
      <c r="I56">
        <f t="shared" ca="1" si="7"/>
        <v>4</v>
      </c>
      <c r="J56">
        <f t="shared" ca="1" si="8"/>
        <v>3</v>
      </c>
      <c r="K56">
        <f t="shared" ca="1" si="9"/>
        <v>86198</v>
      </c>
      <c r="L56">
        <f t="shared" ca="1" si="10"/>
        <v>4</v>
      </c>
      <c r="M56" t="str">
        <f t="shared" ca="1" si="11"/>
        <v>AB</v>
      </c>
      <c r="N56">
        <f t="shared" ca="1" si="25"/>
        <v>258594</v>
      </c>
      <c r="O56">
        <f t="shared" ca="1" si="13"/>
        <v>159262.45628644663</v>
      </c>
      <c r="P56">
        <f t="shared" ca="1" si="26"/>
        <v>139956.29508164359</v>
      </c>
      <c r="Q56">
        <f t="shared" ca="1" si="15"/>
        <v>75113</v>
      </c>
      <c r="R56">
        <f t="shared" ca="1" si="27"/>
        <v>43864.076482095072</v>
      </c>
      <c r="S56">
        <f t="shared" ca="1" si="28"/>
        <v>24618.947636407545</v>
      </c>
      <c r="T56">
        <f t="shared" ca="1" si="29"/>
        <v>423169.24271805119</v>
      </c>
      <c r="U56">
        <f t="shared" ca="1" si="30"/>
        <v>278239.53276854171</v>
      </c>
      <c r="V56">
        <f t="shared" ca="1" si="31"/>
        <v>144929.70994950947</v>
      </c>
      <c r="X56">
        <f t="shared" ca="1" si="23"/>
        <v>0</v>
      </c>
      <c r="Y56">
        <f t="shared" ca="1" si="24"/>
        <v>1</v>
      </c>
    </row>
    <row r="57" spans="2:25" x14ac:dyDescent="0.35">
      <c r="B57">
        <f t="shared" ca="1" si="0"/>
        <v>2</v>
      </c>
      <c r="C57" t="str">
        <f t="shared" ca="1" si="1"/>
        <v>Woman</v>
      </c>
      <c r="D57">
        <f t="shared" ca="1" si="2"/>
        <v>25</v>
      </c>
      <c r="E57">
        <f t="shared" ca="1" si="3"/>
        <v>6</v>
      </c>
      <c r="F57" t="str">
        <f t="shared" ca="1" si="4"/>
        <v>agricuture</v>
      </c>
      <c r="G57">
        <f t="shared" ca="1" si="5"/>
        <v>4</v>
      </c>
      <c r="H57" t="str">
        <f t="shared" ca="1" si="6"/>
        <v>College</v>
      </c>
      <c r="I57">
        <f t="shared" ca="1" si="7"/>
        <v>2</v>
      </c>
      <c r="J57">
        <f t="shared" ca="1" si="8"/>
        <v>1</v>
      </c>
      <c r="K57">
        <f t="shared" ca="1" si="9"/>
        <v>30409</v>
      </c>
      <c r="L57">
        <f t="shared" ca="1" si="10"/>
        <v>12</v>
      </c>
      <c r="M57" t="str">
        <f t="shared" ca="1" si="11"/>
        <v>PE</v>
      </c>
      <c r="N57">
        <f t="shared" ca="1" si="25"/>
        <v>121636</v>
      </c>
      <c r="O57">
        <f t="shared" ca="1" si="13"/>
        <v>85561.035044934863</v>
      </c>
      <c r="P57">
        <f t="shared" ca="1" si="26"/>
        <v>11999.184382309542</v>
      </c>
      <c r="Q57">
        <f t="shared" ca="1" si="15"/>
        <v>112</v>
      </c>
      <c r="R57">
        <f t="shared" ca="1" si="27"/>
        <v>4513.9824272648066</v>
      </c>
      <c r="S57">
        <f t="shared" ca="1" si="28"/>
        <v>15794.098801891665</v>
      </c>
      <c r="T57">
        <f t="shared" ca="1" si="29"/>
        <v>149429.28318420122</v>
      </c>
      <c r="U57">
        <f t="shared" ca="1" si="30"/>
        <v>90187.017472199674</v>
      </c>
      <c r="V57">
        <f t="shared" ca="1" si="31"/>
        <v>59242.26571200155</v>
      </c>
      <c r="X57">
        <f t="shared" ca="1" si="23"/>
        <v>0</v>
      </c>
      <c r="Y57">
        <f t="shared" ca="1" si="24"/>
        <v>1</v>
      </c>
    </row>
    <row r="58" spans="2:25" x14ac:dyDescent="0.35">
      <c r="B58">
        <f t="shared" ca="1" si="0"/>
        <v>1</v>
      </c>
      <c r="C58" t="str">
        <f t="shared" ca="1" si="1"/>
        <v>Man</v>
      </c>
      <c r="D58">
        <f t="shared" ca="1" si="2"/>
        <v>31</v>
      </c>
      <c r="E58">
        <f t="shared" ca="1" si="3"/>
        <v>2</v>
      </c>
      <c r="F58" t="str">
        <f t="shared" ca="1" si="4"/>
        <v>Construction</v>
      </c>
      <c r="G58">
        <f t="shared" ca="1" si="5"/>
        <v>3</v>
      </c>
      <c r="H58" t="str">
        <f t="shared" ca="1" si="6"/>
        <v>Technical</v>
      </c>
      <c r="I58">
        <f t="shared" ca="1" si="7"/>
        <v>1</v>
      </c>
      <c r="J58">
        <f t="shared" ca="1" si="8"/>
        <v>2</v>
      </c>
      <c r="K58">
        <f t="shared" ca="1" si="9"/>
        <v>85698</v>
      </c>
      <c r="L58">
        <f t="shared" ca="1" si="10"/>
        <v>1</v>
      </c>
      <c r="M58" t="str">
        <f t="shared" ca="1" si="11"/>
        <v>Yukon</v>
      </c>
      <c r="N58">
        <f t="shared" ca="1" si="25"/>
        <v>514188</v>
      </c>
      <c r="O58">
        <f t="shared" ca="1" si="13"/>
        <v>461487.48336968292</v>
      </c>
      <c r="P58">
        <f t="shared" ca="1" si="26"/>
        <v>38383.541924448975</v>
      </c>
      <c r="Q58">
        <f t="shared" ca="1" si="15"/>
        <v>24065</v>
      </c>
      <c r="R58">
        <f t="shared" ca="1" si="27"/>
        <v>25366.39466920487</v>
      </c>
      <c r="S58">
        <f t="shared" ca="1" si="28"/>
        <v>4006.8318563613038</v>
      </c>
      <c r="T58">
        <f t="shared" ca="1" si="29"/>
        <v>556578.37378081027</v>
      </c>
      <c r="U58">
        <f t="shared" ca="1" si="30"/>
        <v>510918.87803888781</v>
      </c>
      <c r="V58">
        <f t="shared" ca="1" si="31"/>
        <v>45659.495741922467</v>
      </c>
      <c r="X58">
        <f t="shared" ca="1" si="23"/>
        <v>0</v>
      </c>
      <c r="Y58">
        <f t="shared" ca="1" si="24"/>
        <v>1</v>
      </c>
    </row>
    <row r="59" spans="2:25" x14ac:dyDescent="0.35">
      <c r="B59">
        <f t="shared" ca="1" si="0"/>
        <v>1</v>
      </c>
      <c r="C59" t="str">
        <f t="shared" ca="1" si="1"/>
        <v>Man</v>
      </c>
      <c r="D59">
        <f t="shared" ca="1" si="2"/>
        <v>32</v>
      </c>
      <c r="E59">
        <f t="shared" ca="1" si="3"/>
        <v>4</v>
      </c>
      <c r="F59" t="str">
        <f t="shared" ca="1" si="4"/>
        <v>IT</v>
      </c>
      <c r="G59">
        <f t="shared" ca="1" si="5"/>
        <v>1</v>
      </c>
      <c r="H59" t="str">
        <f t="shared" ca="1" si="6"/>
        <v>High School</v>
      </c>
      <c r="I59">
        <f t="shared" ca="1" si="7"/>
        <v>4</v>
      </c>
      <c r="J59">
        <f t="shared" ca="1" si="8"/>
        <v>2</v>
      </c>
      <c r="K59">
        <f t="shared" ca="1" si="9"/>
        <v>63896</v>
      </c>
      <c r="L59">
        <f t="shared" ca="1" si="10"/>
        <v>12</v>
      </c>
      <c r="M59" t="str">
        <f t="shared" ca="1" si="11"/>
        <v>PE</v>
      </c>
      <c r="N59">
        <f t="shared" ca="1" si="25"/>
        <v>319480</v>
      </c>
      <c r="O59">
        <f t="shared" ca="1" si="13"/>
        <v>116225.9890825839</v>
      </c>
      <c r="P59">
        <f t="shared" ca="1" si="26"/>
        <v>107700.74745706882</v>
      </c>
      <c r="Q59">
        <f t="shared" ca="1" si="15"/>
        <v>61283</v>
      </c>
      <c r="R59">
        <f t="shared" ca="1" si="27"/>
        <v>35167.09898977229</v>
      </c>
      <c r="S59">
        <f t="shared" ca="1" si="28"/>
        <v>51446.216738471529</v>
      </c>
      <c r="T59">
        <f t="shared" ca="1" si="29"/>
        <v>478626.96419554035</v>
      </c>
      <c r="U59">
        <f t="shared" ca="1" si="30"/>
        <v>212676.08807235619</v>
      </c>
      <c r="V59">
        <f t="shared" ca="1" si="31"/>
        <v>265950.87612318416</v>
      </c>
      <c r="X59">
        <f t="shared" ca="1" si="23"/>
        <v>1</v>
      </c>
      <c r="Y59">
        <f t="shared" ca="1" si="24"/>
        <v>0</v>
      </c>
    </row>
    <row r="60" spans="2:25" x14ac:dyDescent="0.35">
      <c r="B60">
        <f t="shared" ca="1" si="0"/>
        <v>1</v>
      </c>
      <c r="C60" t="str">
        <f t="shared" ca="1" si="1"/>
        <v>Man</v>
      </c>
      <c r="D60">
        <f t="shared" ca="1" si="2"/>
        <v>40</v>
      </c>
      <c r="E60">
        <f t="shared" ca="1" si="3"/>
        <v>1</v>
      </c>
      <c r="F60" t="str">
        <f t="shared" ca="1" si="4"/>
        <v>Health</v>
      </c>
      <c r="G60">
        <f t="shared" ca="1" si="5"/>
        <v>1</v>
      </c>
      <c r="H60" t="str">
        <f t="shared" ca="1" si="6"/>
        <v>High School</v>
      </c>
      <c r="I60">
        <f t="shared" ca="1" si="7"/>
        <v>4</v>
      </c>
      <c r="J60">
        <f t="shared" ca="1" si="8"/>
        <v>1</v>
      </c>
      <c r="K60">
        <f t="shared" ca="1" si="9"/>
        <v>27019</v>
      </c>
      <c r="L60">
        <f t="shared" ca="1" si="10"/>
        <v>12</v>
      </c>
      <c r="M60" t="str">
        <f t="shared" ca="1" si="11"/>
        <v>PE</v>
      </c>
      <c r="N60">
        <f t="shared" ca="1" si="25"/>
        <v>135095</v>
      </c>
      <c r="O60">
        <f t="shared" ca="1" si="13"/>
        <v>109286.38031832445</v>
      </c>
      <c r="P60">
        <f t="shared" ca="1" si="26"/>
        <v>11474.787736907445</v>
      </c>
      <c r="Q60">
        <f t="shared" ca="1" si="15"/>
        <v>8561</v>
      </c>
      <c r="R60">
        <f t="shared" ca="1" si="27"/>
        <v>6751.9605573846784</v>
      </c>
      <c r="S60">
        <f t="shared" ca="1" si="28"/>
        <v>29753.246270360156</v>
      </c>
      <c r="T60">
        <f t="shared" ca="1" si="29"/>
        <v>176323.03400726762</v>
      </c>
      <c r="U60">
        <f t="shared" ca="1" si="30"/>
        <v>124599.34087570912</v>
      </c>
      <c r="V60">
        <f t="shared" ca="1" si="31"/>
        <v>51723.693131558495</v>
      </c>
      <c r="X60">
        <f t="shared" ca="1" si="23"/>
        <v>1</v>
      </c>
      <c r="Y60">
        <f t="shared" ca="1" si="24"/>
        <v>0</v>
      </c>
    </row>
    <row r="61" spans="2:25" x14ac:dyDescent="0.35">
      <c r="B61">
        <f t="shared" ca="1" si="0"/>
        <v>2</v>
      </c>
      <c r="C61" t="str">
        <f t="shared" ca="1" si="1"/>
        <v>Woman</v>
      </c>
      <c r="D61">
        <f t="shared" ca="1" si="2"/>
        <v>39</v>
      </c>
      <c r="E61">
        <f t="shared" ca="1" si="3"/>
        <v>1</v>
      </c>
      <c r="F61" t="str">
        <f t="shared" ca="1" si="4"/>
        <v>Health</v>
      </c>
      <c r="G61">
        <f t="shared" ca="1" si="5"/>
        <v>5</v>
      </c>
      <c r="H61" t="str">
        <f t="shared" ca="1" si="6"/>
        <v>Other</v>
      </c>
      <c r="I61">
        <f t="shared" ca="1" si="7"/>
        <v>2</v>
      </c>
      <c r="J61">
        <f t="shared" ca="1" si="8"/>
        <v>3</v>
      </c>
      <c r="K61">
        <f t="shared" ca="1" si="9"/>
        <v>74023</v>
      </c>
      <c r="L61">
        <f t="shared" ca="1" si="10"/>
        <v>3</v>
      </c>
      <c r="M61" t="str">
        <f t="shared" ca="1" si="11"/>
        <v>Northwest Ter</v>
      </c>
      <c r="N61">
        <f t="shared" ca="1" si="25"/>
        <v>296092</v>
      </c>
      <c r="O61">
        <f t="shared" ca="1" si="13"/>
        <v>229031.89441704802</v>
      </c>
      <c r="P61">
        <f t="shared" ca="1" si="26"/>
        <v>30389.828038939133</v>
      </c>
      <c r="Q61">
        <f t="shared" ca="1" si="15"/>
        <v>27126</v>
      </c>
      <c r="R61">
        <f t="shared" ca="1" si="27"/>
        <v>20475.401605317766</v>
      </c>
      <c r="S61">
        <f t="shared" ca="1" si="28"/>
        <v>92657.403459400564</v>
      </c>
      <c r="T61">
        <f t="shared" ca="1" si="29"/>
        <v>419139.23149833974</v>
      </c>
      <c r="U61">
        <f t="shared" ca="1" si="30"/>
        <v>276633.2960223658</v>
      </c>
      <c r="V61">
        <f t="shared" ca="1" si="31"/>
        <v>142505.93547597394</v>
      </c>
      <c r="X61">
        <f t="shared" ca="1" si="23"/>
        <v>1</v>
      </c>
      <c r="Y61">
        <f t="shared" ca="1" si="24"/>
        <v>0</v>
      </c>
    </row>
    <row r="62" spans="2:25" x14ac:dyDescent="0.35">
      <c r="B62">
        <f t="shared" ca="1" si="0"/>
        <v>1</v>
      </c>
      <c r="C62" t="str">
        <f t="shared" ca="1" si="1"/>
        <v>Man</v>
      </c>
      <c r="D62">
        <f t="shared" ca="1" si="2"/>
        <v>41</v>
      </c>
      <c r="E62">
        <f t="shared" ca="1" si="3"/>
        <v>4</v>
      </c>
      <c r="F62" t="str">
        <f t="shared" ca="1" si="4"/>
        <v>IT</v>
      </c>
      <c r="G62">
        <f t="shared" ca="1" si="5"/>
        <v>1</v>
      </c>
      <c r="H62" t="str">
        <f t="shared" ca="1" si="6"/>
        <v>High School</v>
      </c>
      <c r="I62">
        <f t="shared" ca="1" si="7"/>
        <v>4</v>
      </c>
      <c r="J62">
        <f t="shared" ca="1" si="8"/>
        <v>1</v>
      </c>
      <c r="K62">
        <f t="shared" ca="1" si="9"/>
        <v>81642</v>
      </c>
      <c r="L62">
        <f t="shared" ca="1" si="10"/>
        <v>12</v>
      </c>
      <c r="M62" t="str">
        <f t="shared" ca="1" si="11"/>
        <v>PE</v>
      </c>
      <c r="N62">
        <f t="shared" ca="1" si="25"/>
        <v>244926</v>
      </c>
      <c r="O62">
        <f t="shared" ca="1" si="13"/>
        <v>80211.891417683568</v>
      </c>
      <c r="P62">
        <f t="shared" ca="1" si="26"/>
        <v>8992.724562102585</v>
      </c>
      <c r="Q62">
        <f t="shared" ca="1" si="15"/>
        <v>8291</v>
      </c>
      <c r="R62">
        <f t="shared" ca="1" si="27"/>
        <v>49522.08161856178</v>
      </c>
      <c r="S62">
        <f t="shared" ca="1" si="28"/>
        <v>108667.96075690673</v>
      </c>
      <c r="T62">
        <f t="shared" ca="1" si="29"/>
        <v>362586.6853190093</v>
      </c>
      <c r="U62">
        <f t="shared" ca="1" si="30"/>
        <v>138024.97303624536</v>
      </c>
      <c r="V62">
        <f t="shared" ca="1" si="31"/>
        <v>224561.71228276394</v>
      </c>
      <c r="X62">
        <f t="shared" ca="1" si="23"/>
        <v>0</v>
      </c>
      <c r="Y62">
        <f t="shared" ca="1" si="24"/>
        <v>1</v>
      </c>
    </row>
    <row r="63" spans="2:25" x14ac:dyDescent="0.35">
      <c r="B63">
        <f t="shared" ca="1" si="0"/>
        <v>1</v>
      </c>
      <c r="C63" t="str">
        <f t="shared" ca="1" si="1"/>
        <v>Man</v>
      </c>
      <c r="D63">
        <f t="shared" ca="1" si="2"/>
        <v>25</v>
      </c>
      <c r="E63">
        <f t="shared" ca="1" si="3"/>
        <v>6</v>
      </c>
      <c r="F63" t="str">
        <f t="shared" ca="1" si="4"/>
        <v>agricuture</v>
      </c>
      <c r="G63">
        <f t="shared" ca="1" si="5"/>
        <v>5</v>
      </c>
      <c r="H63" t="str">
        <f t="shared" ca="1" si="6"/>
        <v>Other</v>
      </c>
      <c r="I63">
        <f t="shared" ca="1" si="7"/>
        <v>2</v>
      </c>
      <c r="J63">
        <f t="shared" ca="1" si="8"/>
        <v>1</v>
      </c>
      <c r="K63">
        <f t="shared" ca="1" si="9"/>
        <v>29489</v>
      </c>
      <c r="L63">
        <f t="shared" ca="1" si="10"/>
        <v>5</v>
      </c>
      <c r="M63" t="str">
        <f t="shared" ca="1" si="11"/>
        <v>Nunavut</v>
      </c>
      <c r="N63">
        <f t="shared" ca="1" si="25"/>
        <v>88467</v>
      </c>
      <c r="O63">
        <f t="shared" ca="1" si="13"/>
        <v>3308.2727770040606</v>
      </c>
      <c r="P63">
        <f t="shared" ca="1" si="26"/>
        <v>21492.976815064012</v>
      </c>
      <c r="Q63">
        <f t="shared" ca="1" si="15"/>
        <v>1595</v>
      </c>
      <c r="R63">
        <f t="shared" ca="1" si="27"/>
        <v>3813.1715236424843</v>
      </c>
      <c r="S63">
        <f t="shared" ca="1" si="28"/>
        <v>8634.9118267266822</v>
      </c>
      <c r="T63">
        <f t="shared" ca="1" si="29"/>
        <v>118594.88864179069</v>
      </c>
      <c r="U63">
        <f t="shared" ca="1" si="30"/>
        <v>8716.4443006465444</v>
      </c>
      <c r="V63">
        <f t="shared" ca="1" si="31"/>
        <v>109878.44434114415</v>
      </c>
      <c r="X63">
        <f t="shared" ca="1" si="23"/>
        <v>1</v>
      </c>
      <c r="Y63">
        <f t="shared" ca="1" si="24"/>
        <v>0</v>
      </c>
    </row>
    <row r="64" spans="2:25" x14ac:dyDescent="0.35">
      <c r="B64">
        <f t="shared" ca="1" si="0"/>
        <v>1</v>
      </c>
      <c r="C64" t="str">
        <f t="shared" ca="1" si="1"/>
        <v>Man</v>
      </c>
      <c r="D64">
        <f t="shared" ca="1" si="2"/>
        <v>43</v>
      </c>
      <c r="E64">
        <f t="shared" ca="1" si="3"/>
        <v>5</v>
      </c>
      <c r="F64" t="str">
        <f t="shared" ca="1" si="4"/>
        <v>General work</v>
      </c>
      <c r="G64">
        <f t="shared" ca="1" si="5"/>
        <v>2</v>
      </c>
      <c r="H64" t="str">
        <f t="shared" ca="1" si="6"/>
        <v>University</v>
      </c>
      <c r="I64">
        <f t="shared" ca="1" si="7"/>
        <v>3</v>
      </c>
      <c r="J64">
        <f t="shared" ca="1" si="8"/>
        <v>2</v>
      </c>
      <c r="K64">
        <f t="shared" ca="1" si="9"/>
        <v>77661</v>
      </c>
      <c r="L64">
        <f t="shared" ca="1" si="10"/>
        <v>6</v>
      </c>
      <c r="M64" t="str">
        <f t="shared" ca="1" si="11"/>
        <v>SA</v>
      </c>
      <c r="N64">
        <f t="shared" ca="1" si="25"/>
        <v>465966</v>
      </c>
      <c r="O64">
        <f t="shared" ca="1" si="13"/>
        <v>186129.39228649432</v>
      </c>
      <c r="P64">
        <f t="shared" ca="1" si="26"/>
        <v>72912.203799498515</v>
      </c>
      <c r="Q64">
        <f t="shared" ca="1" si="15"/>
        <v>33289</v>
      </c>
      <c r="R64">
        <f t="shared" ca="1" si="27"/>
        <v>47600.149880727891</v>
      </c>
      <c r="S64">
        <f t="shared" ca="1" si="28"/>
        <v>92389.974219013646</v>
      </c>
      <c r="T64">
        <f t="shared" ca="1" si="29"/>
        <v>631268.1780185122</v>
      </c>
      <c r="U64">
        <f t="shared" ca="1" si="30"/>
        <v>267018.54216722219</v>
      </c>
      <c r="V64">
        <f t="shared" ca="1" si="31"/>
        <v>364249.63585129002</v>
      </c>
      <c r="X64">
        <f t="shared" ca="1" si="23"/>
        <v>1</v>
      </c>
      <c r="Y64">
        <f t="shared" ca="1" si="24"/>
        <v>0</v>
      </c>
    </row>
    <row r="65" spans="2:25" x14ac:dyDescent="0.35">
      <c r="B65">
        <f t="shared" ca="1" si="0"/>
        <v>2</v>
      </c>
      <c r="C65" t="str">
        <f t="shared" ca="1" si="1"/>
        <v>Woman</v>
      </c>
      <c r="D65">
        <f t="shared" ca="1" si="2"/>
        <v>27</v>
      </c>
      <c r="E65">
        <f t="shared" ca="1" si="3"/>
        <v>1</v>
      </c>
      <c r="F65" t="str">
        <f t="shared" ca="1" si="4"/>
        <v>Health</v>
      </c>
      <c r="G65">
        <f t="shared" ca="1" si="5"/>
        <v>3</v>
      </c>
      <c r="H65" t="str">
        <f t="shared" ca="1" si="6"/>
        <v>Technical</v>
      </c>
      <c r="I65">
        <f t="shared" ca="1" si="7"/>
        <v>3</v>
      </c>
      <c r="J65">
        <f t="shared" ca="1" si="8"/>
        <v>3</v>
      </c>
      <c r="K65">
        <f t="shared" ca="1" si="9"/>
        <v>70484</v>
      </c>
      <c r="L65">
        <f t="shared" ca="1" si="10"/>
        <v>3</v>
      </c>
      <c r="M65" t="str">
        <f t="shared" ca="1" si="11"/>
        <v>Northwest Ter</v>
      </c>
      <c r="N65">
        <f t="shared" ca="1" si="25"/>
        <v>422904</v>
      </c>
      <c r="O65">
        <f t="shared" ca="1" si="13"/>
        <v>259659.27787775063</v>
      </c>
      <c r="P65">
        <f t="shared" ca="1" si="26"/>
        <v>207464.72501049147</v>
      </c>
      <c r="Q65">
        <f t="shared" ca="1" si="15"/>
        <v>159890</v>
      </c>
      <c r="R65">
        <f t="shared" ca="1" si="27"/>
        <v>39230.439750960759</v>
      </c>
      <c r="S65">
        <f t="shared" ca="1" si="28"/>
        <v>49610.66746528729</v>
      </c>
      <c r="T65">
        <f t="shared" ca="1" si="29"/>
        <v>679979.3924757787</v>
      </c>
      <c r="U65">
        <f t="shared" ca="1" si="30"/>
        <v>458779.71762871137</v>
      </c>
      <c r="V65">
        <f t="shared" ca="1" si="31"/>
        <v>221199.67484706733</v>
      </c>
      <c r="X65">
        <f t="shared" ca="1" si="23"/>
        <v>1</v>
      </c>
      <c r="Y65">
        <f t="shared" ca="1" si="24"/>
        <v>0</v>
      </c>
    </row>
    <row r="66" spans="2:25" x14ac:dyDescent="0.35">
      <c r="B66">
        <f t="shared" ca="1" si="0"/>
        <v>1</v>
      </c>
      <c r="C66" t="str">
        <f t="shared" ca="1" si="1"/>
        <v>Man</v>
      </c>
      <c r="D66">
        <f t="shared" ca="1" si="2"/>
        <v>38</v>
      </c>
      <c r="E66">
        <f t="shared" ca="1" si="3"/>
        <v>2</v>
      </c>
      <c r="F66" t="str">
        <f t="shared" ca="1" si="4"/>
        <v>Construction</v>
      </c>
      <c r="G66">
        <f t="shared" ca="1" si="5"/>
        <v>4</v>
      </c>
      <c r="H66" t="str">
        <f t="shared" ca="1" si="6"/>
        <v>College</v>
      </c>
      <c r="I66">
        <f t="shared" ca="1" si="7"/>
        <v>1</v>
      </c>
      <c r="J66">
        <f t="shared" ca="1" si="8"/>
        <v>3</v>
      </c>
      <c r="K66">
        <f t="shared" ca="1" si="9"/>
        <v>64220</v>
      </c>
      <c r="L66">
        <f t="shared" ca="1" si="10"/>
        <v>7</v>
      </c>
      <c r="M66" t="str">
        <f t="shared" ca="1" si="11"/>
        <v>MA</v>
      </c>
      <c r="N66">
        <f t="shared" ca="1" si="25"/>
        <v>321100</v>
      </c>
      <c r="O66">
        <f t="shared" ca="1" si="13"/>
        <v>249970.21044446091</v>
      </c>
      <c r="P66">
        <f t="shared" ca="1" si="26"/>
        <v>65186.311591375081</v>
      </c>
      <c r="Q66">
        <f t="shared" ca="1" si="15"/>
        <v>17780</v>
      </c>
      <c r="R66">
        <f t="shared" ca="1" si="27"/>
        <v>24034.155173902753</v>
      </c>
      <c r="S66">
        <f t="shared" ca="1" si="28"/>
        <v>38887.94689871477</v>
      </c>
      <c r="T66">
        <f t="shared" ca="1" si="29"/>
        <v>425174.25849008985</v>
      </c>
      <c r="U66">
        <f t="shared" ca="1" si="30"/>
        <v>291784.36561836366</v>
      </c>
      <c r="V66">
        <f t="shared" ca="1" si="31"/>
        <v>133389.89287172619</v>
      </c>
      <c r="X66">
        <f t="shared" ca="1" si="23"/>
        <v>0</v>
      </c>
      <c r="Y66">
        <f t="shared" ca="1" si="24"/>
        <v>1</v>
      </c>
    </row>
    <row r="67" spans="2:25" x14ac:dyDescent="0.35">
      <c r="B67">
        <f t="shared" ca="1" si="0"/>
        <v>2</v>
      </c>
      <c r="C67" t="str">
        <f t="shared" ca="1" si="1"/>
        <v>Woman</v>
      </c>
      <c r="D67">
        <f t="shared" ca="1" si="2"/>
        <v>33</v>
      </c>
      <c r="E67">
        <f t="shared" ca="1" si="3"/>
        <v>4</v>
      </c>
      <c r="F67" t="str">
        <f t="shared" ca="1" si="4"/>
        <v>IT</v>
      </c>
      <c r="G67">
        <f t="shared" ca="1" si="5"/>
        <v>2</v>
      </c>
      <c r="H67" t="str">
        <f t="shared" ca="1" si="6"/>
        <v>University</v>
      </c>
      <c r="I67">
        <f t="shared" ca="1" si="7"/>
        <v>3</v>
      </c>
      <c r="J67">
        <f t="shared" ca="1" si="8"/>
        <v>1</v>
      </c>
      <c r="K67">
        <f t="shared" ca="1" si="9"/>
        <v>80252</v>
      </c>
      <c r="L67">
        <f t="shared" ca="1" si="10"/>
        <v>6</v>
      </c>
      <c r="M67" t="str">
        <f t="shared" ca="1" si="11"/>
        <v>SA</v>
      </c>
      <c r="N67">
        <f t="shared" ca="1" si="25"/>
        <v>401260</v>
      </c>
      <c r="O67">
        <f t="shared" ca="1" si="13"/>
        <v>230482.98643355523</v>
      </c>
      <c r="P67">
        <f t="shared" ca="1" si="26"/>
        <v>36906.781003356336</v>
      </c>
      <c r="Q67">
        <f t="shared" ca="1" si="15"/>
        <v>10766</v>
      </c>
      <c r="R67">
        <f t="shared" ca="1" si="27"/>
        <v>41673.889461118364</v>
      </c>
      <c r="S67">
        <f t="shared" ca="1" si="28"/>
        <v>108452.67590978093</v>
      </c>
      <c r="T67">
        <f t="shared" ca="1" si="29"/>
        <v>546619.45691313723</v>
      </c>
      <c r="U67">
        <f t="shared" ca="1" si="30"/>
        <v>282922.87589467358</v>
      </c>
      <c r="V67">
        <f t="shared" ca="1" si="31"/>
        <v>263696.58101846365</v>
      </c>
      <c r="X67">
        <f t="shared" ca="1" si="23"/>
        <v>1</v>
      </c>
      <c r="Y67">
        <f t="shared" ca="1" si="24"/>
        <v>0</v>
      </c>
    </row>
    <row r="68" spans="2:25" x14ac:dyDescent="0.35">
      <c r="B68">
        <f t="shared" ca="1" si="0"/>
        <v>2</v>
      </c>
      <c r="C68" t="str">
        <f t="shared" ca="1" si="1"/>
        <v>Woman</v>
      </c>
      <c r="D68">
        <f t="shared" ca="1" si="2"/>
        <v>29</v>
      </c>
      <c r="E68">
        <f t="shared" ca="1" si="3"/>
        <v>6</v>
      </c>
      <c r="F68" t="str">
        <f t="shared" ca="1" si="4"/>
        <v>agricuture</v>
      </c>
      <c r="G68">
        <f t="shared" ca="1" si="5"/>
        <v>3</v>
      </c>
      <c r="H68" t="str">
        <f t="shared" ca="1" si="6"/>
        <v>Technical</v>
      </c>
      <c r="I68">
        <f t="shared" ca="1" si="7"/>
        <v>1</v>
      </c>
      <c r="J68">
        <f t="shared" ca="1" si="8"/>
        <v>3</v>
      </c>
      <c r="K68">
        <f t="shared" ca="1" si="9"/>
        <v>88149</v>
      </c>
      <c r="L68">
        <f t="shared" ca="1" si="10"/>
        <v>6</v>
      </c>
      <c r="M68" t="str">
        <f t="shared" ca="1" si="11"/>
        <v>SA</v>
      </c>
      <c r="N68">
        <f t="shared" ca="1" si="25"/>
        <v>528894</v>
      </c>
      <c r="O68">
        <f t="shared" ca="1" si="13"/>
        <v>3191.2154818579993</v>
      </c>
      <c r="P68">
        <f t="shared" ca="1" si="26"/>
        <v>196956.08068384166</v>
      </c>
      <c r="Q68">
        <f t="shared" ca="1" si="15"/>
        <v>158441</v>
      </c>
      <c r="R68">
        <f t="shared" ca="1" si="27"/>
        <v>25730.118082613379</v>
      </c>
      <c r="S68">
        <f t="shared" ca="1" si="28"/>
        <v>63026.963403162059</v>
      </c>
      <c r="T68">
        <f t="shared" ca="1" si="29"/>
        <v>788877.04408700368</v>
      </c>
      <c r="U68">
        <f t="shared" ca="1" si="30"/>
        <v>187362.3335644714</v>
      </c>
      <c r="V68">
        <f t="shared" ca="1" si="31"/>
        <v>601514.71052253223</v>
      </c>
      <c r="X68">
        <f t="shared" ca="1" si="23"/>
        <v>0</v>
      </c>
      <c r="Y68">
        <f t="shared" ca="1" si="24"/>
        <v>1</v>
      </c>
    </row>
    <row r="69" spans="2:25" x14ac:dyDescent="0.35">
      <c r="B69">
        <f t="shared" ref="B69:B132" ca="1" si="32">RANDBETWEEN(1,2)</f>
        <v>2</v>
      </c>
      <c r="C69" t="str">
        <f t="shared" ref="C69:C132" ca="1" si="33">IF(B69=1,"Man", "Woman")</f>
        <v>Woman</v>
      </c>
      <c r="D69">
        <f t="shared" ref="D69:D132" ca="1" si="34">RANDBETWEEN(25,45)</f>
        <v>38</v>
      </c>
      <c r="E69">
        <f t="shared" ref="E69:E132" ca="1" si="35">RANDBETWEEN(1,6)</f>
        <v>1</v>
      </c>
      <c r="F69" t="str">
        <f t="shared" ref="F69:F132" ca="1" si="36">VLOOKUP(E69,$AA$4:$AB$9,2)</f>
        <v>Health</v>
      </c>
      <c r="G69">
        <f t="shared" ref="G69:G132" ca="1" si="37">RANDBETWEEN(1,5)</f>
        <v>4</v>
      </c>
      <c r="H69" t="str">
        <f t="shared" ref="H69:H132" ca="1" si="38">VLOOKUP(G69,$AA$11:$AB$15,2)</f>
        <v>College</v>
      </c>
      <c r="I69">
        <f t="shared" ref="I69:I132" ca="1" si="39">RANDBETWEEN(1,4)</f>
        <v>3</v>
      </c>
      <c r="J69">
        <f t="shared" ref="J69:J132" ca="1" si="40">RANDBETWEEN(1,3)</f>
        <v>2</v>
      </c>
      <c r="K69">
        <f t="shared" ref="K69:K132" ca="1" si="41">RANDBETWEEN(25000,90000)</f>
        <v>69672</v>
      </c>
      <c r="L69">
        <f t="shared" ref="L69:L132" ca="1" si="42">RANDBETWEEN(1,13)</f>
        <v>2</v>
      </c>
      <c r="M69" t="str">
        <f t="shared" ref="M69:M132" ca="1" si="43">VLOOKUP(L69,$AA$17:$AB$29,2)</f>
        <v>BC</v>
      </c>
      <c r="N69">
        <f t="shared" ca="1" si="25"/>
        <v>418032</v>
      </c>
      <c r="O69">
        <f t="shared" ref="O69:O132" ca="1" si="44">RAND()*N69</f>
        <v>181576.28254367801</v>
      </c>
      <c r="P69">
        <f t="shared" ca="1" si="26"/>
        <v>49464.166103899552</v>
      </c>
      <c r="Q69">
        <f t="shared" ref="Q69:Q132" ca="1" si="45">RANDBETWEEN(0,P69)</f>
        <v>38098</v>
      </c>
      <c r="R69">
        <f t="shared" ca="1" si="27"/>
        <v>13298.489840804961</v>
      </c>
      <c r="S69">
        <f t="shared" ca="1" si="28"/>
        <v>84949.027168559434</v>
      </c>
      <c r="T69">
        <f t="shared" ca="1" si="29"/>
        <v>552445.19327245897</v>
      </c>
      <c r="U69">
        <f t="shared" ca="1" si="30"/>
        <v>232972.77238448296</v>
      </c>
      <c r="V69">
        <f t="shared" ca="1" si="31"/>
        <v>319472.42088797601</v>
      </c>
      <c r="X69">
        <f t="shared" ca="1" si="23"/>
        <v>0</v>
      </c>
      <c r="Y69">
        <f t="shared" ca="1" si="24"/>
        <v>1</v>
      </c>
    </row>
    <row r="70" spans="2:25" x14ac:dyDescent="0.35">
      <c r="B70">
        <f t="shared" ca="1" si="32"/>
        <v>1</v>
      </c>
      <c r="C70" t="str">
        <f t="shared" ca="1" si="33"/>
        <v>Man</v>
      </c>
      <c r="D70">
        <f t="shared" ca="1" si="34"/>
        <v>40</v>
      </c>
      <c r="E70">
        <f t="shared" ca="1" si="35"/>
        <v>2</v>
      </c>
      <c r="F70" t="str">
        <f t="shared" ca="1" si="36"/>
        <v>Construction</v>
      </c>
      <c r="G70">
        <f t="shared" ca="1" si="37"/>
        <v>3</v>
      </c>
      <c r="H70" t="str">
        <f t="shared" ca="1" si="38"/>
        <v>Technical</v>
      </c>
      <c r="I70">
        <f t="shared" ca="1" si="39"/>
        <v>2</v>
      </c>
      <c r="J70">
        <f t="shared" ca="1" si="40"/>
        <v>1</v>
      </c>
      <c r="K70">
        <f t="shared" ca="1" si="41"/>
        <v>75826</v>
      </c>
      <c r="L70">
        <f t="shared" ca="1" si="42"/>
        <v>6</v>
      </c>
      <c r="M70" t="str">
        <f t="shared" ca="1" si="43"/>
        <v>SA</v>
      </c>
      <c r="N70">
        <f t="shared" ca="1" si="25"/>
        <v>303304</v>
      </c>
      <c r="O70">
        <f t="shared" ca="1" si="44"/>
        <v>187839.31853663753</v>
      </c>
      <c r="P70">
        <f t="shared" ca="1" si="26"/>
        <v>1068.664486609933</v>
      </c>
      <c r="Q70">
        <f t="shared" ca="1" si="45"/>
        <v>523</v>
      </c>
      <c r="R70">
        <f t="shared" ca="1" si="27"/>
        <v>20175.110710074387</v>
      </c>
      <c r="S70">
        <f t="shared" ca="1" si="28"/>
        <v>83429.0835334023</v>
      </c>
      <c r="T70">
        <f t="shared" ca="1" si="29"/>
        <v>387801.74802001222</v>
      </c>
      <c r="U70">
        <f t="shared" ca="1" si="30"/>
        <v>208537.42924671192</v>
      </c>
      <c r="V70">
        <f t="shared" ca="1" si="31"/>
        <v>179264.3187733003</v>
      </c>
      <c r="X70">
        <f t="shared" ca="1" si="23"/>
        <v>0</v>
      </c>
      <c r="Y70">
        <f t="shared" ca="1" si="24"/>
        <v>1</v>
      </c>
    </row>
    <row r="71" spans="2:25" x14ac:dyDescent="0.35">
      <c r="B71">
        <f t="shared" ca="1" si="32"/>
        <v>1</v>
      </c>
      <c r="C71" t="str">
        <f t="shared" ca="1" si="33"/>
        <v>Man</v>
      </c>
      <c r="D71">
        <f t="shared" ca="1" si="34"/>
        <v>29</v>
      </c>
      <c r="E71">
        <f t="shared" ca="1" si="35"/>
        <v>4</v>
      </c>
      <c r="F71" t="str">
        <f t="shared" ca="1" si="36"/>
        <v>IT</v>
      </c>
      <c r="G71">
        <f t="shared" ca="1" si="37"/>
        <v>2</v>
      </c>
      <c r="H71" t="str">
        <f t="shared" ca="1" si="38"/>
        <v>University</v>
      </c>
      <c r="I71">
        <f t="shared" ca="1" si="39"/>
        <v>4</v>
      </c>
      <c r="J71">
        <f t="shared" ca="1" si="40"/>
        <v>3</v>
      </c>
      <c r="K71">
        <f t="shared" ca="1" si="41"/>
        <v>89508</v>
      </c>
      <c r="L71">
        <f t="shared" ca="1" si="42"/>
        <v>9</v>
      </c>
      <c r="M71" t="str">
        <f t="shared" ca="1" si="43"/>
        <v>QC</v>
      </c>
      <c r="N71">
        <f t="shared" ca="1" si="25"/>
        <v>358032</v>
      </c>
      <c r="O71">
        <f t="shared" ca="1" si="44"/>
        <v>121990.96829126406</v>
      </c>
      <c r="P71">
        <f t="shared" ca="1" si="26"/>
        <v>199410.88024617429</v>
      </c>
      <c r="Q71">
        <f t="shared" ca="1" si="45"/>
        <v>60598</v>
      </c>
      <c r="R71">
        <f t="shared" ca="1" si="27"/>
        <v>71764.478008138118</v>
      </c>
      <c r="S71">
        <f t="shared" ca="1" si="28"/>
        <v>16124.041583661698</v>
      </c>
      <c r="T71">
        <f t="shared" ca="1" si="29"/>
        <v>573566.92182983598</v>
      </c>
      <c r="U71">
        <f t="shared" ca="1" si="30"/>
        <v>254353.44629940216</v>
      </c>
      <c r="V71">
        <f t="shared" ca="1" si="31"/>
        <v>319213.47553043382</v>
      </c>
      <c r="X71">
        <f t="shared" ca="1" si="23"/>
        <v>1</v>
      </c>
      <c r="Y71">
        <f t="shared" ca="1" si="24"/>
        <v>0</v>
      </c>
    </row>
    <row r="72" spans="2:25" x14ac:dyDescent="0.35">
      <c r="B72">
        <f t="shared" ca="1" si="32"/>
        <v>1</v>
      </c>
      <c r="C72" t="str">
        <f t="shared" ca="1" si="33"/>
        <v>Man</v>
      </c>
      <c r="D72">
        <f t="shared" ca="1" si="34"/>
        <v>29</v>
      </c>
      <c r="E72">
        <f t="shared" ca="1" si="35"/>
        <v>5</v>
      </c>
      <c r="F72" t="str">
        <f t="shared" ca="1" si="36"/>
        <v>General work</v>
      </c>
      <c r="G72">
        <f t="shared" ca="1" si="37"/>
        <v>3</v>
      </c>
      <c r="H72" t="str">
        <f t="shared" ca="1" si="38"/>
        <v>Technical</v>
      </c>
      <c r="I72">
        <f t="shared" ca="1" si="39"/>
        <v>3</v>
      </c>
      <c r="J72">
        <f t="shared" ca="1" si="40"/>
        <v>1</v>
      </c>
      <c r="K72">
        <f t="shared" ca="1" si="41"/>
        <v>60781</v>
      </c>
      <c r="L72">
        <f t="shared" ca="1" si="42"/>
        <v>13</v>
      </c>
      <c r="M72" t="str">
        <f t="shared" ca="1" si="43"/>
        <v>NS</v>
      </c>
      <c r="N72">
        <f t="shared" ca="1" si="25"/>
        <v>243124</v>
      </c>
      <c r="O72">
        <f t="shared" ca="1" si="44"/>
        <v>212403.0347509048</v>
      </c>
      <c r="P72">
        <f t="shared" ca="1" si="26"/>
        <v>30281.210457920435</v>
      </c>
      <c r="Q72">
        <f t="shared" ca="1" si="45"/>
        <v>23279</v>
      </c>
      <c r="R72">
        <f t="shared" ca="1" si="27"/>
        <v>41479.370225411934</v>
      </c>
      <c r="S72">
        <f t="shared" ca="1" si="28"/>
        <v>72438.747696409773</v>
      </c>
      <c r="T72">
        <f t="shared" ca="1" si="29"/>
        <v>345843.9581543302</v>
      </c>
      <c r="U72">
        <f t="shared" ca="1" si="30"/>
        <v>277161.40497631673</v>
      </c>
      <c r="V72">
        <f t="shared" ca="1" si="31"/>
        <v>68682.553178013477</v>
      </c>
      <c r="X72">
        <f t="shared" ca="1" si="23"/>
        <v>1</v>
      </c>
      <c r="Y72">
        <f t="shared" ca="1" si="24"/>
        <v>0</v>
      </c>
    </row>
    <row r="73" spans="2:25" x14ac:dyDescent="0.35">
      <c r="B73">
        <f t="shared" ca="1" si="32"/>
        <v>2</v>
      </c>
      <c r="C73" t="str">
        <f t="shared" ca="1" si="33"/>
        <v>Woman</v>
      </c>
      <c r="D73">
        <f t="shared" ca="1" si="34"/>
        <v>40</v>
      </c>
      <c r="E73">
        <f t="shared" ca="1" si="35"/>
        <v>4</v>
      </c>
      <c r="F73" t="str">
        <f t="shared" ca="1" si="36"/>
        <v>IT</v>
      </c>
      <c r="G73">
        <f t="shared" ca="1" si="37"/>
        <v>1</v>
      </c>
      <c r="H73" t="str">
        <f t="shared" ca="1" si="38"/>
        <v>High School</v>
      </c>
      <c r="I73">
        <f t="shared" ca="1" si="39"/>
        <v>2</v>
      </c>
      <c r="J73">
        <f t="shared" ca="1" si="40"/>
        <v>1</v>
      </c>
      <c r="K73">
        <f t="shared" ca="1" si="41"/>
        <v>87893</v>
      </c>
      <c r="L73">
        <f t="shared" ca="1" si="42"/>
        <v>8</v>
      </c>
      <c r="M73" t="str">
        <f t="shared" ca="1" si="43"/>
        <v>ON</v>
      </c>
      <c r="N73">
        <f t="shared" ca="1" si="25"/>
        <v>527358</v>
      </c>
      <c r="O73">
        <f t="shared" ca="1" si="44"/>
        <v>234851.78834792521</v>
      </c>
      <c r="P73">
        <f t="shared" ca="1" si="26"/>
        <v>22943.516618750386</v>
      </c>
      <c r="Q73">
        <f t="shared" ca="1" si="45"/>
        <v>8596</v>
      </c>
      <c r="R73">
        <f t="shared" ca="1" si="27"/>
        <v>55461.255956659486</v>
      </c>
      <c r="S73">
        <f t="shared" ca="1" si="28"/>
        <v>27324.926479104841</v>
      </c>
      <c r="T73">
        <f t="shared" ca="1" si="29"/>
        <v>577626.4430978552</v>
      </c>
      <c r="U73">
        <f t="shared" ca="1" si="30"/>
        <v>298909.04430458468</v>
      </c>
      <c r="V73">
        <f t="shared" ca="1" si="31"/>
        <v>278717.39879327052</v>
      </c>
      <c r="X73">
        <f t="shared" ca="1" si="23"/>
        <v>1</v>
      </c>
      <c r="Y73">
        <f t="shared" ca="1" si="24"/>
        <v>0</v>
      </c>
    </row>
    <row r="74" spans="2:25" x14ac:dyDescent="0.35">
      <c r="B74">
        <f t="shared" ca="1" si="32"/>
        <v>1</v>
      </c>
      <c r="C74" t="str">
        <f t="shared" ca="1" si="33"/>
        <v>Man</v>
      </c>
      <c r="D74">
        <f t="shared" ca="1" si="34"/>
        <v>41</v>
      </c>
      <c r="E74">
        <f t="shared" ca="1" si="35"/>
        <v>5</v>
      </c>
      <c r="F74" t="str">
        <f t="shared" ca="1" si="36"/>
        <v>General work</v>
      </c>
      <c r="G74">
        <f t="shared" ca="1" si="37"/>
        <v>4</v>
      </c>
      <c r="H74" t="str">
        <f t="shared" ca="1" si="38"/>
        <v>College</v>
      </c>
      <c r="I74">
        <f t="shared" ca="1" si="39"/>
        <v>4</v>
      </c>
      <c r="J74">
        <f t="shared" ca="1" si="40"/>
        <v>1</v>
      </c>
      <c r="K74">
        <f t="shared" ca="1" si="41"/>
        <v>75409</v>
      </c>
      <c r="L74">
        <f t="shared" ca="1" si="42"/>
        <v>10</v>
      </c>
      <c r="M74" t="str">
        <f t="shared" ca="1" si="43"/>
        <v>NF</v>
      </c>
      <c r="N74">
        <f t="shared" ca="1" si="25"/>
        <v>377045</v>
      </c>
      <c r="O74">
        <f t="shared" ca="1" si="44"/>
        <v>227344.49323621698</v>
      </c>
      <c r="P74">
        <f t="shared" ca="1" si="26"/>
        <v>53736.396810111662</v>
      </c>
      <c r="Q74">
        <f t="shared" ca="1" si="45"/>
        <v>52911</v>
      </c>
      <c r="R74">
        <f t="shared" ca="1" si="27"/>
        <v>40686.573858882504</v>
      </c>
      <c r="S74">
        <f t="shared" ca="1" si="28"/>
        <v>47483.804536189891</v>
      </c>
      <c r="T74">
        <f t="shared" ca="1" si="29"/>
        <v>478265.20134630153</v>
      </c>
      <c r="U74">
        <f t="shared" ca="1" si="30"/>
        <v>320942.06709509948</v>
      </c>
      <c r="V74">
        <f t="shared" ca="1" si="31"/>
        <v>157323.13425120205</v>
      </c>
      <c r="X74">
        <f t="shared" ca="1" si="23"/>
        <v>0</v>
      </c>
      <c r="Y74">
        <f t="shared" ca="1" si="24"/>
        <v>1</v>
      </c>
    </row>
    <row r="75" spans="2:25" x14ac:dyDescent="0.35">
      <c r="B75">
        <f t="shared" ca="1" si="32"/>
        <v>1</v>
      </c>
      <c r="C75" t="str">
        <f t="shared" ca="1" si="33"/>
        <v>Man</v>
      </c>
      <c r="D75">
        <f t="shared" ca="1" si="34"/>
        <v>44</v>
      </c>
      <c r="E75">
        <f t="shared" ca="1" si="35"/>
        <v>5</v>
      </c>
      <c r="F75" t="str">
        <f t="shared" ca="1" si="36"/>
        <v>General work</v>
      </c>
      <c r="G75">
        <f t="shared" ca="1" si="37"/>
        <v>4</v>
      </c>
      <c r="H75" t="str">
        <f t="shared" ca="1" si="38"/>
        <v>College</v>
      </c>
      <c r="I75">
        <f t="shared" ca="1" si="39"/>
        <v>1</v>
      </c>
      <c r="J75">
        <f t="shared" ca="1" si="40"/>
        <v>3</v>
      </c>
      <c r="K75">
        <f t="shared" ca="1" si="41"/>
        <v>44685</v>
      </c>
      <c r="L75">
        <f t="shared" ca="1" si="42"/>
        <v>8</v>
      </c>
      <c r="M75" t="str">
        <f t="shared" ca="1" si="43"/>
        <v>ON</v>
      </c>
      <c r="N75">
        <f t="shared" ca="1" si="25"/>
        <v>223425</v>
      </c>
      <c r="O75">
        <f t="shared" ca="1" si="44"/>
        <v>194164.06632855695</v>
      </c>
      <c r="P75">
        <f t="shared" ca="1" si="26"/>
        <v>105573.90017583479</v>
      </c>
      <c r="Q75">
        <f t="shared" ca="1" si="45"/>
        <v>86470</v>
      </c>
      <c r="R75">
        <f t="shared" ca="1" si="27"/>
        <v>39470.175230707115</v>
      </c>
      <c r="S75">
        <f t="shared" ca="1" si="28"/>
        <v>18159.954800389518</v>
      </c>
      <c r="T75">
        <f t="shared" ca="1" si="29"/>
        <v>347158.85497622431</v>
      </c>
      <c r="U75">
        <f t="shared" ca="1" si="30"/>
        <v>320104.24155926408</v>
      </c>
      <c r="V75">
        <f t="shared" ca="1" si="31"/>
        <v>27054.61341696023</v>
      </c>
      <c r="X75">
        <f t="shared" ref="X75:X138" ca="1" si="46">IF(C74="Man",1,0)</f>
        <v>1</v>
      </c>
      <c r="Y75">
        <f t="shared" ref="Y75:Y138" ca="1" si="47">IF(C74="Woman",1,0)</f>
        <v>0</v>
      </c>
    </row>
    <row r="76" spans="2:25" x14ac:dyDescent="0.35">
      <c r="B76">
        <f t="shared" ca="1" si="32"/>
        <v>2</v>
      </c>
      <c r="C76" t="str">
        <f t="shared" ca="1" si="33"/>
        <v>Woman</v>
      </c>
      <c r="D76">
        <f t="shared" ca="1" si="34"/>
        <v>42</v>
      </c>
      <c r="E76">
        <f t="shared" ca="1" si="35"/>
        <v>2</v>
      </c>
      <c r="F76" t="str">
        <f t="shared" ca="1" si="36"/>
        <v>Construction</v>
      </c>
      <c r="G76">
        <f t="shared" ca="1" si="37"/>
        <v>2</v>
      </c>
      <c r="H76" t="str">
        <f t="shared" ca="1" si="38"/>
        <v>University</v>
      </c>
      <c r="I76">
        <f t="shared" ca="1" si="39"/>
        <v>3</v>
      </c>
      <c r="J76">
        <f t="shared" ca="1" si="40"/>
        <v>3</v>
      </c>
      <c r="K76">
        <f t="shared" ca="1" si="41"/>
        <v>70264</v>
      </c>
      <c r="L76">
        <f t="shared" ca="1" si="42"/>
        <v>12</v>
      </c>
      <c r="M76" t="str">
        <f t="shared" ca="1" si="43"/>
        <v>PE</v>
      </c>
      <c r="N76">
        <f t="shared" ca="1" si="25"/>
        <v>421584</v>
      </c>
      <c r="O76">
        <f t="shared" ca="1" si="44"/>
        <v>413948.21469538647</v>
      </c>
      <c r="P76">
        <f t="shared" ca="1" si="26"/>
        <v>10763.926685436085</v>
      </c>
      <c r="Q76">
        <f t="shared" ca="1" si="45"/>
        <v>4439</v>
      </c>
      <c r="R76">
        <f t="shared" ca="1" si="27"/>
        <v>10166.598241440661</v>
      </c>
      <c r="S76">
        <f t="shared" ca="1" si="28"/>
        <v>71470.121960212331</v>
      </c>
      <c r="T76">
        <f t="shared" ca="1" si="29"/>
        <v>503818.04864564841</v>
      </c>
      <c r="U76">
        <f t="shared" ca="1" si="30"/>
        <v>428553.81293682713</v>
      </c>
      <c r="V76">
        <f t="shared" ca="1" si="31"/>
        <v>75264.235708821274</v>
      </c>
      <c r="X76">
        <f t="shared" ca="1" si="46"/>
        <v>1</v>
      </c>
      <c r="Y76">
        <f t="shared" ca="1" si="47"/>
        <v>0</v>
      </c>
    </row>
    <row r="77" spans="2:25" x14ac:dyDescent="0.35">
      <c r="B77">
        <f t="shared" ca="1" si="32"/>
        <v>2</v>
      </c>
      <c r="C77" t="str">
        <f t="shared" ca="1" si="33"/>
        <v>Woman</v>
      </c>
      <c r="D77">
        <f t="shared" ca="1" si="34"/>
        <v>39</v>
      </c>
      <c r="E77">
        <f t="shared" ca="1" si="35"/>
        <v>5</v>
      </c>
      <c r="F77" t="str">
        <f t="shared" ca="1" si="36"/>
        <v>General work</v>
      </c>
      <c r="G77">
        <f t="shared" ca="1" si="37"/>
        <v>5</v>
      </c>
      <c r="H77" t="str">
        <f t="shared" ca="1" si="38"/>
        <v>Other</v>
      </c>
      <c r="I77">
        <f t="shared" ca="1" si="39"/>
        <v>2</v>
      </c>
      <c r="J77">
        <f t="shared" ca="1" si="40"/>
        <v>3</v>
      </c>
      <c r="K77">
        <f t="shared" ca="1" si="41"/>
        <v>67142</v>
      </c>
      <c r="L77">
        <f t="shared" ca="1" si="42"/>
        <v>10</v>
      </c>
      <c r="M77" t="str">
        <f t="shared" ca="1" si="43"/>
        <v>NF</v>
      </c>
      <c r="N77">
        <f t="shared" ca="1" si="25"/>
        <v>402852</v>
      </c>
      <c r="O77">
        <f t="shared" ca="1" si="44"/>
        <v>143271.55238284645</v>
      </c>
      <c r="P77">
        <f t="shared" ca="1" si="26"/>
        <v>17183.310727205288</v>
      </c>
      <c r="Q77">
        <f t="shared" ca="1" si="45"/>
        <v>15736</v>
      </c>
      <c r="R77">
        <f t="shared" ca="1" si="27"/>
        <v>13620.777710932693</v>
      </c>
      <c r="S77">
        <f t="shared" ca="1" si="28"/>
        <v>4539.7868507464982</v>
      </c>
      <c r="T77">
        <f t="shared" ca="1" si="29"/>
        <v>424575.09757795179</v>
      </c>
      <c r="U77">
        <f t="shared" ca="1" si="30"/>
        <v>172628.33009377914</v>
      </c>
      <c r="V77">
        <f t="shared" ca="1" si="31"/>
        <v>251946.76748417265</v>
      </c>
      <c r="X77">
        <f t="shared" ca="1" si="46"/>
        <v>0</v>
      </c>
      <c r="Y77">
        <f t="shared" ca="1" si="47"/>
        <v>1</v>
      </c>
    </row>
    <row r="78" spans="2:25" x14ac:dyDescent="0.35">
      <c r="B78">
        <f t="shared" ca="1" si="32"/>
        <v>1</v>
      </c>
      <c r="C78" t="str">
        <f t="shared" ca="1" si="33"/>
        <v>Man</v>
      </c>
      <c r="D78">
        <f t="shared" ca="1" si="34"/>
        <v>42</v>
      </c>
      <c r="E78">
        <f t="shared" ca="1" si="35"/>
        <v>1</v>
      </c>
      <c r="F78" t="str">
        <f t="shared" ca="1" si="36"/>
        <v>Health</v>
      </c>
      <c r="G78">
        <f t="shared" ca="1" si="37"/>
        <v>2</v>
      </c>
      <c r="H78" t="str">
        <f t="shared" ca="1" si="38"/>
        <v>University</v>
      </c>
      <c r="I78">
        <f t="shared" ca="1" si="39"/>
        <v>4</v>
      </c>
      <c r="J78">
        <f t="shared" ca="1" si="40"/>
        <v>1</v>
      </c>
      <c r="K78">
        <f t="shared" ca="1" si="41"/>
        <v>62333</v>
      </c>
      <c r="L78">
        <f t="shared" ca="1" si="42"/>
        <v>8</v>
      </c>
      <c r="M78" t="str">
        <f t="shared" ca="1" si="43"/>
        <v>ON</v>
      </c>
      <c r="N78">
        <f t="shared" ca="1" si="25"/>
        <v>311665</v>
      </c>
      <c r="O78">
        <f t="shared" ca="1" si="44"/>
        <v>150871.35508555366</v>
      </c>
      <c r="P78">
        <f t="shared" ca="1" si="26"/>
        <v>41029.584730120783</v>
      </c>
      <c r="Q78">
        <f t="shared" ca="1" si="45"/>
        <v>39154</v>
      </c>
      <c r="R78">
        <f t="shared" ca="1" si="27"/>
        <v>12112.987554712334</v>
      </c>
      <c r="S78">
        <f t="shared" ca="1" si="28"/>
        <v>54689.480013829161</v>
      </c>
      <c r="T78">
        <f t="shared" ca="1" si="29"/>
        <v>407384.06474394992</v>
      </c>
      <c r="U78">
        <f t="shared" ca="1" si="30"/>
        <v>202138.342640266</v>
      </c>
      <c r="V78">
        <f t="shared" ca="1" si="31"/>
        <v>205245.72210368392</v>
      </c>
      <c r="X78">
        <f t="shared" ca="1" si="46"/>
        <v>0</v>
      </c>
      <c r="Y78">
        <f t="shared" ca="1" si="47"/>
        <v>1</v>
      </c>
    </row>
    <row r="79" spans="2:25" x14ac:dyDescent="0.35">
      <c r="B79">
        <f t="shared" ca="1" si="32"/>
        <v>2</v>
      </c>
      <c r="C79" t="str">
        <f t="shared" ca="1" si="33"/>
        <v>Woman</v>
      </c>
      <c r="D79">
        <f t="shared" ca="1" si="34"/>
        <v>34</v>
      </c>
      <c r="E79">
        <f t="shared" ca="1" si="35"/>
        <v>3</v>
      </c>
      <c r="F79" t="str">
        <f t="shared" ca="1" si="36"/>
        <v>Teaching</v>
      </c>
      <c r="G79">
        <f t="shared" ca="1" si="37"/>
        <v>2</v>
      </c>
      <c r="H79" t="str">
        <f t="shared" ca="1" si="38"/>
        <v>University</v>
      </c>
      <c r="I79">
        <f t="shared" ca="1" si="39"/>
        <v>2</v>
      </c>
      <c r="J79">
        <f t="shared" ca="1" si="40"/>
        <v>1</v>
      </c>
      <c r="K79">
        <f t="shared" ca="1" si="41"/>
        <v>85235</v>
      </c>
      <c r="L79">
        <f t="shared" ca="1" si="42"/>
        <v>1</v>
      </c>
      <c r="M79" t="str">
        <f t="shared" ca="1" si="43"/>
        <v>Yukon</v>
      </c>
      <c r="N79">
        <f t="shared" ca="1" si="25"/>
        <v>426175</v>
      </c>
      <c r="O79">
        <f t="shared" ca="1" si="44"/>
        <v>61264.988898351556</v>
      </c>
      <c r="P79">
        <f t="shared" ca="1" si="26"/>
        <v>8536.2556784966055</v>
      </c>
      <c r="Q79">
        <f t="shared" ca="1" si="45"/>
        <v>1915</v>
      </c>
      <c r="R79">
        <f t="shared" ca="1" si="27"/>
        <v>25341.706841213538</v>
      </c>
      <c r="S79">
        <f t="shared" ca="1" si="28"/>
        <v>29139.302204211846</v>
      </c>
      <c r="T79">
        <f t="shared" ca="1" si="29"/>
        <v>463850.55788270844</v>
      </c>
      <c r="U79">
        <f t="shared" ca="1" si="30"/>
        <v>88521.695739565097</v>
      </c>
      <c r="V79">
        <f t="shared" ca="1" si="31"/>
        <v>375328.86214314331</v>
      </c>
      <c r="X79">
        <f t="shared" ca="1" si="46"/>
        <v>1</v>
      </c>
      <c r="Y79">
        <f t="shared" ca="1" si="47"/>
        <v>0</v>
      </c>
    </row>
    <row r="80" spans="2:25" x14ac:dyDescent="0.35">
      <c r="B80">
        <f t="shared" ca="1" si="32"/>
        <v>1</v>
      </c>
      <c r="C80" t="str">
        <f t="shared" ca="1" si="33"/>
        <v>Man</v>
      </c>
      <c r="D80">
        <f t="shared" ca="1" si="34"/>
        <v>36</v>
      </c>
      <c r="E80">
        <f t="shared" ca="1" si="35"/>
        <v>6</v>
      </c>
      <c r="F80" t="str">
        <f t="shared" ca="1" si="36"/>
        <v>agricuture</v>
      </c>
      <c r="G80">
        <f t="shared" ca="1" si="37"/>
        <v>1</v>
      </c>
      <c r="H80" t="str">
        <f t="shared" ca="1" si="38"/>
        <v>High School</v>
      </c>
      <c r="I80">
        <f t="shared" ca="1" si="39"/>
        <v>1</v>
      </c>
      <c r="J80">
        <f t="shared" ca="1" si="40"/>
        <v>3</v>
      </c>
      <c r="K80">
        <f t="shared" ca="1" si="41"/>
        <v>67157</v>
      </c>
      <c r="L80">
        <f t="shared" ca="1" si="42"/>
        <v>12</v>
      </c>
      <c r="M80" t="str">
        <f t="shared" ca="1" si="43"/>
        <v>PE</v>
      </c>
      <c r="N80">
        <f t="shared" ca="1" si="25"/>
        <v>335785</v>
      </c>
      <c r="O80">
        <f t="shared" ca="1" si="44"/>
        <v>220241.39818215734</v>
      </c>
      <c r="P80">
        <f t="shared" ca="1" si="26"/>
        <v>118063.96990666261</v>
      </c>
      <c r="Q80">
        <f t="shared" ca="1" si="45"/>
        <v>77295</v>
      </c>
      <c r="R80">
        <f t="shared" ca="1" si="27"/>
        <v>12610.018062586176</v>
      </c>
      <c r="S80">
        <f t="shared" ca="1" si="28"/>
        <v>8961.8333338349948</v>
      </c>
      <c r="T80">
        <f t="shared" ca="1" si="29"/>
        <v>462810.8032404976</v>
      </c>
      <c r="U80">
        <f t="shared" ca="1" si="30"/>
        <v>310146.41624474351</v>
      </c>
      <c r="V80">
        <f t="shared" ca="1" si="31"/>
        <v>152664.38699575409</v>
      </c>
      <c r="X80">
        <f t="shared" ca="1" si="46"/>
        <v>0</v>
      </c>
      <c r="Y80">
        <f t="shared" ca="1" si="47"/>
        <v>1</v>
      </c>
    </row>
    <row r="81" spans="2:25" x14ac:dyDescent="0.35">
      <c r="B81">
        <f t="shared" ca="1" si="32"/>
        <v>1</v>
      </c>
      <c r="C81" t="str">
        <f t="shared" ca="1" si="33"/>
        <v>Man</v>
      </c>
      <c r="D81">
        <f t="shared" ca="1" si="34"/>
        <v>36</v>
      </c>
      <c r="E81">
        <f t="shared" ca="1" si="35"/>
        <v>5</v>
      </c>
      <c r="F81" t="str">
        <f t="shared" ca="1" si="36"/>
        <v>General work</v>
      </c>
      <c r="G81">
        <f t="shared" ca="1" si="37"/>
        <v>2</v>
      </c>
      <c r="H81" t="str">
        <f t="shared" ca="1" si="38"/>
        <v>University</v>
      </c>
      <c r="I81">
        <f t="shared" ca="1" si="39"/>
        <v>1</v>
      </c>
      <c r="J81">
        <f t="shared" ca="1" si="40"/>
        <v>2</v>
      </c>
      <c r="K81">
        <f t="shared" ca="1" si="41"/>
        <v>88152</v>
      </c>
      <c r="L81">
        <f t="shared" ca="1" si="42"/>
        <v>11</v>
      </c>
      <c r="M81" t="str">
        <f t="shared" ca="1" si="43"/>
        <v>NB</v>
      </c>
      <c r="N81">
        <f t="shared" ref="N81:N144" ca="1" si="48">K81*RANDBETWEEN(3,6)</f>
        <v>528912</v>
      </c>
      <c r="O81">
        <f t="shared" ca="1" si="44"/>
        <v>317871.21024531015</v>
      </c>
      <c r="P81">
        <f t="shared" ref="P81:P144" ca="1" si="49">J81*RAND()*K81</f>
        <v>166854.45273398934</v>
      </c>
      <c r="Q81">
        <f t="shared" ca="1" si="45"/>
        <v>68725</v>
      </c>
      <c r="R81">
        <f t="shared" ref="R81:R144" ca="1" si="50">RAND()*K81</f>
        <v>77174.891341229406</v>
      </c>
      <c r="S81">
        <f t="shared" ref="S81:S144" ca="1" si="51">RAND()*K81*1.5</f>
        <v>154.80276660298398</v>
      </c>
      <c r="T81">
        <f t="shared" ref="T81:T144" ca="1" si="52">N81+P81+S81</f>
        <v>695921.25550059229</v>
      </c>
      <c r="U81">
        <f t="shared" ref="U81:U144" ca="1" si="53">O81+Q81+R81</f>
        <v>463771.10158653953</v>
      </c>
      <c r="V81">
        <f t="shared" ref="V81:V144" ca="1" si="54">T81-U81</f>
        <v>232150.15391405276</v>
      </c>
      <c r="X81">
        <f t="shared" ca="1" si="46"/>
        <v>1</v>
      </c>
      <c r="Y81">
        <f t="shared" ca="1" si="47"/>
        <v>0</v>
      </c>
    </row>
    <row r="82" spans="2:25" x14ac:dyDescent="0.35">
      <c r="B82">
        <f t="shared" ca="1" si="32"/>
        <v>2</v>
      </c>
      <c r="C82" t="str">
        <f t="shared" ca="1" si="33"/>
        <v>Woman</v>
      </c>
      <c r="D82">
        <f t="shared" ca="1" si="34"/>
        <v>26</v>
      </c>
      <c r="E82">
        <f t="shared" ca="1" si="35"/>
        <v>5</v>
      </c>
      <c r="F82" t="str">
        <f t="shared" ca="1" si="36"/>
        <v>General work</v>
      </c>
      <c r="G82">
        <f t="shared" ca="1" si="37"/>
        <v>3</v>
      </c>
      <c r="H82" t="str">
        <f t="shared" ca="1" si="38"/>
        <v>Technical</v>
      </c>
      <c r="I82">
        <f t="shared" ca="1" si="39"/>
        <v>2</v>
      </c>
      <c r="J82">
        <f t="shared" ca="1" si="40"/>
        <v>2</v>
      </c>
      <c r="K82">
        <f t="shared" ca="1" si="41"/>
        <v>75030</v>
      </c>
      <c r="L82">
        <f t="shared" ca="1" si="42"/>
        <v>7</v>
      </c>
      <c r="M82" t="str">
        <f t="shared" ca="1" si="43"/>
        <v>MA</v>
      </c>
      <c r="N82">
        <f t="shared" ca="1" si="48"/>
        <v>300120</v>
      </c>
      <c r="O82">
        <f t="shared" ca="1" si="44"/>
        <v>157070.13224593227</v>
      </c>
      <c r="P82">
        <f t="shared" ca="1" si="49"/>
        <v>17719.534502964474</v>
      </c>
      <c r="Q82">
        <f t="shared" ca="1" si="45"/>
        <v>3597</v>
      </c>
      <c r="R82">
        <f t="shared" ca="1" si="50"/>
        <v>28277.497498166664</v>
      </c>
      <c r="S82">
        <f t="shared" ca="1" si="51"/>
        <v>76790.691878667538</v>
      </c>
      <c r="T82">
        <f t="shared" ca="1" si="52"/>
        <v>394630.22638163203</v>
      </c>
      <c r="U82">
        <f t="shared" ca="1" si="53"/>
        <v>188944.62974409893</v>
      </c>
      <c r="V82">
        <f t="shared" ca="1" si="54"/>
        <v>205685.5966375331</v>
      </c>
      <c r="X82">
        <f t="shared" ca="1" si="46"/>
        <v>1</v>
      </c>
      <c r="Y82">
        <f t="shared" ca="1" si="47"/>
        <v>0</v>
      </c>
    </row>
    <row r="83" spans="2:25" x14ac:dyDescent="0.35">
      <c r="B83">
        <f t="shared" ca="1" si="32"/>
        <v>2</v>
      </c>
      <c r="C83" t="str">
        <f t="shared" ca="1" si="33"/>
        <v>Woman</v>
      </c>
      <c r="D83">
        <f t="shared" ca="1" si="34"/>
        <v>29</v>
      </c>
      <c r="E83">
        <f t="shared" ca="1" si="35"/>
        <v>5</v>
      </c>
      <c r="F83" t="str">
        <f t="shared" ca="1" si="36"/>
        <v>General work</v>
      </c>
      <c r="G83">
        <f t="shared" ca="1" si="37"/>
        <v>1</v>
      </c>
      <c r="H83" t="str">
        <f t="shared" ca="1" si="38"/>
        <v>High School</v>
      </c>
      <c r="I83">
        <f t="shared" ca="1" si="39"/>
        <v>2</v>
      </c>
      <c r="J83">
        <f t="shared" ca="1" si="40"/>
        <v>1</v>
      </c>
      <c r="K83">
        <f t="shared" ca="1" si="41"/>
        <v>77428</v>
      </c>
      <c r="L83">
        <f t="shared" ca="1" si="42"/>
        <v>8</v>
      </c>
      <c r="M83" t="str">
        <f t="shared" ca="1" si="43"/>
        <v>ON</v>
      </c>
      <c r="N83">
        <f t="shared" ca="1" si="48"/>
        <v>387140</v>
      </c>
      <c r="O83">
        <f t="shared" ca="1" si="44"/>
        <v>28396.056821992712</v>
      </c>
      <c r="P83">
        <f t="shared" ca="1" si="49"/>
        <v>6571.909520131614</v>
      </c>
      <c r="Q83">
        <f t="shared" ca="1" si="45"/>
        <v>881</v>
      </c>
      <c r="R83">
        <f t="shared" ca="1" si="50"/>
        <v>8921.8022827951827</v>
      </c>
      <c r="S83">
        <f t="shared" ca="1" si="51"/>
        <v>90409.904421834057</v>
      </c>
      <c r="T83">
        <f t="shared" ca="1" si="52"/>
        <v>484121.81394196564</v>
      </c>
      <c r="U83">
        <f t="shared" ca="1" si="53"/>
        <v>38198.859104787894</v>
      </c>
      <c r="V83">
        <f t="shared" ca="1" si="54"/>
        <v>445922.95483717776</v>
      </c>
      <c r="X83">
        <f t="shared" ca="1" si="46"/>
        <v>0</v>
      </c>
      <c r="Y83">
        <f t="shared" ca="1" si="47"/>
        <v>1</v>
      </c>
    </row>
    <row r="84" spans="2:25" x14ac:dyDescent="0.35">
      <c r="B84">
        <f t="shared" ca="1" si="32"/>
        <v>2</v>
      </c>
      <c r="C84" t="str">
        <f t="shared" ca="1" si="33"/>
        <v>Woman</v>
      </c>
      <c r="D84">
        <f t="shared" ca="1" si="34"/>
        <v>42</v>
      </c>
      <c r="E84">
        <f t="shared" ca="1" si="35"/>
        <v>3</v>
      </c>
      <c r="F84" t="str">
        <f t="shared" ca="1" si="36"/>
        <v>Teaching</v>
      </c>
      <c r="G84">
        <f t="shared" ca="1" si="37"/>
        <v>2</v>
      </c>
      <c r="H84" t="str">
        <f t="shared" ca="1" si="38"/>
        <v>University</v>
      </c>
      <c r="I84">
        <f t="shared" ca="1" si="39"/>
        <v>1</v>
      </c>
      <c r="J84">
        <f t="shared" ca="1" si="40"/>
        <v>2</v>
      </c>
      <c r="K84">
        <f t="shared" ca="1" si="41"/>
        <v>65981</v>
      </c>
      <c r="L84">
        <f t="shared" ca="1" si="42"/>
        <v>7</v>
      </c>
      <c r="M84" t="str">
        <f t="shared" ca="1" si="43"/>
        <v>MA</v>
      </c>
      <c r="N84">
        <f t="shared" ca="1" si="48"/>
        <v>197943</v>
      </c>
      <c r="O84">
        <f t="shared" ca="1" si="44"/>
        <v>29905.394860273245</v>
      </c>
      <c r="P84">
        <f t="shared" ca="1" si="49"/>
        <v>110113.33332530603</v>
      </c>
      <c r="Q84">
        <f t="shared" ca="1" si="45"/>
        <v>95574</v>
      </c>
      <c r="R84">
        <f t="shared" ca="1" si="50"/>
        <v>58369.475871747971</v>
      </c>
      <c r="S84">
        <f t="shared" ca="1" si="51"/>
        <v>15139.921260823918</v>
      </c>
      <c r="T84">
        <f t="shared" ca="1" si="52"/>
        <v>323196.25458612991</v>
      </c>
      <c r="U84">
        <f t="shared" ca="1" si="53"/>
        <v>183848.87073202123</v>
      </c>
      <c r="V84">
        <f t="shared" ca="1" si="54"/>
        <v>139347.38385410869</v>
      </c>
      <c r="X84">
        <f t="shared" ca="1" si="46"/>
        <v>0</v>
      </c>
      <c r="Y84">
        <f t="shared" ca="1" si="47"/>
        <v>1</v>
      </c>
    </row>
    <row r="85" spans="2:25" x14ac:dyDescent="0.35">
      <c r="B85">
        <f t="shared" ca="1" si="32"/>
        <v>2</v>
      </c>
      <c r="C85" t="str">
        <f t="shared" ca="1" si="33"/>
        <v>Woman</v>
      </c>
      <c r="D85">
        <f t="shared" ca="1" si="34"/>
        <v>44</v>
      </c>
      <c r="E85">
        <f t="shared" ca="1" si="35"/>
        <v>5</v>
      </c>
      <c r="F85" t="str">
        <f t="shared" ca="1" si="36"/>
        <v>General work</v>
      </c>
      <c r="G85">
        <f t="shared" ca="1" si="37"/>
        <v>2</v>
      </c>
      <c r="H85" t="str">
        <f t="shared" ca="1" si="38"/>
        <v>University</v>
      </c>
      <c r="I85">
        <f t="shared" ca="1" si="39"/>
        <v>2</v>
      </c>
      <c r="J85">
        <f t="shared" ca="1" si="40"/>
        <v>1</v>
      </c>
      <c r="K85">
        <f t="shared" ca="1" si="41"/>
        <v>61804</v>
      </c>
      <c r="L85">
        <f t="shared" ca="1" si="42"/>
        <v>4</v>
      </c>
      <c r="M85" t="str">
        <f t="shared" ca="1" si="43"/>
        <v>AB</v>
      </c>
      <c r="N85">
        <f t="shared" ca="1" si="48"/>
        <v>309020</v>
      </c>
      <c r="O85">
        <f t="shared" ca="1" si="44"/>
        <v>267094.97408445575</v>
      </c>
      <c r="P85">
        <f t="shared" ca="1" si="49"/>
        <v>42442.260525585931</v>
      </c>
      <c r="Q85">
        <f t="shared" ca="1" si="45"/>
        <v>23311</v>
      </c>
      <c r="R85">
        <f t="shared" ca="1" si="50"/>
        <v>15721.581042846634</v>
      </c>
      <c r="S85">
        <f t="shared" ca="1" si="51"/>
        <v>67226.815339352528</v>
      </c>
      <c r="T85">
        <f t="shared" ca="1" si="52"/>
        <v>418689.07586493844</v>
      </c>
      <c r="U85">
        <f t="shared" ca="1" si="53"/>
        <v>306127.55512730236</v>
      </c>
      <c r="V85">
        <f t="shared" ca="1" si="54"/>
        <v>112561.52073763608</v>
      </c>
      <c r="X85">
        <f t="shared" ca="1" si="46"/>
        <v>0</v>
      </c>
      <c r="Y85">
        <f t="shared" ca="1" si="47"/>
        <v>1</v>
      </c>
    </row>
    <row r="86" spans="2:25" x14ac:dyDescent="0.35">
      <c r="B86">
        <f t="shared" ca="1" si="32"/>
        <v>1</v>
      </c>
      <c r="C86" t="str">
        <f t="shared" ca="1" si="33"/>
        <v>Man</v>
      </c>
      <c r="D86">
        <f t="shared" ca="1" si="34"/>
        <v>27</v>
      </c>
      <c r="E86">
        <f t="shared" ca="1" si="35"/>
        <v>5</v>
      </c>
      <c r="F86" t="str">
        <f t="shared" ca="1" si="36"/>
        <v>General work</v>
      </c>
      <c r="G86">
        <f t="shared" ca="1" si="37"/>
        <v>1</v>
      </c>
      <c r="H86" t="str">
        <f t="shared" ca="1" si="38"/>
        <v>High School</v>
      </c>
      <c r="I86">
        <f t="shared" ca="1" si="39"/>
        <v>1</v>
      </c>
      <c r="J86">
        <f t="shared" ca="1" si="40"/>
        <v>2</v>
      </c>
      <c r="K86">
        <f t="shared" ca="1" si="41"/>
        <v>85101</v>
      </c>
      <c r="L86">
        <f t="shared" ca="1" si="42"/>
        <v>1</v>
      </c>
      <c r="M86" t="str">
        <f t="shared" ca="1" si="43"/>
        <v>Yukon</v>
      </c>
      <c r="N86">
        <f t="shared" ca="1" si="48"/>
        <v>425505</v>
      </c>
      <c r="O86">
        <f t="shared" ca="1" si="44"/>
        <v>402925.88628012419</v>
      </c>
      <c r="P86">
        <f t="shared" ca="1" si="49"/>
        <v>148500.25580829041</v>
      </c>
      <c r="Q86">
        <f t="shared" ca="1" si="45"/>
        <v>122151</v>
      </c>
      <c r="R86">
        <f t="shared" ca="1" si="50"/>
        <v>23799.464617146441</v>
      </c>
      <c r="S86">
        <f t="shared" ca="1" si="51"/>
        <v>95441.518651919876</v>
      </c>
      <c r="T86">
        <f t="shared" ca="1" si="52"/>
        <v>669446.77446021035</v>
      </c>
      <c r="U86">
        <f t="shared" ca="1" si="53"/>
        <v>548876.3508972706</v>
      </c>
      <c r="V86">
        <f t="shared" ca="1" si="54"/>
        <v>120570.42356293974</v>
      </c>
      <c r="X86">
        <f t="shared" ca="1" si="46"/>
        <v>0</v>
      </c>
      <c r="Y86">
        <f t="shared" ca="1" si="47"/>
        <v>1</v>
      </c>
    </row>
    <row r="87" spans="2:25" x14ac:dyDescent="0.35">
      <c r="B87">
        <f t="shared" ca="1" si="32"/>
        <v>2</v>
      </c>
      <c r="C87" t="str">
        <f t="shared" ca="1" si="33"/>
        <v>Woman</v>
      </c>
      <c r="D87">
        <f t="shared" ca="1" si="34"/>
        <v>27</v>
      </c>
      <c r="E87">
        <f t="shared" ca="1" si="35"/>
        <v>1</v>
      </c>
      <c r="F87" t="str">
        <f t="shared" ca="1" si="36"/>
        <v>Health</v>
      </c>
      <c r="G87">
        <f t="shared" ca="1" si="37"/>
        <v>2</v>
      </c>
      <c r="H87" t="str">
        <f t="shared" ca="1" si="38"/>
        <v>University</v>
      </c>
      <c r="I87">
        <f t="shared" ca="1" si="39"/>
        <v>2</v>
      </c>
      <c r="J87">
        <f t="shared" ca="1" si="40"/>
        <v>3</v>
      </c>
      <c r="K87">
        <f t="shared" ca="1" si="41"/>
        <v>70818</v>
      </c>
      <c r="L87">
        <f t="shared" ca="1" si="42"/>
        <v>2</v>
      </c>
      <c r="M87" t="str">
        <f t="shared" ca="1" si="43"/>
        <v>BC</v>
      </c>
      <c r="N87">
        <f t="shared" ca="1" si="48"/>
        <v>212454</v>
      </c>
      <c r="O87">
        <f t="shared" ca="1" si="44"/>
        <v>56457.824422070371</v>
      </c>
      <c r="P87">
        <f t="shared" ca="1" si="49"/>
        <v>187650.63989962291</v>
      </c>
      <c r="Q87">
        <f t="shared" ca="1" si="45"/>
        <v>25603</v>
      </c>
      <c r="R87">
        <f t="shared" ca="1" si="50"/>
        <v>29084.092911342956</v>
      </c>
      <c r="S87">
        <f t="shared" ca="1" si="51"/>
        <v>76619.251100014095</v>
      </c>
      <c r="T87">
        <f t="shared" ca="1" si="52"/>
        <v>476723.89099963696</v>
      </c>
      <c r="U87">
        <f t="shared" ca="1" si="53"/>
        <v>111144.91733341334</v>
      </c>
      <c r="V87">
        <f t="shared" ca="1" si="54"/>
        <v>365578.97366622364</v>
      </c>
      <c r="X87">
        <f t="shared" ca="1" si="46"/>
        <v>1</v>
      </c>
      <c r="Y87">
        <f t="shared" ca="1" si="47"/>
        <v>0</v>
      </c>
    </row>
    <row r="88" spans="2:25" x14ac:dyDescent="0.35">
      <c r="B88">
        <f t="shared" ca="1" si="32"/>
        <v>1</v>
      </c>
      <c r="C88" t="str">
        <f t="shared" ca="1" si="33"/>
        <v>Man</v>
      </c>
      <c r="D88">
        <f t="shared" ca="1" si="34"/>
        <v>32</v>
      </c>
      <c r="E88">
        <f t="shared" ca="1" si="35"/>
        <v>5</v>
      </c>
      <c r="F88" t="str">
        <f t="shared" ca="1" si="36"/>
        <v>General work</v>
      </c>
      <c r="G88">
        <f t="shared" ca="1" si="37"/>
        <v>3</v>
      </c>
      <c r="H88" t="str">
        <f t="shared" ca="1" si="38"/>
        <v>Technical</v>
      </c>
      <c r="I88">
        <f t="shared" ca="1" si="39"/>
        <v>1</v>
      </c>
      <c r="J88">
        <f t="shared" ca="1" si="40"/>
        <v>2</v>
      </c>
      <c r="K88">
        <f t="shared" ca="1" si="41"/>
        <v>40785</v>
      </c>
      <c r="L88">
        <f t="shared" ca="1" si="42"/>
        <v>11</v>
      </c>
      <c r="M88" t="str">
        <f t="shared" ca="1" si="43"/>
        <v>NB</v>
      </c>
      <c r="N88">
        <f t="shared" ca="1" si="48"/>
        <v>122355</v>
      </c>
      <c r="O88">
        <f t="shared" ca="1" si="44"/>
        <v>90316.537466498383</v>
      </c>
      <c r="P88">
        <f t="shared" ca="1" si="49"/>
        <v>78665.698071423118</v>
      </c>
      <c r="Q88">
        <f t="shared" ca="1" si="45"/>
        <v>48117</v>
      </c>
      <c r="R88">
        <f t="shared" ca="1" si="50"/>
        <v>4538.4530481169968</v>
      </c>
      <c r="S88">
        <f t="shared" ca="1" si="51"/>
        <v>60461.692033424064</v>
      </c>
      <c r="T88">
        <f t="shared" ca="1" si="52"/>
        <v>261482.39010484717</v>
      </c>
      <c r="U88">
        <f t="shared" ca="1" si="53"/>
        <v>142971.99051461538</v>
      </c>
      <c r="V88">
        <f t="shared" ca="1" si="54"/>
        <v>118510.3995902318</v>
      </c>
      <c r="X88">
        <f t="shared" ca="1" si="46"/>
        <v>0</v>
      </c>
      <c r="Y88">
        <f t="shared" ca="1" si="47"/>
        <v>1</v>
      </c>
    </row>
    <row r="89" spans="2:25" x14ac:dyDescent="0.35">
      <c r="B89">
        <f t="shared" ca="1" si="32"/>
        <v>1</v>
      </c>
      <c r="C89" t="str">
        <f t="shared" ca="1" si="33"/>
        <v>Man</v>
      </c>
      <c r="D89">
        <f t="shared" ca="1" si="34"/>
        <v>26</v>
      </c>
      <c r="E89">
        <f t="shared" ca="1" si="35"/>
        <v>2</v>
      </c>
      <c r="F89" t="str">
        <f t="shared" ca="1" si="36"/>
        <v>Construction</v>
      </c>
      <c r="G89">
        <f t="shared" ca="1" si="37"/>
        <v>2</v>
      </c>
      <c r="H89" t="str">
        <f t="shared" ca="1" si="38"/>
        <v>University</v>
      </c>
      <c r="I89">
        <f t="shared" ca="1" si="39"/>
        <v>3</v>
      </c>
      <c r="J89">
        <f t="shared" ca="1" si="40"/>
        <v>2</v>
      </c>
      <c r="K89">
        <f t="shared" ca="1" si="41"/>
        <v>57068</v>
      </c>
      <c r="L89">
        <f t="shared" ca="1" si="42"/>
        <v>7</v>
      </c>
      <c r="M89" t="str">
        <f t="shared" ca="1" si="43"/>
        <v>MA</v>
      </c>
      <c r="N89">
        <f t="shared" ca="1" si="48"/>
        <v>342408</v>
      </c>
      <c r="O89">
        <f t="shared" ca="1" si="44"/>
        <v>78039.063550857318</v>
      </c>
      <c r="P89">
        <f t="shared" ca="1" si="49"/>
        <v>19554.494814854424</v>
      </c>
      <c r="Q89">
        <f t="shared" ca="1" si="45"/>
        <v>10360</v>
      </c>
      <c r="R89">
        <f t="shared" ca="1" si="50"/>
        <v>12507.628226840014</v>
      </c>
      <c r="S89">
        <f t="shared" ca="1" si="51"/>
        <v>50000.609266857689</v>
      </c>
      <c r="T89">
        <f t="shared" ca="1" si="52"/>
        <v>411963.10408171208</v>
      </c>
      <c r="U89">
        <f t="shared" ca="1" si="53"/>
        <v>100906.69177769733</v>
      </c>
      <c r="V89">
        <f t="shared" ca="1" si="54"/>
        <v>311056.41230401478</v>
      </c>
      <c r="X89">
        <f t="shared" ca="1" si="46"/>
        <v>1</v>
      </c>
      <c r="Y89">
        <f t="shared" ca="1" si="47"/>
        <v>0</v>
      </c>
    </row>
    <row r="90" spans="2:25" x14ac:dyDescent="0.35">
      <c r="B90">
        <f t="shared" ca="1" si="32"/>
        <v>1</v>
      </c>
      <c r="C90" t="str">
        <f t="shared" ca="1" si="33"/>
        <v>Man</v>
      </c>
      <c r="D90">
        <f t="shared" ca="1" si="34"/>
        <v>31</v>
      </c>
      <c r="E90">
        <f t="shared" ca="1" si="35"/>
        <v>6</v>
      </c>
      <c r="F90" t="str">
        <f t="shared" ca="1" si="36"/>
        <v>agricuture</v>
      </c>
      <c r="G90">
        <f t="shared" ca="1" si="37"/>
        <v>1</v>
      </c>
      <c r="H90" t="str">
        <f t="shared" ca="1" si="38"/>
        <v>High School</v>
      </c>
      <c r="I90">
        <f t="shared" ca="1" si="39"/>
        <v>1</v>
      </c>
      <c r="J90">
        <f t="shared" ca="1" si="40"/>
        <v>3</v>
      </c>
      <c r="K90">
        <f t="shared" ca="1" si="41"/>
        <v>85043</v>
      </c>
      <c r="L90">
        <f t="shared" ca="1" si="42"/>
        <v>13</v>
      </c>
      <c r="M90" t="str">
        <f t="shared" ca="1" si="43"/>
        <v>NS</v>
      </c>
      <c r="N90">
        <f t="shared" ca="1" si="48"/>
        <v>510258</v>
      </c>
      <c r="O90">
        <f t="shared" ca="1" si="44"/>
        <v>73287.297686266626</v>
      </c>
      <c r="P90">
        <f t="shared" ca="1" si="49"/>
        <v>150214.99725358904</v>
      </c>
      <c r="Q90">
        <f t="shared" ca="1" si="45"/>
        <v>12441</v>
      </c>
      <c r="R90">
        <f t="shared" ca="1" si="50"/>
        <v>83043.953596438136</v>
      </c>
      <c r="S90">
        <f t="shared" ca="1" si="51"/>
        <v>105767.02103213876</v>
      </c>
      <c r="T90">
        <f t="shared" ca="1" si="52"/>
        <v>766240.01828572783</v>
      </c>
      <c r="U90">
        <f t="shared" ca="1" si="53"/>
        <v>168772.25128270476</v>
      </c>
      <c r="V90">
        <f t="shared" ca="1" si="54"/>
        <v>597467.76700302307</v>
      </c>
      <c r="X90">
        <f t="shared" ca="1" si="46"/>
        <v>1</v>
      </c>
      <c r="Y90">
        <f t="shared" ca="1" si="47"/>
        <v>0</v>
      </c>
    </row>
    <row r="91" spans="2:25" x14ac:dyDescent="0.35">
      <c r="B91">
        <f t="shared" ca="1" si="32"/>
        <v>1</v>
      </c>
      <c r="C91" t="str">
        <f t="shared" ca="1" si="33"/>
        <v>Man</v>
      </c>
      <c r="D91">
        <f t="shared" ca="1" si="34"/>
        <v>34</v>
      </c>
      <c r="E91">
        <f t="shared" ca="1" si="35"/>
        <v>4</v>
      </c>
      <c r="F91" t="str">
        <f t="shared" ca="1" si="36"/>
        <v>IT</v>
      </c>
      <c r="G91">
        <f t="shared" ca="1" si="37"/>
        <v>5</v>
      </c>
      <c r="H91" t="str">
        <f t="shared" ca="1" si="38"/>
        <v>Other</v>
      </c>
      <c r="I91">
        <f t="shared" ca="1" si="39"/>
        <v>4</v>
      </c>
      <c r="J91">
        <f t="shared" ca="1" si="40"/>
        <v>3</v>
      </c>
      <c r="K91">
        <f t="shared" ca="1" si="41"/>
        <v>89513</v>
      </c>
      <c r="L91">
        <f t="shared" ca="1" si="42"/>
        <v>8</v>
      </c>
      <c r="M91" t="str">
        <f t="shared" ca="1" si="43"/>
        <v>ON</v>
      </c>
      <c r="N91">
        <f t="shared" ca="1" si="48"/>
        <v>537078</v>
      </c>
      <c r="O91">
        <f t="shared" ca="1" si="44"/>
        <v>170575.08612410739</v>
      </c>
      <c r="P91">
        <f t="shared" ca="1" si="49"/>
        <v>10326.325361881078</v>
      </c>
      <c r="Q91">
        <f t="shared" ca="1" si="45"/>
        <v>1306</v>
      </c>
      <c r="R91">
        <f t="shared" ca="1" si="50"/>
        <v>49651.472985269073</v>
      </c>
      <c r="S91">
        <f t="shared" ca="1" si="51"/>
        <v>87028.67605999636</v>
      </c>
      <c r="T91">
        <f t="shared" ca="1" si="52"/>
        <v>634433.00142187742</v>
      </c>
      <c r="U91">
        <f t="shared" ca="1" si="53"/>
        <v>221532.55910937645</v>
      </c>
      <c r="V91">
        <f t="shared" ca="1" si="54"/>
        <v>412900.44231250096</v>
      </c>
      <c r="X91">
        <f t="shared" ca="1" si="46"/>
        <v>1</v>
      </c>
      <c r="Y91">
        <f t="shared" ca="1" si="47"/>
        <v>0</v>
      </c>
    </row>
    <row r="92" spans="2:25" x14ac:dyDescent="0.35">
      <c r="B92">
        <f t="shared" ca="1" si="32"/>
        <v>2</v>
      </c>
      <c r="C92" t="str">
        <f t="shared" ca="1" si="33"/>
        <v>Woman</v>
      </c>
      <c r="D92">
        <f t="shared" ca="1" si="34"/>
        <v>38</v>
      </c>
      <c r="E92">
        <f t="shared" ca="1" si="35"/>
        <v>2</v>
      </c>
      <c r="F92" t="str">
        <f t="shared" ca="1" si="36"/>
        <v>Construction</v>
      </c>
      <c r="G92">
        <f t="shared" ca="1" si="37"/>
        <v>4</v>
      </c>
      <c r="H92" t="str">
        <f t="shared" ca="1" si="38"/>
        <v>College</v>
      </c>
      <c r="I92">
        <f t="shared" ca="1" si="39"/>
        <v>3</v>
      </c>
      <c r="J92">
        <f t="shared" ca="1" si="40"/>
        <v>1</v>
      </c>
      <c r="K92">
        <f t="shared" ca="1" si="41"/>
        <v>86340</v>
      </c>
      <c r="L92">
        <f t="shared" ca="1" si="42"/>
        <v>11</v>
      </c>
      <c r="M92" t="str">
        <f t="shared" ca="1" si="43"/>
        <v>NB</v>
      </c>
      <c r="N92">
        <f t="shared" ca="1" si="48"/>
        <v>259020</v>
      </c>
      <c r="O92">
        <f t="shared" ca="1" si="44"/>
        <v>5913.9712981446464</v>
      </c>
      <c r="P92">
        <f t="shared" ca="1" si="49"/>
        <v>14321.373908113816</v>
      </c>
      <c r="Q92">
        <f t="shared" ca="1" si="45"/>
        <v>1184</v>
      </c>
      <c r="R92">
        <f t="shared" ca="1" si="50"/>
        <v>22168.984345758879</v>
      </c>
      <c r="S92">
        <f t="shared" ca="1" si="51"/>
        <v>43956.077091070241</v>
      </c>
      <c r="T92">
        <f t="shared" ca="1" si="52"/>
        <v>317297.45099918405</v>
      </c>
      <c r="U92">
        <f t="shared" ca="1" si="53"/>
        <v>29266.955643903526</v>
      </c>
      <c r="V92">
        <f t="shared" ca="1" si="54"/>
        <v>288030.49535528052</v>
      </c>
      <c r="X92">
        <f t="shared" ca="1" si="46"/>
        <v>1</v>
      </c>
      <c r="Y92">
        <f t="shared" ca="1" si="47"/>
        <v>0</v>
      </c>
    </row>
    <row r="93" spans="2:25" x14ac:dyDescent="0.35">
      <c r="B93">
        <f t="shared" ca="1" si="32"/>
        <v>1</v>
      </c>
      <c r="C93" t="str">
        <f t="shared" ca="1" si="33"/>
        <v>Man</v>
      </c>
      <c r="D93">
        <f t="shared" ca="1" si="34"/>
        <v>44</v>
      </c>
      <c r="E93">
        <f t="shared" ca="1" si="35"/>
        <v>1</v>
      </c>
      <c r="F93" t="str">
        <f t="shared" ca="1" si="36"/>
        <v>Health</v>
      </c>
      <c r="G93">
        <f t="shared" ca="1" si="37"/>
        <v>1</v>
      </c>
      <c r="H93" t="str">
        <f t="shared" ca="1" si="38"/>
        <v>High School</v>
      </c>
      <c r="I93">
        <f t="shared" ca="1" si="39"/>
        <v>2</v>
      </c>
      <c r="J93">
        <f t="shared" ca="1" si="40"/>
        <v>2</v>
      </c>
      <c r="K93">
        <f t="shared" ca="1" si="41"/>
        <v>29087</v>
      </c>
      <c r="L93">
        <f t="shared" ca="1" si="42"/>
        <v>2</v>
      </c>
      <c r="M93" t="str">
        <f t="shared" ca="1" si="43"/>
        <v>BC</v>
      </c>
      <c r="N93">
        <f t="shared" ca="1" si="48"/>
        <v>87261</v>
      </c>
      <c r="O93">
        <f t="shared" ca="1" si="44"/>
        <v>7324.7415488407833</v>
      </c>
      <c r="P93">
        <f t="shared" ca="1" si="49"/>
        <v>11552.103589369435</v>
      </c>
      <c r="Q93">
        <f t="shared" ca="1" si="45"/>
        <v>10020</v>
      </c>
      <c r="R93">
        <f t="shared" ca="1" si="50"/>
        <v>6134.6524273096657</v>
      </c>
      <c r="S93">
        <f t="shared" ca="1" si="51"/>
        <v>36258.75079559641</v>
      </c>
      <c r="T93">
        <f t="shared" ca="1" si="52"/>
        <v>135071.85438496585</v>
      </c>
      <c r="U93">
        <f t="shared" ca="1" si="53"/>
        <v>23479.393976150448</v>
      </c>
      <c r="V93">
        <f t="shared" ca="1" si="54"/>
        <v>111592.4604088154</v>
      </c>
      <c r="X93">
        <f t="shared" ca="1" si="46"/>
        <v>0</v>
      </c>
      <c r="Y93">
        <f t="shared" ca="1" si="47"/>
        <v>1</v>
      </c>
    </row>
    <row r="94" spans="2:25" x14ac:dyDescent="0.35">
      <c r="B94">
        <f t="shared" ca="1" si="32"/>
        <v>2</v>
      </c>
      <c r="C94" t="str">
        <f t="shared" ca="1" si="33"/>
        <v>Woman</v>
      </c>
      <c r="D94">
        <f t="shared" ca="1" si="34"/>
        <v>29</v>
      </c>
      <c r="E94">
        <f t="shared" ca="1" si="35"/>
        <v>1</v>
      </c>
      <c r="F94" t="str">
        <f t="shared" ca="1" si="36"/>
        <v>Health</v>
      </c>
      <c r="G94">
        <f t="shared" ca="1" si="37"/>
        <v>4</v>
      </c>
      <c r="H94" t="str">
        <f t="shared" ca="1" si="38"/>
        <v>College</v>
      </c>
      <c r="I94">
        <f t="shared" ca="1" si="39"/>
        <v>4</v>
      </c>
      <c r="J94">
        <f t="shared" ca="1" si="40"/>
        <v>3</v>
      </c>
      <c r="K94">
        <f t="shared" ca="1" si="41"/>
        <v>41760</v>
      </c>
      <c r="L94">
        <f t="shared" ca="1" si="42"/>
        <v>4</v>
      </c>
      <c r="M94" t="str">
        <f t="shared" ca="1" si="43"/>
        <v>AB</v>
      </c>
      <c r="N94">
        <f t="shared" ca="1" si="48"/>
        <v>125280</v>
      </c>
      <c r="O94">
        <f t="shared" ca="1" si="44"/>
        <v>37475.869096003378</v>
      </c>
      <c r="P94">
        <f t="shared" ca="1" si="49"/>
        <v>124630.12505821613</v>
      </c>
      <c r="Q94">
        <f t="shared" ca="1" si="45"/>
        <v>19850</v>
      </c>
      <c r="R94">
        <f t="shared" ca="1" si="50"/>
        <v>17811.338305797071</v>
      </c>
      <c r="S94">
        <f t="shared" ca="1" si="51"/>
        <v>13112.569947903956</v>
      </c>
      <c r="T94">
        <f t="shared" ca="1" si="52"/>
        <v>263022.69500612008</v>
      </c>
      <c r="U94">
        <f t="shared" ca="1" si="53"/>
        <v>75137.20740180045</v>
      </c>
      <c r="V94">
        <f t="shared" ca="1" si="54"/>
        <v>187885.48760431964</v>
      </c>
      <c r="X94">
        <f t="shared" ca="1" si="46"/>
        <v>1</v>
      </c>
      <c r="Y94">
        <f t="shared" ca="1" si="47"/>
        <v>0</v>
      </c>
    </row>
    <row r="95" spans="2:25" x14ac:dyDescent="0.35">
      <c r="B95">
        <f t="shared" ca="1" si="32"/>
        <v>2</v>
      </c>
      <c r="C95" t="str">
        <f t="shared" ca="1" si="33"/>
        <v>Woman</v>
      </c>
      <c r="D95">
        <f t="shared" ca="1" si="34"/>
        <v>31</v>
      </c>
      <c r="E95">
        <f t="shared" ca="1" si="35"/>
        <v>4</v>
      </c>
      <c r="F95" t="str">
        <f t="shared" ca="1" si="36"/>
        <v>IT</v>
      </c>
      <c r="G95">
        <f t="shared" ca="1" si="37"/>
        <v>3</v>
      </c>
      <c r="H95" t="str">
        <f t="shared" ca="1" si="38"/>
        <v>Technical</v>
      </c>
      <c r="I95">
        <f t="shared" ca="1" si="39"/>
        <v>1</v>
      </c>
      <c r="J95">
        <f t="shared" ca="1" si="40"/>
        <v>1</v>
      </c>
      <c r="K95">
        <f t="shared" ca="1" si="41"/>
        <v>48628</v>
      </c>
      <c r="L95">
        <f t="shared" ca="1" si="42"/>
        <v>2</v>
      </c>
      <c r="M95" t="str">
        <f t="shared" ca="1" si="43"/>
        <v>BC</v>
      </c>
      <c r="N95">
        <f t="shared" ca="1" si="48"/>
        <v>194512</v>
      </c>
      <c r="O95">
        <f t="shared" ca="1" si="44"/>
        <v>13988.489018143535</v>
      </c>
      <c r="P95">
        <f t="shared" ca="1" si="49"/>
        <v>47300.66439985075</v>
      </c>
      <c r="Q95">
        <f t="shared" ca="1" si="45"/>
        <v>34691</v>
      </c>
      <c r="R95">
        <f t="shared" ca="1" si="50"/>
        <v>26952.712060467347</v>
      </c>
      <c r="S95">
        <f t="shared" ca="1" si="51"/>
        <v>43647.62742365239</v>
      </c>
      <c r="T95">
        <f t="shared" ca="1" si="52"/>
        <v>285460.29182350315</v>
      </c>
      <c r="U95">
        <f t="shared" ca="1" si="53"/>
        <v>75632.201078610873</v>
      </c>
      <c r="V95">
        <f t="shared" ca="1" si="54"/>
        <v>209828.09074489228</v>
      </c>
      <c r="X95">
        <f t="shared" ca="1" si="46"/>
        <v>0</v>
      </c>
      <c r="Y95">
        <f t="shared" ca="1" si="47"/>
        <v>1</v>
      </c>
    </row>
    <row r="96" spans="2:25" x14ac:dyDescent="0.35">
      <c r="B96">
        <f t="shared" ca="1" si="32"/>
        <v>2</v>
      </c>
      <c r="C96" t="str">
        <f t="shared" ca="1" si="33"/>
        <v>Woman</v>
      </c>
      <c r="D96">
        <f t="shared" ca="1" si="34"/>
        <v>27</v>
      </c>
      <c r="E96">
        <f t="shared" ca="1" si="35"/>
        <v>5</v>
      </c>
      <c r="F96" t="str">
        <f t="shared" ca="1" si="36"/>
        <v>General work</v>
      </c>
      <c r="G96">
        <f t="shared" ca="1" si="37"/>
        <v>1</v>
      </c>
      <c r="H96" t="str">
        <f t="shared" ca="1" si="38"/>
        <v>High School</v>
      </c>
      <c r="I96">
        <f t="shared" ca="1" si="39"/>
        <v>4</v>
      </c>
      <c r="J96">
        <f t="shared" ca="1" si="40"/>
        <v>1</v>
      </c>
      <c r="K96">
        <f t="shared" ca="1" si="41"/>
        <v>46870</v>
      </c>
      <c r="L96">
        <f t="shared" ca="1" si="42"/>
        <v>9</v>
      </c>
      <c r="M96" t="str">
        <f t="shared" ca="1" si="43"/>
        <v>QC</v>
      </c>
      <c r="N96">
        <f t="shared" ca="1" si="48"/>
        <v>281220</v>
      </c>
      <c r="O96">
        <f t="shared" ca="1" si="44"/>
        <v>94010.83129665663</v>
      </c>
      <c r="P96">
        <f t="shared" ca="1" si="49"/>
        <v>2455.7089608390529</v>
      </c>
      <c r="Q96">
        <f t="shared" ca="1" si="45"/>
        <v>216</v>
      </c>
      <c r="R96">
        <f t="shared" ca="1" si="50"/>
        <v>4570.2050034602307</v>
      </c>
      <c r="S96">
        <f t="shared" ca="1" si="51"/>
        <v>51608.471041035518</v>
      </c>
      <c r="T96">
        <f t="shared" ca="1" si="52"/>
        <v>335284.18000187457</v>
      </c>
      <c r="U96">
        <f t="shared" ca="1" si="53"/>
        <v>98797.036300116859</v>
      </c>
      <c r="V96">
        <f t="shared" ca="1" si="54"/>
        <v>236487.14370175771</v>
      </c>
      <c r="X96">
        <f t="shared" ca="1" si="46"/>
        <v>0</v>
      </c>
      <c r="Y96">
        <f t="shared" ca="1" si="47"/>
        <v>1</v>
      </c>
    </row>
    <row r="97" spans="2:25" x14ac:dyDescent="0.35">
      <c r="B97">
        <f t="shared" ca="1" si="32"/>
        <v>1</v>
      </c>
      <c r="C97" t="str">
        <f t="shared" ca="1" si="33"/>
        <v>Man</v>
      </c>
      <c r="D97">
        <f t="shared" ca="1" si="34"/>
        <v>38</v>
      </c>
      <c r="E97">
        <f t="shared" ca="1" si="35"/>
        <v>1</v>
      </c>
      <c r="F97" t="str">
        <f t="shared" ca="1" si="36"/>
        <v>Health</v>
      </c>
      <c r="G97">
        <f t="shared" ca="1" si="37"/>
        <v>4</v>
      </c>
      <c r="H97" t="str">
        <f t="shared" ca="1" si="38"/>
        <v>College</v>
      </c>
      <c r="I97">
        <f t="shared" ca="1" si="39"/>
        <v>4</v>
      </c>
      <c r="J97">
        <f t="shared" ca="1" si="40"/>
        <v>3</v>
      </c>
      <c r="K97">
        <f t="shared" ca="1" si="41"/>
        <v>77696</v>
      </c>
      <c r="L97">
        <f t="shared" ca="1" si="42"/>
        <v>8</v>
      </c>
      <c r="M97" t="str">
        <f t="shared" ca="1" si="43"/>
        <v>ON</v>
      </c>
      <c r="N97">
        <f t="shared" ca="1" si="48"/>
        <v>233088</v>
      </c>
      <c r="O97">
        <f t="shared" ca="1" si="44"/>
        <v>51364.596988368699</v>
      </c>
      <c r="P97">
        <f t="shared" ca="1" si="49"/>
        <v>175887.26183437865</v>
      </c>
      <c r="Q97">
        <f t="shared" ca="1" si="45"/>
        <v>5971</v>
      </c>
      <c r="R97">
        <f t="shared" ca="1" si="50"/>
        <v>14823.411322682223</v>
      </c>
      <c r="S97">
        <f t="shared" ca="1" si="51"/>
        <v>104742.95824780093</v>
      </c>
      <c r="T97">
        <f t="shared" ca="1" si="52"/>
        <v>513718.22008217959</v>
      </c>
      <c r="U97">
        <f t="shared" ca="1" si="53"/>
        <v>72159.008311050915</v>
      </c>
      <c r="V97">
        <f t="shared" ca="1" si="54"/>
        <v>441559.2117711287</v>
      </c>
      <c r="X97">
        <f t="shared" ca="1" si="46"/>
        <v>0</v>
      </c>
      <c r="Y97">
        <f t="shared" ca="1" si="47"/>
        <v>1</v>
      </c>
    </row>
    <row r="98" spans="2:25" x14ac:dyDescent="0.35">
      <c r="B98">
        <f t="shared" ca="1" si="32"/>
        <v>2</v>
      </c>
      <c r="C98" t="str">
        <f t="shared" ca="1" si="33"/>
        <v>Woman</v>
      </c>
      <c r="D98">
        <f t="shared" ca="1" si="34"/>
        <v>27</v>
      </c>
      <c r="E98">
        <f t="shared" ca="1" si="35"/>
        <v>1</v>
      </c>
      <c r="F98" t="str">
        <f t="shared" ca="1" si="36"/>
        <v>Health</v>
      </c>
      <c r="G98">
        <f t="shared" ca="1" si="37"/>
        <v>1</v>
      </c>
      <c r="H98" t="str">
        <f t="shared" ca="1" si="38"/>
        <v>High School</v>
      </c>
      <c r="I98">
        <f t="shared" ca="1" si="39"/>
        <v>2</v>
      </c>
      <c r="J98">
        <f t="shared" ca="1" si="40"/>
        <v>2</v>
      </c>
      <c r="K98">
        <f t="shared" ca="1" si="41"/>
        <v>43620</v>
      </c>
      <c r="L98">
        <f t="shared" ca="1" si="42"/>
        <v>4</v>
      </c>
      <c r="M98" t="str">
        <f t="shared" ca="1" si="43"/>
        <v>AB</v>
      </c>
      <c r="N98">
        <f t="shared" ca="1" si="48"/>
        <v>174480</v>
      </c>
      <c r="O98">
        <f t="shared" ca="1" si="44"/>
        <v>62449.466142649741</v>
      </c>
      <c r="P98">
        <f t="shared" ca="1" si="49"/>
        <v>70652.095017254178</v>
      </c>
      <c r="Q98">
        <f t="shared" ca="1" si="45"/>
        <v>66951</v>
      </c>
      <c r="R98">
        <f t="shared" ca="1" si="50"/>
        <v>39346.788587083211</v>
      </c>
      <c r="S98">
        <f t="shared" ca="1" si="51"/>
        <v>16230.753996401829</v>
      </c>
      <c r="T98">
        <f t="shared" ca="1" si="52"/>
        <v>261362.849013656</v>
      </c>
      <c r="U98">
        <f t="shared" ca="1" si="53"/>
        <v>168747.25472973293</v>
      </c>
      <c r="V98">
        <f t="shared" ca="1" si="54"/>
        <v>92615.59428392307</v>
      </c>
      <c r="X98">
        <f t="shared" ca="1" si="46"/>
        <v>1</v>
      </c>
      <c r="Y98">
        <f t="shared" ca="1" si="47"/>
        <v>0</v>
      </c>
    </row>
    <row r="99" spans="2:25" x14ac:dyDescent="0.35">
      <c r="B99">
        <f t="shared" ca="1" si="32"/>
        <v>1</v>
      </c>
      <c r="C99" t="str">
        <f t="shared" ca="1" si="33"/>
        <v>Man</v>
      </c>
      <c r="D99">
        <f t="shared" ca="1" si="34"/>
        <v>29</v>
      </c>
      <c r="E99">
        <f t="shared" ca="1" si="35"/>
        <v>6</v>
      </c>
      <c r="F99" t="str">
        <f t="shared" ca="1" si="36"/>
        <v>agricuture</v>
      </c>
      <c r="G99">
        <f t="shared" ca="1" si="37"/>
        <v>4</v>
      </c>
      <c r="H99" t="str">
        <f t="shared" ca="1" si="38"/>
        <v>College</v>
      </c>
      <c r="I99">
        <f t="shared" ca="1" si="39"/>
        <v>4</v>
      </c>
      <c r="J99">
        <f t="shared" ca="1" si="40"/>
        <v>3</v>
      </c>
      <c r="K99">
        <f t="shared" ca="1" si="41"/>
        <v>56118</v>
      </c>
      <c r="L99">
        <f t="shared" ca="1" si="42"/>
        <v>8</v>
      </c>
      <c r="M99" t="str">
        <f t="shared" ca="1" si="43"/>
        <v>ON</v>
      </c>
      <c r="N99">
        <f t="shared" ca="1" si="48"/>
        <v>168354</v>
      </c>
      <c r="O99">
        <f t="shared" ca="1" si="44"/>
        <v>83153.405639931123</v>
      </c>
      <c r="P99">
        <f t="shared" ca="1" si="49"/>
        <v>96435.848171391815</v>
      </c>
      <c r="Q99">
        <f t="shared" ca="1" si="45"/>
        <v>15993</v>
      </c>
      <c r="R99">
        <f t="shared" ca="1" si="50"/>
        <v>5852.3333128718768</v>
      </c>
      <c r="S99">
        <f t="shared" ca="1" si="51"/>
        <v>13710.634321782749</v>
      </c>
      <c r="T99">
        <f t="shared" ca="1" si="52"/>
        <v>278500.48249317455</v>
      </c>
      <c r="U99">
        <f t="shared" ca="1" si="53"/>
        <v>104998.738952803</v>
      </c>
      <c r="V99">
        <f t="shared" ca="1" si="54"/>
        <v>173501.74354037154</v>
      </c>
      <c r="X99">
        <f t="shared" ca="1" si="46"/>
        <v>0</v>
      </c>
      <c r="Y99">
        <f t="shared" ca="1" si="47"/>
        <v>1</v>
      </c>
    </row>
    <row r="100" spans="2:25" x14ac:dyDescent="0.35">
      <c r="B100">
        <f t="shared" ca="1" si="32"/>
        <v>2</v>
      </c>
      <c r="C100" t="str">
        <f t="shared" ca="1" si="33"/>
        <v>Woman</v>
      </c>
      <c r="D100">
        <f t="shared" ca="1" si="34"/>
        <v>26</v>
      </c>
      <c r="E100">
        <f t="shared" ca="1" si="35"/>
        <v>3</v>
      </c>
      <c r="F100" t="str">
        <f t="shared" ca="1" si="36"/>
        <v>Teaching</v>
      </c>
      <c r="G100">
        <f t="shared" ca="1" si="37"/>
        <v>2</v>
      </c>
      <c r="H100" t="str">
        <f t="shared" ca="1" si="38"/>
        <v>University</v>
      </c>
      <c r="I100">
        <f t="shared" ca="1" si="39"/>
        <v>1</v>
      </c>
      <c r="J100">
        <f t="shared" ca="1" si="40"/>
        <v>3</v>
      </c>
      <c r="K100">
        <f t="shared" ca="1" si="41"/>
        <v>35216</v>
      </c>
      <c r="L100">
        <f t="shared" ca="1" si="42"/>
        <v>7</v>
      </c>
      <c r="M100" t="str">
        <f t="shared" ca="1" si="43"/>
        <v>MA</v>
      </c>
      <c r="N100">
        <f t="shared" ca="1" si="48"/>
        <v>176080</v>
      </c>
      <c r="O100">
        <f t="shared" ca="1" si="44"/>
        <v>127990.4782624534</v>
      </c>
      <c r="P100">
        <f t="shared" ca="1" si="49"/>
        <v>63109.218012919133</v>
      </c>
      <c r="Q100">
        <f t="shared" ca="1" si="45"/>
        <v>5617</v>
      </c>
      <c r="R100">
        <f t="shared" ca="1" si="50"/>
        <v>4374.2438962359356</v>
      </c>
      <c r="S100">
        <f t="shared" ca="1" si="51"/>
        <v>10676.086040671709</v>
      </c>
      <c r="T100">
        <f t="shared" ca="1" si="52"/>
        <v>249865.30405359084</v>
      </c>
      <c r="U100">
        <f t="shared" ca="1" si="53"/>
        <v>137981.72215868934</v>
      </c>
      <c r="V100">
        <f t="shared" ca="1" si="54"/>
        <v>111883.58189490149</v>
      </c>
      <c r="X100">
        <f t="shared" ca="1" si="46"/>
        <v>1</v>
      </c>
      <c r="Y100">
        <f t="shared" ca="1" si="47"/>
        <v>0</v>
      </c>
    </row>
    <row r="101" spans="2:25" x14ac:dyDescent="0.35">
      <c r="B101">
        <f t="shared" ca="1" si="32"/>
        <v>2</v>
      </c>
      <c r="C101" t="str">
        <f t="shared" ca="1" si="33"/>
        <v>Woman</v>
      </c>
      <c r="D101">
        <f t="shared" ca="1" si="34"/>
        <v>32</v>
      </c>
      <c r="E101">
        <f t="shared" ca="1" si="35"/>
        <v>2</v>
      </c>
      <c r="F101" t="str">
        <f t="shared" ca="1" si="36"/>
        <v>Construction</v>
      </c>
      <c r="G101">
        <f t="shared" ca="1" si="37"/>
        <v>5</v>
      </c>
      <c r="H101" t="str">
        <f t="shared" ca="1" si="38"/>
        <v>Other</v>
      </c>
      <c r="I101">
        <f t="shared" ca="1" si="39"/>
        <v>4</v>
      </c>
      <c r="J101">
        <f t="shared" ca="1" si="40"/>
        <v>1</v>
      </c>
      <c r="K101">
        <f t="shared" ca="1" si="41"/>
        <v>76481</v>
      </c>
      <c r="L101">
        <f t="shared" ca="1" si="42"/>
        <v>8</v>
      </c>
      <c r="M101" t="str">
        <f t="shared" ca="1" si="43"/>
        <v>ON</v>
      </c>
      <c r="N101">
        <f t="shared" ca="1" si="48"/>
        <v>229443</v>
      </c>
      <c r="O101">
        <f t="shared" ca="1" si="44"/>
        <v>2051.5036693051939</v>
      </c>
      <c r="P101">
        <f t="shared" ca="1" si="49"/>
        <v>52749.835187325545</v>
      </c>
      <c r="Q101">
        <f t="shared" ca="1" si="45"/>
        <v>14076</v>
      </c>
      <c r="R101">
        <f t="shared" ca="1" si="50"/>
        <v>60434.890190146492</v>
      </c>
      <c r="S101">
        <f t="shared" ca="1" si="51"/>
        <v>92214.475995029294</v>
      </c>
      <c r="T101">
        <f t="shared" ca="1" si="52"/>
        <v>374407.31118235481</v>
      </c>
      <c r="U101">
        <f t="shared" ca="1" si="53"/>
        <v>76562.39385945168</v>
      </c>
      <c r="V101">
        <f t="shared" ca="1" si="54"/>
        <v>297844.91732290311</v>
      </c>
      <c r="X101">
        <f t="shared" ca="1" si="46"/>
        <v>0</v>
      </c>
      <c r="Y101">
        <f t="shared" ca="1" si="47"/>
        <v>1</v>
      </c>
    </row>
    <row r="102" spans="2:25" x14ac:dyDescent="0.35">
      <c r="B102">
        <f t="shared" ca="1" si="32"/>
        <v>2</v>
      </c>
      <c r="C102" t="str">
        <f t="shared" ca="1" si="33"/>
        <v>Woman</v>
      </c>
      <c r="D102">
        <f t="shared" ca="1" si="34"/>
        <v>29</v>
      </c>
      <c r="E102">
        <f t="shared" ca="1" si="35"/>
        <v>1</v>
      </c>
      <c r="F102" t="str">
        <f t="shared" ca="1" si="36"/>
        <v>Health</v>
      </c>
      <c r="G102">
        <f t="shared" ca="1" si="37"/>
        <v>1</v>
      </c>
      <c r="H102" t="str">
        <f t="shared" ca="1" si="38"/>
        <v>High School</v>
      </c>
      <c r="I102">
        <f t="shared" ca="1" si="39"/>
        <v>2</v>
      </c>
      <c r="J102">
        <f t="shared" ca="1" si="40"/>
        <v>2</v>
      </c>
      <c r="K102">
        <f t="shared" ca="1" si="41"/>
        <v>53437</v>
      </c>
      <c r="L102">
        <f t="shared" ca="1" si="42"/>
        <v>9</v>
      </c>
      <c r="M102" t="str">
        <f t="shared" ca="1" si="43"/>
        <v>QC</v>
      </c>
      <c r="N102">
        <f t="shared" ca="1" si="48"/>
        <v>320622</v>
      </c>
      <c r="O102">
        <f t="shared" ca="1" si="44"/>
        <v>215506.63482966693</v>
      </c>
      <c r="P102">
        <f t="shared" ca="1" si="49"/>
        <v>58604.52018319456</v>
      </c>
      <c r="Q102">
        <f t="shared" ca="1" si="45"/>
        <v>52376</v>
      </c>
      <c r="R102">
        <f t="shared" ca="1" si="50"/>
        <v>3067.2627247315609</v>
      </c>
      <c r="S102">
        <f t="shared" ca="1" si="51"/>
        <v>67931.551754160813</v>
      </c>
      <c r="T102">
        <f t="shared" ca="1" si="52"/>
        <v>447158.07193735533</v>
      </c>
      <c r="U102">
        <f t="shared" ca="1" si="53"/>
        <v>270949.89755439851</v>
      </c>
      <c r="V102">
        <f t="shared" ca="1" si="54"/>
        <v>176208.17438295681</v>
      </c>
      <c r="X102">
        <f t="shared" ca="1" si="46"/>
        <v>0</v>
      </c>
      <c r="Y102">
        <f t="shared" ca="1" si="47"/>
        <v>1</v>
      </c>
    </row>
    <row r="103" spans="2:25" x14ac:dyDescent="0.35">
      <c r="B103">
        <f t="shared" ca="1" si="32"/>
        <v>1</v>
      </c>
      <c r="C103" t="str">
        <f t="shared" ca="1" si="33"/>
        <v>Man</v>
      </c>
      <c r="D103">
        <f t="shared" ca="1" si="34"/>
        <v>30</v>
      </c>
      <c r="E103">
        <f t="shared" ca="1" si="35"/>
        <v>6</v>
      </c>
      <c r="F103" t="str">
        <f t="shared" ca="1" si="36"/>
        <v>agricuture</v>
      </c>
      <c r="G103">
        <f t="shared" ca="1" si="37"/>
        <v>4</v>
      </c>
      <c r="H103" t="str">
        <f t="shared" ca="1" si="38"/>
        <v>College</v>
      </c>
      <c r="I103">
        <f t="shared" ca="1" si="39"/>
        <v>2</v>
      </c>
      <c r="J103">
        <f t="shared" ca="1" si="40"/>
        <v>3</v>
      </c>
      <c r="K103">
        <f t="shared" ca="1" si="41"/>
        <v>33269</v>
      </c>
      <c r="L103">
        <f t="shared" ca="1" si="42"/>
        <v>1</v>
      </c>
      <c r="M103" t="str">
        <f t="shared" ca="1" si="43"/>
        <v>Yukon</v>
      </c>
      <c r="N103">
        <f t="shared" ca="1" si="48"/>
        <v>99807</v>
      </c>
      <c r="O103">
        <f t="shared" ca="1" si="44"/>
        <v>7120.4687111434059</v>
      </c>
      <c r="P103">
        <f t="shared" ca="1" si="49"/>
        <v>25375.874000536845</v>
      </c>
      <c r="Q103">
        <f t="shared" ca="1" si="45"/>
        <v>704</v>
      </c>
      <c r="R103">
        <f t="shared" ca="1" si="50"/>
        <v>24312.218253102321</v>
      </c>
      <c r="S103">
        <f t="shared" ca="1" si="51"/>
        <v>5103.3886342171845</v>
      </c>
      <c r="T103">
        <f t="shared" ca="1" si="52"/>
        <v>130286.26263475404</v>
      </c>
      <c r="U103">
        <f t="shared" ca="1" si="53"/>
        <v>32136.686964245728</v>
      </c>
      <c r="V103">
        <f t="shared" ca="1" si="54"/>
        <v>98149.575670508304</v>
      </c>
      <c r="X103">
        <f t="shared" ca="1" si="46"/>
        <v>0</v>
      </c>
      <c r="Y103">
        <f t="shared" ca="1" si="47"/>
        <v>1</v>
      </c>
    </row>
    <row r="104" spans="2:25" x14ac:dyDescent="0.35">
      <c r="B104">
        <f t="shared" ca="1" si="32"/>
        <v>1</v>
      </c>
      <c r="C104" t="str">
        <f t="shared" ca="1" si="33"/>
        <v>Man</v>
      </c>
      <c r="D104">
        <f t="shared" ca="1" si="34"/>
        <v>38</v>
      </c>
      <c r="E104">
        <f t="shared" ca="1" si="35"/>
        <v>5</v>
      </c>
      <c r="F104" t="str">
        <f t="shared" ca="1" si="36"/>
        <v>General work</v>
      </c>
      <c r="G104">
        <f t="shared" ca="1" si="37"/>
        <v>1</v>
      </c>
      <c r="H104" t="str">
        <f t="shared" ca="1" si="38"/>
        <v>High School</v>
      </c>
      <c r="I104">
        <f t="shared" ca="1" si="39"/>
        <v>3</v>
      </c>
      <c r="J104">
        <f t="shared" ca="1" si="40"/>
        <v>2</v>
      </c>
      <c r="K104">
        <f t="shared" ca="1" si="41"/>
        <v>77937</v>
      </c>
      <c r="L104">
        <f t="shared" ca="1" si="42"/>
        <v>8</v>
      </c>
      <c r="M104" t="str">
        <f t="shared" ca="1" si="43"/>
        <v>ON</v>
      </c>
      <c r="N104">
        <f t="shared" ca="1" si="48"/>
        <v>467622</v>
      </c>
      <c r="O104">
        <f t="shared" ca="1" si="44"/>
        <v>299492.05982596328</v>
      </c>
      <c r="P104">
        <f t="shared" ca="1" si="49"/>
        <v>73540.786609474599</v>
      </c>
      <c r="Q104">
        <f t="shared" ca="1" si="45"/>
        <v>54274</v>
      </c>
      <c r="R104">
        <f t="shared" ca="1" si="50"/>
        <v>13736.323822557484</v>
      </c>
      <c r="S104">
        <f t="shared" ca="1" si="51"/>
        <v>50268.685151946469</v>
      </c>
      <c r="T104">
        <f t="shared" ca="1" si="52"/>
        <v>591431.47176142107</v>
      </c>
      <c r="U104">
        <f t="shared" ca="1" si="53"/>
        <v>367502.38364852074</v>
      </c>
      <c r="V104">
        <f t="shared" ca="1" si="54"/>
        <v>223929.08811290032</v>
      </c>
      <c r="X104">
        <f t="shared" ca="1" si="46"/>
        <v>1</v>
      </c>
      <c r="Y104">
        <f t="shared" ca="1" si="47"/>
        <v>0</v>
      </c>
    </row>
    <row r="105" spans="2:25" x14ac:dyDescent="0.35">
      <c r="B105">
        <f t="shared" ca="1" si="32"/>
        <v>2</v>
      </c>
      <c r="C105" t="str">
        <f t="shared" ca="1" si="33"/>
        <v>Woman</v>
      </c>
      <c r="D105">
        <f t="shared" ca="1" si="34"/>
        <v>28</v>
      </c>
      <c r="E105">
        <f t="shared" ca="1" si="35"/>
        <v>1</v>
      </c>
      <c r="F105" t="str">
        <f t="shared" ca="1" si="36"/>
        <v>Health</v>
      </c>
      <c r="G105">
        <f t="shared" ca="1" si="37"/>
        <v>1</v>
      </c>
      <c r="H105" t="str">
        <f t="shared" ca="1" si="38"/>
        <v>High School</v>
      </c>
      <c r="I105">
        <f t="shared" ca="1" si="39"/>
        <v>3</v>
      </c>
      <c r="J105">
        <f t="shared" ca="1" si="40"/>
        <v>1</v>
      </c>
      <c r="K105">
        <f t="shared" ca="1" si="41"/>
        <v>75886</v>
      </c>
      <c r="L105">
        <f t="shared" ca="1" si="42"/>
        <v>3</v>
      </c>
      <c r="M105" t="str">
        <f t="shared" ca="1" si="43"/>
        <v>Northwest Ter</v>
      </c>
      <c r="N105">
        <f t="shared" ca="1" si="48"/>
        <v>379430</v>
      </c>
      <c r="O105">
        <f t="shared" ca="1" si="44"/>
        <v>193788.95461056326</v>
      </c>
      <c r="P105">
        <f t="shared" ca="1" si="49"/>
        <v>75739.771068856309</v>
      </c>
      <c r="Q105">
        <f t="shared" ca="1" si="45"/>
        <v>28322</v>
      </c>
      <c r="R105">
        <f t="shared" ca="1" si="50"/>
        <v>20959.820939222835</v>
      </c>
      <c r="S105">
        <f t="shared" ca="1" si="51"/>
        <v>100164.2451160512</v>
      </c>
      <c r="T105">
        <f t="shared" ca="1" si="52"/>
        <v>555334.01618490752</v>
      </c>
      <c r="U105">
        <f t="shared" ca="1" si="53"/>
        <v>243070.77554978611</v>
      </c>
      <c r="V105">
        <f t="shared" ca="1" si="54"/>
        <v>312263.24063512142</v>
      </c>
      <c r="X105">
        <f t="shared" ca="1" si="46"/>
        <v>1</v>
      </c>
      <c r="Y105">
        <f t="shared" ca="1" si="47"/>
        <v>0</v>
      </c>
    </row>
    <row r="106" spans="2:25" x14ac:dyDescent="0.35">
      <c r="B106">
        <f t="shared" ca="1" si="32"/>
        <v>1</v>
      </c>
      <c r="C106" t="str">
        <f t="shared" ca="1" si="33"/>
        <v>Man</v>
      </c>
      <c r="D106">
        <f t="shared" ca="1" si="34"/>
        <v>26</v>
      </c>
      <c r="E106">
        <f t="shared" ca="1" si="35"/>
        <v>4</v>
      </c>
      <c r="F106" t="str">
        <f t="shared" ca="1" si="36"/>
        <v>IT</v>
      </c>
      <c r="G106">
        <f t="shared" ca="1" si="37"/>
        <v>3</v>
      </c>
      <c r="H106" t="str">
        <f t="shared" ca="1" si="38"/>
        <v>Technical</v>
      </c>
      <c r="I106">
        <f t="shared" ca="1" si="39"/>
        <v>4</v>
      </c>
      <c r="J106">
        <f t="shared" ca="1" si="40"/>
        <v>3</v>
      </c>
      <c r="K106">
        <f t="shared" ca="1" si="41"/>
        <v>64145</v>
      </c>
      <c r="L106">
        <f t="shared" ca="1" si="42"/>
        <v>7</v>
      </c>
      <c r="M106" t="str">
        <f t="shared" ca="1" si="43"/>
        <v>MA</v>
      </c>
      <c r="N106">
        <f t="shared" ca="1" si="48"/>
        <v>384870</v>
      </c>
      <c r="O106">
        <f t="shared" ca="1" si="44"/>
        <v>10026.534403786283</v>
      </c>
      <c r="P106">
        <f t="shared" ca="1" si="49"/>
        <v>120574.12306124555</v>
      </c>
      <c r="Q106">
        <f t="shared" ca="1" si="45"/>
        <v>94387</v>
      </c>
      <c r="R106">
        <f t="shared" ca="1" si="50"/>
        <v>14334.298850761421</v>
      </c>
      <c r="S106">
        <f t="shared" ca="1" si="51"/>
        <v>69401.526621018871</v>
      </c>
      <c r="T106">
        <f t="shared" ca="1" si="52"/>
        <v>574845.64968226443</v>
      </c>
      <c r="U106">
        <f t="shared" ca="1" si="53"/>
        <v>118747.8332545477</v>
      </c>
      <c r="V106">
        <f t="shared" ca="1" si="54"/>
        <v>456097.81642771675</v>
      </c>
      <c r="X106">
        <f t="shared" ca="1" si="46"/>
        <v>0</v>
      </c>
      <c r="Y106">
        <f t="shared" ca="1" si="47"/>
        <v>1</v>
      </c>
    </row>
    <row r="107" spans="2:25" x14ac:dyDescent="0.35">
      <c r="B107">
        <f t="shared" ca="1" si="32"/>
        <v>2</v>
      </c>
      <c r="C107" t="str">
        <f t="shared" ca="1" si="33"/>
        <v>Woman</v>
      </c>
      <c r="D107">
        <f t="shared" ca="1" si="34"/>
        <v>39</v>
      </c>
      <c r="E107">
        <f t="shared" ca="1" si="35"/>
        <v>5</v>
      </c>
      <c r="F107" t="str">
        <f t="shared" ca="1" si="36"/>
        <v>General work</v>
      </c>
      <c r="G107">
        <f t="shared" ca="1" si="37"/>
        <v>2</v>
      </c>
      <c r="H107" t="str">
        <f t="shared" ca="1" si="38"/>
        <v>University</v>
      </c>
      <c r="I107">
        <f t="shared" ca="1" si="39"/>
        <v>4</v>
      </c>
      <c r="J107">
        <f t="shared" ca="1" si="40"/>
        <v>2</v>
      </c>
      <c r="K107">
        <f t="shared" ca="1" si="41"/>
        <v>28428</v>
      </c>
      <c r="L107">
        <f t="shared" ca="1" si="42"/>
        <v>9</v>
      </c>
      <c r="M107" t="str">
        <f t="shared" ca="1" si="43"/>
        <v>QC</v>
      </c>
      <c r="N107">
        <f t="shared" ca="1" si="48"/>
        <v>85284</v>
      </c>
      <c r="O107">
        <f t="shared" ca="1" si="44"/>
        <v>5742.8763969641832</v>
      </c>
      <c r="P107">
        <f t="shared" ca="1" si="49"/>
        <v>15528.126929399208</v>
      </c>
      <c r="Q107">
        <f t="shared" ca="1" si="45"/>
        <v>6038</v>
      </c>
      <c r="R107">
        <f t="shared" ca="1" si="50"/>
        <v>12190.751202781919</v>
      </c>
      <c r="S107">
        <f t="shared" ca="1" si="51"/>
        <v>13206.194728404684</v>
      </c>
      <c r="T107">
        <f t="shared" ca="1" si="52"/>
        <v>114018.3216578039</v>
      </c>
      <c r="U107">
        <f t="shared" ca="1" si="53"/>
        <v>23971.627599746105</v>
      </c>
      <c r="V107">
        <f t="shared" ca="1" si="54"/>
        <v>90046.694058057794</v>
      </c>
      <c r="X107">
        <f t="shared" ca="1" si="46"/>
        <v>1</v>
      </c>
      <c r="Y107">
        <f t="shared" ca="1" si="47"/>
        <v>0</v>
      </c>
    </row>
    <row r="108" spans="2:25" x14ac:dyDescent="0.35">
      <c r="B108">
        <f t="shared" ca="1" si="32"/>
        <v>1</v>
      </c>
      <c r="C108" t="str">
        <f t="shared" ca="1" si="33"/>
        <v>Man</v>
      </c>
      <c r="D108">
        <f t="shared" ca="1" si="34"/>
        <v>35</v>
      </c>
      <c r="E108">
        <f t="shared" ca="1" si="35"/>
        <v>3</v>
      </c>
      <c r="F108" t="str">
        <f t="shared" ca="1" si="36"/>
        <v>Teaching</v>
      </c>
      <c r="G108">
        <f t="shared" ca="1" si="37"/>
        <v>4</v>
      </c>
      <c r="H108" t="str">
        <f t="shared" ca="1" si="38"/>
        <v>College</v>
      </c>
      <c r="I108">
        <f t="shared" ca="1" si="39"/>
        <v>1</v>
      </c>
      <c r="J108">
        <f t="shared" ca="1" si="40"/>
        <v>2</v>
      </c>
      <c r="K108">
        <f t="shared" ca="1" si="41"/>
        <v>48526</v>
      </c>
      <c r="L108">
        <f t="shared" ca="1" si="42"/>
        <v>12</v>
      </c>
      <c r="M108" t="str">
        <f t="shared" ca="1" si="43"/>
        <v>PE</v>
      </c>
      <c r="N108">
        <f t="shared" ca="1" si="48"/>
        <v>291156</v>
      </c>
      <c r="O108">
        <f t="shared" ca="1" si="44"/>
        <v>99946.128959057547</v>
      </c>
      <c r="P108">
        <f t="shared" ca="1" si="49"/>
        <v>13926.566848129698</v>
      </c>
      <c r="Q108">
        <f t="shared" ca="1" si="45"/>
        <v>5472</v>
      </c>
      <c r="R108">
        <f t="shared" ca="1" si="50"/>
        <v>9851.3894795576743</v>
      </c>
      <c r="S108">
        <f t="shared" ca="1" si="51"/>
        <v>55034.685254066339</v>
      </c>
      <c r="T108">
        <f t="shared" ca="1" si="52"/>
        <v>360117.25210219598</v>
      </c>
      <c r="U108">
        <f t="shared" ca="1" si="53"/>
        <v>115269.51843861523</v>
      </c>
      <c r="V108">
        <f t="shared" ca="1" si="54"/>
        <v>244847.73366358076</v>
      </c>
      <c r="X108">
        <f t="shared" ca="1" si="46"/>
        <v>0</v>
      </c>
      <c r="Y108">
        <f t="shared" ca="1" si="47"/>
        <v>1</v>
      </c>
    </row>
    <row r="109" spans="2:25" x14ac:dyDescent="0.35">
      <c r="B109">
        <f t="shared" ca="1" si="32"/>
        <v>1</v>
      </c>
      <c r="C109" t="str">
        <f t="shared" ca="1" si="33"/>
        <v>Man</v>
      </c>
      <c r="D109">
        <f t="shared" ca="1" si="34"/>
        <v>43</v>
      </c>
      <c r="E109">
        <f t="shared" ca="1" si="35"/>
        <v>6</v>
      </c>
      <c r="F109" t="str">
        <f t="shared" ca="1" si="36"/>
        <v>agricuture</v>
      </c>
      <c r="G109">
        <f t="shared" ca="1" si="37"/>
        <v>5</v>
      </c>
      <c r="H109" t="str">
        <f t="shared" ca="1" si="38"/>
        <v>Other</v>
      </c>
      <c r="I109">
        <f t="shared" ca="1" si="39"/>
        <v>1</v>
      </c>
      <c r="J109">
        <f t="shared" ca="1" si="40"/>
        <v>1</v>
      </c>
      <c r="K109">
        <f t="shared" ca="1" si="41"/>
        <v>49449</v>
      </c>
      <c r="L109">
        <f t="shared" ca="1" si="42"/>
        <v>12</v>
      </c>
      <c r="M109" t="str">
        <f t="shared" ca="1" si="43"/>
        <v>PE</v>
      </c>
      <c r="N109">
        <f t="shared" ca="1" si="48"/>
        <v>247245</v>
      </c>
      <c r="O109">
        <f t="shared" ca="1" si="44"/>
        <v>215816.63665451077</v>
      </c>
      <c r="P109">
        <f t="shared" ca="1" si="49"/>
        <v>23888.431897326183</v>
      </c>
      <c r="Q109">
        <f t="shared" ca="1" si="45"/>
        <v>1728</v>
      </c>
      <c r="R109">
        <f t="shared" ca="1" si="50"/>
        <v>15551.430541960406</v>
      </c>
      <c r="S109">
        <f t="shared" ca="1" si="51"/>
        <v>10479.094358022016</v>
      </c>
      <c r="T109">
        <f t="shared" ca="1" si="52"/>
        <v>281612.52625534823</v>
      </c>
      <c r="U109">
        <f t="shared" ca="1" si="53"/>
        <v>233096.06719647118</v>
      </c>
      <c r="V109">
        <f t="shared" ca="1" si="54"/>
        <v>48516.459058877052</v>
      </c>
      <c r="X109">
        <f t="shared" ca="1" si="46"/>
        <v>1</v>
      </c>
      <c r="Y109">
        <f t="shared" ca="1" si="47"/>
        <v>0</v>
      </c>
    </row>
    <row r="110" spans="2:25" x14ac:dyDescent="0.35">
      <c r="B110">
        <f t="shared" ca="1" si="32"/>
        <v>1</v>
      </c>
      <c r="C110" t="str">
        <f t="shared" ca="1" si="33"/>
        <v>Man</v>
      </c>
      <c r="D110">
        <f t="shared" ca="1" si="34"/>
        <v>27</v>
      </c>
      <c r="E110">
        <f t="shared" ca="1" si="35"/>
        <v>6</v>
      </c>
      <c r="F110" t="str">
        <f t="shared" ca="1" si="36"/>
        <v>agricuture</v>
      </c>
      <c r="G110">
        <f t="shared" ca="1" si="37"/>
        <v>4</v>
      </c>
      <c r="H110" t="str">
        <f t="shared" ca="1" si="38"/>
        <v>College</v>
      </c>
      <c r="I110">
        <f t="shared" ca="1" si="39"/>
        <v>3</v>
      </c>
      <c r="J110">
        <f t="shared" ca="1" si="40"/>
        <v>1</v>
      </c>
      <c r="K110">
        <f t="shared" ca="1" si="41"/>
        <v>65753</v>
      </c>
      <c r="L110">
        <f t="shared" ca="1" si="42"/>
        <v>11</v>
      </c>
      <c r="M110" t="str">
        <f t="shared" ca="1" si="43"/>
        <v>NB</v>
      </c>
      <c r="N110">
        <f t="shared" ca="1" si="48"/>
        <v>197259</v>
      </c>
      <c r="O110">
        <f t="shared" ca="1" si="44"/>
        <v>74872.631644857145</v>
      </c>
      <c r="P110">
        <f t="shared" ca="1" si="49"/>
        <v>24413.650253826476</v>
      </c>
      <c r="Q110">
        <f t="shared" ca="1" si="45"/>
        <v>23133</v>
      </c>
      <c r="R110">
        <f t="shared" ca="1" si="50"/>
        <v>28888.579461515117</v>
      </c>
      <c r="S110">
        <f t="shared" ca="1" si="51"/>
        <v>42397.876816469216</v>
      </c>
      <c r="T110">
        <f t="shared" ca="1" si="52"/>
        <v>264070.52707029565</v>
      </c>
      <c r="U110">
        <f t="shared" ca="1" si="53"/>
        <v>126894.21110637227</v>
      </c>
      <c r="V110">
        <f t="shared" ca="1" si="54"/>
        <v>137176.31596392338</v>
      </c>
      <c r="X110">
        <f t="shared" ca="1" si="46"/>
        <v>1</v>
      </c>
      <c r="Y110">
        <f t="shared" ca="1" si="47"/>
        <v>0</v>
      </c>
    </row>
    <row r="111" spans="2:25" x14ac:dyDescent="0.35">
      <c r="B111">
        <f t="shared" ca="1" si="32"/>
        <v>1</v>
      </c>
      <c r="C111" t="str">
        <f t="shared" ca="1" si="33"/>
        <v>Man</v>
      </c>
      <c r="D111">
        <f t="shared" ca="1" si="34"/>
        <v>37</v>
      </c>
      <c r="E111">
        <f t="shared" ca="1" si="35"/>
        <v>1</v>
      </c>
      <c r="F111" t="str">
        <f t="shared" ca="1" si="36"/>
        <v>Health</v>
      </c>
      <c r="G111">
        <f t="shared" ca="1" si="37"/>
        <v>4</v>
      </c>
      <c r="H111" t="str">
        <f t="shared" ca="1" si="38"/>
        <v>College</v>
      </c>
      <c r="I111">
        <f t="shared" ca="1" si="39"/>
        <v>1</v>
      </c>
      <c r="J111">
        <f t="shared" ca="1" si="40"/>
        <v>2</v>
      </c>
      <c r="K111">
        <f t="shared" ca="1" si="41"/>
        <v>66298</v>
      </c>
      <c r="L111">
        <f t="shared" ca="1" si="42"/>
        <v>11</v>
      </c>
      <c r="M111" t="str">
        <f t="shared" ca="1" si="43"/>
        <v>NB</v>
      </c>
      <c r="N111">
        <f t="shared" ca="1" si="48"/>
        <v>331490</v>
      </c>
      <c r="O111">
        <f t="shared" ca="1" si="44"/>
        <v>190631.54741759229</v>
      </c>
      <c r="P111">
        <f t="shared" ca="1" si="49"/>
        <v>100085.09155108256</v>
      </c>
      <c r="Q111">
        <f t="shared" ca="1" si="45"/>
        <v>22206</v>
      </c>
      <c r="R111">
        <f t="shared" ca="1" si="50"/>
        <v>13051.353524900071</v>
      </c>
      <c r="S111">
        <f t="shared" ca="1" si="51"/>
        <v>44427.758448783607</v>
      </c>
      <c r="T111">
        <f t="shared" ca="1" si="52"/>
        <v>476002.84999986616</v>
      </c>
      <c r="U111">
        <f t="shared" ca="1" si="53"/>
        <v>225888.90094249236</v>
      </c>
      <c r="V111">
        <f t="shared" ca="1" si="54"/>
        <v>250113.9490573738</v>
      </c>
      <c r="X111">
        <f t="shared" ca="1" si="46"/>
        <v>1</v>
      </c>
      <c r="Y111">
        <f t="shared" ca="1" si="47"/>
        <v>0</v>
      </c>
    </row>
    <row r="112" spans="2:25" x14ac:dyDescent="0.35">
      <c r="B112">
        <f t="shared" ca="1" si="32"/>
        <v>2</v>
      </c>
      <c r="C112" t="str">
        <f t="shared" ca="1" si="33"/>
        <v>Woman</v>
      </c>
      <c r="D112">
        <f t="shared" ca="1" si="34"/>
        <v>45</v>
      </c>
      <c r="E112">
        <f t="shared" ca="1" si="35"/>
        <v>3</v>
      </c>
      <c r="F112" t="str">
        <f t="shared" ca="1" si="36"/>
        <v>Teaching</v>
      </c>
      <c r="G112">
        <f t="shared" ca="1" si="37"/>
        <v>3</v>
      </c>
      <c r="H112" t="str">
        <f t="shared" ca="1" si="38"/>
        <v>Technical</v>
      </c>
      <c r="I112">
        <f t="shared" ca="1" si="39"/>
        <v>4</v>
      </c>
      <c r="J112">
        <f t="shared" ca="1" si="40"/>
        <v>1</v>
      </c>
      <c r="K112">
        <f t="shared" ca="1" si="41"/>
        <v>42283</v>
      </c>
      <c r="L112">
        <f t="shared" ca="1" si="42"/>
        <v>8</v>
      </c>
      <c r="M112" t="str">
        <f t="shared" ca="1" si="43"/>
        <v>ON</v>
      </c>
      <c r="N112">
        <f t="shared" ca="1" si="48"/>
        <v>211415</v>
      </c>
      <c r="O112">
        <f t="shared" ca="1" si="44"/>
        <v>182741.99310505594</v>
      </c>
      <c r="P112">
        <f t="shared" ca="1" si="49"/>
        <v>32937.351371110235</v>
      </c>
      <c r="Q112">
        <f t="shared" ca="1" si="45"/>
        <v>6725</v>
      </c>
      <c r="R112">
        <f t="shared" ca="1" si="50"/>
        <v>21437.773599692959</v>
      </c>
      <c r="S112">
        <f t="shared" ca="1" si="51"/>
        <v>45496.471611233283</v>
      </c>
      <c r="T112">
        <f t="shared" ca="1" si="52"/>
        <v>289848.8229823435</v>
      </c>
      <c r="U112">
        <f t="shared" ca="1" si="53"/>
        <v>210904.76670474891</v>
      </c>
      <c r="V112">
        <f t="shared" ca="1" si="54"/>
        <v>78944.056277594587</v>
      </c>
      <c r="X112">
        <f t="shared" ca="1" si="46"/>
        <v>1</v>
      </c>
      <c r="Y112">
        <f t="shared" ca="1" si="47"/>
        <v>0</v>
      </c>
    </row>
    <row r="113" spans="2:25" x14ac:dyDescent="0.35">
      <c r="B113">
        <f t="shared" ca="1" si="32"/>
        <v>1</v>
      </c>
      <c r="C113" t="str">
        <f t="shared" ca="1" si="33"/>
        <v>Man</v>
      </c>
      <c r="D113">
        <f t="shared" ca="1" si="34"/>
        <v>30</v>
      </c>
      <c r="E113">
        <f t="shared" ca="1" si="35"/>
        <v>1</v>
      </c>
      <c r="F113" t="str">
        <f t="shared" ca="1" si="36"/>
        <v>Health</v>
      </c>
      <c r="G113">
        <f t="shared" ca="1" si="37"/>
        <v>2</v>
      </c>
      <c r="H113" t="str">
        <f t="shared" ca="1" si="38"/>
        <v>University</v>
      </c>
      <c r="I113">
        <f t="shared" ca="1" si="39"/>
        <v>2</v>
      </c>
      <c r="J113">
        <f t="shared" ca="1" si="40"/>
        <v>2</v>
      </c>
      <c r="K113">
        <f t="shared" ca="1" si="41"/>
        <v>74705</v>
      </c>
      <c r="L113">
        <f t="shared" ca="1" si="42"/>
        <v>12</v>
      </c>
      <c r="M113" t="str">
        <f t="shared" ca="1" si="43"/>
        <v>PE</v>
      </c>
      <c r="N113">
        <f t="shared" ca="1" si="48"/>
        <v>224115</v>
      </c>
      <c r="O113">
        <f t="shared" ca="1" si="44"/>
        <v>75064.417004982577</v>
      </c>
      <c r="P113">
        <f t="shared" ca="1" si="49"/>
        <v>38003.064721334362</v>
      </c>
      <c r="Q113">
        <f t="shared" ca="1" si="45"/>
        <v>12362</v>
      </c>
      <c r="R113">
        <f t="shared" ca="1" si="50"/>
        <v>68874.387250281536</v>
      </c>
      <c r="S113">
        <f t="shared" ca="1" si="51"/>
        <v>12302.716580301545</v>
      </c>
      <c r="T113">
        <f t="shared" ca="1" si="52"/>
        <v>274420.7813016359</v>
      </c>
      <c r="U113">
        <f t="shared" ca="1" si="53"/>
        <v>156300.80425526411</v>
      </c>
      <c r="V113">
        <f t="shared" ca="1" si="54"/>
        <v>118119.97704637179</v>
      </c>
      <c r="X113">
        <f t="shared" ca="1" si="46"/>
        <v>0</v>
      </c>
      <c r="Y113">
        <f t="shared" ca="1" si="47"/>
        <v>1</v>
      </c>
    </row>
    <row r="114" spans="2:25" x14ac:dyDescent="0.35">
      <c r="B114">
        <f t="shared" ca="1" si="32"/>
        <v>1</v>
      </c>
      <c r="C114" t="str">
        <f t="shared" ca="1" si="33"/>
        <v>Man</v>
      </c>
      <c r="D114">
        <f t="shared" ca="1" si="34"/>
        <v>39</v>
      </c>
      <c r="E114">
        <f t="shared" ca="1" si="35"/>
        <v>4</v>
      </c>
      <c r="F114" t="str">
        <f t="shared" ca="1" si="36"/>
        <v>IT</v>
      </c>
      <c r="G114">
        <f t="shared" ca="1" si="37"/>
        <v>1</v>
      </c>
      <c r="H114" t="str">
        <f t="shared" ca="1" si="38"/>
        <v>High School</v>
      </c>
      <c r="I114">
        <f t="shared" ca="1" si="39"/>
        <v>1</v>
      </c>
      <c r="J114">
        <f t="shared" ca="1" si="40"/>
        <v>3</v>
      </c>
      <c r="K114">
        <f t="shared" ca="1" si="41"/>
        <v>69607</v>
      </c>
      <c r="L114">
        <f t="shared" ca="1" si="42"/>
        <v>1</v>
      </c>
      <c r="M114" t="str">
        <f t="shared" ca="1" si="43"/>
        <v>Yukon</v>
      </c>
      <c r="N114">
        <f t="shared" ca="1" si="48"/>
        <v>348035</v>
      </c>
      <c r="O114">
        <f t="shared" ca="1" si="44"/>
        <v>35128.494312486706</v>
      </c>
      <c r="P114">
        <f t="shared" ca="1" si="49"/>
        <v>170007.91266690358</v>
      </c>
      <c r="Q114">
        <f t="shared" ca="1" si="45"/>
        <v>162098</v>
      </c>
      <c r="R114">
        <f t="shared" ca="1" si="50"/>
        <v>60115.512244885467</v>
      </c>
      <c r="S114">
        <f t="shared" ca="1" si="51"/>
        <v>20968.25190871445</v>
      </c>
      <c r="T114">
        <f t="shared" ca="1" si="52"/>
        <v>539011.16457561799</v>
      </c>
      <c r="U114">
        <f t="shared" ca="1" si="53"/>
        <v>257342.00655737217</v>
      </c>
      <c r="V114">
        <f t="shared" ca="1" si="54"/>
        <v>281669.15801824583</v>
      </c>
      <c r="X114">
        <f t="shared" ca="1" si="46"/>
        <v>1</v>
      </c>
      <c r="Y114">
        <f t="shared" ca="1" si="47"/>
        <v>0</v>
      </c>
    </row>
    <row r="115" spans="2:25" x14ac:dyDescent="0.35">
      <c r="B115">
        <f t="shared" ca="1" si="32"/>
        <v>2</v>
      </c>
      <c r="C115" t="str">
        <f t="shared" ca="1" si="33"/>
        <v>Woman</v>
      </c>
      <c r="D115">
        <f t="shared" ca="1" si="34"/>
        <v>40</v>
      </c>
      <c r="E115">
        <f t="shared" ca="1" si="35"/>
        <v>4</v>
      </c>
      <c r="F115" t="str">
        <f t="shared" ca="1" si="36"/>
        <v>IT</v>
      </c>
      <c r="G115">
        <f t="shared" ca="1" si="37"/>
        <v>1</v>
      </c>
      <c r="H115" t="str">
        <f t="shared" ca="1" si="38"/>
        <v>High School</v>
      </c>
      <c r="I115">
        <f t="shared" ca="1" si="39"/>
        <v>2</v>
      </c>
      <c r="J115">
        <f t="shared" ca="1" si="40"/>
        <v>3</v>
      </c>
      <c r="K115">
        <f t="shared" ca="1" si="41"/>
        <v>30166</v>
      </c>
      <c r="L115">
        <f t="shared" ca="1" si="42"/>
        <v>5</v>
      </c>
      <c r="M115" t="str">
        <f t="shared" ca="1" si="43"/>
        <v>Nunavut</v>
      </c>
      <c r="N115">
        <f t="shared" ca="1" si="48"/>
        <v>120664</v>
      </c>
      <c r="O115">
        <f t="shared" ca="1" si="44"/>
        <v>25091.577212573029</v>
      </c>
      <c r="P115">
        <f t="shared" ca="1" si="49"/>
        <v>66858.88720287825</v>
      </c>
      <c r="Q115">
        <f t="shared" ca="1" si="45"/>
        <v>42601</v>
      </c>
      <c r="R115">
        <f t="shared" ca="1" si="50"/>
        <v>19485.111342528715</v>
      </c>
      <c r="S115">
        <f t="shared" ca="1" si="51"/>
        <v>1354.8207556043048</v>
      </c>
      <c r="T115">
        <f t="shared" ca="1" si="52"/>
        <v>188877.70795848256</v>
      </c>
      <c r="U115">
        <f t="shared" ca="1" si="53"/>
        <v>87177.688555101748</v>
      </c>
      <c r="V115">
        <f t="shared" ca="1" si="54"/>
        <v>101700.01940338081</v>
      </c>
      <c r="X115">
        <f t="shared" ca="1" si="46"/>
        <v>1</v>
      </c>
      <c r="Y115">
        <f t="shared" ca="1" si="47"/>
        <v>0</v>
      </c>
    </row>
    <row r="116" spans="2:25" x14ac:dyDescent="0.35">
      <c r="B116">
        <f t="shared" ca="1" si="32"/>
        <v>2</v>
      </c>
      <c r="C116" t="str">
        <f t="shared" ca="1" si="33"/>
        <v>Woman</v>
      </c>
      <c r="D116">
        <f t="shared" ca="1" si="34"/>
        <v>43</v>
      </c>
      <c r="E116">
        <f t="shared" ca="1" si="35"/>
        <v>3</v>
      </c>
      <c r="F116" t="str">
        <f t="shared" ca="1" si="36"/>
        <v>Teaching</v>
      </c>
      <c r="G116">
        <f t="shared" ca="1" si="37"/>
        <v>4</v>
      </c>
      <c r="H116" t="str">
        <f t="shared" ca="1" si="38"/>
        <v>College</v>
      </c>
      <c r="I116">
        <f t="shared" ca="1" si="39"/>
        <v>1</v>
      </c>
      <c r="J116">
        <f t="shared" ca="1" si="40"/>
        <v>1</v>
      </c>
      <c r="K116">
        <f t="shared" ca="1" si="41"/>
        <v>73784</v>
      </c>
      <c r="L116">
        <f t="shared" ca="1" si="42"/>
        <v>6</v>
      </c>
      <c r="M116" t="str">
        <f t="shared" ca="1" si="43"/>
        <v>SA</v>
      </c>
      <c r="N116">
        <f t="shared" ca="1" si="48"/>
        <v>295136</v>
      </c>
      <c r="O116">
        <f t="shared" ca="1" si="44"/>
        <v>257137.97451645692</v>
      </c>
      <c r="P116">
        <f t="shared" ca="1" si="49"/>
        <v>61873.120780146302</v>
      </c>
      <c r="Q116">
        <f t="shared" ca="1" si="45"/>
        <v>53401</v>
      </c>
      <c r="R116">
        <f t="shared" ca="1" si="50"/>
        <v>18806.731779105088</v>
      </c>
      <c r="S116">
        <f t="shared" ca="1" si="51"/>
        <v>78996.337748353471</v>
      </c>
      <c r="T116">
        <f t="shared" ca="1" si="52"/>
        <v>436005.45852849982</v>
      </c>
      <c r="U116">
        <f t="shared" ca="1" si="53"/>
        <v>329345.70629556203</v>
      </c>
      <c r="V116">
        <f t="shared" ca="1" si="54"/>
        <v>106659.75223293778</v>
      </c>
      <c r="X116">
        <f t="shared" ca="1" si="46"/>
        <v>0</v>
      </c>
      <c r="Y116">
        <f t="shared" ca="1" si="47"/>
        <v>1</v>
      </c>
    </row>
    <row r="117" spans="2:25" x14ac:dyDescent="0.35">
      <c r="B117">
        <f t="shared" ca="1" si="32"/>
        <v>1</v>
      </c>
      <c r="C117" t="str">
        <f t="shared" ca="1" si="33"/>
        <v>Man</v>
      </c>
      <c r="D117">
        <f t="shared" ca="1" si="34"/>
        <v>38</v>
      </c>
      <c r="E117">
        <f t="shared" ca="1" si="35"/>
        <v>3</v>
      </c>
      <c r="F117" t="str">
        <f t="shared" ca="1" si="36"/>
        <v>Teaching</v>
      </c>
      <c r="G117">
        <f t="shared" ca="1" si="37"/>
        <v>2</v>
      </c>
      <c r="H117" t="str">
        <f t="shared" ca="1" si="38"/>
        <v>University</v>
      </c>
      <c r="I117">
        <f t="shared" ca="1" si="39"/>
        <v>1</v>
      </c>
      <c r="J117">
        <f t="shared" ca="1" si="40"/>
        <v>1</v>
      </c>
      <c r="K117">
        <f t="shared" ca="1" si="41"/>
        <v>47584</v>
      </c>
      <c r="L117">
        <f t="shared" ca="1" si="42"/>
        <v>10</v>
      </c>
      <c r="M117" t="str">
        <f t="shared" ca="1" si="43"/>
        <v>NF</v>
      </c>
      <c r="N117">
        <f t="shared" ca="1" si="48"/>
        <v>237920</v>
      </c>
      <c r="O117">
        <f t="shared" ca="1" si="44"/>
        <v>60741.346825744018</v>
      </c>
      <c r="P117">
        <f t="shared" ca="1" si="49"/>
        <v>47539.394864501148</v>
      </c>
      <c r="Q117">
        <f t="shared" ca="1" si="45"/>
        <v>17154</v>
      </c>
      <c r="R117">
        <f t="shared" ca="1" si="50"/>
        <v>6492.8633049764694</v>
      </c>
      <c r="S117">
        <f t="shared" ca="1" si="51"/>
        <v>499.01980257035564</v>
      </c>
      <c r="T117">
        <f t="shared" ca="1" si="52"/>
        <v>285958.41466707148</v>
      </c>
      <c r="U117">
        <f t="shared" ca="1" si="53"/>
        <v>84388.210130720501</v>
      </c>
      <c r="V117">
        <f t="shared" ca="1" si="54"/>
        <v>201570.20453635097</v>
      </c>
      <c r="X117">
        <f t="shared" ca="1" si="46"/>
        <v>0</v>
      </c>
      <c r="Y117">
        <f t="shared" ca="1" si="47"/>
        <v>1</v>
      </c>
    </row>
    <row r="118" spans="2:25" x14ac:dyDescent="0.35">
      <c r="B118">
        <f t="shared" ca="1" si="32"/>
        <v>2</v>
      </c>
      <c r="C118" t="str">
        <f t="shared" ca="1" si="33"/>
        <v>Woman</v>
      </c>
      <c r="D118">
        <f t="shared" ca="1" si="34"/>
        <v>33</v>
      </c>
      <c r="E118">
        <f t="shared" ca="1" si="35"/>
        <v>2</v>
      </c>
      <c r="F118" t="str">
        <f t="shared" ca="1" si="36"/>
        <v>Construction</v>
      </c>
      <c r="G118">
        <f t="shared" ca="1" si="37"/>
        <v>5</v>
      </c>
      <c r="H118" t="str">
        <f t="shared" ca="1" si="38"/>
        <v>Other</v>
      </c>
      <c r="I118">
        <f t="shared" ca="1" si="39"/>
        <v>3</v>
      </c>
      <c r="J118">
        <f t="shared" ca="1" si="40"/>
        <v>2</v>
      </c>
      <c r="K118">
        <f t="shared" ca="1" si="41"/>
        <v>80266</v>
      </c>
      <c r="L118">
        <f t="shared" ca="1" si="42"/>
        <v>10</v>
      </c>
      <c r="M118" t="str">
        <f t="shared" ca="1" si="43"/>
        <v>NF</v>
      </c>
      <c r="N118">
        <f t="shared" ca="1" si="48"/>
        <v>321064</v>
      </c>
      <c r="O118">
        <f t="shared" ca="1" si="44"/>
        <v>133665.12890097208</v>
      </c>
      <c r="P118">
        <f t="shared" ca="1" si="49"/>
        <v>101978.39067076544</v>
      </c>
      <c r="Q118">
        <f t="shared" ca="1" si="45"/>
        <v>99166</v>
      </c>
      <c r="R118">
        <f t="shared" ca="1" si="50"/>
        <v>70149.028217954517</v>
      </c>
      <c r="S118">
        <f t="shared" ca="1" si="51"/>
        <v>73602.051144486293</v>
      </c>
      <c r="T118">
        <f t="shared" ca="1" si="52"/>
        <v>496644.44181525172</v>
      </c>
      <c r="U118">
        <f t="shared" ca="1" si="53"/>
        <v>302980.15711892658</v>
      </c>
      <c r="V118">
        <f t="shared" ca="1" si="54"/>
        <v>193664.28469632514</v>
      </c>
      <c r="X118">
        <f t="shared" ca="1" si="46"/>
        <v>1</v>
      </c>
      <c r="Y118">
        <f t="shared" ca="1" si="47"/>
        <v>0</v>
      </c>
    </row>
    <row r="119" spans="2:25" x14ac:dyDescent="0.35">
      <c r="B119">
        <f t="shared" ca="1" si="32"/>
        <v>1</v>
      </c>
      <c r="C119" t="str">
        <f t="shared" ca="1" si="33"/>
        <v>Man</v>
      </c>
      <c r="D119">
        <f t="shared" ca="1" si="34"/>
        <v>35</v>
      </c>
      <c r="E119">
        <f t="shared" ca="1" si="35"/>
        <v>3</v>
      </c>
      <c r="F119" t="str">
        <f t="shared" ca="1" si="36"/>
        <v>Teaching</v>
      </c>
      <c r="G119">
        <f t="shared" ca="1" si="37"/>
        <v>3</v>
      </c>
      <c r="H119" t="str">
        <f t="shared" ca="1" si="38"/>
        <v>Technical</v>
      </c>
      <c r="I119">
        <f t="shared" ca="1" si="39"/>
        <v>2</v>
      </c>
      <c r="J119">
        <f t="shared" ca="1" si="40"/>
        <v>1</v>
      </c>
      <c r="K119">
        <f t="shared" ca="1" si="41"/>
        <v>83583</v>
      </c>
      <c r="L119">
        <f t="shared" ca="1" si="42"/>
        <v>1</v>
      </c>
      <c r="M119" t="str">
        <f t="shared" ca="1" si="43"/>
        <v>Yukon</v>
      </c>
      <c r="N119">
        <f t="shared" ca="1" si="48"/>
        <v>250749</v>
      </c>
      <c r="O119">
        <f t="shared" ca="1" si="44"/>
        <v>195291.34611049102</v>
      </c>
      <c r="P119">
        <f t="shared" ca="1" si="49"/>
        <v>70109.288795767614</v>
      </c>
      <c r="Q119">
        <f t="shared" ca="1" si="45"/>
        <v>64825</v>
      </c>
      <c r="R119">
        <f t="shared" ca="1" si="50"/>
        <v>32009.694134015794</v>
      </c>
      <c r="S119">
        <f t="shared" ca="1" si="51"/>
        <v>14127.264288706965</v>
      </c>
      <c r="T119">
        <f t="shared" ca="1" si="52"/>
        <v>334985.55308447452</v>
      </c>
      <c r="U119">
        <f t="shared" ca="1" si="53"/>
        <v>292126.04024450679</v>
      </c>
      <c r="V119">
        <f t="shared" ca="1" si="54"/>
        <v>42859.512839967734</v>
      </c>
      <c r="X119">
        <f t="shared" ca="1" si="46"/>
        <v>0</v>
      </c>
      <c r="Y119">
        <f t="shared" ca="1" si="47"/>
        <v>1</v>
      </c>
    </row>
    <row r="120" spans="2:25" x14ac:dyDescent="0.35">
      <c r="B120">
        <f t="shared" ca="1" si="32"/>
        <v>2</v>
      </c>
      <c r="C120" t="str">
        <f t="shared" ca="1" si="33"/>
        <v>Woman</v>
      </c>
      <c r="D120">
        <f t="shared" ca="1" si="34"/>
        <v>30</v>
      </c>
      <c r="E120">
        <f t="shared" ca="1" si="35"/>
        <v>3</v>
      </c>
      <c r="F120" t="str">
        <f t="shared" ca="1" si="36"/>
        <v>Teaching</v>
      </c>
      <c r="G120">
        <f t="shared" ca="1" si="37"/>
        <v>3</v>
      </c>
      <c r="H120" t="str">
        <f t="shared" ca="1" si="38"/>
        <v>Technical</v>
      </c>
      <c r="I120">
        <f t="shared" ca="1" si="39"/>
        <v>4</v>
      </c>
      <c r="J120">
        <f t="shared" ca="1" si="40"/>
        <v>1</v>
      </c>
      <c r="K120">
        <f t="shared" ca="1" si="41"/>
        <v>60288</v>
      </c>
      <c r="L120">
        <f t="shared" ca="1" si="42"/>
        <v>2</v>
      </c>
      <c r="M120" t="str">
        <f t="shared" ca="1" si="43"/>
        <v>BC</v>
      </c>
      <c r="N120">
        <f t="shared" ca="1" si="48"/>
        <v>301440</v>
      </c>
      <c r="O120">
        <f t="shared" ca="1" si="44"/>
        <v>197549.24689891381</v>
      </c>
      <c r="P120">
        <f t="shared" ca="1" si="49"/>
        <v>18481.211630705293</v>
      </c>
      <c r="Q120">
        <f t="shared" ca="1" si="45"/>
        <v>507</v>
      </c>
      <c r="R120">
        <f t="shared" ca="1" si="50"/>
        <v>56180.893624243028</v>
      </c>
      <c r="S120">
        <f t="shared" ca="1" si="51"/>
        <v>18169.491574332205</v>
      </c>
      <c r="T120">
        <f t="shared" ca="1" si="52"/>
        <v>338090.70320503751</v>
      </c>
      <c r="U120">
        <f t="shared" ca="1" si="53"/>
        <v>254237.14052315685</v>
      </c>
      <c r="V120">
        <f t="shared" ca="1" si="54"/>
        <v>83853.562681880663</v>
      </c>
      <c r="X120">
        <f t="shared" ca="1" si="46"/>
        <v>1</v>
      </c>
      <c r="Y120">
        <f t="shared" ca="1" si="47"/>
        <v>0</v>
      </c>
    </row>
    <row r="121" spans="2:25" x14ac:dyDescent="0.35">
      <c r="B121">
        <f t="shared" ca="1" si="32"/>
        <v>2</v>
      </c>
      <c r="C121" t="str">
        <f t="shared" ca="1" si="33"/>
        <v>Woman</v>
      </c>
      <c r="D121">
        <f t="shared" ca="1" si="34"/>
        <v>40</v>
      </c>
      <c r="E121">
        <f t="shared" ca="1" si="35"/>
        <v>3</v>
      </c>
      <c r="F121" t="str">
        <f t="shared" ca="1" si="36"/>
        <v>Teaching</v>
      </c>
      <c r="G121">
        <f t="shared" ca="1" si="37"/>
        <v>5</v>
      </c>
      <c r="H121" t="str">
        <f t="shared" ca="1" si="38"/>
        <v>Other</v>
      </c>
      <c r="I121">
        <f t="shared" ca="1" si="39"/>
        <v>4</v>
      </c>
      <c r="J121">
        <f t="shared" ca="1" si="40"/>
        <v>2</v>
      </c>
      <c r="K121">
        <f t="shared" ca="1" si="41"/>
        <v>60702</v>
      </c>
      <c r="L121">
        <f t="shared" ca="1" si="42"/>
        <v>12</v>
      </c>
      <c r="M121" t="str">
        <f t="shared" ca="1" si="43"/>
        <v>PE</v>
      </c>
      <c r="N121">
        <f t="shared" ca="1" si="48"/>
        <v>242808</v>
      </c>
      <c r="O121">
        <f t="shared" ca="1" si="44"/>
        <v>74920.971005226049</v>
      </c>
      <c r="P121">
        <f t="shared" ca="1" si="49"/>
        <v>62816.066447680707</v>
      </c>
      <c r="Q121">
        <f t="shared" ca="1" si="45"/>
        <v>1132</v>
      </c>
      <c r="R121">
        <f t="shared" ca="1" si="50"/>
        <v>23232.681074541331</v>
      </c>
      <c r="S121">
        <f t="shared" ca="1" si="51"/>
        <v>14080.65201316891</v>
      </c>
      <c r="T121">
        <f t="shared" ca="1" si="52"/>
        <v>319704.7184608496</v>
      </c>
      <c r="U121">
        <f t="shared" ca="1" si="53"/>
        <v>99285.652079767373</v>
      </c>
      <c r="V121">
        <f t="shared" ca="1" si="54"/>
        <v>220419.06638108223</v>
      </c>
      <c r="X121">
        <f t="shared" ca="1" si="46"/>
        <v>0</v>
      </c>
      <c r="Y121">
        <f t="shared" ca="1" si="47"/>
        <v>1</v>
      </c>
    </row>
    <row r="122" spans="2:25" x14ac:dyDescent="0.35">
      <c r="B122">
        <f t="shared" ca="1" si="32"/>
        <v>2</v>
      </c>
      <c r="C122" t="str">
        <f t="shared" ca="1" si="33"/>
        <v>Woman</v>
      </c>
      <c r="D122">
        <f t="shared" ca="1" si="34"/>
        <v>42</v>
      </c>
      <c r="E122">
        <f t="shared" ca="1" si="35"/>
        <v>2</v>
      </c>
      <c r="F122" t="str">
        <f t="shared" ca="1" si="36"/>
        <v>Construction</v>
      </c>
      <c r="G122">
        <f t="shared" ca="1" si="37"/>
        <v>5</v>
      </c>
      <c r="H122" t="str">
        <f t="shared" ca="1" si="38"/>
        <v>Other</v>
      </c>
      <c r="I122">
        <f t="shared" ca="1" si="39"/>
        <v>4</v>
      </c>
      <c r="J122">
        <f t="shared" ca="1" si="40"/>
        <v>2</v>
      </c>
      <c r="K122">
        <f t="shared" ca="1" si="41"/>
        <v>37782</v>
      </c>
      <c r="L122">
        <f t="shared" ca="1" si="42"/>
        <v>6</v>
      </c>
      <c r="M122" t="str">
        <f t="shared" ca="1" si="43"/>
        <v>SA</v>
      </c>
      <c r="N122">
        <f t="shared" ca="1" si="48"/>
        <v>151128</v>
      </c>
      <c r="O122">
        <f t="shared" ca="1" si="44"/>
        <v>32491.830371791486</v>
      </c>
      <c r="P122">
        <f t="shared" ca="1" si="49"/>
        <v>37310.376951215309</v>
      </c>
      <c r="Q122">
        <f t="shared" ca="1" si="45"/>
        <v>1580</v>
      </c>
      <c r="R122">
        <f t="shared" ca="1" si="50"/>
        <v>31285.066496558637</v>
      </c>
      <c r="S122">
        <f t="shared" ca="1" si="51"/>
        <v>42135.431043506622</v>
      </c>
      <c r="T122">
        <f t="shared" ca="1" si="52"/>
        <v>230573.80799472195</v>
      </c>
      <c r="U122">
        <f t="shared" ca="1" si="53"/>
        <v>65356.896868350115</v>
      </c>
      <c r="V122">
        <f t="shared" ca="1" si="54"/>
        <v>165216.91112637182</v>
      </c>
      <c r="X122">
        <f t="shared" ca="1" si="46"/>
        <v>0</v>
      </c>
      <c r="Y122">
        <f t="shared" ca="1" si="47"/>
        <v>1</v>
      </c>
    </row>
    <row r="123" spans="2:25" x14ac:dyDescent="0.35">
      <c r="B123">
        <f t="shared" ca="1" si="32"/>
        <v>1</v>
      </c>
      <c r="C123" t="str">
        <f t="shared" ca="1" si="33"/>
        <v>Man</v>
      </c>
      <c r="D123">
        <f t="shared" ca="1" si="34"/>
        <v>25</v>
      </c>
      <c r="E123">
        <f t="shared" ca="1" si="35"/>
        <v>1</v>
      </c>
      <c r="F123" t="str">
        <f t="shared" ca="1" si="36"/>
        <v>Health</v>
      </c>
      <c r="G123">
        <f t="shared" ca="1" si="37"/>
        <v>3</v>
      </c>
      <c r="H123" t="str">
        <f t="shared" ca="1" si="38"/>
        <v>Technical</v>
      </c>
      <c r="I123">
        <f t="shared" ca="1" si="39"/>
        <v>3</v>
      </c>
      <c r="J123">
        <f t="shared" ca="1" si="40"/>
        <v>2</v>
      </c>
      <c r="K123">
        <f t="shared" ca="1" si="41"/>
        <v>87911</v>
      </c>
      <c r="L123">
        <f t="shared" ca="1" si="42"/>
        <v>11</v>
      </c>
      <c r="M123" t="str">
        <f t="shared" ca="1" si="43"/>
        <v>NB</v>
      </c>
      <c r="N123">
        <f t="shared" ca="1" si="48"/>
        <v>351644</v>
      </c>
      <c r="O123">
        <f t="shared" ca="1" si="44"/>
        <v>136806.93380515501</v>
      </c>
      <c r="P123">
        <f t="shared" ca="1" si="49"/>
        <v>150642.56844201512</v>
      </c>
      <c r="Q123">
        <f t="shared" ca="1" si="45"/>
        <v>56555</v>
      </c>
      <c r="R123">
        <f t="shared" ca="1" si="50"/>
        <v>70692.577222729524</v>
      </c>
      <c r="S123">
        <f t="shared" ca="1" si="51"/>
        <v>88203.32452611046</v>
      </c>
      <c r="T123">
        <f t="shared" ca="1" si="52"/>
        <v>590489.89296812552</v>
      </c>
      <c r="U123">
        <f t="shared" ca="1" si="53"/>
        <v>264054.51102788455</v>
      </c>
      <c r="V123">
        <f t="shared" ca="1" si="54"/>
        <v>326435.38194024097</v>
      </c>
      <c r="X123">
        <f t="shared" ca="1" si="46"/>
        <v>0</v>
      </c>
      <c r="Y123">
        <f t="shared" ca="1" si="47"/>
        <v>1</v>
      </c>
    </row>
    <row r="124" spans="2:25" x14ac:dyDescent="0.35">
      <c r="B124">
        <f t="shared" ca="1" si="32"/>
        <v>1</v>
      </c>
      <c r="C124" t="str">
        <f t="shared" ca="1" si="33"/>
        <v>Man</v>
      </c>
      <c r="D124">
        <f t="shared" ca="1" si="34"/>
        <v>43</v>
      </c>
      <c r="E124">
        <f t="shared" ca="1" si="35"/>
        <v>6</v>
      </c>
      <c r="F124" t="str">
        <f t="shared" ca="1" si="36"/>
        <v>agricuture</v>
      </c>
      <c r="G124">
        <f t="shared" ca="1" si="37"/>
        <v>2</v>
      </c>
      <c r="H124" t="str">
        <f t="shared" ca="1" si="38"/>
        <v>University</v>
      </c>
      <c r="I124">
        <f t="shared" ca="1" si="39"/>
        <v>4</v>
      </c>
      <c r="J124">
        <f t="shared" ca="1" si="40"/>
        <v>3</v>
      </c>
      <c r="K124">
        <f t="shared" ca="1" si="41"/>
        <v>88461</v>
      </c>
      <c r="L124">
        <f t="shared" ca="1" si="42"/>
        <v>7</v>
      </c>
      <c r="M124" t="str">
        <f t="shared" ca="1" si="43"/>
        <v>MA</v>
      </c>
      <c r="N124">
        <f t="shared" ca="1" si="48"/>
        <v>530766</v>
      </c>
      <c r="O124">
        <f t="shared" ca="1" si="44"/>
        <v>488401.99392598297</v>
      </c>
      <c r="P124">
        <f t="shared" ca="1" si="49"/>
        <v>104450.95951347267</v>
      </c>
      <c r="Q124">
        <f t="shared" ca="1" si="45"/>
        <v>25327</v>
      </c>
      <c r="R124">
        <f t="shared" ca="1" si="50"/>
        <v>76715.113906899263</v>
      </c>
      <c r="S124">
        <f t="shared" ca="1" si="51"/>
        <v>91184.800164160697</v>
      </c>
      <c r="T124">
        <f t="shared" ca="1" si="52"/>
        <v>726401.75967763329</v>
      </c>
      <c r="U124">
        <f t="shared" ca="1" si="53"/>
        <v>590444.1078328822</v>
      </c>
      <c r="V124">
        <f t="shared" ca="1" si="54"/>
        <v>135957.65184475109</v>
      </c>
      <c r="X124">
        <f t="shared" ca="1" si="46"/>
        <v>1</v>
      </c>
      <c r="Y124">
        <f t="shared" ca="1" si="47"/>
        <v>0</v>
      </c>
    </row>
    <row r="125" spans="2:25" x14ac:dyDescent="0.35">
      <c r="B125">
        <f t="shared" ca="1" si="32"/>
        <v>2</v>
      </c>
      <c r="C125" t="str">
        <f t="shared" ca="1" si="33"/>
        <v>Woman</v>
      </c>
      <c r="D125">
        <f t="shared" ca="1" si="34"/>
        <v>27</v>
      </c>
      <c r="E125">
        <f t="shared" ca="1" si="35"/>
        <v>2</v>
      </c>
      <c r="F125" t="str">
        <f t="shared" ca="1" si="36"/>
        <v>Construction</v>
      </c>
      <c r="G125">
        <f t="shared" ca="1" si="37"/>
        <v>2</v>
      </c>
      <c r="H125" t="str">
        <f t="shared" ca="1" si="38"/>
        <v>University</v>
      </c>
      <c r="I125">
        <f t="shared" ca="1" si="39"/>
        <v>2</v>
      </c>
      <c r="J125">
        <f t="shared" ca="1" si="40"/>
        <v>2</v>
      </c>
      <c r="K125">
        <f t="shared" ca="1" si="41"/>
        <v>37350</v>
      </c>
      <c r="L125">
        <f t="shared" ca="1" si="42"/>
        <v>6</v>
      </c>
      <c r="M125" t="str">
        <f t="shared" ca="1" si="43"/>
        <v>SA</v>
      </c>
      <c r="N125">
        <f t="shared" ca="1" si="48"/>
        <v>112050</v>
      </c>
      <c r="O125">
        <f t="shared" ca="1" si="44"/>
        <v>69517.828577261826</v>
      </c>
      <c r="P125">
        <f t="shared" ca="1" si="49"/>
        <v>22997.884872317194</v>
      </c>
      <c r="Q125">
        <f t="shared" ca="1" si="45"/>
        <v>7526</v>
      </c>
      <c r="R125">
        <f t="shared" ca="1" si="50"/>
        <v>20262.679773239077</v>
      </c>
      <c r="S125">
        <f t="shared" ca="1" si="51"/>
        <v>43775.36083507233</v>
      </c>
      <c r="T125">
        <f t="shared" ca="1" si="52"/>
        <v>178823.24570738952</v>
      </c>
      <c r="U125">
        <f t="shared" ca="1" si="53"/>
        <v>97306.508350500895</v>
      </c>
      <c r="V125">
        <f t="shared" ca="1" si="54"/>
        <v>81516.737356888625</v>
      </c>
      <c r="X125">
        <f t="shared" ca="1" si="46"/>
        <v>1</v>
      </c>
      <c r="Y125">
        <f t="shared" ca="1" si="47"/>
        <v>0</v>
      </c>
    </row>
    <row r="126" spans="2:25" x14ac:dyDescent="0.35">
      <c r="B126">
        <f t="shared" ca="1" si="32"/>
        <v>2</v>
      </c>
      <c r="C126" t="str">
        <f t="shared" ca="1" si="33"/>
        <v>Woman</v>
      </c>
      <c r="D126">
        <f t="shared" ca="1" si="34"/>
        <v>35</v>
      </c>
      <c r="E126">
        <f t="shared" ca="1" si="35"/>
        <v>3</v>
      </c>
      <c r="F126" t="str">
        <f t="shared" ca="1" si="36"/>
        <v>Teaching</v>
      </c>
      <c r="G126">
        <f t="shared" ca="1" si="37"/>
        <v>1</v>
      </c>
      <c r="H126" t="str">
        <f t="shared" ca="1" si="38"/>
        <v>High School</v>
      </c>
      <c r="I126">
        <f t="shared" ca="1" si="39"/>
        <v>2</v>
      </c>
      <c r="J126">
        <f t="shared" ca="1" si="40"/>
        <v>3</v>
      </c>
      <c r="K126">
        <f t="shared" ca="1" si="41"/>
        <v>30671</v>
      </c>
      <c r="L126">
        <f t="shared" ca="1" si="42"/>
        <v>12</v>
      </c>
      <c r="M126" t="str">
        <f t="shared" ca="1" si="43"/>
        <v>PE</v>
      </c>
      <c r="N126">
        <f t="shared" ca="1" si="48"/>
        <v>184026</v>
      </c>
      <c r="O126">
        <f t="shared" ca="1" si="44"/>
        <v>102493.52439832181</v>
      </c>
      <c r="P126">
        <f t="shared" ca="1" si="49"/>
        <v>84278.432068129914</v>
      </c>
      <c r="Q126">
        <f t="shared" ca="1" si="45"/>
        <v>2075</v>
      </c>
      <c r="R126">
        <f t="shared" ca="1" si="50"/>
        <v>16790.736285799478</v>
      </c>
      <c r="S126">
        <f t="shared" ca="1" si="51"/>
        <v>35634.583217507366</v>
      </c>
      <c r="T126">
        <f t="shared" ca="1" si="52"/>
        <v>303939.01528563723</v>
      </c>
      <c r="U126">
        <f t="shared" ca="1" si="53"/>
        <v>121359.26068412128</v>
      </c>
      <c r="V126">
        <f t="shared" ca="1" si="54"/>
        <v>182579.75460151595</v>
      </c>
      <c r="X126">
        <f t="shared" ca="1" si="46"/>
        <v>0</v>
      </c>
      <c r="Y126">
        <f t="shared" ca="1" si="47"/>
        <v>1</v>
      </c>
    </row>
    <row r="127" spans="2:25" x14ac:dyDescent="0.35">
      <c r="B127">
        <f t="shared" ca="1" si="32"/>
        <v>1</v>
      </c>
      <c r="C127" t="str">
        <f t="shared" ca="1" si="33"/>
        <v>Man</v>
      </c>
      <c r="D127">
        <f t="shared" ca="1" si="34"/>
        <v>45</v>
      </c>
      <c r="E127">
        <f t="shared" ca="1" si="35"/>
        <v>3</v>
      </c>
      <c r="F127" t="str">
        <f t="shared" ca="1" si="36"/>
        <v>Teaching</v>
      </c>
      <c r="G127">
        <f t="shared" ca="1" si="37"/>
        <v>3</v>
      </c>
      <c r="H127" t="str">
        <f t="shared" ca="1" si="38"/>
        <v>Technical</v>
      </c>
      <c r="I127">
        <f t="shared" ca="1" si="39"/>
        <v>1</v>
      </c>
      <c r="J127">
        <f t="shared" ca="1" si="40"/>
        <v>1</v>
      </c>
      <c r="K127">
        <f t="shared" ca="1" si="41"/>
        <v>75941</v>
      </c>
      <c r="L127">
        <f t="shared" ca="1" si="42"/>
        <v>10</v>
      </c>
      <c r="M127" t="str">
        <f t="shared" ca="1" si="43"/>
        <v>NF</v>
      </c>
      <c r="N127">
        <f t="shared" ca="1" si="48"/>
        <v>227823</v>
      </c>
      <c r="O127">
        <f t="shared" ca="1" si="44"/>
        <v>163806.04238979047</v>
      </c>
      <c r="P127">
        <f t="shared" ca="1" si="49"/>
        <v>14192.815161048069</v>
      </c>
      <c r="Q127">
        <f t="shared" ca="1" si="45"/>
        <v>11536</v>
      </c>
      <c r="R127">
        <f t="shared" ca="1" si="50"/>
        <v>41392.812362782555</v>
      </c>
      <c r="S127">
        <f t="shared" ca="1" si="51"/>
        <v>10803.908606222773</v>
      </c>
      <c r="T127">
        <f t="shared" ca="1" si="52"/>
        <v>252819.72376727083</v>
      </c>
      <c r="U127">
        <f t="shared" ca="1" si="53"/>
        <v>216734.85475257301</v>
      </c>
      <c r="V127">
        <f t="shared" ca="1" si="54"/>
        <v>36084.869014697819</v>
      </c>
      <c r="X127">
        <f t="shared" ca="1" si="46"/>
        <v>0</v>
      </c>
      <c r="Y127">
        <f t="shared" ca="1" si="47"/>
        <v>1</v>
      </c>
    </row>
    <row r="128" spans="2:25" x14ac:dyDescent="0.35">
      <c r="B128">
        <f t="shared" ca="1" si="32"/>
        <v>2</v>
      </c>
      <c r="C128" t="str">
        <f t="shared" ca="1" si="33"/>
        <v>Woman</v>
      </c>
      <c r="D128">
        <f t="shared" ca="1" si="34"/>
        <v>28</v>
      </c>
      <c r="E128">
        <f t="shared" ca="1" si="35"/>
        <v>2</v>
      </c>
      <c r="F128" t="str">
        <f t="shared" ca="1" si="36"/>
        <v>Construction</v>
      </c>
      <c r="G128">
        <f t="shared" ca="1" si="37"/>
        <v>1</v>
      </c>
      <c r="H128" t="str">
        <f t="shared" ca="1" si="38"/>
        <v>High School</v>
      </c>
      <c r="I128">
        <f t="shared" ca="1" si="39"/>
        <v>3</v>
      </c>
      <c r="J128">
        <f t="shared" ca="1" si="40"/>
        <v>2</v>
      </c>
      <c r="K128">
        <f t="shared" ca="1" si="41"/>
        <v>49835</v>
      </c>
      <c r="L128">
        <f t="shared" ca="1" si="42"/>
        <v>9</v>
      </c>
      <c r="M128" t="str">
        <f t="shared" ca="1" si="43"/>
        <v>QC</v>
      </c>
      <c r="N128">
        <f t="shared" ca="1" si="48"/>
        <v>249175</v>
      </c>
      <c r="O128">
        <f t="shared" ca="1" si="44"/>
        <v>84743.677957127831</v>
      </c>
      <c r="P128">
        <f t="shared" ca="1" si="49"/>
        <v>5580.585687117009</v>
      </c>
      <c r="Q128">
        <f t="shared" ca="1" si="45"/>
        <v>3206</v>
      </c>
      <c r="R128">
        <f t="shared" ca="1" si="50"/>
        <v>22412.734769758688</v>
      </c>
      <c r="S128">
        <f t="shared" ca="1" si="51"/>
        <v>2503.0838010741027</v>
      </c>
      <c r="T128">
        <f t="shared" ca="1" si="52"/>
        <v>257258.66948819111</v>
      </c>
      <c r="U128">
        <f t="shared" ca="1" si="53"/>
        <v>110362.41272688651</v>
      </c>
      <c r="V128">
        <f t="shared" ca="1" si="54"/>
        <v>146896.2567613046</v>
      </c>
      <c r="X128">
        <f t="shared" ca="1" si="46"/>
        <v>1</v>
      </c>
      <c r="Y128">
        <f t="shared" ca="1" si="47"/>
        <v>0</v>
      </c>
    </row>
    <row r="129" spans="2:25" x14ac:dyDescent="0.35">
      <c r="B129">
        <f t="shared" ca="1" si="32"/>
        <v>2</v>
      </c>
      <c r="C129" t="str">
        <f t="shared" ca="1" si="33"/>
        <v>Woman</v>
      </c>
      <c r="D129">
        <f t="shared" ca="1" si="34"/>
        <v>44</v>
      </c>
      <c r="E129">
        <f t="shared" ca="1" si="35"/>
        <v>3</v>
      </c>
      <c r="F129" t="str">
        <f t="shared" ca="1" si="36"/>
        <v>Teaching</v>
      </c>
      <c r="G129">
        <f t="shared" ca="1" si="37"/>
        <v>3</v>
      </c>
      <c r="H129" t="str">
        <f t="shared" ca="1" si="38"/>
        <v>Technical</v>
      </c>
      <c r="I129">
        <f t="shared" ca="1" si="39"/>
        <v>2</v>
      </c>
      <c r="J129">
        <f t="shared" ca="1" si="40"/>
        <v>3</v>
      </c>
      <c r="K129">
        <f t="shared" ca="1" si="41"/>
        <v>71202</v>
      </c>
      <c r="L129">
        <f t="shared" ca="1" si="42"/>
        <v>6</v>
      </c>
      <c r="M129" t="str">
        <f t="shared" ca="1" si="43"/>
        <v>SA</v>
      </c>
      <c r="N129">
        <f t="shared" ca="1" si="48"/>
        <v>427212</v>
      </c>
      <c r="O129">
        <f t="shared" ca="1" si="44"/>
        <v>380206.32422953815</v>
      </c>
      <c r="P129">
        <f t="shared" ca="1" si="49"/>
        <v>34424.570935667376</v>
      </c>
      <c r="Q129">
        <f t="shared" ca="1" si="45"/>
        <v>10017</v>
      </c>
      <c r="R129">
        <f t="shared" ca="1" si="50"/>
        <v>49080.475923354381</v>
      </c>
      <c r="S129">
        <f t="shared" ca="1" si="51"/>
        <v>95162.621989142368</v>
      </c>
      <c r="T129">
        <f t="shared" ca="1" si="52"/>
        <v>556799.19292480976</v>
      </c>
      <c r="U129">
        <f t="shared" ca="1" si="53"/>
        <v>439303.80015289254</v>
      </c>
      <c r="V129">
        <f t="shared" ca="1" si="54"/>
        <v>117495.39277191722</v>
      </c>
      <c r="X129">
        <f t="shared" ca="1" si="46"/>
        <v>0</v>
      </c>
      <c r="Y129">
        <f t="shared" ca="1" si="47"/>
        <v>1</v>
      </c>
    </row>
    <row r="130" spans="2:25" x14ac:dyDescent="0.35">
      <c r="B130">
        <f t="shared" ca="1" si="32"/>
        <v>1</v>
      </c>
      <c r="C130" t="str">
        <f t="shared" ca="1" si="33"/>
        <v>Man</v>
      </c>
      <c r="D130">
        <f t="shared" ca="1" si="34"/>
        <v>31</v>
      </c>
      <c r="E130">
        <f t="shared" ca="1" si="35"/>
        <v>1</v>
      </c>
      <c r="F130" t="str">
        <f t="shared" ca="1" si="36"/>
        <v>Health</v>
      </c>
      <c r="G130">
        <f t="shared" ca="1" si="37"/>
        <v>1</v>
      </c>
      <c r="H130" t="str">
        <f t="shared" ca="1" si="38"/>
        <v>High School</v>
      </c>
      <c r="I130">
        <f t="shared" ca="1" si="39"/>
        <v>2</v>
      </c>
      <c r="J130">
        <f t="shared" ca="1" si="40"/>
        <v>2</v>
      </c>
      <c r="K130">
        <f t="shared" ca="1" si="41"/>
        <v>40106</v>
      </c>
      <c r="L130">
        <f t="shared" ca="1" si="42"/>
        <v>9</v>
      </c>
      <c r="M130" t="str">
        <f t="shared" ca="1" si="43"/>
        <v>QC</v>
      </c>
      <c r="N130">
        <f t="shared" ca="1" si="48"/>
        <v>200530</v>
      </c>
      <c r="O130">
        <f t="shared" ca="1" si="44"/>
        <v>91624.680571569566</v>
      </c>
      <c r="P130">
        <f t="shared" ca="1" si="49"/>
        <v>46328.2146073771</v>
      </c>
      <c r="Q130">
        <f t="shared" ca="1" si="45"/>
        <v>11671</v>
      </c>
      <c r="R130">
        <f t="shared" ca="1" si="50"/>
        <v>13713.023560053623</v>
      </c>
      <c r="S130">
        <f t="shared" ca="1" si="51"/>
        <v>5426.1806899527719</v>
      </c>
      <c r="T130">
        <f t="shared" ca="1" si="52"/>
        <v>252284.39529732987</v>
      </c>
      <c r="U130">
        <f t="shared" ca="1" si="53"/>
        <v>117008.70413162319</v>
      </c>
      <c r="V130">
        <f t="shared" ca="1" si="54"/>
        <v>135275.69116570667</v>
      </c>
      <c r="X130">
        <f t="shared" ca="1" si="46"/>
        <v>0</v>
      </c>
      <c r="Y130">
        <f t="shared" ca="1" si="47"/>
        <v>1</v>
      </c>
    </row>
    <row r="131" spans="2:25" x14ac:dyDescent="0.35">
      <c r="B131">
        <f t="shared" ca="1" si="32"/>
        <v>2</v>
      </c>
      <c r="C131" t="str">
        <f t="shared" ca="1" si="33"/>
        <v>Woman</v>
      </c>
      <c r="D131">
        <f t="shared" ca="1" si="34"/>
        <v>33</v>
      </c>
      <c r="E131">
        <f t="shared" ca="1" si="35"/>
        <v>3</v>
      </c>
      <c r="F131" t="str">
        <f t="shared" ca="1" si="36"/>
        <v>Teaching</v>
      </c>
      <c r="G131">
        <f t="shared" ca="1" si="37"/>
        <v>3</v>
      </c>
      <c r="H131" t="str">
        <f t="shared" ca="1" si="38"/>
        <v>Technical</v>
      </c>
      <c r="I131">
        <f t="shared" ca="1" si="39"/>
        <v>4</v>
      </c>
      <c r="J131">
        <f t="shared" ca="1" si="40"/>
        <v>2</v>
      </c>
      <c r="K131">
        <f t="shared" ca="1" si="41"/>
        <v>88389</v>
      </c>
      <c r="L131">
        <f t="shared" ca="1" si="42"/>
        <v>1</v>
      </c>
      <c r="M131" t="str">
        <f t="shared" ca="1" si="43"/>
        <v>Yukon</v>
      </c>
      <c r="N131">
        <f t="shared" ca="1" si="48"/>
        <v>530334</v>
      </c>
      <c r="O131">
        <f t="shared" ca="1" si="44"/>
        <v>105035.64488635016</v>
      </c>
      <c r="P131">
        <f t="shared" ca="1" si="49"/>
        <v>137132.56312689147</v>
      </c>
      <c r="Q131">
        <f t="shared" ca="1" si="45"/>
        <v>96390</v>
      </c>
      <c r="R131">
        <f t="shared" ca="1" si="50"/>
        <v>47824.387421954925</v>
      </c>
      <c r="S131">
        <f t="shared" ca="1" si="51"/>
        <v>89601.590739526524</v>
      </c>
      <c r="T131">
        <f t="shared" ca="1" si="52"/>
        <v>757068.15386641806</v>
      </c>
      <c r="U131">
        <f t="shared" ca="1" si="53"/>
        <v>249250.03230830506</v>
      </c>
      <c r="V131">
        <f t="shared" ca="1" si="54"/>
        <v>507818.12155811302</v>
      </c>
      <c r="X131">
        <f t="shared" ca="1" si="46"/>
        <v>1</v>
      </c>
      <c r="Y131">
        <f t="shared" ca="1" si="47"/>
        <v>0</v>
      </c>
    </row>
    <row r="132" spans="2:25" x14ac:dyDescent="0.35">
      <c r="B132">
        <f t="shared" ca="1" si="32"/>
        <v>2</v>
      </c>
      <c r="C132" t="str">
        <f t="shared" ca="1" si="33"/>
        <v>Woman</v>
      </c>
      <c r="D132">
        <f t="shared" ca="1" si="34"/>
        <v>26</v>
      </c>
      <c r="E132">
        <f t="shared" ca="1" si="35"/>
        <v>6</v>
      </c>
      <c r="F132" t="str">
        <f t="shared" ca="1" si="36"/>
        <v>agricuture</v>
      </c>
      <c r="G132">
        <f t="shared" ca="1" si="37"/>
        <v>3</v>
      </c>
      <c r="H132" t="str">
        <f t="shared" ca="1" si="38"/>
        <v>Technical</v>
      </c>
      <c r="I132">
        <f t="shared" ca="1" si="39"/>
        <v>3</v>
      </c>
      <c r="J132">
        <f t="shared" ca="1" si="40"/>
        <v>3</v>
      </c>
      <c r="K132">
        <f t="shared" ca="1" si="41"/>
        <v>43700</v>
      </c>
      <c r="L132">
        <f t="shared" ca="1" si="42"/>
        <v>11</v>
      </c>
      <c r="M132" t="str">
        <f t="shared" ca="1" si="43"/>
        <v>NB</v>
      </c>
      <c r="N132">
        <f t="shared" ca="1" si="48"/>
        <v>262200</v>
      </c>
      <c r="O132">
        <f t="shared" ca="1" si="44"/>
        <v>90406.513021527062</v>
      </c>
      <c r="P132">
        <f t="shared" ca="1" si="49"/>
        <v>26950.317429881998</v>
      </c>
      <c r="Q132">
        <f t="shared" ca="1" si="45"/>
        <v>22767</v>
      </c>
      <c r="R132">
        <f t="shared" ca="1" si="50"/>
        <v>37567.40283544665</v>
      </c>
      <c r="S132">
        <f t="shared" ca="1" si="51"/>
        <v>23297.165666479646</v>
      </c>
      <c r="T132">
        <f t="shared" ca="1" si="52"/>
        <v>312447.48309636163</v>
      </c>
      <c r="U132">
        <f t="shared" ca="1" si="53"/>
        <v>150740.9158569737</v>
      </c>
      <c r="V132">
        <f t="shared" ca="1" si="54"/>
        <v>161706.56723938792</v>
      </c>
      <c r="X132">
        <f t="shared" ca="1" si="46"/>
        <v>0</v>
      </c>
      <c r="Y132">
        <f t="shared" ca="1" si="47"/>
        <v>1</v>
      </c>
    </row>
    <row r="133" spans="2:25" x14ac:dyDescent="0.35">
      <c r="B133">
        <f t="shared" ref="B133:B196" ca="1" si="55">RANDBETWEEN(1,2)</f>
        <v>1</v>
      </c>
      <c r="C133" t="str">
        <f t="shared" ref="C133:C196" ca="1" si="56">IF(B133=1,"Man", "Woman")</f>
        <v>Man</v>
      </c>
      <c r="D133">
        <f t="shared" ref="D133:D196" ca="1" si="57">RANDBETWEEN(25,45)</f>
        <v>45</v>
      </c>
      <c r="E133">
        <f t="shared" ref="E133:E196" ca="1" si="58">RANDBETWEEN(1,6)</f>
        <v>3</v>
      </c>
      <c r="F133" t="str">
        <f t="shared" ref="F133:F196" ca="1" si="59">VLOOKUP(E133,$AA$4:$AB$9,2)</f>
        <v>Teaching</v>
      </c>
      <c r="G133">
        <f t="shared" ref="G133:G196" ca="1" si="60">RANDBETWEEN(1,5)</f>
        <v>3</v>
      </c>
      <c r="H133" t="str">
        <f t="shared" ref="H133:H196" ca="1" si="61">VLOOKUP(G133,$AA$11:$AB$15,2)</f>
        <v>Technical</v>
      </c>
      <c r="I133">
        <f t="shared" ref="I133:I196" ca="1" si="62">RANDBETWEEN(1,4)</f>
        <v>2</v>
      </c>
      <c r="J133">
        <f t="shared" ref="J133:J196" ca="1" si="63">RANDBETWEEN(1,3)</f>
        <v>2</v>
      </c>
      <c r="K133">
        <f t="shared" ref="K133:K196" ca="1" si="64">RANDBETWEEN(25000,90000)</f>
        <v>66646</v>
      </c>
      <c r="L133">
        <f t="shared" ref="L133:L196" ca="1" si="65">RANDBETWEEN(1,13)</f>
        <v>10</v>
      </c>
      <c r="M133" t="str">
        <f t="shared" ref="M133:M196" ca="1" si="66">VLOOKUP(L133,$AA$17:$AB$29,2)</f>
        <v>NF</v>
      </c>
      <c r="N133">
        <f t="shared" ca="1" si="48"/>
        <v>266584</v>
      </c>
      <c r="O133">
        <f t="shared" ref="O133:O196" ca="1" si="67">RAND()*N133</f>
        <v>254862.23938970899</v>
      </c>
      <c r="P133">
        <f t="shared" ca="1" si="49"/>
        <v>126425.27882167495</v>
      </c>
      <c r="Q133">
        <f t="shared" ref="Q133:Q196" ca="1" si="68">RANDBETWEEN(0,P133)</f>
        <v>85763</v>
      </c>
      <c r="R133">
        <f t="shared" ca="1" si="50"/>
        <v>11079.484504598495</v>
      </c>
      <c r="S133">
        <f t="shared" ca="1" si="51"/>
        <v>43512.93747273981</v>
      </c>
      <c r="T133">
        <f t="shared" ca="1" si="52"/>
        <v>436522.21629441471</v>
      </c>
      <c r="U133">
        <f t="shared" ca="1" si="53"/>
        <v>351704.72389430745</v>
      </c>
      <c r="V133">
        <f t="shared" ca="1" si="54"/>
        <v>84817.492400107265</v>
      </c>
      <c r="X133">
        <f t="shared" ca="1" si="46"/>
        <v>0</v>
      </c>
      <c r="Y133">
        <f t="shared" ca="1" si="47"/>
        <v>1</v>
      </c>
    </row>
    <row r="134" spans="2:25" x14ac:dyDescent="0.35">
      <c r="B134">
        <f t="shared" ca="1" si="55"/>
        <v>2</v>
      </c>
      <c r="C134" t="str">
        <f t="shared" ca="1" si="56"/>
        <v>Woman</v>
      </c>
      <c r="D134">
        <f t="shared" ca="1" si="57"/>
        <v>28</v>
      </c>
      <c r="E134">
        <f t="shared" ca="1" si="58"/>
        <v>2</v>
      </c>
      <c r="F134" t="str">
        <f t="shared" ca="1" si="59"/>
        <v>Construction</v>
      </c>
      <c r="G134">
        <f t="shared" ca="1" si="60"/>
        <v>1</v>
      </c>
      <c r="H134" t="str">
        <f t="shared" ca="1" si="61"/>
        <v>High School</v>
      </c>
      <c r="I134">
        <f t="shared" ca="1" si="62"/>
        <v>4</v>
      </c>
      <c r="J134">
        <f t="shared" ca="1" si="63"/>
        <v>2</v>
      </c>
      <c r="K134">
        <f t="shared" ca="1" si="64"/>
        <v>86007</v>
      </c>
      <c r="L134">
        <f t="shared" ca="1" si="65"/>
        <v>12</v>
      </c>
      <c r="M134" t="str">
        <f t="shared" ca="1" si="66"/>
        <v>PE</v>
      </c>
      <c r="N134">
        <f t="shared" ca="1" si="48"/>
        <v>516042</v>
      </c>
      <c r="O134">
        <f t="shared" ca="1" si="67"/>
        <v>58983.514993928919</v>
      </c>
      <c r="P134">
        <f t="shared" ca="1" si="49"/>
        <v>98079.890523554364</v>
      </c>
      <c r="Q134">
        <f t="shared" ca="1" si="68"/>
        <v>90173</v>
      </c>
      <c r="R134">
        <f t="shared" ca="1" si="50"/>
        <v>734.37718792455883</v>
      </c>
      <c r="S134">
        <f t="shared" ca="1" si="51"/>
        <v>20563.071131474193</v>
      </c>
      <c r="T134">
        <f t="shared" ca="1" si="52"/>
        <v>634684.96165502863</v>
      </c>
      <c r="U134">
        <f t="shared" ca="1" si="53"/>
        <v>149890.89218185347</v>
      </c>
      <c r="V134">
        <f t="shared" ca="1" si="54"/>
        <v>484794.06947317516</v>
      </c>
      <c r="X134">
        <f t="shared" ca="1" si="46"/>
        <v>1</v>
      </c>
      <c r="Y134">
        <f t="shared" ca="1" si="47"/>
        <v>0</v>
      </c>
    </row>
    <row r="135" spans="2:25" x14ac:dyDescent="0.35">
      <c r="B135">
        <f t="shared" ca="1" si="55"/>
        <v>2</v>
      </c>
      <c r="C135" t="str">
        <f t="shared" ca="1" si="56"/>
        <v>Woman</v>
      </c>
      <c r="D135">
        <f t="shared" ca="1" si="57"/>
        <v>25</v>
      </c>
      <c r="E135">
        <f t="shared" ca="1" si="58"/>
        <v>5</v>
      </c>
      <c r="F135" t="str">
        <f t="shared" ca="1" si="59"/>
        <v>General work</v>
      </c>
      <c r="G135">
        <f t="shared" ca="1" si="60"/>
        <v>4</v>
      </c>
      <c r="H135" t="str">
        <f t="shared" ca="1" si="61"/>
        <v>College</v>
      </c>
      <c r="I135">
        <f t="shared" ca="1" si="62"/>
        <v>2</v>
      </c>
      <c r="J135">
        <f t="shared" ca="1" si="63"/>
        <v>1</v>
      </c>
      <c r="K135">
        <f t="shared" ca="1" si="64"/>
        <v>57080</v>
      </c>
      <c r="L135">
        <f t="shared" ca="1" si="65"/>
        <v>5</v>
      </c>
      <c r="M135" t="str">
        <f t="shared" ca="1" si="66"/>
        <v>Nunavut</v>
      </c>
      <c r="N135">
        <f t="shared" ca="1" si="48"/>
        <v>342480</v>
      </c>
      <c r="O135">
        <f t="shared" ca="1" si="67"/>
        <v>327926.56961620832</v>
      </c>
      <c r="P135">
        <f t="shared" ca="1" si="49"/>
        <v>45814.313028755387</v>
      </c>
      <c r="Q135">
        <f t="shared" ca="1" si="68"/>
        <v>36374</v>
      </c>
      <c r="R135">
        <f t="shared" ca="1" si="50"/>
        <v>17041.039850381232</v>
      </c>
      <c r="S135">
        <f t="shared" ca="1" si="51"/>
        <v>81186.289496772573</v>
      </c>
      <c r="T135">
        <f t="shared" ca="1" si="52"/>
        <v>469480.60252552794</v>
      </c>
      <c r="U135">
        <f t="shared" ca="1" si="53"/>
        <v>381341.60946658952</v>
      </c>
      <c r="V135">
        <f t="shared" ca="1" si="54"/>
        <v>88138.993058938417</v>
      </c>
      <c r="X135">
        <f t="shared" ca="1" si="46"/>
        <v>0</v>
      </c>
      <c r="Y135">
        <f t="shared" ca="1" si="47"/>
        <v>1</v>
      </c>
    </row>
    <row r="136" spans="2:25" x14ac:dyDescent="0.35">
      <c r="B136">
        <f t="shared" ca="1" si="55"/>
        <v>2</v>
      </c>
      <c r="C136" t="str">
        <f t="shared" ca="1" si="56"/>
        <v>Woman</v>
      </c>
      <c r="D136">
        <f t="shared" ca="1" si="57"/>
        <v>29</v>
      </c>
      <c r="E136">
        <f t="shared" ca="1" si="58"/>
        <v>3</v>
      </c>
      <c r="F136" t="str">
        <f t="shared" ca="1" si="59"/>
        <v>Teaching</v>
      </c>
      <c r="G136">
        <f t="shared" ca="1" si="60"/>
        <v>4</v>
      </c>
      <c r="H136" t="str">
        <f t="shared" ca="1" si="61"/>
        <v>College</v>
      </c>
      <c r="I136">
        <f t="shared" ca="1" si="62"/>
        <v>2</v>
      </c>
      <c r="J136">
        <f t="shared" ca="1" si="63"/>
        <v>1</v>
      </c>
      <c r="K136">
        <f t="shared" ca="1" si="64"/>
        <v>43748</v>
      </c>
      <c r="L136">
        <f t="shared" ca="1" si="65"/>
        <v>4</v>
      </c>
      <c r="M136" t="str">
        <f t="shared" ca="1" si="66"/>
        <v>AB</v>
      </c>
      <c r="N136">
        <f t="shared" ca="1" si="48"/>
        <v>131244</v>
      </c>
      <c r="O136">
        <f t="shared" ca="1" si="67"/>
        <v>34046.428770327424</v>
      </c>
      <c r="P136">
        <f t="shared" ca="1" si="49"/>
        <v>864.27856048926446</v>
      </c>
      <c r="Q136">
        <f t="shared" ca="1" si="68"/>
        <v>112</v>
      </c>
      <c r="R136">
        <f t="shared" ca="1" si="50"/>
        <v>19870.515001012918</v>
      </c>
      <c r="S136">
        <f t="shared" ca="1" si="51"/>
        <v>13955.645296886018</v>
      </c>
      <c r="T136">
        <f t="shared" ca="1" si="52"/>
        <v>146063.92385737528</v>
      </c>
      <c r="U136">
        <f t="shared" ca="1" si="53"/>
        <v>54028.943771340346</v>
      </c>
      <c r="V136">
        <f t="shared" ca="1" si="54"/>
        <v>92034.980086034935</v>
      </c>
      <c r="X136">
        <f t="shared" ca="1" si="46"/>
        <v>0</v>
      </c>
      <c r="Y136">
        <f t="shared" ca="1" si="47"/>
        <v>1</v>
      </c>
    </row>
    <row r="137" spans="2:25" x14ac:dyDescent="0.35">
      <c r="B137">
        <f t="shared" ca="1" si="55"/>
        <v>2</v>
      </c>
      <c r="C137" t="str">
        <f t="shared" ca="1" si="56"/>
        <v>Woman</v>
      </c>
      <c r="D137">
        <f t="shared" ca="1" si="57"/>
        <v>34</v>
      </c>
      <c r="E137">
        <f t="shared" ca="1" si="58"/>
        <v>4</v>
      </c>
      <c r="F137" t="str">
        <f t="shared" ca="1" si="59"/>
        <v>IT</v>
      </c>
      <c r="G137">
        <f t="shared" ca="1" si="60"/>
        <v>3</v>
      </c>
      <c r="H137" t="str">
        <f t="shared" ca="1" si="61"/>
        <v>Technical</v>
      </c>
      <c r="I137">
        <f t="shared" ca="1" si="62"/>
        <v>4</v>
      </c>
      <c r="J137">
        <f t="shared" ca="1" si="63"/>
        <v>2</v>
      </c>
      <c r="K137">
        <f t="shared" ca="1" si="64"/>
        <v>67652</v>
      </c>
      <c r="L137">
        <f t="shared" ca="1" si="65"/>
        <v>9</v>
      </c>
      <c r="M137" t="str">
        <f t="shared" ca="1" si="66"/>
        <v>QC</v>
      </c>
      <c r="N137">
        <f t="shared" ca="1" si="48"/>
        <v>405912</v>
      </c>
      <c r="O137">
        <f t="shared" ca="1" si="67"/>
        <v>16066.736735246126</v>
      </c>
      <c r="P137">
        <f t="shared" ca="1" si="49"/>
        <v>76244.223232831995</v>
      </c>
      <c r="Q137">
        <f t="shared" ca="1" si="68"/>
        <v>13218</v>
      </c>
      <c r="R137">
        <f t="shared" ca="1" si="50"/>
        <v>60556.737446589374</v>
      </c>
      <c r="S137">
        <f t="shared" ca="1" si="51"/>
        <v>36117.724992546326</v>
      </c>
      <c r="T137">
        <f t="shared" ca="1" si="52"/>
        <v>518273.94822537829</v>
      </c>
      <c r="U137">
        <f t="shared" ca="1" si="53"/>
        <v>89841.474181835496</v>
      </c>
      <c r="V137">
        <f t="shared" ca="1" si="54"/>
        <v>428432.47404354281</v>
      </c>
      <c r="X137">
        <f t="shared" ca="1" si="46"/>
        <v>0</v>
      </c>
      <c r="Y137">
        <f t="shared" ca="1" si="47"/>
        <v>1</v>
      </c>
    </row>
    <row r="138" spans="2:25" x14ac:dyDescent="0.35">
      <c r="B138">
        <f t="shared" ca="1" si="55"/>
        <v>1</v>
      </c>
      <c r="C138" t="str">
        <f t="shared" ca="1" si="56"/>
        <v>Man</v>
      </c>
      <c r="D138">
        <f t="shared" ca="1" si="57"/>
        <v>40</v>
      </c>
      <c r="E138">
        <f t="shared" ca="1" si="58"/>
        <v>6</v>
      </c>
      <c r="F138" t="str">
        <f t="shared" ca="1" si="59"/>
        <v>agricuture</v>
      </c>
      <c r="G138">
        <f t="shared" ca="1" si="60"/>
        <v>1</v>
      </c>
      <c r="H138" t="str">
        <f t="shared" ca="1" si="61"/>
        <v>High School</v>
      </c>
      <c r="I138">
        <f t="shared" ca="1" si="62"/>
        <v>3</v>
      </c>
      <c r="J138">
        <f t="shared" ca="1" si="63"/>
        <v>3</v>
      </c>
      <c r="K138">
        <f t="shared" ca="1" si="64"/>
        <v>84985</v>
      </c>
      <c r="L138">
        <f t="shared" ca="1" si="65"/>
        <v>11</v>
      </c>
      <c r="M138" t="str">
        <f t="shared" ca="1" si="66"/>
        <v>NB</v>
      </c>
      <c r="N138">
        <f t="shared" ca="1" si="48"/>
        <v>509910</v>
      </c>
      <c r="O138">
        <f t="shared" ca="1" si="67"/>
        <v>158096.24977716082</v>
      </c>
      <c r="P138">
        <f t="shared" ca="1" si="49"/>
        <v>100966.89399773336</v>
      </c>
      <c r="Q138">
        <f t="shared" ca="1" si="68"/>
        <v>24809</v>
      </c>
      <c r="R138">
        <f t="shared" ca="1" si="50"/>
        <v>53832.546870962426</v>
      </c>
      <c r="S138">
        <f t="shared" ca="1" si="51"/>
        <v>47337.727964107384</v>
      </c>
      <c r="T138">
        <f t="shared" ca="1" si="52"/>
        <v>658214.62196184078</v>
      </c>
      <c r="U138">
        <f t="shared" ca="1" si="53"/>
        <v>236737.79664812324</v>
      </c>
      <c r="V138">
        <f t="shared" ca="1" si="54"/>
        <v>421476.82531371753</v>
      </c>
      <c r="X138">
        <f t="shared" ca="1" si="46"/>
        <v>0</v>
      </c>
      <c r="Y138">
        <f t="shared" ca="1" si="47"/>
        <v>1</v>
      </c>
    </row>
    <row r="139" spans="2:25" x14ac:dyDescent="0.35">
      <c r="B139">
        <f t="shared" ca="1" si="55"/>
        <v>1</v>
      </c>
      <c r="C139" t="str">
        <f t="shared" ca="1" si="56"/>
        <v>Man</v>
      </c>
      <c r="D139">
        <f t="shared" ca="1" si="57"/>
        <v>43</v>
      </c>
      <c r="E139">
        <f t="shared" ca="1" si="58"/>
        <v>1</v>
      </c>
      <c r="F139" t="str">
        <f t="shared" ca="1" si="59"/>
        <v>Health</v>
      </c>
      <c r="G139">
        <f t="shared" ca="1" si="60"/>
        <v>1</v>
      </c>
      <c r="H139" t="str">
        <f t="shared" ca="1" si="61"/>
        <v>High School</v>
      </c>
      <c r="I139">
        <f t="shared" ca="1" si="62"/>
        <v>1</v>
      </c>
      <c r="J139">
        <f t="shared" ca="1" si="63"/>
        <v>1</v>
      </c>
      <c r="K139">
        <f t="shared" ca="1" si="64"/>
        <v>83669</v>
      </c>
      <c r="L139">
        <f t="shared" ca="1" si="65"/>
        <v>1</v>
      </c>
      <c r="M139" t="str">
        <f t="shared" ca="1" si="66"/>
        <v>Yukon</v>
      </c>
      <c r="N139">
        <f t="shared" ca="1" si="48"/>
        <v>418345</v>
      </c>
      <c r="O139">
        <f t="shared" ca="1" si="67"/>
        <v>274305.06839592243</v>
      </c>
      <c r="P139">
        <f t="shared" ca="1" si="49"/>
        <v>75823.720957917976</v>
      </c>
      <c r="Q139">
        <f t="shared" ca="1" si="68"/>
        <v>25343</v>
      </c>
      <c r="R139">
        <f t="shared" ca="1" si="50"/>
        <v>70048.532216992724</v>
      </c>
      <c r="S139">
        <f t="shared" ca="1" si="51"/>
        <v>14473.475802299576</v>
      </c>
      <c r="T139">
        <f t="shared" ca="1" si="52"/>
        <v>508642.19676021754</v>
      </c>
      <c r="U139">
        <f t="shared" ca="1" si="53"/>
        <v>369696.60061291512</v>
      </c>
      <c r="V139">
        <f t="shared" ca="1" si="54"/>
        <v>138945.59614730242</v>
      </c>
      <c r="X139">
        <f t="shared" ref="X139:X202" ca="1" si="69">IF(C138="Man",1,0)</f>
        <v>1</v>
      </c>
      <c r="Y139">
        <f t="shared" ref="Y139:Y202" ca="1" si="70">IF(C138="Woman",1,0)</f>
        <v>0</v>
      </c>
    </row>
    <row r="140" spans="2:25" x14ac:dyDescent="0.35">
      <c r="B140">
        <f t="shared" ca="1" si="55"/>
        <v>1</v>
      </c>
      <c r="C140" t="str">
        <f t="shared" ca="1" si="56"/>
        <v>Man</v>
      </c>
      <c r="D140">
        <f t="shared" ca="1" si="57"/>
        <v>37</v>
      </c>
      <c r="E140">
        <f t="shared" ca="1" si="58"/>
        <v>1</v>
      </c>
      <c r="F140" t="str">
        <f t="shared" ca="1" si="59"/>
        <v>Health</v>
      </c>
      <c r="G140">
        <f t="shared" ca="1" si="60"/>
        <v>4</v>
      </c>
      <c r="H140" t="str">
        <f t="shared" ca="1" si="61"/>
        <v>College</v>
      </c>
      <c r="I140">
        <f t="shared" ca="1" si="62"/>
        <v>4</v>
      </c>
      <c r="J140">
        <f t="shared" ca="1" si="63"/>
        <v>3</v>
      </c>
      <c r="K140">
        <f t="shared" ca="1" si="64"/>
        <v>48088</v>
      </c>
      <c r="L140">
        <f t="shared" ca="1" si="65"/>
        <v>12</v>
      </c>
      <c r="M140" t="str">
        <f t="shared" ca="1" si="66"/>
        <v>PE</v>
      </c>
      <c r="N140">
        <f t="shared" ca="1" si="48"/>
        <v>288528</v>
      </c>
      <c r="O140">
        <f t="shared" ca="1" si="67"/>
        <v>220404.42690796289</v>
      </c>
      <c r="P140">
        <f t="shared" ca="1" si="49"/>
        <v>70865.422889649548</v>
      </c>
      <c r="Q140">
        <f t="shared" ca="1" si="68"/>
        <v>50998</v>
      </c>
      <c r="R140">
        <f t="shared" ca="1" si="50"/>
        <v>31968.000680677229</v>
      </c>
      <c r="S140">
        <f t="shared" ca="1" si="51"/>
        <v>58414.011804529859</v>
      </c>
      <c r="T140">
        <f t="shared" ca="1" si="52"/>
        <v>417807.43469417939</v>
      </c>
      <c r="U140">
        <f t="shared" ca="1" si="53"/>
        <v>303370.42758864013</v>
      </c>
      <c r="V140">
        <f t="shared" ca="1" si="54"/>
        <v>114437.00710553926</v>
      </c>
      <c r="X140">
        <f t="shared" ca="1" si="69"/>
        <v>1</v>
      </c>
      <c r="Y140">
        <f t="shared" ca="1" si="70"/>
        <v>0</v>
      </c>
    </row>
    <row r="141" spans="2:25" x14ac:dyDescent="0.35">
      <c r="B141">
        <f t="shared" ca="1" si="55"/>
        <v>2</v>
      </c>
      <c r="C141" t="str">
        <f t="shared" ca="1" si="56"/>
        <v>Woman</v>
      </c>
      <c r="D141">
        <f t="shared" ca="1" si="57"/>
        <v>34</v>
      </c>
      <c r="E141">
        <f t="shared" ca="1" si="58"/>
        <v>6</v>
      </c>
      <c r="F141" t="str">
        <f t="shared" ca="1" si="59"/>
        <v>agricuture</v>
      </c>
      <c r="G141">
        <f t="shared" ca="1" si="60"/>
        <v>3</v>
      </c>
      <c r="H141" t="str">
        <f t="shared" ca="1" si="61"/>
        <v>Technical</v>
      </c>
      <c r="I141">
        <f t="shared" ca="1" si="62"/>
        <v>3</v>
      </c>
      <c r="J141">
        <f t="shared" ca="1" si="63"/>
        <v>2</v>
      </c>
      <c r="K141">
        <f t="shared" ca="1" si="64"/>
        <v>64440</v>
      </c>
      <c r="L141">
        <f t="shared" ca="1" si="65"/>
        <v>6</v>
      </c>
      <c r="M141" t="str">
        <f t="shared" ca="1" si="66"/>
        <v>SA</v>
      </c>
      <c r="N141">
        <f t="shared" ca="1" si="48"/>
        <v>193320</v>
      </c>
      <c r="O141">
        <f t="shared" ca="1" si="67"/>
        <v>94394.919495614129</v>
      </c>
      <c r="P141">
        <f t="shared" ca="1" si="49"/>
        <v>68050.530191228536</v>
      </c>
      <c r="Q141">
        <f t="shared" ca="1" si="68"/>
        <v>58313</v>
      </c>
      <c r="R141">
        <f t="shared" ca="1" si="50"/>
        <v>20059.518997610223</v>
      </c>
      <c r="S141">
        <f t="shared" ca="1" si="51"/>
        <v>40395.571708875737</v>
      </c>
      <c r="T141">
        <f t="shared" ca="1" si="52"/>
        <v>301766.10190010432</v>
      </c>
      <c r="U141">
        <f t="shared" ca="1" si="53"/>
        <v>172767.43849322436</v>
      </c>
      <c r="V141">
        <f t="shared" ca="1" si="54"/>
        <v>128998.66340687996</v>
      </c>
      <c r="X141">
        <f t="shared" ca="1" si="69"/>
        <v>1</v>
      </c>
      <c r="Y141">
        <f t="shared" ca="1" si="70"/>
        <v>0</v>
      </c>
    </row>
    <row r="142" spans="2:25" x14ac:dyDescent="0.35">
      <c r="B142">
        <f t="shared" ca="1" si="55"/>
        <v>2</v>
      </c>
      <c r="C142" t="str">
        <f t="shared" ca="1" si="56"/>
        <v>Woman</v>
      </c>
      <c r="D142">
        <f t="shared" ca="1" si="57"/>
        <v>26</v>
      </c>
      <c r="E142">
        <f t="shared" ca="1" si="58"/>
        <v>3</v>
      </c>
      <c r="F142" t="str">
        <f t="shared" ca="1" si="59"/>
        <v>Teaching</v>
      </c>
      <c r="G142">
        <f t="shared" ca="1" si="60"/>
        <v>4</v>
      </c>
      <c r="H142" t="str">
        <f t="shared" ca="1" si="61"/>
        <v>College</v>
      </c>
      <c r="I142">
        <f t="shared" ca="1" si="62"/>
        <v>4</v>
      </c>
      <c r="J142">
        <f t="shared" ca="1" si="63"/>
        <v>2</v>
      </c>
      <c r="K142">
        <f t="shared" ca="1" si="64"/>
        <v>46111</v>
      </c>
      <c r="L142">
        <f t="shared" ca="1" si="65"/>
        <v>4</v>
      </c>
      <c r="M142" t="str">
        <f t="shared" ca="1" si="66"/>
        <v>AB</v>
      </c>
      <c r="N142">
        <f t="shared" ca="1" si="48"/>
        <v>230555</v>
      </c>
      <c r="O142">
        <f t="shared" ca="1" si="67"/>
        <v>60984.715731786004</v>
      </c>
      <c r="P142">
        <f t="shared" ca="1" si="49"/>
        <v>13112.44948000602</v>
      </c>
      <c r="Q142">
        <f t="shared" ca="1" si="68"/>
        <v>12179</v>
      </c>
      <c r="R142">
        <f t="shared" ca="1" si="50"/>
        <v>10170.277524435312</v>
      </c>
      <c r="S142">
        <f t="shared" ca="1" si="51"/>
        <v>9592.8717041849777</v>
      </c>
      <c r="T142">
        <f t="shared" ca="1" si="52"/>
        <v>253260.32118419098</v>
      </c>
      <c r="U142">
        <f t="shared" ca="1" si="53"/>
        <v>83333.993256221322</v>
      </c>
      <c r="V142">
        <f t="shared" ca="1" si="54"/>
        <v>169926.32792796966</v>
      </c>
      <c r="X142">
        <f t="shared" ca="1" si="69"/>
        <v>0</v>
      </c>
      <c r="Y142">
        <f t="shared" ca="1" si="70"/>
        <v>1</v>
      </c>
    </row>
    <row r="143" spans="2:25" x14ac:dyDescent="0.35">
      <c r="B143">
        <f t="shared" ca="1" si="55"/>
        <v>1</v>
      </c>
      <c r="C143" t="str">
        <f t="shared" ca="1" si="56"/>
        <v>Man</v>
      </c>
      <c r="D143">
        <f t="shared" ca="1" si="57"/>
        <v>31</v>
      </c>
      <c r="E143">
        <f t="shared" ca="1" si="58"/>
        <v>3</v>
      </c>
      <c r="F143" t="str">
        <f t="shared" ca="1" si="59"/>
        <v>Teaching</v>
      </c>
      <c r="G143">
        <f t="shared" ca="1" si="60"/>
        <v>2</v>
      </c>
      <c r="H143" t="str">
        <f t="shared" ca="1" si="61"/>
        <v>University</v>
      </c>
      <c r="I143">
        <f t="shared" ca="1" si="62"/>
        <v>1</v>
      </c>
      <c r="J143">
        <f t="shared" ca="1" si="63"/>
        <v>2</v>
      </c>
      <c r="K143">
        <f t="shared" ca="1" si="64"/>
        <v>79814</v>
      </c>
      <c r="L143">
        <f t="shared" ca="1" si="65"/>
        <v>4</v>
      </c>
      <c r="M143" t="str">
        <f t="shared" ca="1" si="66"/>
        <v>AB</v>
      </c>
      <c r="N143">
        <f t="shared" ca="1" si="48"/>
        <v>399070</v>
      </c>
      <c r="O143">
        <f t="shared" ca="1" si="67"/>
        <v>83674.131922744447</v>
      </c>
      <c r="P143">
        <f t="shared" ca="1" si="49"/>
        <v>25190.520380564118</v>
      </c>
      <c r="Q143">
        <f t="shared" ca="1" si="68"/>
        <v>20314</v>
      </c>
      <c r="R143">
        <f t="shared" ca="1" si="50"/>
        <v>11173.464675236317</v>
      </c>
      <c r="S143">
        <f t="shared" ca="1" si="51"/>
        <v>34727.471406459481</v>
      </c>
      <c r="T143">
        <f t="shared" ca="1" si="52"/>
        <v>458987.99178702355</v>
      </c>
      <c r="U143">
        <f t="shared" ca="1" si="53"/>
        <v>115161.59659798077</v>
      </c>
      <c r="V143">
        <f t="shared" ca="1" si="54"/>
        <v>343826.39518904279</v>
      </c>
      <c r="X143">
        <f t="shared" ca="1" si="69"/>
        <v>0</v>
      </c>
      <c r="Y143">
        <f t="shared" ca="1" si="70"/>
        <v>1</v>
      </c>
    </row>
    <row r="144" spans="2:25" x14ac:dyDescent="0.35">
      <c r="B144">
        <f t="shared" ca="1" si="55"/>
        <v>1</v>
      </c>
      <c r="C144" t="str">
        <f t="shared" ca="1" si="56"/>
        <v>Man</v>
      </c>
      <c r="D144">
        <f t="shared" ca="1" si="57"/>
        <v>39</v>
      </c>
      <c r="E144">
        <f t="shared" ca="1" si="58"/>
        <v>6</v>
      </c>
      <c r="F144" t="str">
        <f t="shared" ca="1" si="59"/>
        <v>agricuture</v>
      </c>
      <c r="G144">
        <f t="shared" ca="1" si="60"/>
        <v>4</v>
      </c>
      <c r="H144" t="str">
        <f t="shared" ca="1" si="61"/>
        <v>College</v>
      </c>
      <c r="I144">
        <f t="shared" ca="1" si="62"/>
        <v>2</v>
      </c>
      <c r="J144">
        <f t="shared" ca="1" si="63"/>
        <v>3</v>
      </c>
      <c r="K144">
        <f t="shared" ca="1" si="64"/>
        <v>48127</v>
      </c>
      <c r="L144">
        <f t="shared" ca="1" si="65"/>
        <v>2</v>
      </c>
      <c r="M144" t="str">
        <f t="shared" ca="1" si="66"/>
        <v>BC</v>
      </c>
      <c r="N144">
        <f t="shared" ca="1" si="48"/>
        <v>192508</v>
      </c>
      <c r="O144">
        <f t="shared" ca="1" si="67"/>
        <v>34829.583597764897</v>
      </c>
      <c r="P144">
        <f t="shared" ca="1" si="49"/>
        <v>40306.980817291951</v>
      </c>
      <c r="Q144">
        <f t="shared" ca="1" si="68"/>
        <v>17254</v>
      </c>
      <c r="R144">
        <f t="shared" ca="1" si="50"/>
        <v>37332.637204960534</v>
      </c>
      <c r="S144">
        <f t="shared" ca="1" si="51"/>
        <v>24739.085474897845</v>
      </c>
      <c r="T144">
        <f t="shared" ca="1" si="52"/>
        <v>257554.06629218979</v>
      </c>
      <c r="U144">
        <f t="shared" ca="1" si="53"/>
        <v>89416.220802725438</v>
      </c>
      <c r="V144">
        <f t="shared" ca="1" si="54"/>
        <v>168137.84548946435</v>
      </c>
      <c r="X144">
        <f t="shared" ca="1" si="69"/>
        <v>1</v>
      </c>
      <c r="Y144">
        <f t="shared" ca="1" si="70"/>
        <v>0</v>
      </c>
    </row>
    <row r="145" spans="2:25" x14ac:dyDescent="0.35">
      <c r="B145">
        <f t="shared" ca="1" si="55"/>
        <v>2</v>
      </c>
      <c r="C145" t="str">
        <f t="shared" ca="1" si="56"/>
        <v>Woman</v>
      </c>
      <c r="D145">
        <f t="shared" ca="1" si="57"/>
        <v>35</v>
      </c>
      <c r="E145">
        <f t="shared" ca="1" si="58"/>
        <v>2</v>
      </c>
      <c r="F145" t="str">
        <f t="shared" ca="1" si="59"/>
        <v>Construction</v>
      </c>
      <c r="G145">
        <f t="shared" ca="1" si="60"/>
        <v>3</v>
      </c>
      <c r="H145" t="str">
        <f t="shared" ca="1" si="61"/>
        <v>Technical</v>
      </c>
      <c r="I145">
        <f t="shared" ca="1" si="62"/>
        <v>1</v>
      </c>
      <c r="J145">
        <f t="shared" ca="1" si="63"/>
        <v>3</v>
      </c>
      <c r="K145">
        <f t="shared" ca="1" si="64"/>
        <v>26530</v>
      </c>
      <c r="L145">
        <f t="shared" ca="1" si="65"/>
        <v>9</v>
      </c>
      <c r="M145" t="str">
        <f t="shared" ca="1" si="66"/>
        <v>QC</v>
      </c>
      <c r="N145">
        <f t="shared" ref="N145:N208" ca="1" si="71">K145*RANDBETWEEN(3,6)</f>
        <v>106120</v>
      </c>
      <c r="O145">
        <f t="shared" ca="1" si="67"/>
        <v>5339.2530622808854</v>
      </c>
      <c r="P145">
        <f t="shared" ref="P145:P208" ca="1" si="72">J145*RAND()*K145</f>
        <v>38341.987827892925</v>
      </c>
      <c r="Q145">
        <f t="shared" ca="1" si="68"/>
        <v>23405</v>
      </c>
      <c r="R145">
        <f t="shared" ref="R145:R208" ca="1" si="73">RAND()*K145</f>
        <v>9534.6361953965516</v>
      </c>
      <c r="S145">
        <f t="shared" ref="S145:S208" ca="1" si="74">RAND()*K145*1.5</f>
        <v>36018.190071185709</v>
      </c>
      <c r="T145">
        <f t="shared" ref="T145:T208" ca="1" si="75">N145+P145+S145</f>
        <v>180480.17789907864</v>
      </c>
      <c r="U145">
        <f t="shared" ref="U145:U208" ca="1" si="76">O145+Q145+R145</f>
        <v>38278.889257677438</v>
      </c>
      <c r="V145">
        <f t="shared" ref="V145:V208" ca="1" si="77">T145-U145</f>
        <v>142201.28864140122</v>
      </c>
      <c r="X145">
        <f t="shared" ca="1" si="69"/>
        <v>1</v>
      </c>
      <c r="Y145">
        <f t="shared" ca="1" si="70"/>
        <v>0</v>
      </c>
    </row>
    <row r="146" spans="2:25" x14ac:dyDescent="0.35">
      <c r="B146">
        <f t="shared" ca="1" si="55"/>
        <v>2</v>
      </c>
      <c r="C146" t="str">
        <f t="shared" ca="1" si="56"/>
        <v>Woman</v>
      </c>
      <c r="D146">
        <f t="shared" ca="1" si="57"/>
        <v>29</v>
      </c>
      <c r="E146">
        <f t="shared" ca="1" si="58"/>
        <v>6</v>
      </c>
      <c r="F146" t="str">
        <f t="shared" ca="1" si="59"/>
        <v>agricuture</v>
      </c>
      <c r="G146">
        <f t="shared" ca="1" si="60"/>
        <v>1</v>
      </c>
      <c r="H146" t="str">
        <f t="shared" ca="1" si="61"/>
        <v>High School</v>
      </c>
      <c r="I146">
        <f t="shared" ca="1" si="62"/>
        <v>3</v>
      </c>
      <c r="J146">
        <f t="shared" ca="1" si="63"/>
        <v>2</v>
      </c>
      <c r="K146">
        <f t="shared" ca="1" si="64"/>
        <v>31907</v>
      </c>
      <c r="L146">
        <f t="shared" ca="1" si="65"/>
        <v>6</v>
      </c>
      <c r="M146" t="str">
        <f t="shared" ca="1" si="66"/>
        <v>SA</v>
      </c>
      <c r="N146">
        <f t="shared" ca="1" si="71"/>
        <v>191442</v>
      </c>
      <c r="O146">
        <f t="shared" ca="1" si="67"/>
        <v>28708.133507928829</v>
      </c>
      <c r="P146">
        <f t="shared" ca="1" si="72"/>
        <v>23248.818146061163</v>
      </c>
      <c r="Q146">
        <f t="shared" ca="1" si="68"/>
        <v>19399</v>
      </c>
      <c r="R146">
        <f t="shared" ca="1" si="73"/>
        <v>29110.697136072045</v>
      </c>
      <c r="S146">
        <f t="shared" ca="1" si="74"/>
        <v>33886.196762164436</v>
      </c>
      <c r="T146">
        <f t="shared" ca="1" si="75"/>
        <v>248577.0149082256</v>
      </c>
      <c r="U146">
        <f t="shared" ca="1" si="76"/>
        <v>77217.830644000875</v>
      </c>
      <c r="V146">
        <f t="shared" ca="1" si="77"/>
        <v>171359.18426422472</v>
      </c>
      <c r="X146">
        <f t="shared" ca="1" si="69"/>
        <v>0</v>
      </c>
      <c r="Y146">
        <f t="shared" ca="1" si="70"/>
        <v>1</v>
      </c>
    </row>
    <row r="147" spans="2:25" x14ac:dyDescent="0.35">
      <c r="B147">
        <f t="shared" ca="1" si="55"/>
        <v>1</v>
      </c>
      <c r="C147" t="str">
        <f t="shared" ca="1" si="56"/>
        <v>Man</v>
      </c>
      <c r="D147">
        <f t="shared" ca="1" si="57"/>
        <v>28</v>
      </c>
      <c r="E147">
        <f t="shared" ca="1" si="58"/>
        <v>1</v>
      </c>
      <c r="F147" t="str">
        <f t="shared" ca="1" si="59"/>
        <v>Health</v>
      </c>
      <c r="G147">
        <f t="shared" ca="1" si="60"/>
        <v>3</v>
      </c>
      <c r="H147" t="str">
        <f t="shared" ca="1" si="61"/>
        <v>Technical</v>
      </c>
      <c r="I147">
        <f t="shared" ca="1" si="62"/>
        <v>1</v>
      </c>
      <c r="J147">
        <f t="shared" ca="1" si="63"/>
        <v>1</v>
      </c>
      <c r="K147">
        <f t="shared" ca="1" si="64"/>
        <v>75751</v>
      </c>
      <c r="L147">
        <f t="shared" ca="1" si="65"/>
        <v>9</v>
      </c>
      <c r="M147" t="str">
        <f t="shared" ca="1" si="66"/>
        <v>QC</v>
      </c>
      <c r="N147">
        <f t="shared" ca="1" si="71"/>
        <v>227253</v>
      </c>
      <c r="O147">
        <f t="shared" ca="1" si="67"/>
        <v>164174.39597997285</v>
      </c>
      <c r="P147">
        <f t="shared" ca="1" si="72"/>
        <v>31049.866657534363</v>
      </c>
      <c r="Q147">
        <f t="shared" ca="1" si="68"/>
        <v>30439</v>
      </c>
      <c r="R147">
        <f t="shared" ca="1" si="73"/>
        <v>14180.258098306929</v>
      </c>
      <c r="S147">
        <f t="shared" ca="1" si="74"/>
        <v>106250.50177840109</v>
      </c>
      <c r="T147">
        <f t="shared" ca="1" si="75"/>
        <v>364553.36843593547</v>
      </c>
      <c r="U147">
        <f t="shared" ca="1" si="76"/>
        <v>208793.65407827977</v>
      </c>
      <c r="V147">
        <f t="shared" ca="1" si="77"/>
        <v>155759.7143576557</v>
      </c>
      <c r="X147">
        <f t="shared" ca="1" si="69"/>
        <v>0</v>
      </c>
      <c r="Y147">
        <f t="shared" ca="1" si="70"/>
        <v>1</v>
      </c>
    </row>
    <row r="148" spans="2:25" x14ac:dyDescent="0.35">
      <c r="B148">
        <f t="shared" ca="1" si="55"/>
        <v>2</v>
      </c>
      <c r="C148" t="str">
        <f t="shared" ca="1" si="56"/>
        <v>Woman</v>
      </c>
      <c r="D148">
        <f t="shared" ca="1" si="57"/>
        <v>26</v>
      </c>
      <c r="E148">
        <f t="shared" ca="1" si="58"/>
        <v>5</v>
      </c>
      <c r="F148" t="str">
        <f t="shared" ca="1" si="59"/>
        <v>General work</v>
      </c>
      <c r="G148">
        <f t="shared" ca="1" si="60"/>
        <v>1</v>
      </c>
      <c r="H148" t="str">
        <f t="shared" ca="1" si="61"/>
        <v>High School</v>
      </c>
      <c r="I148">
        <f t="shared" ca="1" si="62"/>
        <v>1</v>
      </c>
      <c r="J148">
        <f t="shared" ca="1" si="63"/>
        <v>3</v>
      </c>
      <c r="K148">
        <f t="shared" ca="1" si="64"/>
        <v>52475</v>
      </c>
      <c r="L148">
        <f t="shared" ca="1" si="65"/>
        <v>4</v>
      </c>
      <c r="M148" t="str">
        <f t="shared" ca="1" si="66"/>
        <v>AB</v>
      </c>
      <c r="N148">
        <f t="shared" ca="1" si="71"/>
        <v>314850</v>
      </c>
      <c r="O148">
        <f t="shared" ca="1" si="67"/>
        <v>284434.30867471237</v>
      </c>
      <c r="P148">
        <f t="shared" ca="1" si="72"/>
        <v>50417.512397410435</v>
      </c>
      <c r="Q148">
        <f t="shared" ca="1" si="68"/>
        <v>39218</v>
      </c>
      <c r="R148">
        <f t="shared" ca="1" si="73"/>
        <v>13238.363167883879</v>
      </c>
      <c r="S148">
        <f t="shared" ca="1" si="74"/>
        <v>22441.245920539208</v>
      </c>
      <c r="T148">
        <f t="shared" ca="1" si="75"/>
        <v>387708.75831794966</v>
      </c>
      <c r="U148">
        <f t="shared" ca="1" si="76"/>
        <v>336890.67184259626</v>
      </c>
      <c r="V148">
        <f t="shared" ca="1" si="77"/>
        <v>50818.086475353397</v>
      </c>
      <c r="X148">
        <f t="shared" ca="1" si="69"/>
        <v>1</v>
      </c>
      <c r="Y148">
        <f t="shared" ca="1" si="70"/>
        <v>0</v>
      </c>
    </row>
    <row r="149" spans="2:25" x14ac:dyDescent="0.35">
      <c r="B149">
        <f t="shared" ca="1" si="55"/>
        <v>1</v>
      </c>
      <c r="C149" t="str">
        <f t="shared" ca="1" si="56"/>
        <v>Man</v>
      </c>
      <c r="D149">
        <f t="shared" ca="1" si="57"/>
        <v>41</v>
      </c>
      <c r="E149">
        <f t="shared" ca="1" si="58"/>
        <v>3</v>
      </c>
      <c r="F149" t="str">
        <f t="shared" ca="1" si="59"/>
        <v>Teaching</v>
      </c>
      <c r="G149">
        <f t="shared" ca="1" si="60"/>
        <v>3</v>
      </c>
      <c r="H149" t="str">
        <f t="shared" ca="1" si="61"/>
        <v>Technical</v>
      </c>
      <c r="I149">
        <f t="shared" ca="1" si="62"/>
        <v>4</v>
      </c>
      <c r="J149">
        <f t="shared" ca="1" si="63"/>
        <v>3</v>
      </c>
      <c r="K149">
        <f t="shared" ca="1" si="64"/>
        <v>70485</v>
      </c>
      <c r="L149">
        <f t="shared" ca="1" si="65"/>
        <v>8</v>
      </c>
      <c r="M149" t="str">
        <f t="shared" ca="1" si="66"/>
        <v>ON</v>
      </c>
      <c r="N149">
        <f t="shared" ca="1" si="71"/>
        <v>352425</v>
      </c>
      <c r="O149">
        <f t="shared" ca="1" si="67"/>
        <v>327044.2868376085</v>
      </c>
      <c r="P149">
        <f t="shared" ca="1" si="72"/>
        <v>168207.10468193208</v>
      </c>
      <c r="Q149">
        <f t="shared" ca="1" si="68"/>
        <v>57858</v>
      </c>
      <c r="R149">
        <f t="shared" ca="1" si="73"/>
        <v>54525.487237701243</v>
      </c>
      <c r="S149">
        <f t="shared" ca="1" si="74"/>
        <v>22826.818185597505</v>
      </c>
      <c r="T149">
        <f t="shared" ca="1" si="75"/>
        <v>543458.92286752956</v>
      </c>
      <c r="U149">
        <f t="shared" ca="1" si="76"/>
        <v>439427.77407530975</v>
      </c>
      <c r="V149">
        <f t="shared" ca="1" si="77"/>
        <v>104031.14879221981</v>
      </c>
      <c r="X149">
        <f t="shared" ca="1" si="69"/>
        <v>0</v>
      </c>
      <c r="Y149">
        <f t="shared" ca="1" si="70"/>
        <v>1</v>
      </c>
    </row>
    <row r="150" spans="2:25" x14ac:dyDescent="0.35">
      <c r="B150">
        <f t="shared" ca="1" si="55"/>
        <v>2</v>
      </c>
      <c r="C150" t="str">
        <f t="shared" ca="1" si="56"/>
        <v>Woman</v>
      </c>
      <c r="D150">
        <f t="shared" ca="1" si="57"/>
        <v>36</v>
      </c>
      <c r="E150">
        <f t="shared" ca="1" si="58"/>
        <v>6</v>
      </c>
      <c r="F150" t="str">
        <f t="shared" ca="1" si="59"/>
        <v>agricuture</v>
      </c>
      <c r="G150">
        <f t="shared" ca="1" si="60"/>
        <v>3</v>
      </c>
      <c r="H150" t="str">
        <f t="shared" ca="1" si="61"/>
        <v>Technical</v>
      </c>
      <c r="I150">
        <f t="shared" ca="1" si="62"/>
        <v>3</v>
      </c>
      <c r="J150">
        <f t="shared" ca="1" si="63"/>
        <v>1</v>
      </c>
      <c r="K150">
        <f t="shared" ca="1" si="64"/>
        <v>32047</v>
      </c>
      <c r="L150">
        <f t="shared" ca="1" si="65"/>
        <v>8</v>
      </c>
      <c r="M150" t="str">
        <f t="shared" ca="1" si="66"/>
        <v>ON</v>
      </c>
      <c r="N150">
        <f t="shared" ca="1" si="71"/>
        <v>160235</v>
      </c>
      <c r="O150">
        <f t="shared" ca="1" si="67"/>
        <v>141123.64895687741</v>
      </c>
      <c r="P150">
        <f t="shared" ca="1" si="72"/>
        <v>9742.1283844083609</v>
      </c>
      <c r="Q150">
        <f t="shared" ca="1" si="68"/>
        <v>4477</v>
      </c>
      <c r="R150">
        <f t="shared" ca="1" si="73"/>
        <v>28140.659798789162</v>
      </c>
      <c r="S150">
        <f t="shared" ca="1" si="74"/>
        <v>16594.281591056839</v>
      </c>
      <c r="T150">
        <f t="shared" ca="1" si="75"/>
        <v>186571.40997546521</v>
      </c>
      <c r="U150">
        <f t="shared" ca="1" si="76"/>
        <v>173741.30875566657</v>
      </c>
      <c r="V150">
        <f t="shared" ca="1" si="77"/>
        <v>12830.101219798642</v>
      </c>
      <c r="X150">
        <f t="shared" ca="1" si="69"/>
        <v>1</v>
      </c>
      <c r="Y150">
        <f t="shared" ca="1" si="70"/>
        <v>0</v>
      </c>
    </row>
    <row r="151" spans="2:25" x14ac:dyDescent="0.35">
      <c r="B151">
        <f t="shared" ca="1" si="55"/>
        <v>2</v>
      </c>
      <c r="C151" t="str">
        <f t="shared" ca="1" si="56"/>
        <v>Woman</v>
      </c>
      <c r="D151">
        <f t="shared" ca="1" si="57"/>
        <v>25</v>
      </c>
      <c r="E151">
        <f t="shared" ca="1" si="58"/>
        <v>6</v>
      </c>
      <c r="F151" t="str">
        <f t="shared" ca="1" si="59"/>
        <v>agricuture</v>
      </c>
      <c r="G151">
        <f t="shared" ca="1" si="60"/>
        <v>1</v>
      </c>
      <c r="H151" t="str">
        <f t="shared" ca="1" si="61"/>
        <v>High School</v>
      </c>
      <c r="I151">
        <f t="shared" ca="1" si="62"/>
        <v>4</v>
      </c>
      <c r="J151">
        <f t="shared" ca="1" si="63"/>
        <v>3</v>
      </c>
      <c r="K151">
        <f t="shared" ca="1" si="64"/>
        <v>26307</v>
      </c>
      <c r="L151">
        <f t="shared" ca="1" si="65"/>
        <v>6</v>
      </c>
      <c r="M151" t="str">
        <f t="shared" ca="1" si="66"/>
        <v>SA</v>
      </c>
      <c r="N151">
        <f t="shared" ca="1" si="71"/>
        <v>78921</v>
      </c>
      <c r="O151">
        <f t="shared" ca="1" si="67"/>
        <v>75499.462288173148</v>
      </c>
      <c r="P151">
        <f t="shared" ca="1" si="72"/>
        <v>77334.665816284993</v>
      </c>
      <c r="Q151">
        <f t="shared" ca="1" si="68"/>
        <v>14968</v>
      </c>
      <c r="R151">
        <f t="shared" ca="1" si="73"/>
        <v>25472.574075903627</v>
      </c>
      <c r="S151">
        <f t="shared" ca="1" si="74"/>
        <v>625.21207901352909</v>
      </c>
      <c r="T151">
        <f t="shared" ca="1" si="75"/>
        <v>156880.87789529853</v>
      </c>
      <c r="U151">
        <f t="shared" ca="1" si="76"/>
        <v>115940.03636407678</v>
      </c>
      <c r="V151">
        <f t="shared" ca="1" si="77"/>
        <v>40940.841531221755</v>
      </c>
      <c r="X151">
        <f t="shared" ca="1" si="69"/>
        <v>0</v>
      </c>
      <c r="Y151">
        <f t="shared" ca="1" si="70"/>
        <v>1</v>
      </c>
    </row>
    <row r="152" spans="2:25" x14ac:dyDescent="0.35">
      <c r="B152">
        <f t="shared" ca="1" si="55"/>
        <v>1</v>
      </c>
      <c r="C152" t="str">
        <f t="shared" ca="1" si="56"/>
        <v>Man</v>
      </c>
      <c r="D152">
        <f t="shared" ca="1" si="57"/>
        <v>41</v>
      </c>
      <c r="E152">
        <f t="shared" ca="1" si="58"/>
        <v>6</v>
      </c>
      <c r="F152" t="str">
        <f t="shared" ca="1" si="59"/>
        <v>agricuture</v>
      </c>
      <c r="G152">
        <f t="shared" ca="1" si="60"/>
        <v>1</v>
      </c>
      <c r="H152" t="str">
        <f t="shared" ca="1" si="61"/>
        <v>High School</v>
      </c>
      <c r="I152">
        <f t="shared" ca="1" si="62"/>
        <v>2</v>
      </c>
      <c r="J152">
        <f t="shared" ca="1" si="63"/>
        <v>2</v>
      </c>
      <c r="K152">
        <f t="shared" ca="1" si="64"/>
        <v>41266</v>
      </c>
      <c r="L152">
        <f t="shared" ca="1" si="65"/>
        <v>4</v>
      </c>
      <c r="M152" t="str">
        <f t="shared" ca="1" si="66"/>
        <v>AB</v>
      </c>
      <c r="N152">
        <f t="shared" ca="1" si="71"/>
        <v>123798</v>
      </c>
      <c r="O152">
        <f t="shared" ca="1" si="67"/>
        <v>106859.6317751044</v>
      </c>
      <c r="P152">
        <f t="shared" ca="1" si="72"/>
        <v>63632.121017029123</v>
      </c>
      <c r="Q152">
        <f t="shared" ca="1" si="68"/>
        <v>28332</v>
      </c>
      <c r="R152">
        <f t="shared" ca="1" si="73"/>
        <v>10967.410715223041</v>
      </c>
      <c r="S152">
        <f t="shared" ca="1" si="74"/>
        <v>45717.981038774364</v>
      </c>
      <c r="T152">
        <f t="shared" ca="1" si="75"/>
        <v>233148.10205580349</v>
      </c>
      <c r="U152">
        <f t="shared" ca="1" si="76"/>
        <v>146159.04249032741</v>
      </c>
      <c r="V152">
        <f t="shared" ca="1" si="77"/>
        <v>86989.059565476084</v>
      </c>
      <c r="X152">
        <f t="shared" ca="1" si="69"/>
        <v>0</v>
      </c>
      <c r="Y152">
        <f t="shared" ca="1" si="70"/>
        <v>1</v>
      </c>
    </row>
    <row r="153" spans="2:25" x14ac:dyDescent="0.35">
      <c r="B153">
        <f t="shared" ca="1" si="55"/>
        <v>2</v>
      </c>
      <c r="C153" t="str">
        <f t="shared" ca="1" si="56"/>
        <v>Woman</v>
      </c>
      <c r="D153">
        <f t="shared" ca="1" si="57"/>
        <v>42</v>
      </c>
      <c r="E153">
        <f t="shared" ca="1" si="58"/>
        <v>6</v>
      </c>
      <c r="F153" t="str">
        <f t="shared" ca="1" si="59"/>
        <v>agricuture</v>
      </c>
      <c r="G153">
        <f t="shared" ca="1" si="60"/>
        <v>2</v>
      </c>
      <c r="H153" t="str">
        <f t="shared" ca="1" si="61"/>
        <v>University</v>
      </c>
      <c r="I153">
        <f t="shared" ca="1" si="62"/>
        <v>2</v>
      </c>
      <c r="J153">
        <f t="shared" ca="1" si="63"/>
        <v>1</v>
      </c>
      <c r="K153">
        <f t="shared" ca="1" si="64"/>
        <v>30272</v>
      </c>
      <c r="L153">
        <f t="shared" ca="1" si="65"/>
        <v>4</v>
      </c>
      <c r="M153" t="str">
        <f t="shared" ca="1" si="66"/>
        <v>AB</v>
      </c>
      <c r="N153">
        <f t="shared" ca="1" si="71"/>
        <v>90816</v>
      </c>
      <c r="O153">
        <f t="shared" ca="1" si="67"/>
        <v>70695.250477998401</v>
      </c>
      <c r="P153">
        <f t="shared" ca="1" si="72"/>
        <v>13860.935314829519</v>
      </c>
      <c r="Q153">
        <f t="shared" ca="1" si="68"/>
        <v>2699</v>
      </c>
      <c r="R153">
        <f t="shared" ca="1" si="73"/>
        <v>6455.6851883664049</v>
      </c>
      <c r="S153">
        <f t="shared" ca="1" si="74"/>
        <v>7189.8760767048616</v>
      </c>
      <c r="T153">
        <f t="shared" ca="1" si="75"/>
        <v>111866.81139153439</v>
      </c>
      <c r="U153">
        <f t="shared" ca="1" si="76"/>
        <v>79849.935666364807</v>
      </c>
      <c r="V153">
        <f t="shared" ca="1" si="77"/>
        <v>32016.875725169579</v>
      </c>
      <c r="X153">
        <f t="shared" ca="1" si="69"/>
        <v>1</v>
      </c>
      <c r="Y153">
        <f t="shared" ca="1" si="70"/>
        <v>0</v>
      </c>
    </row>
    <row r="154" spans="2:25" x14ac:dyDescent="0.35">
      <c r="B154">
        <f t="shared" ca="1" si="55"/>
        <v>1</v>
      </c>
      <c r="C154" t="str">
        <f t="shared" ca="1" si="56"/>
        <v>Man</v>
      </c>
      <c r="D154">
        <f t="shared" ca="1" si="57"/>
        <v>38</v>
      </c>
      <c r="E154">
        <f t="shared" ca="1" si="58"/>
        <v>6</v>
      </c>
      <c r="F154" t="str">
        <f t="shared" ca="1" si="59"/>
        <v>agricuture</v>
      </c>
      <c r="G154">
        <f t="shared" ca="1" si="60"/>
        <v>1</v>
      </c>
      <c r="H154" t="str">
        <f t="shared" ca="1" si="61"/>
        <v>High School</v>
      </c>
      <c r="I154">
        <f t="shared" ca="1" si="62"/>
        <v>3</v>
      </c>
      <c r="J154">
        <f t="shared" ca="1" si="63"/>
        <v>1</v>
      </c>
      <c r="K154">
        <f t="shared" ca="1" si="64"/>
        <v>31914</v>
      </c>
      <c r="L154">
        <f t="shared" ca="1" si="65"/>
        <v>4</v>
      </c>
      <c r="M154" t="str">
        <f t="shared" ca="1" si="66"/>
        <v>AB</v>
      </c>
      <c r="N154">
        <f t="shared" ca="1" si="71"/>
        <v>159570</v>
      </c>
      <c r="O154">
        <f t="shared" ca="1" si="67"/>
        <v>52084.22110378748</v>
      </c>
      <c r="P154">
        <f t="shared" ca="1" si="72"/>
        <v>31660.357405356102</v>
      </c>
      <c r="Q154">
        <f t="shared" ca="1" si="68"/>
        <v>24188</v>
      </c>
      <c r="R154">
        <f t="shared" ca="1" si="73"/>
        <v>7038.4620645094283</v>
      </c>
      <c r="S154">
        <f t="shared" ca="1" si="74"/>
        <v>27290.645988662411</v>
      </c>
      <c r="T154">
        <f t="shared" ca="1" si="75"/>
        <v>218521.00339401851</v>
      </c>
      <c r="U154">
        <f t="shared" ca="1" si="76"/>
        <v>83310.683168296906</v>
      </c>
      <c r="V154">
        <f t="shared" ca="1" si="77"/>
        <v>135210.3202257216</v>
      </c>
      <c r="X154">
        <f t="shared" ca="1" si="69"/>
        <v>0</v>
      </c>
      <c r="Y154">
        <f t="shared" ca="1" si="70"/>
        <v>1</v>
      </c>
    </row>
    <row r="155" spans="2:25" x14ac:dyDescent="0.35">
      <c r="B155">
        <f t="shared" ca="1" si="55"/>
        <v>2</v>
      </c>
      <c r="C155" t="str">
        <f t="shared" ca="1" si="56"/>
        <v>Woman</v>
      </c>
      <c r="D155">
        <f t="shared" ca="1" si="57"/>
        <v>31</v>
      </c>
      <c r="E155">
        <f t="shared" ca="1" si="58"/>
        <v>6</v>
      </c>
      <c r="F155" t="str">
        <f t="shared" ca="1" si="59"/>
        <v>agricuture</v>
      </c>
      <c r="G155">
        <f t="shared" ca="1" si="60"/>
        <v>2</v>
      </c>
      <c r="H155" t="str">
        <f t="shared" ca="1" si="61"/>
        <v>University</v>
      </c>
      <c r="I155">
        <f t="shared" ca="1" si="62"/>
        <v>1</v>
      </c>
      <c r="J155">
        <f t="shared" ca="1" si="63"/>
        <v>1</v>
      </c>
      <c r="K155">
        <f t="shared" ca="1" si="64"/>
        <v>43806</v>
      </c>
      <c r="L155">
        <f t="shared" ca="1" si="65"/>
        <v>9</v>
      </c>
      <c r="M155" t="str">
        <f t="shared" ca="1" si="66"/>
        <v>QC</v>
      </c>
      <c r="N155">
        <f t="shared" ca="1" si="71"/>
        <v>262836</v>
      </c>
      <c r="O155">
        <f t="shared" ca="1" si="67"/>
        <v>180677.83560003928</v>
      </c>
      <c r="P155">
        <f t="shared" ca="1" si="72"/>
        <v>43095.091744202873</v>
      </c>
      <c r="Q155">
        <f t="shared" ca="1" si="68"/>
        <v>32637</v>
      </c>
      <c r="R155">
        <f t="shared" ca="1" si="73"/>
        <v>14735.424326737604</v>
      </c>
      <c r="S155">
        <f t="shared" ca="1" si="74"/>
        <v>54158.14525692712</v>
      </c>
      <c r="T155">
        <f t="shared" ca="1" si="75"/>
        <v>360089.23700113001</v>
      </c>
      <c r="U155">
        <f t="shared" ca="1" si="76"/>
        <v>228050.2599267769</v>
      </c>
      <c r="V155">
        <f t="shared" ca="1" si="77"/>
        <v>132038.97707435311</v>
      </c>
      <c r="X155">
        <f t="shared" ca="1" si="69"/>
        <v>1</v>
      </c>
      <c r="Y155">
        <f t="shared" ca="1" si="70"/>
        <v>0</v>
      </c>
    </row>
    <row r="156" spans="2:25" x14ac:dyDescent="0.35">
      <c r="B156">
        <f t="shared" ca="1" si="55"/>
        <v>2</v>
      </c>
      <c r="C156" t="str">
        <f t="shared" ca="1" si="56"/>
        <v>Woman</v>
      </c>
      <c r="D156">
        <f t="shared" ca="1" si="57"/>
        <v>34</v>
      </c>
      <c r="E156">
        <f t="shared" ca="1" si="58"/>
        <v>3</v>
      </c>
      <c r="F156" t="str">
        <f t="shared" ca="1" si="59"/>
        <v>Teaching</v>
      </c>
      <c r="G156">
        <f t="shared" ca="1" si="60"/>
        <v>2</v>
      </c>
      <c r="H156" t="str">
        <f t="shared" ca="1" si="61"/>
        <v>University</v>
      </c>
      <c r="I156">
        <f t="shared" ca="1" si="62"/>
        <v>3</v>
      </c>
      <c r="J156">
        <f t="shared" ca="1" si="63"/>
        <v>3</v>
      </c>
      <c r="K156">
        <f t="shared" ca="1" si="64"/>
        <v>68604</v>
      </c>
      <c r="L156">
        <f t="shared" ca="1" si="65"/>
        <v>6</v>
      </c>
      <c r="M156" t="str">
        <f t="shared" ca="1" si="66"/>
        <v>SA</v>
      </c>
      <c r="N156">
        <f t="shared" ca="1" si="71"/>
        <v>205812</v>
      </c>
      <c r="O156">
        <f t="shared" ca="1" si="67"/>
        <v>123113.22017190121</v>
      </c>
      <c r="P156">
        <f t="shared" ca="1" si="72"/>
        <v>168936.53557406398</v>
      </c>
      <c r="Q156">
        <f t="shared" ca="1" si="68"/>
        <v>129249</v>
      </c>
      <c r="R156">
        <f t="shared" ca="1" si="73"/>
        <v>50727.924279170824</v>
      </c>
      <c r="S156">
        <f t="shared" ca="1" si="74"/>
        <v>73341.923135897276</v>
      </c>
      <c r="T156">
        <f t="shared" ca="1" si="75"/>
        <v>448090.45870996127</v>
      </c>
      <c r="U156">
        <f t="shared" ca="1" si="76"/>
        <v>303090.14445107203</v>
      </c>
      <c r="V156">
        <f t="shared" ca="1" si="77"/>
        <v>145000.31425888924</v>
      </c>
      <c r="X156">
        <f t="shared" ca="1" si="69"/>
        <v>0</v>
      </c>
      <c r="Y156">
        <f t="shared" ca="1" si="70"/>
        <v>1</v>
      </c>
    </row>
    <row r="157" spans="2:25" x14ac:dyDescent="0.35">
      <c r="B157">
        <f t="shared" ca="1" si="55"/>
        <v>2</v>
      </c>
      <c r="C157" t="str">
        <f t="shared" ca="1" si="56"/>
        <v>Woman</v>
      </c>
      <c r="D157">
        <f t="shared" ca="1" si="57"/>
        <v>34</v>
      </c>
      <c r="E157">
        <f t="shared" ca="1" si="58"/>
        <v>6</v>
      </c>
      <c r="F157" t="str">
        <f t="shared" ca="1" si="59"/>
        <v>agricuture</v>
      </c>
      <c r="G157">
        <f t="shared" ca="1" si="60"/>
        <v>3</v>
      </c>
      <c r="H157" t="str">
        <f t="shared" ca="1" si="61"/>
        <v>Technical</v>
      </c>
      <c r="I157">
        <f t="shared" ca="1" si="62"/>
        <v>3</v>
      </c>
      <c r="J157">
        <f t="shared" ca="1" si="63"/>
        <v>2</v>
      </c>
      <c r="K157">
        <f t="shared" ca="1" si="64"/>
        <v>34875</v>
      </c>
      <c r="L157">
        <f t="shared" ca="1" si="65"/>
        <v>4</v>
      </c>
      <c r="M157" t="str">
        <f t="shared" ca="1" si="66"/>
        <v>AB</v>
      </c>
      <c r="N157">
        <f t="shared" ca="1" si="71"/>
        <v>139500</v>
      </c>
      <c r="O157">
        <f t="shared" ca="1" si="67"/>
        <v>74955.941348470267</v>
      </c>
      <c r="P157">
        <f t="shared" ca="1" si="72"/>
        <v>51952.977320235274</v>
      </c>
      <c r="Q157">
        <f t="shared" ca="1" si="68"/>
        <v>30492</v>
      </c>
      <c r="R157">
        <f t="shared" ca="1" si="73"/>
        <v>5478.1433670015522</v>
      </c>
      <c r="S157">
        <f t="shared" ca="1" si="74"/>
        <v>39103.897274637289</v>
      </c>
      <c r="T157">
        <f t="shared" ca="1" si="75"/>
        <v>230556.87459487258</v>
      </c>
      <c r="U157">
        <f t="shared" ca="1" si="76"/>
        <v>110926.08471547182</v>
      </c>
      <c r="V157">
        <f t="shared" ca="1" si="77"/>
        <v>119630.78987940076</v>
      </c>
      <c r="X157">
        <f t="shared" ca="1" si="69"/>
        <v>0</v>
      </c>
      <c r="Y157">
        <f t="shared" ca="1" si="70"/>
        <v>1</v>
      </c>
    </row>
    <row r="158" spans="2:25" x14ac:dyDescent="0.35">
      <c r="B158">
        <f t="shared" ca="1" si="55"/>
        <v>1</v>
      </c>
      <c r="C158" t="str">
        <f t="shared" ca="1" si="56"/>
        <v>Man</v>
      </c>
      <c r="D158">
        <f t="shared" ca="1" si="57"/>
        <v>44</v>
      </c>
      <c r="E158">
        <f t="shared" ca="1" si="58"/>
        <v>5</v>
      </c>
      <c r="F158" t="str">
        <f t="shared" ca="1" si="59"/>
        <v>General work</v>
      </c>
      <c r="G158">
        <f t="shared" ca="1" si="60"/>
        <v>1</v>
      </c>
      <c r="H158" t="str">
        <f t="shared" ca="1" si="61"/>
        <v>High School</v>
      </c>
      <c r="I158">
        <f t="shared" ca="1" si="62"/>
        <v>4</v>
      </c>
      <c r="J158">
        <f t="shared" ca="1" si="63"/>
        <v>1</v>
      </c>
      <c r="K158">
        <f t="shared" ca="1" si="64"/>
        <v>26979</v>
      </c>
      <c r="L158">
        <f t="shared" ca="1" si="65"/>
        <v>9</v>
      </c>
      <c r="M158" t="str">
        <f t="shared" ca="1" si="66"/>
        <v>QC</v>
      </c>
      <c r="N158">
        <f t="shared" ca="1" si="71"/>
        <v>134895</v>
      </c>
      <c r="O158">
        <f t="shared" ca="1" si="67"/>
        <v>74656.81462306912</v>
      </c>
      <c r="P158">
        <f t="shared" ca="1" si="72"/>
        <v>26449.823626673002</v>
      </c>
      <c r="Q158">
        <f t="shared" ca="1" si="68"/>
        <v>24316</v>
      </c>
      <c r="R158">
        <f t="shared" ca="1" si="73"/>
        <v>6591.2180753104522</v>
      </c>
      <c r="S158">
        <f t="shared" ca="1" si="74"/>
        <v>26379.516860831558</v>
      </c>
      <c r="T158">
        <f t="shared" ca="1" si="75"/>
        <v>187724.34048750455</v>
      </c>
      <c r="U158">
        <f t="shared" ca="1" si="76"/>
        <v>105564.03269837957</v>
      </c>
      <c r="V158">
        <f t="shared" ca="1" si="77"/>
        <v>82160.307789124985</v>
      </c>
      <c r="X158">
        <f t="shared" ca="1" si="69"/>
        <v>0</v>
      </c>
      <c r="Y158">
        <f t="shared" ca="1" si="70"/>
        <v>1</v>
      </c>
    </row>
    <row r="159" spans="2:25" x14ac:dyDescent="0.35">
      <c r="B159">
        <f t="shared" ca="1" si="55"/>
        <v>2</v>
      </c>
      <c r="C159" t="str">
        <f t="shared" ca="1" si="56"/>
        <v>Woman</v>
      </c>
      <c r="D159">
        <f t="shared" ca="1" si="57"/>
        <v>44</v>
      </c>
      <c r="E159">
        <f t="shared" ca="1" si="58"/>
        <v>3</v>
      </c>
      <c r="F159" t="str">
        <f t="shared" ca="1" si="59"/>
        <v>Teaching</v>
      </c>
      <c r="G159">
        <f t="shared" ca="1" si="60"/>
        <v>1</v>
      </c>
      <c r="H159" t="str">
        <f t="shared" ca="1" si="61"/>
        <v>High School</v>
      </c>
      <c r="I159">
        <f t="shared" ca="1" si="62"/>
        <v>3</v>
      </c>
      <c r="J159">
        <f t="shared" ca="1" si="63"/>
        <v>1</v>
      </c>
      <c r="K159">
        <f t="shared" ca="1" si="64"/>
        <v>31645</v>
      </c>
      <c r="L159">
        <f t="shared" ca="1" si="65"/>
        <v>7</v>
      </c>
      <c r="M159" t="str">
        <f t="shared" ca="1" si="66"/>
        <v>MA</v>
      </c>
      <c r="N159">
        <f t="shared" ca="1" si="71"/>
        <v>158225</v>
      </c>
      <c r="O159">
        <f t="shared" ca="1" si="67"/>
        <v>24251.135619970242</v>
      </c>
      <c r="P159">
        <f t="shared" ca="1" si="72"/>
        <v>6016.3455026158081</v>
      </c>
      <c r="Q159">
        <f t="shared" ca="1" si="68"/>
        <v>4956</v>
      </c>
      <c r="R159">
        <f t="shared" ca="1" si="73"/>
        <v>18698.243952174096</v>
      </c>
      <c r="S159">
        <f t="shared" ca="1" si="74"/>
        <v>17905.453721028272</v>
      </c>
      <c r="T159">
        <f t="shared" ca="1" si="75"/>
        <v>182146.79922364408</v>
      </c>
      <c r="U159">
        <f t="shared" ca="1" si="76"/>
        <v>47905.379572144338</v>
      </c>
      <c r="V159">
        <f t="shared" ca="1" si="77"/>
        <v>134241.41965149975</v>
      </c>
      <c r="X159">
        <f t="shared" ca="1" si="69"/>
        <v>1</v>
      </c>
      <c r="Y159">
        <f t="shared" ca="1" si="70"/>
        <v>0</v>
      </c>
    </row>
    <row r="160" spans="2:25" x14ac:dyDescent="0.35">
      <c r="B160">
        <f t="shared" ca="1" si="55"/>
        <v>2</v>
      </c>
      <c r="C160" t="str">
        <f t="shared" ca="1" si="56"/>
        <v>Woman</v>
      </c>
      <c r="D160">
        <f t="shared" ca="1" si="57"/>
        <v>45</v>
      </c>
      <c r="E160">
        <f t="shared" ca="1" si="58"/>
        <v>3</v>
      </c>
      <c r="F160" t="str">
        <f t="shared" ca="1" si="59"/>
        <v>Teaching</v>
      </c>
      <c r="G160">
        <f t="shared" ca="1" si="60"/>
        <v>3</v>
      </c>
      <c r="H160" t="str">
        <f t="shared" ca="1" si="61"/>
        <v>Technical</v>
      </c>
      <c r="I160">
        <f t="shared" ca="1" si="62"/>
        <v>2</v>
      </c>
      <c r="J160">
        <f t="shared" ca="1" si="63"/>
        <v>2</v>
      </c>
      <c r="K160">
        <f t="shared" ca="1" si="64"/>
        <v>25839</v>
      </c>
      <c r="L160">
        <f t="shared" ca="1" si="65"/>
        <v>4</v>
      </c>
      <c r="M160" t="str">
        <f t="shared" ca="1" si="66"/>
        <v>AB</v>
      </c>
      <c r="N160">
        <f t="shared" ca="1" si="71"/>
        <v>77517</v>
      </c>
      <c r="O160">
        <f t="shared" ca="1" si="67"/>
        <v>59286.315425840177</v>
      </c>
      <c r="P160">
        <f t="shared" ca="1" si="72"/>
        <v>43228.11217524606</v>
      </c>
      <c r="Q160">
        <f t="shared" ca="1" si="68"/>
        <v>6480</v>
      </c>
      <c r="R160">
        <f t="shared" ca="1" si="73"/>
        <v>3961.6041972263411</v>
      </c>
      <c r="S160">
        <f t="shared" ca="1" si="74"/>
        <v>29820.898926980721</v>
      </c>
      <c r="T160">
        <f t="shared" ca="1" si="75"/>
        <v>150566.0111022268</v>
      </c>
      <c r="U160">
        <f t="shared" ca="1" si="76"/>
        <v>69727.919623066526</v>
      </c>
      <c r="V160">
        <f t="shared" ca="1" si="77"/>
        <v>80838.09147916027</v>
      </c>
      <c r="X160">
        <f t="shared" ca="1" si="69"/>
        <v>0</v>
      </c>
      <c r="Y160">
        <f t="shared" ca="1" si="70"/>
        <v>1</v>
      </c>
    </row>
    <row r="161" spans="2:25" x14ac:dyDescent="0.35">
      <c r="B161">
        <f t="shared" ca="1" si="55"/>
        <v>2</v>
      </c>
      <c r="C161" t="str">
        <f t="shared" ca="1" si="56"/>
        <v>Woman</v>
      </c>
      <c r="D161">
        <f t="shared" ca="1" si="57"/>
        <v>27</v>
      </c>
      <c r="E161">
        <f t="shared" ca="1" si="58"/>
        <v>1</v>
      </c>
      <c r="F161" t="str">
        <f t="shared" ca="1" si="59"/>
        <v>Health</v>
      </c>
      <c r="G161">
        <f t="shared" ca="1" si="60"/>
        <v>2</v>
      </c>
      <c r="H161" t="str">
        <f t="shared" ca="1" si="61"/>
        <v>University</v>
      </c>
      <c r="I161">
        <f t="shared" ca="1" si="62"/>
        <v>2</v>
      </c>
      <c r="J161">
        <f t="shared" ca="1" si="63"/>
        <v>3</v>
      </c>
      <c r="K161">
        <f t="shared" ca="1" si="64"/>
        <v>27708</v>
      </c>
      <c r="L161">
        <f t="shared" ca="1" si="65"/>
        <v>13</v>
      </c>
      <c r="M161" t="str">
        <f t="shared" ca="1" si="66"/>
        <v>NS</v>
      </c>
      <c r="N161">
        <f t="shared" ca="1" si="71"/>
        <v>110832</v>
      </c>
      <c r="O161">
        <f t="shared" ca="1" si="67"/>
        <v>92242.639549130618</v>
      </c>
      <c r="P161">
        <f t="shared" ca="1" si="72"/>
        <v>72869.231181052019</v>
      </c>
      <c r="Q161">
        <f t="shared" ca="1" si="68"/>
        <v>2159</v>
      </c>
      <c r="R161">
        <f t="shared" ca="1" si="73"/>
        <v>18842.036585697413</v>
      </c>
      <c r="S161">
        <f t="shared" ca="1" si="74"/>
        <v>34402.943055326243</v>
      </c>
      <c r="T161">
        <f t="shared" ca="1" si="75"/>
        <v>218104.17423637825</v>
      </c>
      <c r="U161">
        <f t="shared" ca="1" si="76"/>
        <v>113243.67613482803</v>
      </c>
      <c r="V161">
        <f t="shared" ca="1" si="77"/>
        <v>104860.49810155023</v>
      </c>
      <c r="X161">
        <f t="shared" ca="1" si="69"/>
        <v>0</v>
      </c>
      <c r="Y161">
        <f t="shared" ca="1" si="70"/>
        <v>1</v>
      </c>
    </row>
    <row r="162" spans="2:25" x14ac:dyDescent="0.35">
      <c r="B162">
        <f t="shared" ca="1" si="55"/>
        <v>1</v>
      </c>
      <c r="C162" t="str">
        <f t="shared" ca="1" si="56"/>
        <v>Man</v>
      </c>
      <c r="D162">
        <f t="shared" ca="1" si="57"/>
        <v>27</v>
      </c>
      <c r="E162">
        <f t="shared" ca="1" si="58"/>
        <v>6</v>
      </c>
      <c r="F162" t="str">
        <f t="shared" ca="1" si="59"/>
        <v>agricuture</v>
      </c>
      <c r="G162">
        <f t="shared" ca="1" si="60"/>
        <v>3</v>
      </c>
      <c r="H162" t="str">
        <f t="shared" ca="1" si="61"/>
        <v>Technical</v>
      </c>
      <c r="I162">
        <f t="shared" ca="1" si="62"/>
        <v>2</v>
      </c>
      <c r="J162">
        <f t="shared" ca="1" si="63"/>
        <v>1</v>
      </c>
      <c r="K162">
        <f t="shared" ca="1" si="64"/>
        <v>40433</v>
      </c>
      <c r="L162">
        <f t="shared" ca="1" si="65"/>
        <v>8</v>
      </c>
      <c r="M162" t="str">
        <f t="shared" ca="1" si="66"/>
        <v>ON</v>
      </c>
      <c r="N162">
        <f t="shared" ca="1" si="71"/>
        <v>121299</v>
      </c>
      <c r="O162">
        <f t="shared" ca="1" si="67"/>
        <v>46313.630195976424</v>
      </c>
      <c r="P162">
        <f t="shared" ca="1" si="72"/>
        <v>32553.173488105273</v>
      </c>
      <c r="Q162">
        <f t="shared" ca="1" si="68"/>
        <v>11702</v>
      </c>
      <c r="R162">
        <f t="shared" ca="1" si="73"/>
        <v>30190.080482260448</v>
      </c>
      <c r="S162">
        <f t="shared" ca="1" si="74"/>
        <v>13196.911258486249</v>
      </c>
      <c r="T162">
        <f t="shared" ca="1" si="75"/>
        <v>167049.08474659151</v>
      </c>
      <c r="U162">
        <f t="shared" ca="1" si="76"/>
        <v>88205.710678236879</v>
      </c>
      <c r="V162">
        <f t="shared" ca="1" si="77"/>
        <v>78843.374068354635</v>
      </c>
      <c r="X162">
        <f t="shared" ca="1" si="69"/>
        <v>0</v>
      </c>
      <c r="Y162">
        <f t="shared" ca="1" si="70"/>
        <v>1</v>
      </c>
    </row>
    <row r="163" spans="2:25" x14ac:dyDescent="0.35">
      <c r="B163">
        <f t="shared" ca="1" si="55"/>
        <v>1</v>
      </c>
      <c r="C163" t="str">
        <f t="shared" ca="1" si="56"/>
        <v>Man</v>
      </c>
      <c r="D163">
        <f t="shared" ca="1" si="57"/>
        <v>30</v>
      </c>
      <c r="E163">
        <f t="shared" ca="1" si="58"/>
        <v>5</v>
      </c>
      <c r="F163" t="str">
        <f t="shared" ca="1" si="59"/>
        <v>General work</v>
      </c>
      <c r="G163">
        <f t="shared" ca="1" si="60"/>
        <v>2</v>
      </c>
      <c r="H163" t="str">
        <f t="shared" ca="1" si="61"/>
        <v>University</v>
      </c>
      <c r="I163">
        <f t="shared" ca="1" si="62"/>
        <v>4</v>
      </c>
      <c r="J163">
        <f t="shared" ca="1" si="63"/>
        <v>2</v>
      </c>
      <c r="K163">
        <f t="shared" ca="1" si="64"/>
        <v>37019</v>
      </c>
      <c r="L163">
        <f t="shared" ca="1" si="65"/>
        <v>11</v>
      </c>
      <c r="M163" t="str">
        <f t="shared" ca="1" si="66"/>
        <v>NB</v>
      </c>
      <c r="N163">
        <f t="shared" ca="1" si="71"/>
        <v>111057</v>
      </c>
      <c r="O163">
        <f t="shared" ca="1" si="67"/>
        <v>45600.591033357377</v>
      </c>
      <c r="P163">
        <f t="shared" ca="1" si="72"/>
        <v>50137.630433774371</v>
      </c>
      <c r="Q163">
        <f t="shared" ca="1" si="68"/>
        <v>14323</v>
      </c>
      <c r="R163">
        <f t="shared" ca="1" si="73"/>
        <v>15360.854516055808</v>
      </c>
      <c r="S163">
        <f t="shared" ca="1" si="74"/>
        <v>793.05775191208886</v>
      </c>
      <c r="T163">
        <f t="shared" ca="1" si="75"/>
        <v>161987.68818568648</v>
      </c>
      <c r="U163">
        <f t="shared" ca="1" si="76"/>
        <v>75284.445549413183</v>
      </c>
      <c r="V163">
        <f t="shared" ca="1" si="77"/>
        <v>86703.242636273295</v>
      </c>
      <c r="X163">
        <f t="shared" ca="1" si="69"/>
        <v>1</v>
      </c>
      <c r="Y163">
        <f t="shared" ca="1" si="70"/>
        <v>0</v>
      </c>
    </row>
    <row r="164" spans="2:25" x14ac:dyDescent="0.35">
      <c r="B164">
        <f t="shared" ca="1" si="55"/>
        <v>1</v>
      </c>
      <c r="C164" t="str">
        <f t="shared" ca="1" si="56"/>
        <v>Man</v>
      </c>
      <c r="D164">
        <f t="shared" ca="1" si="57"/>
        <v>34</v>
      </c>
      <c r="E164">
        <f t="shared" ca="1" si="58"/>
        <v>4</v>
      </c>
      <c r="F164" t="str">
        <f t="shared" ca="1" si="59"/>
        <v>IT</v>
      </c>
      <c r="G164">
        <f t="shared" ca="1" si="60"/>
        <v>4</v>
      </c>
      <c r="H164" t="str">
        <f t="shared" ca="1" si="61"/>
        <v>College</v>
      </c>
      <c r="I164">
        <f t="shared" ca="1" si="62"/>
        <v>3</v>
      </c>
      <c r="J164">
        <f t="shared" ca="1" si="63"/>
        <v>1</v>
      </c>
      <c r="K164">
        <f t="shared" ca="1" si="64"/>
        <v>58285</v>
      </c>
      <c r="L164">
        <f t="shared" ca="1" si="65"/>
        <v>11</v>
      </c>
      <c r="M164" t="str">
        <f t="shared" ca="1" si="66"/>
        <v>NB</v>
      </c>
      <c r="N164">
        <f t="shared" ca="1" si="71"/>
        <v>174855</v>
      </c>
      <c r="O164">
        <f t="shared" ca="1" si="67"/>
        <v>18647.166049188807</v>
      </c>
      <c r="P164">
        <f t="shared" ca="1" si="72"/>
        <v>41443.955949581206</v>
      </c>
      <c r="Q164">
        <f t="shared" ca="1" si="68"/>
        <v>18955</v>
      </c>
      <c r="R164">
        <f t="shared" ca="1" si="73"/>
        <v>1592.1793246419986</v>
      </c>
      <c r="S164">
        <f t="shared" ca="1" si="74"/>
        <v>47584.597528630278</v>
      </c>
      <c r="T164">
        <f t="shared" ca="1" si="75"/>
        <v>263883.55347821146</v>
      </c>
      <c r="U164">
        <f t="shared" ca="1" si="76"/>
        <v>39194.345373830802</v>
      </c>
      <c r="V164">
        <f t="shared" ca="1" si="77"/>
        <v>224689.20810438064</v>
      </c>
      <c r="X164">
        <f t="shared" ca="1" si="69"/>
        <v>1</v>
      </c>
      <c r="Y164">
        <f t="shared" ca="1" si="70"/>
        <v>0</v>
      </c>
    </row>
    <row r="165" spans="2:25" x14ac:dyDescent="0.35">
      <c r="B165">
        <f t="shared" ca="1" si="55"/>
        <v>2</v>
      </c>
      <c r="C165" t="str">
        <f t="shared" ca="1" si="56"/>
        <v>Woman</v>
      </c>
      <c r="D165">
        <f t="shared" ca="1" si="57"/>
        <v>42</v>
      </c>
      <c r="E165">
        <f t="shared" ca="1" si="58"/>
        <v>2</v>
      </c>
      <c r="F165" t="str">
        <f t="shared" ca="1" si="59"/>
        <v>Construction</v>
      </c>
      <c r="G165">
        <f t="shared" ca="1" si="60"/>
        <v>5</v>
      </c>
      <c r="H165" t="str">
        <f t="shared" ca="1" si="61"/>
        <v>Other</v>
      </c>
      <c r="I165">
        <f t="shared" ca="1" si="62"/>
        <v>1</v>
      </c>
      <c r="J165">
        <f t="shared" ca="1" si="63"/>
        <v>3</v>
      </c>
      <c r="K165">
        <f t="shared" ca="1" si="64"/>
        <v>76710</v>
      </c>
      <c r="L165">
        <f t="shared" ca="1" si="65"/>
        <v>1</v>
      </c>
      <c r="M165" t="str">
        <f t="shared" ca="1" si="66"/>
        <v>Yukon</v>
      </c>
      <c r="N165">
        <f t="shared" ca="1" si="71"/>
        <v>383550</v>
      </c>
      <c r="O165">
        <f t="shared" ca="1" si="67"/>
        <v>261773.72586285498</v>
      </c>
      <c r="P165">
        <f t="shared" ca="1" si="72"/>
        <v>193735.67296469107</v>
      </c>
      <c r="Q165">
        <f t="shared" ca="1" si="68"/>
        <v>69972</v>
      </c>
      <c r="R165">
        <f t="shared" ca="1" si="73"/>
        <v>15099.681013727975</v>
      </c>
      <c r="S165">
        <f t="shared" ca="1" si="74"/>
        <v>73976.107305190046</v>
      </c>
      <c r="T165">
        <f t="shared" ca="1" si="75"/>
        <v>651261.78026988113</v>
      </c>
      <c r="U165">
        <f t="shared" ca="1" si="76"/>
        <v>346845.40687658294</v>
      </c>
      <c r="V165">
        <f t="shared" ca="1" si="77"/>
        <v>304416.37339329818</v>
      </c>
      <c r="X165">
        <f t="shared" ca="1" si="69"/>
        <v>1</v>
      </c>
      <c r="Y165">
        <f t="shared" ca="1" si="70"/>
        <v>0</v>
      </c>
    </row>
    <row r="166" spans="2:25" x14ac:dyDescent="0.35">
      <c r="B166">
        <f t="shared" ca="1" si="55"/>
        <v>2</v>
      </c>
      <c r="C166" t="str">
        <f t="shared" ca="1" si="56"/>
        <v>Woman</v>
      </c>
      <c r="D166">
        <f t="shared" ca="1" si="57"/>
        <v>38</v>
      </c>
      <c r="E166">
        <f t="shared" ca="1" si="58"/>
        <v>4</v>
      </c>
      <c r="F166" t="str">
        <f t="shared" ca="1" si="59"/>
        <v>IT</v>
      </c>
      <c r="G166">
        <f t="shared" ca="1" si="60"/>
        <v>2</v>
      </c>
      <c r="H166" t="str">
        <f t="shared" ca="1" si="61"/>
        <v>University</v>
      </c>
      <c r="I166">
        <f t="shared" ca="1" si="62"/>
        <v>1</v>
      </c>
      <c r="J166">
        <f t="shared" ca="1" si="63"/>
        <v>3</v>
      </c>
      <c r="K166">
        <f t="shared" ca="1" si="64"/>
        <v>27337</v>
      </c>
      <c r="L166">
        <f t="shared" ca="1" si="65"/>
        <v>1</v>
      </c>
      <c r="M166" t="str">
        <f t="shared" ca="1" si="66"/>
        <v>Yukon</v>
      </c>
      <c r="N166">
        <f t="shared" ca="1" si="71"/>
        <v>109348</v>
      </c>
      <c r="O166">
        <f t="shared" ca="1" si="67"/>
        <v>70348.714714848393</v>
      </c>
      <c r="P166">
        <f t="shared" ca="1" si="72"/>
        <v>26573.53968680853</v>
      </c>
      <c r="Q166">
        <f t="shared" ca="1" si="68"/>
        <v>13576</v>
      </c>
      <c r="R166">
        <f t="shared" ca="1" si="73"/>
        <v>2167.8001403125713</v>
      </c>
      <c r="S166">
        <f t="shared" ca="1" si="74"/>
        <v>30347.30121594746</v>
      </c>
      <c r="T166">
        <f t="shared" ca="1" si="75"/>
        <v>166268.840902756</v>
      </c>
      <c r="U166">
        <f t="shared" ca="1" si="76"/>
        <v>86092.51485516096</v>
      </c>
      <c r="V166">
        <f t="shared" ca="1" si="77"/>
        <v>80176.326047595037</v>
      </c>
      <c r="X166">
        <f t="shared" ca="1" si="69"/>
        <v>0</v>
      </c>
      <c r="Y166">
        <f t="shared" ca="1" si="70"/>
        <v>1</v>
      </c>
    </row>
    <row r="167" spans="2:25" x14ac:dyDescent="0.35">
      <c r="B167">
        <f t="shared" ca="1" si="55"/>
        <v>2</v>
      </c>
      <c r="C167" t="str">
        <f t="shared" ca="1" si="56"/>
        <v>Woman</v>
      </c>
      <c r="D167">
        <f t="shared" ca="1" si="57"/>
        <v>27</v>
      </c>
      <c r="E167">
        <f t="shared" ca="1" si="58"/>
        <v>3</v>
      </c>
      <c r="F167" t="str">
        <f t="shared" ca="1" si="59"/>
        <v>Teaching</v>
      </c>
      <c r="G167">
        <f t="shared" ca="1" si="60"/>
        <v>2</v>
      </c>
      <c r="H167" t="str">
        <f t="shared" ca="1" si="61"/>
        <v>University</v>
      </c>
      <c r="I167">
        <f t="shared" ca="1" si="62"/>
        <v>3</v>
      </c>
      <c r="J167">
        <f t="shared" ca="1" si="63"/>
        <v>2</v>
      </c>
      <c r="K167">
        <f t="shared" ca="1" si="64"/>
        <v>48326</v>
      </c>
      <c r="L167">
        <f t="shared" ca="1" si="65"/>
        <v>7</v>
      </c>
      <c r="M167" t="str">
        <f t="shared" ca="1" si="66"/>
        <v>MA</v>
      </c>
      <c r="N167">
        <f t="shared" ca="1" si="71"/>
        <v>193304</v>
      </c>
      <c r="O167">
        <f t="shared" ca="1" si="67"/>
        <v>30348.320027779031</v>
      </c>
      <c r="P167">
        <f t="shared" ca="1" si="72"/>
        <v>81375.957503154219</v>
      </c>
      <c r="Q167">
        <f t="shared" ca="1" si="68"/>
        <v>16330</v>
      </c>
      <c r="R167">
        <f t="shared" ca="1" si="73"/>
        <v>46057.642200028546</v>
      </c>
      <c r="S167">
        <f t="shared" ca="1" si="74"/>
        <v>34460.448415481136</v>
      </c>
      <c r="T167">
        <f t="shared" ca="1" si="75"/>
        <v>309140.40591863537</v>
      </c>
      <c r="U167">
        <f t="shared" ca="1" si="76"/>
        <v>92735.962227807584</v>
      </c>
      <c r="V167">
        <f t="shared" ca="1" si="77"/>
        <v>216404.44369082779</v>
      </c>
      <c r="X167">
        <f t="shared" ca="1" si="69"/>
        <v>0</v>
      </c>
      <c r="Y167">
        <f t="shared" ca="1" si="70"/>
        <v>1</v>
      </c>
    </row>
    <row r="168" spans="2:25" x14ac:dyDescent="0.35">
      <c r="B168">
        <f t="shared" ca="1" si="55"/>
        <v>2</v>
      </c>
      <c r="C168" t="str">
        <f t="shared" ca="1" si="56"/>
        <v>Woman</v>
      </c>
      <c r="D168">
        <f t="shared" ca="1" si="57"/>
        <v>33</v>
      </c>
      <c r="E168">
        <f t="shared" ca="1" si="58"/>
        <v>6</v>
      </c>
      <c r="F168" t="str">
        <f t="shared" ca="1" si="59"/>
        <v>agricuture</v>
      </c>
      <c r="G168">
        <f t="shared" ca="1" si="60"/>
        <v>1</v>
      </c>
      <c r="H168" t="str">
        <f t="shared" ca="1" si="61"/>
        <v>High School</v>
      </c>
      <c r="I168">
        <f t="shared" ca="1" si="62"/>
        <v>4</v>
      </c>
      <c r="J168">
        <f t="shared" ca="1" si="63"/>
        <v>1</v>
      </c>
      <c r="K168">
        <f t="shared" ca="1" si="64"/>
        <v>89270</v>
      </c>
      <c r="L168">
        <f t="shared" ca="1" si="65"/>
        <v>2</v>
      </c>
      <c r="M168" t="str">
        <f t="shared" ca="1" si="66"/>
        <v>BC</v>
      </c>
      <c r="N168">
        <f t="shared" ca="1" si="71"/>
        <v>357080</v>
      </c>
      <c r="O168">
        <f t="shared" ca="1" si="67"/>
        <v>357028.55324449035</v>
      </c>
      <c r="P168">
        <f t="shared" ca="1" si="72"/>
        <v>42689.199798343812</v>
      </c>
      <c r="Q168">
        <f t="shared" ca="1" si="68"/>
        <v>8697</v>
      </c>
      <c r="R168">
        <f t="shared" ca="1" si="73"/>
        <v>25705.9053092182</v>
      </c>
      <c r="S168">
        <f t="shared" ca="1" si="74"/>
        <v>97008.487218988957</v>
      </c>
      <c r="T168">
        <f t="shared" ca="1" si="75"/>
        <v>496777.68701733276</v>
      </c>
      <c r="U168">
        <f t="shared" ca="1" si="76"/>
        <v>391431.45855370857</v>
      </c>
      <c r="V168">
        <f t="shared" ca="1" si="77"/>
        <v>105346.2284636242</v>
      </c>
      <c r="X168">
        <f t="shared" ca="1" si="69"/>
        <v>0</v>
      </c>
      <c r="Y168">
        <f t="shared" ca="1" si="70"/>
        <v>1</v>
      </c>
    </row>
    <row r="169" spans="2:25" x14ac:dyDescent="0.35">
      <c r="B169">
        <f t="shared" ca="1" si="55"/>
        <v>2</v>
      </c>
      <c r="C169" t="str">
        <f t="shared" ca="1" si="56"/>
        <v>Woman</v>
      </c>
      <c r="D169">
        <f t="shared" ca="1" si="57"/>
        <v>45</v>
      </c>
      <c r="E169">
        <f t="shared" ca="1" si="58"/>
        <v>3</v>
      </c>
      <c r="F169" t="str">
        <f t="shared" ca="1" si="59"/>
        <v>Teaching</v>
      </c>
      <c r="G169">
        <f t="shared" ca="1" si="60"/>
        <v>2</v>
      </c>
      <c r="H169" t="str">
        <f t="shared" ca="1" si="61"/>
        <v>University</v>
      </c>
      <c r="I169">
        <f t="shared" ca="1" si="62"/>
        <v>4</v>
      </c>
      <c r="J169">
        <f t="shared" ca="1" si="63"/>
        <v>3</v>
      </c>
      <c r="K169">
        <f t="shared" ca="1" si="64"/>
        <v>29986</v>
      </c>
      <c r="L169">
        <f t="shared" ca="1" si="65"/>
        <v>5</v>
      </c>
      <c r="M169" t="str">
        <f t="shared" ca="1" si="66"/>
        <v>Nunavut</v>
      </c>
      <c r="N169">
        <f t="shared" ca="1" si="71"/>
        <v>179916</v>
      </c>
      <c r="O169">
        <f t="shared" ca="1" si="67"/>
        <v>44620.162557158685</v>
      </c>
      <c r="P169">
        <f t="shared" ca="1" si="72"/>
        <v>32644.317015121789</v>
      </c>
      <c r="Q169">
        <f t="shared" ca="1" si="68"/>
        <v>10013</v>
      </c>
      <c r="R169">
        <f t="shared" ca="1" si="73"/>
        <v>19338.035669437515</v>
      </c>
      <c r="S169">
        <f t="shared" ca="1" si="74"/>
        <v>18134.507338367937</v>
      </c>
      <c r="T169">
        <f t="shared" ca="1" si="75"/>
        <v>230694.8243534897</v>
      </c>
      <c r="U169">
        <f t="shared" ca="1" si="76"/>
        <v>73971.1982265962</v>
      </c>
      <c r="V169">
        <f t="shared" ca="1" si="77"/>
        <v>156723.6261268935</v>
      </c>
      <c r="X169">
        <f t="shared" ca="1" si="69"/>
        <v>0</v>
      </c>
      <c r="Y169">
        <f t="shared" ca="1" si="70"/>
        <v>1</v>
      </c>
    </row>
    <row r="170" spans="2:25" x14ac:dyDescent="0.35">
      <c r="B170">
        <f t="shared" ca="1" si="55"/>
        <v>2</v>
      </c>
      <c r="C170" t="str">
        <f t="shared" ca="1" si="56"/>
        <v>Woman</v>
      </c>
      <c r="D170">
        <f t="shared" ca="1" si="57"/>
        <v>25</v>
      </c>
      <c r="E170">
        <f t="shared" ca="1" si="58"/>
        <v>2</v>
      </c>
      <c r="F170" t="str">
        <f t="shared" ca="1" si="59"/>
        <v>Construction</v>
      </c>
      <c r="G170">
        <f t="shared" ca="1" si="60"/>
        <v>1</v>
      </c>
      <c r="H170" t="str">
        <f t="shared" ca="1" si="61"/>
        <v>High School</v>
      </c>
      <c r="I170">
        <f t="shared" ca="1" si="62"/>
        <v>4</v>
      </c>
      <c r="J170">
        <f t="shared" ca="1" si="63"/>
        <v>3</v>
      </c>
      <c r="K170">
        <f t="shared" ca="1" si="64"/>
        <v>49066</v>
      </c>
      <c r="L170">
        <f t="shared" ca="1" si="65"/>
        <v>8</v>
      </c>
      <c r="M170" t="str">
        <f t="shared" ca="1" si="66"/>
        <v>ON</v>
      </c>
      <c r="N170">
        <f t="shared" ca="1" si="71"/>
        <v>245330</v>
      </c>
      <c r="O170">
        <f t="shared" ca="1" si="67"/>
        <v>65827.532055011368</v>
      </c>
      <c r="P170">
        <f t="shared" ca="1" si="72"/>
        <v>128460.04855654087</v>
      </c>
      <c r="Q170">
        <f t="shared" ca="1" si="68"/>
        <v>91587</v>
      </c>
      <c r="R170">
        <f t="shared" ca="1" si="73"/>
        <v>37514.31517077508</v>
      </c>
      <c r="S170">
        <f t="shared" ca="1" si="74"/>
        <v>48848.950525984161</v>
      </c>
      <c r="T170">
        <f t="shared" ca="1" si="75"/>
        <v>422638.99908252503</v>
      </c>
      <c r="U170">
        <f t="shared" ca="1" si="76"/>
        <v>194928.84722578645</v>
      </c>
      <c r="V170">
        <f t="shared" ca="1" si="77"/>
        <v>227710.15185673858</v>
      </c>
      <c r="X170">
        <f t="shared" ca="1" si="69"/>
        <v>0</v>
      </c>
      <c r="Y170">
        <f t="shared" ca="1" si="70"/>
        <v>1</v>
      </c>
    </row>
    <row r="171" spans="2:25" x14ac:dyDescent="0.35">
      <c r="B171">
        <f t="shared" ca="1" si="55"/>
        <v>1</v>
      </c>
      <c r="C171" t="str">
        <f t="shared" ca="1" si="56"/>
        <v>Man</v>
      </c>
      <c r="D171">
        <f t="shared" ca="1" si="57"/>
        <v>37</v>
      </c>
      <c r="E171">
        <f t="shared" ca="1" si="58"/>
        <v>3</v>
      </c>
      <c r="F171" t="str">
        <f t="shared" ca="1" si="59"/>
        <v>Teaching</v>
      </c>
      <c r="G171">
        <f t="shared" ca="1" si="60"/>
        <v>3</v>
      </c>
      <c r="H171" t="str">
        <f t="shared" ca="1" si="61"/>
        <v>Technical</v>
      </c>
      <c r="I171">
        <f t="shared" ca="1" si="62"/>
        <v>4</v>
      </c>
      <c r="J171">
        <f t="shared" ca="1" si="63"/>
        <v>1</v>
      </c>
      <c r="K171">
        <f t="shared" ca="1" si="64"/>
        <v>35038</v>
      </c>
      <c r="L171">
        <f t="shared" ca="1" si="65"/>
        <v>2</v>
      </c>
      <c r="M171" t="str">
        <f t="shared" ca="1" si="66"/>
        <v>BC</v>
      </c>
      <c r="N171">
        <f t="shared" ca="1" si="71"/>
        <v>175190</v>
      </c>
      <c r="O171">
        <f t="shared" ca="1" si="67"/>
        <v>2145.8406907022254</v>
      </c>
      <c r="P171">
        <f t="shared" ca="1" si="72"/>
        <v>24145.082542930377</v>
      </c>
      <c r="Q171">
        <f t="shared" ca="1" si="68"/>
        <v>15873</v>
      </c>
      <c r="R171">
        <f t="shared" ca="1" si="73"/>
        <v>28137.441852222095</v>
      </c>
      <c r="S171">
        <f t="shared" ca="1" si="74"/>
        <v>7124.0184495212852</v>
      </c>
      <c r="T171">
        <f t="shared" ca="1" si="75"/>
        <v>206459.10099245165</v>
      </c>
      <c r="U171">
        <f t="shared" ca="1" si="76"/>
        <v>46156.282542924324</v>
      </c>
      <c r="V171">
        <f t="shared" ca="1" si="77"/>
        <v>160302.81844952732</v>
      </c>
      <c r="X171">
        <f t="shared" ca="1" si="69"/>
        <v>0</v>
      </c>
      <c r="Y171">
        <f t="shared" ca="1" si="70"/>
        <v>1</v>
      </c>
    </row>
    <row r="172" spans="2:25" x14ac:dyDescent="0.35">
      <c r="B172">
        <f t="shared" ca="1" si="55"/>
        <v>2</v>
      </c>
      <c r="C172" t="str">
        <f t="shared" ca="1" si="56"/>
        <v>Woman</v>
      </c>
      <c r="D172">
        <f t="shared" ca="1" si="57"/>
        <v>31</v>
      </c>
      <c r="E172">
        <f t="shared" ca="1" si="58"/>
        <v>2</v>
      </c>
      <c r="F172" t="str">
        <f t="shared" ca="1" si="59"/>
        <v>Construction</v>
      </c>
      <c r="G172">
        <f t="shared" ca="1" si="60"/>
        <v>4</v>
      </c>
      <c r="H172" t="str">
        <f t="shared" ca="1" si="61"/>
        <v>College</v>
      </c>
      <c r="I172">
        <f t="shared" ca="1" si="62"/>
        <v>1</v>
      </c>
      <c r="J172">
        <f t="shared" ca="1" si="63"/>
        <v>3</v>
      </c>
      <c r="K172">
        <f t="shared" ca="1" si="64"/>
        <v>77513</v>
      </c>
      <c r="L172">
        <f t="shared" ca="1" si="65"/>
        <v>8</v>
      </c>
      <c r="M172" t="str">
        <f t="shared" ca="1" si="66"/>
        <v>ON</v>
      </c>
      <c r="N172">
        <f t="shared" ca="1" si="71"/>
        <v>232539</v>
      </c>
      <c r="O172">
        <f t="shared" ca="1" si="67"/>
        <v>79100.341505244607</v>
      </c>
      <c r="P172">
        <f t="shared" ca="1" si="72"/>
        <v>14428.652606093625</v>
      </c>
      <c r="Q172">
        <f t="shared" ca="1" si="68"/>
        <v>12361</v>
      </c>
      <c r="R172">
        <f t="shared" ca="1" si="73"/>
        <v>65245.784963826161</v>
      </c>
      <c r="S172">
        <f t="shared" ca="1" si="74"/>
        <v>29383.590731586708</v>
      </c>
      <c r="T172">
        <f t="shared" ca="1" si="75"/>
        <v>276351.24333768035</v>
      </c>
      <c r="U172">
        <f t="shared" ca="1" si="76"/>
        <v>156707.12646907076</v>
      </c>
      <c r="V172">
        <f t="shared" ca="1" si="77"/>
        <v>119644.11686860959</v>
      </c>
      <c r="X172">
        <f t="shared" ca="1" si="69"/>
        <v>1</v>
      </c>
      <c r="Y172">
        <f t="shared" ca="1" si="70"/>
        <v>0</v>
      </c>
    </row>
    <row r="173" spans="2:25" x14ac:dyDescent="0.35">
      <c r="B173">
        <f t="shared" ca="1" si="55"/>
        <v>1</v>
      </c>
      <c r="C173" t="str">
        <f t="shared" ca="1" si="56"/>
        <v>Man</v>
      </c>
      <c r="D173">
        <f t="shared" ca="1" si="57"/>
        <v>31</v>
      </c>
      <c r="E173">
        <f t="shared" ca="1" si="58"/>
        <v>3</v>
      </c>
      <c r="F173" t="str">
        <f t="shared" ca="1" si="59"/>
        <v>Teaching</v>
      </c>
      <c r="G173">
        <f t="shared" ca="1" si="60"/>
        <v>2</v>
      </c>
      <c r="H173" t="str">
        <f t="shared" ca="1" si="61"/>
        <v>University</v>
      </c>
      <c r="I173">
        <f t="shared" ca="1" si="62"/>
        <v>2</v>
      </c>
      <c r="J173">
        <f t="shared" ca="1" si="63"/>
        <v>1</v>
      </c>
      <c r="K173">
        <f t="shared" ca="1" si="64"/>
        <v>45880</v>
      </c>
      <c r="L173">
        <f t="shared" ca="1" si="65"/>
        <v>4</v>
      </c>
      <c r="M173" t="str">
        <f t="shared" ca="1" si="66"/>
        <v>AB</v>
      </c>
      <c r="N173">
        <f t="shared" ca="1" si="71"/>
        <v>275280</v>
      </c>
      <c r="O173">
        <f t="shared" ca="1" si="67"/>
        <v>258819.74349951878</v>
      </c>
      <c r="P173">
        <f t="shared" ca="1" si="72"/>
        <v>24378.076327957795</v>
      </c>
      <c r="Q173">
        <f t="shared" ca="1" si="68"/>
        <v>15848</v>
      </c>
      <c r="R173">
        <f t="shared" ca="1" si="73"/>
        <v>12746.916355615458</v>
      </c>
      <c r="S173">
        <f t="shared" ca="1" si="74"/>
        <v>7962.5714028316506</v>
      </c>
      <c r="T173">
        <f t="shared" ca="1" si="75"/>
        <v>307620.64773078944</v>
      </c>
      <c r="U173">
        <f t="shared" ca="1" si="76"/>
        <v>287414.65985513426</v>
      </c>
      <c r="V173">
        <f t="shared" ca="1" si="77"/>
        <v>20205.987875655177</v>
      </c>
      <c r="X173">
        <f t="shared" ca="1" si="69"/>
        <v>0</v>
      </c>
      <c r="Y173">
        <f t="shared" ca="1" si="70"/>
        <v>1</v>
      </c>
    </row>
    <row r="174" spans="2:25" x14ac:dyDescent="0.35">
      <c r="B174">
        <f t="shared" ca="1" si="55"/>
        <v>1</v>
      </c>
      <c r="C174" t="str">
        <f t="shared" ca="1" si="56"/>
        <v>Man</v>
      </c>
      <c r="D174">
        <f t="shared" ca="1" si="57"/>
        <v>38</v>
      </c>
      <c r="E174">
        <f t="shared" ca="1" si="58"/>
        <v>3</v>
      </c>
      <c r="F174" t="str">
        <f t="shared" ca="1" si="59"/>
        <v>Teaching</v>
      </c>
      <c r="G174">
        <f t="shared" ca="1" si="60"/>
        <v>1</v>
      </c>
      <c r="H174" t="str">
        <f t="shared" ca="1" si="61"/>
        <v>High School</v>
      </c>
      <c r="I174">
        <f t="shared" ca="1" si="62"/>
        <v>4</v>
      </c>
      <c r="J174">
        <f t="shared" ca="1" si="63"/>
        <v>3</v>
      </c>
      <c r="K174">
        <f t="shared" ca="1" si="64"/>
        <v>42294</v>
      </c>
      <c r="L174">
        <f t="shared" ca="1" si="65"/>
        <v>7</v>
      </c>
      <c r="M174" t="str">
        <f t="shared" ca="1" si="66"/>
        <v>MA</v>
      </c>
      <c r="N174">
        <f t="shared" ca="1" si="71"/>
        <v>253764</v>
      </c>
      <c r="O174">
        <f t="shared" ca="1" si="67"/>
        <v>451.56727765810291</v>
      </c>
      <c r="P174">
        <f t="shared" ca="1" si="72"/>
        <v>114022.2023785318</v>
      </c>
      <c r="Q174">
        <f t="shared" ca="1" si="68"/>
        <v>78092</v>
      </c>
      <c r="R174">
        <f t="shared" ca="1" si="73"/>
        <v>41739.796697628946</v>
      </c>
      <c r="S174">
        <f t="shared" ca="1" si="74"/>
        <v>50046.515835474158</v>
      </c>
      <c r="T174">
        <f t="shared" ca="1" si="75"/>
        <v>417832.71821400593</v>
      </c>
      <c r="U174">
        <f t="shared" ca="1" si="76"/>
        <v>120283.36397528705</v>
      </c>
      <c r="V174">
        <f t="shared" ca="1" si="77"/>
        <v>297549.35423871886</v>
      </c>
      <c r="X174">
        <f t="shared" ca="1" si="69"/>
        <v>1</v>
      </c>
      <c r="Y174">
        <f t="shared" ca="1" si="70"/>
        <v>0</v>
      </c>
    </row>
    <row r="175" spans="2:25" x14ac:dyDescent="0.35">
      <c r="B175">
        <f t="shared" ca="1" si="55"/>
        <v>1</v>
      </c>
      <c r="C175" t="str">
        <f t="shared" ca="1" si="56"/>
        <v>Man</v>
      </c>
      <c r="D175">
        <f t="shared" ca="1" si="57"/>
        <v>27</v>
      </c>
      <c r="E175">
        <f t="shared" ca="1" si="58"/>
        <v>4</v>
      </c>
      <c r="F175" t="str">
        <f t="shared" ca="1" si="59"/>
        <v>IT</v>
      </c>
      <c r="G175">
        <f t="shared" ca="1" si="60"/>
        <v>5</v>
      </c>
      <c r="H175" t="str">
        <f t="shared" ca="1" si="61"/>
        <v>Other</v>
      </c>
      <c r="I175">
        <f t="shared" ca="1" si="62"/>
        <v>3</v>
      </c>
      <c r="J175">
        <f t="shared" ca="1" si="63"/>
        <v>3</v>
      </c>
      <c r="K175">
        <f t="shared" ca="1" si="64"/>
        <v>30357</v>
      </c>
      <c r="L175">
        <f t="shared" ca="1" si="65"/>
        <v>6</v>
      </c>
      <c r="M175" t="str">
        <f t="shared" ca="1" si="66"/>
        <v>SA</v>
      </c>
      <c r="N175">
        <f t="shared" ca="1" si="71"/>
        <v>121428</v>
      </c>
      <c r="O175">
        <f t="shared" ca="1" si="67"/>
        <v>16266.826017597579</v>
      </c>
      <c r="P175">
        <f t="shared" ca="1" si="72"/>
        <v>89879.991892768463</v>
      </c>
      <c r="Q175">
        <f t="shared" ca="1" si="68"/>
        <v>47457</v>
      </c>
      <c r="R175">
        <f t="shared" ca="1" si="73"/>
        <v>25951.367565551147</v>
      </c>
      <c r="S175">
        <f t="shared" ca="1" si="74"/>
        <v>4243.30038795975</v>
      </c>
      <c r="T175">
        <f t="shared" ca="1" si="75"/>
        <v>215551.29228072823</v>
      </c>
      <c r="U175">
        <f t="shared" ca="1" si="76"/>
        <v>89675.193583148735</v>
      </c>
      <c r="V175">
        <f t="shared" ca="1" si="77"/>
        <v>125876.09869757949</v>
      </c>
      <c r="X175">
        <f t="shared" ca="1" si="69"/>
        <v>1</v>
      </c>
      <c r="Y175">
        <f t="shared" ca="1" si="70"/>
        <v>0</v>
      </c>
    </row>
    <row r="176" spans="2:25" x14ac:dyDescent="0.35">
      <c r="B176">
        <f t="shared" ca="1" si="55"/>
        <v>2</v>
      </c>
      <c r="C176" t="str">
        <f t="shared" ca="1" si="56"/>
        <v>Woman</v>
      </c>
      <c r="D176">
        <f t="shared" ca="1" si="57"/>
        <v>30</v>
      </c>
      <c r="E176">
        <f t="shared" ca="1" si="58"/>
        <v>4</v>
      </c>
      <c r="F176" t="str">
        <f t="shared" ca="1" si="59"/>
        <v>IT</v>
      </c>
      <c r="G176">
        <f t="shared" ca="1" si="60"/>
        <v>2</v>
      </c>
      <c r="H176" t="str">
        <f t="shared" ca="1" si="61"/>
        <v>University</v>
      </c>
      <c r="I176">
        <f t="shared" ca="1" si="62"/>
        <v>1</v>
      </c>
      <c r="J176">
        <f t="shared" ca="1" si="63"/>
        <v>1</v>
      </c>
      <c r="K176">
        <f t="shared" ca="1" si="64"/>
        <v>89286</v>
      </c>
      <c r="L176">
        <f t="shared" ca="1" si="65"/>
        <v>7</v>
      </c>
      <c r="M176" t="str">
        <f t="shared" ca="1" si="66"/>
        <v>MA</v>
      </c>
      <c r="N176">
        <f t="shared" ca="1" si="71"/>
        <v>267858</v>
      </c>
      <c r="O176">
        <f t="shared" ca="1" si="67"/>
        <v>120231.41036453523</v>
      </c>
      <c r="P176">
        <f t="shared" ca="1" si="72"/>
        <v>20421.427799527308</v>
      </c>
      <c r="Q176">
        <f t="shared" ca="1" si="68"/>
        <v>7728</v>
      </c>
      <c r="R176">
        <f t="shared" ca="1" si="73"/>
        <v>80587.234717977233</v>
      </c>
      <c r="S176">
        <f t="shared" ca="1" si="74"/>
        <v>60740.710137381771</v>
      </c>
      <c r="T176">
        <f t="shared" ca="1" si="75"/>
        <v>349020.1379369091</v>
      </c>
      <c r="U176">
        <f t="shared" ca="1" si="76"/>
        <v>208546.64508251246</v>
      </c>
      <c r="V176">
        <f t="shared" ca="1" si="77"/>
        <v>140473.49285439664</v>
      </c>
      <c r="X176">
        <f t="shared" ca="1" si="69"/>
        <v>1</v>
      </c>
      <c r="Y176">
        <f t="shared" ca="1" si="70"/>
        <v>0</v>
      </c>
    </row>
    <row r="177" spans="2:25" x14ac:dyDescent="0.35">
      <c r="B177">
        <f t="shared" ca="1" si="55"/>
        <v>2</v>
      </c>
      <c r="C177" t="str">
        <f t="shared" ca="1" si="56"/>
        <v>Woman</v>
      </c>
      <c r="D177">
        <f t="shared" ca="1" si="57"/>
        <v>37</v>
      </c>
      <c r="E177">
        <f t="shared" ca="1" si="58"/>
        <v>5</v>
      </c>
      <c r="F177" t="str">
        <f t="shared" ca="1" si="59"/>
        <v>General work</v>
      </c>
      <c r="G177">
        <f t="shared" ca="1" si="60"/>
        <v>1</v>
      </c>
      <c r="H177" t="str">
        <f t="shared" ca="1" si="61"/>
        <v>High School</v>
      </c>
      <c r="I177">
        <f t="shared" ca="1" si="62"/>
        <v>2</v>
      </c>
      <c r="J177">
        <f t="shared" ca="1" si="63"/>
        <v>2</v>
      </c>
      <c r="K177">
        <f t="shared" ca="1" si="64"/>
        <v>41296</v>
      </c>
      <c r="L177">
        <f t="shared" ca="1" si="65"/>
        <v>12</v>
      </c>
      <c r="M177" t="str">
        <f t="shared" ca="1" si="66"/>
        <v>PE</v>
      </c>
      <c r="N177">
        <f t="shared" ca="1" si="71"/>
        <v>247776</v>
      </c>
      <c r="O177">
        <f t="shared" ca="1" si="67"/>
        <v>58295.917553531523</v>
      </c>
      <c r="P177">
        <f t="shared" ca="1" si="72"/>
        <v>82233.232483648957</v>
      </c>
      <c r="Q177">
        <f t="shared" ca="1" si="68"/>
        <v>65156</v>
      </c>
      <c r="R177">
        <f t="shared" ca="1" si="73"/>
        <v>9853.7520670269805</v>
      </c>
      <c r="S177">
        <f t="shared" ca="1" si="74"/>
        <v>784.37565223092236</v>
      </c>
      <c r="T177">
        <f t="shared" ca="1" si="75"/>
        <v>330793.60813587985</v>
      </c>
      <c r="U177">
        <f t="shared" ca="1" si="76"/>
        <v>133305.6696205585</v>
      </c>
      <c r="V177">
        <f t="shared" ca="1" si="77"/>
        <v>197487.93851532135</v>
      </c>
      <c r="X177">
        <f t="shared" ca="1" si="69"/>
        <v>0</v>
      </c>
      <c r="Y177">
        <f t="shared" ca="1" si="70"/>
        <v>1</v>
      </c>
    </row>
    <row r="178" spans="2:25" x14ac:dyDescent="0.35">
      <c r="B178">
        <f t="shared" ca="1" si="55"/>
        <v>2</v>
      </c>
      <c r="C178" t="str">
        <f t="shared" ca="1" si="56"/>
        <v>Woman</v>
      </c>
      <c r="D178">
        <f t="shared" ca="1" si="57"/>
        <v>29</v>
      </c>
      <c r="E178">
        <f t="shared" ca="1" si="58"/>
        <v>4</v>
      </c>
      <c r="F178" t="str">
        <f t="shared" ca="1" si="59"/>
        <v>IT</v>
      </c>
      <c r="G178">
        <f t="shared" ca="1" si="60"/>
        <v>5</v>
      </c>
      <c r="H178" t="str">
        <f t="shared" ca="1" si="61"/>
        <v>Other</v>
      </c>
      <c r="I178">
        <f t="shared" ca="1" si="62"/>
        <v>4</v>
      </c>
      <c r="J178">
        <f t="shared" ca="1" si="63"/>
        <v>1</v>
      </c>
      <c r="K178">
        <f t="shared" ca="1" si="64"/>
        <v>87382</v>
      </c>
      <c r="L178">
        <f t="shared" ca="1" si="65"/>
        <v>2</v>
      </c>
      <c r="M178" t="str">
        <f t="shared" ca="1" si="66"/>
        <v>BC</v>
      </c>
      <c r="N178">
        <f t="shared" ca="1" si="71"/>
        <v>262146</v>
      </c>
      <c r="O178">
        <f t="shared" ca="1" si="67"/>
        <v>192488.65296508992</v>
      </c>
      <c r="P178">
        <f t="shared" ca="1" si="72"/>
        <v>18611.797390240354</v>
      </c>
      <c r="Q178">
        <f t="shared" ca="1" si="68"/>
        <v>10420</v>
      </c>
      <c r="R178">
        <f t="shared" ca="1" si="73"/>
        <v>85854.670221904889</v>
      </c>
      <c r="S178">
        <f t="shared" ca="1" si="74"/>
        <v>83896.334555493391</v>
      </c>
      <c r="T178">
        <f t="shared" ca="1" si="75"/>
        <v>364654.13194573374</v>
      </c>
      <c r="U178">
        <f t="shared" ca="1" si="76"/>
        <v>288763.32318699482</v>
      </c>
      <c r="V178">
        <f t="shared" ca="1" si="77"/>
        <v>75890.808758738916</v>
      </c>
      <c r="X178">
        <f t="shared" ca="1" si="69"/>
        <v>0</v>
      </c>
      <c r="Y178">
        <f t="shared" ca="1" si="70"/>
        <v>1</v>
      </c>
    </row>
    <row r="179" spans="2:25" x14ac:dyDescent="0.35">
      <c r="B179">
        <f t="shared" ca="1" si="55"/>
        <v>2</v>
      </c>
      <c r="C179" t="str">
        <f t="shared" ca="1" si="56"/>
        <v>Woman</v>
      </c>
      <c r="D179">
        <f t="shared" ca="1" si="57"/>
        <v>28</v>
      </c>
      <c r="E179">
        <f t="shared" ca="1" si="58"/>
        <v>6</v>
      </c>
      <c r="F179" t="str">
        <f t="shared" ca="1" si="59"/>
        <v>agricuture</v>
      </c>
      <c r="G179">
        <f t="shared" ca="1" si="60"/>
        <v>4</v>
      </c>
      <c r="H179" t="str">
        <f t="shared" ca="1" si="61"/>
        <v>College</v>
      </c>
      <c r="I179">
        <f t="shared" ca="1" si="62"/>
        <v>2</v>
      </c>
      <c r="J179">
        <f t="shared" ca="1" si="63"/>
        <v>3</v>
      </c>
      <c r="K179">
        <f t="shared" ca="1" si="64"/>
        <v>45022</v>
      </c>
      <c r="L179">
        <f t="shared" ca="1" si="65"/>
        <v>12</v>
      </c>
      <c r="M179" t="str">
        <f t="shared" ca="1" si="66"/>
        <v>PE</v>
      </c>
      <c r="N179">
        <f t="shared" ca="1" si="71"/>
        <v>270132</v>
      </c>
      <c r="O179">
        <f t="shared" ca="1" si="67"/>
        <v>178753.12517836178</v>
      </c>
      <c r="P179">
        <f t="shared" ca="1" si="72"/>
        <v>118644.05635712188</v>
      </c>
      <c r="Q179">
        <f t="shared" ca="1" si="68"/>
        <v>72865</v>
      </c>
      <c r="R179">
        <f t="shared" ca="1" si="73"/>
        <v>31705.336947461281</v>
      </c>
      <c r="S179">
        <f t="shared" ca="1" si="74"/>
        <v>51690.792352783668</v>
      </c>
      <c r="T179">
        <f t="shared" ca="1" si="75"/>
        <v>440466.84870990558</v>
      </c>
      <c r="U179">
        <f t="shared" ca="1" si="76"/>
        <v>283323.46212582308</v>
      </c>
      <c r="V179">
        <f t="shared" ca="1" si="77"/>
        <v>157143.3865840825</v>
      </c>
      <c r="X179">
        <f t="shared" ca="1" si="69"/>
        <v>0</v>
      </c>
      <c r="Y179">
        <f t="shared" ca="1" si="70"/>
        <v>1</v>
      </c>
    </row>
    <row r="180" spans="2:25" x14ac:dyDescent="0.35">
      <c r="B180">
        <f t="shared" ca="1" si="55"/>
        <v>1</v>
      </c>
      <c r="C180" t="str">
        <f t="shared" ca="1" si="56"/>
        <v>Man</v>
      </c>
      <c r="D180">
        <f t="shared" ca="1" si="57"/>
        <v>29</v>
      </c>
      <c r="E180">
        <f t="shared" ca="1" si="58"/>
        <v>4</v>
      </c>
      <c r="F180" t="str">
        <f t="shared" ca="1" si="59"/>
        <v>IT</v>
      </c>
      <c r="G180">
        <f t="shared" ca="1" si="60"/>
        <v>1</v>
      </c>
      <c r="H180" t="str">
        <f t="shared" ca="1" si="61"/>
        <v>High School</v>
      </c>
      <c r="I180">
        <f t="shared" ca="1" si="62"/>
        <v>2</v>
      </c>
      <c r="J180">
        <f t="shared" ca="1" si="63"/>
        <v>3</v>
      </c>
      <c r="K180">
        <f t="shared" ca="1" si="64"/>
        <v>72480</v>
      </c>
      <c r="L180">
        <f t="shared" ca="1" si="65"/>
        <v>5</v>
      </c>
      <c r="M180" t="str">
        <f t="shared" ca="1" si="66"/>
        <v>Nunavut</v>
      </c>
      <c r="N180">
        <f t="shared" ca="1" si="71"/>
        <v>289920</v>
      </c>
      <c r="O180">
        <f t="shared" ca="1" si="67"/>
        <v>13413.670741986898</v>
      </c>
      <c r="P180">
        <f t="shared" ca="1" si="72"/>
        <v>9575.644568851747</v>
      </c>
      <c r="Q180">
        <f t="shared" ca="1" si="68"/>
        <v>5249</v>
      </c>
      <c r="R180">
        <f t="shared" ca="1" si="73"/>
        <v>57373.598256970989</v>
      </c>
      <c r="S180">
        <f t="shared" ca="1" si="74"/>
        <v>19864.99859729637</v>
      </c>
      <c r="T180">
        <f t="shared" ca="1" si="75"/>
        <v>319360.6431661481</v>
      </c>
      <c r="U180">
        <f t="shared" ca="1" si="76"/>
        <v>76036.268998957879</v>
      </c>
      <c r="V180">
        <f t="shared" ca="1" si="77"/>
        <v>243324.37416719022</v>
      </c>
      <c r="X180">
        <f t="shared" ca="1" si="69"/>
        <v>0</v>
      </c>
      <c r="Y180">
        <f t="shared" ca="1" si="70"/>
        <v>1</v>
      </c>
    </row>
    <row r="181" spans="2:25" x14ac:dyDescent="0.35">
      <c r="B181">
        <f t="shared" ca="1" si="55"/>
        <v>2</v>
      </c>
      <c r="C181" t="str">
        <f t="shared" ca="1" si="56"/>
        <v>Woman</v>
      </c>
      <c r="D181">
        <f t="shared" ca="1" si="57"/>
        <v>35</v>
      </c>
      <c r="E181">
        <f t="shared" ca="1" si="58"/>
        <v>6</v>
      </c>
      <c r="F181" t="str">
        <f t="shared" ca="1" si="59"/>
        <v>agricuture</v>
      </c>
      <c r="G181">
        <f t="shared" ca="1" si="60"/>
        <v>1</v>
      </c>
      <c r="H181" t="str">
        <f t="shared" ca="1" si="61"/>
        <v>High School</v>
      </c>
      <c r="I181">
        <f t="shared" ca="1" si="62"/>
        <v>4</v>
      </c>
      <c r="J181">
        <f t="shared" ca="1" si="63"/>
        <v>2</v>
      </c>
      <c r="K181">
        <f t="shared" ca="1" si="64"/>
        <v>72045</v>
      </c>
      <c r="L181">
        <f t="shared" ca="1" si="65"/>
        <v>8</v>
      </c>
      <c r="M181" t="str">
        <f t="shared" ca="1" si="66"/>
        <v>ON</v>
      </c>
      <c r="N181">
        <f t="shared" ca="1" si="71"/>
        <v>216135</v>
      </c>
      <c r="O181">
        <f t="shared" ca="1" si="67"/>
        <v>215302.29834155957</v>
      </c>
      <c r="P181">
        <f t="shared" ca="1" si="72"/>
        <v>109497.03710895299</v>
      </c>
      <c r="Q181">
        <f t="shared" ca="1" si="68"/>
        <v>15522</v>
      </c>
      <c r="R181">
        <f t="shared" ca="1" si="73"/>
        <v>4191.3709003937283</v>
      </c>
      <c r="S181">
        <f t="shared" ca="1" si="74"/>
        <v>98713.706988512276</v>
      </c>
      <c r="T181">
        <f t="shared" ca="1" si="75"/>
        <v>424345.7440974653</v>
      </c>
      <c r="U181">
        <f t="shared" ca="1" si="76"/>
        <v>235015.66924195329</v>
      </c>
      <c r="V181">
        <f t="shared" ca="1" si="77"/>
        <v>189330.07485551201</v>
      </c>
      <c r="X181">
        <f t="shared" ca="1" si="69"/>
        <v>1</v>
      </c>
      <c r="Y181">
        <f t="shared" ca="1" si="70"/>
        <v>0</v>
      </c>
    </row>
    <row r="182" spans="2:25" x14ac:dyDescent="0.35">
      <c r="B182">
        <f t="shared" ca="1" si="55"/>
        <v>2</v>
      </c>
      <c r="C182" t="str">
        <f t="shared" ca="1" si="56"/>
        <v>Woman</v>
      </c>
      <c r="D182">
        <f t="shared" ca="1" si="57"/>
        <v>42</v>
      </c>
      <c r="E182">
        <f t="shared" ca="1" si="58"/>
        <v>5</v>
      </c>
      <c r="F182" t="str">
        <f t="shared" ca="1" si="59"/>
        <v>General work</v>
      </c>
      <c r="G182">
        <f t="shared" ca="1" si="60"/>
        <v>3</v>
      </c>
      <c r="H182" t="str">
        <f t="shared" ca="1" si="61"/>
        <v>Technical</v>
      </c>
      <c r="I182">
        <f t="shared" ca="1" si="62"/>
        <v>1</v>
      </c>
      <c r="J182">
        <f t="shared" ca="1" si="63"/>
        <v>3</v>
      </c>
      <c r="K182">
        <f t="shared" ca="1" si="64"/>
        <v>81372</v>
      </c>
      <c r="L182">
        <f t="shared" ca="1" si="65"/>
        <v>7</v>
      </c>
      <c r="M182" t="str">
        <f t="shared" ca="1" si="66"/>
        <v>MA</v>
      </c>
      <c r="N182">
        <f t="shared" ca="1" si="71"/>
        <v>244116</v>
      </c>
      <c r="O182">
        <f t="shared" ca="1" si="67"/>
        <v>199567.86516029545</v>
      </c>
      <c r="P182">
        <f t="shared" ca="1" si="72"/>
        <v>5116.0997312572717</v>
      </c>
      <c r="Q182">
        <f t="shared" ca="1" si="68"/>
        <v>5106</v>
      </c>
      <c r="R182">
        <f t="shared" ca="1" si="73"/>
        <v>46137.462126643142</v>
      </c>
      <c r="S182">
        <f t="shared" ca="1" si="74"/>
        <v>5531.8247118483523</v>
      </c>
      <c r="T182">
        <f t="shared" ca="1" si="75"/>
        <v>254763.92444310561</v>
      </c>
      <c r="U182">
        <f t="shared" ca="1" si="76"/>
        <v>250811.32728693858</v>
      </c>
      <c r="V182">
        <f t="shared" ca="1" si="77"/>
        <v>3952.5971561670303</v>
      </c>
      <c r="X182">
        <f t="shared" ca="1" si="69"/>
        <v>0</v>
      </c>
      <c r="Y182">
        <f t="shared" ca="1" si="70"/>
        <v>1</v>
      </c>
    </row>
    <row r="183" spans="2:25" x14ac:dyDescent="0.35">
      <c r="B183">
        <f t="shared" ca="1" si="55"/>
        <v>1</v>
      </c>
      <c r="C183" t="str">
        <f t="shared" ca="1" si="56"/>
        <v>Man</v>
      </c>
      <c r="D183">
        <f t="shared" ca="1" si="57"/>
        <v>45</v>
      </c>
      <c r="E183">
        <f t="shared" ca="1" si="58"/>
        <v>4</v>
      </c>
      <c r="F183" t="str">
        <f t="shared" ca="1" si="59"/>
        <v>IT</v>
      </c>
      <c r="G183">
        <f t="shared" ca="1" si="60"/>
        <v>4</v>
      </c>
      <c r="H183" t="str">
        <f t="shared" ca="1" si="61"/>
        <v>College</v>
      </c>
      <c r="I183">
        <f t="shared" ca="1" si="62"/>
        <v>4</v>
      </c>
      <c r="J183">
        <f t="shared" ca="1" si="63"/>
        <v>3</v>
      </c>
      <c r="K183">
        <f t="shared" ca="1" si="64"/>
        <v>33269</v>
      </c>
      <c r="L183">
        <f t="shared" ca="1" si="65"/>
        <v>5</v>
      </c>
      <c r="M183" t="str">
        <f t="shared" ca="1" si="66"/>
        <v>Nunavut</v>
      </c>
      <c r="N183">
        <f t="shared" ca="1" si="71"/>
        <v>199614</v>
      </c>
      <c r="O183">
        <f t="shared" ca="1" si="67"/>
        <v>85776.390688362735</v>
      </c>
      <c r="P183">
        <f t="shared" ca="1" si="72"/>
        <v>70778.083739551119</v>
      </c>
      <c r="Q183">
        <f t="shared" ca="1" si="68"/>
        <v>70332</v>
      </c>
      <c r="R183">
        <f t="shared" ca="1" si="73"/>
        <v>15603.008445711494</v>
      </c>
      <c r="S183">
        <f t="shared" ca="1" si="74"/>
        <v>44554.295885737083</v>
      </c>
      <c r="T183">
        <f t="shared" ca="1" si="75"/>
        <v>314946.37962528819</v>
      </c>
      <c r="U183">
        <f t="shared" ca="1" si="76"/>
        <v>171711.39913407422</v>
      </c>
      <c r="V183">
        <f t="shared" ca="1" si="77"/>
        <v>143234.98049121397</v>
      </c>
      <c r="X183">
        <f t="shared" ca="1" si="69"/>
        <v>0</v>
      </c>
      <c r="Y183">
        <f t="shared" ca="1" si="70"/>
        <v>1</v>
      </c>
    </row>
    <row r="184" spans="2:25" x14ac:dyDescent="0.35">
      <c r="B184">
        <f t="shared" ca="1" si="55"/>
        <v>2</v>
      </c>
      <c r="C184" t="str">
        <f t="shared" ca="1" si="56"/>
        <v>Woman</v>
      </c>
      <c r="D184">
        <f t="shared" ca="1" si="57"/>
        <v>43</v>
      </c>
      <c r="E184">
        <f t="shared" ca="1" si="58"/>
        <v>2</v>
      </c>
      <c r="F184" t="str">
        <f t="shared" ca="1" si="59"/>
        <v>Construction</v>
      </c>
      <c r="G184">
        <f t="shared" ca="1" si="60"/>
        <v>2</v>
      </c>
      <c r="H184" t="str">
        <f t="shared" ca="1" si="61"/>
        <v>University</v>
      </c>
      <c r="I184">
        <f t="shared" ca="1" si="62"/>
        <v>1</v>
      </c>
      <c r="J184">
        <f t="shared" ca="1" si="63"/>
        <v>3</v>
      </c>
      <c r="K184">
        <f t="shared" ca="1" si="64"/>
        <v>50936</v>
      </c>
      <c r="L184">
        <f t="shared" ca="1" si="65"/>
        <v>2</v>
      </c>
      <c r="M184" t="str">
        <f t="shared" ca="1" si="66"/>
        <v>BC</v>
      </c>
      <c r="N184">
        <f t="shared" ca="1" si="71"/>
        <v>152808</v>
      </c>
      <c r="O184">
        <f t="shared" ca="1" si="67"/>
        <v>11425.306945328271</v>
      </c>
      <c r="P184">
        <f t="shared" ca="1" si="72"/>
        <v>110367.47312963531</v>
      </c>
      <c r="Q184">
        <f t="shared" ca="1" si="68"/>
        <v>24644</v>
      </c>
      <c r="R184">
        <f t="shared" ca="1" si="73"/>
        <v>2100.7091969411404</v>
      </c>
      <c r="S184">
        <f t="shared" ca="1" si="74"/>
        <v>15046.516851782013</v>
      </c>
      <c r="T184">
        <f t="shared" ca="1" si="75"/>
        <v>278221.98998141731</v>
      </c>
      <c r="U184">
        <f t="shared" ca="1" si="76"/>
        <v>38170.016142269415</v>
      </c>
      <c r="V184">
        <f t="shared" ca="1" si="77"/>
        <v>240051.97383914789</v>
      </c>
      <c r="X184">
        <f t="shared" ca="1" si="69"/>
        <v>1</v>
      </c>
      <c r="Y184">
        <f t="shared" ca="1" si="70"/>
        <v>0</v>
      </c>
    </row>
    <row r="185" spans="2:25" x14ac:dyDescent="0.35">
      <c r="B185">
        <f t="shared" ca="1" si="55"/>
        <v>2</v>
      </c>
      <c r="C185" t="str">
        <f t="shared" ca="1" si="56"/>
        <v>Woman</v>
      </c>
      <c r="D185">
        <f t="shared" ca="1" si="57"/>
        <v>34</v>
      </c>
      <c r="E185">
        <f t="shared" ca="1" si="58"/>
        <v>5</v>
      </c>
      <c r="F185" t="str">
        <f t="shared" ca="1" si="59"/>
        <v>General work</v>
      </c>
      <c r="G185">
        <f t="shared" ca="1" si="60"/>
        <v>2</v>
      </c>
      <c r="H185" t="str">
        <f t="shared" ca="1" si="61"/>
        <v>University</v>
      </c>
      <c r="I185">
        <f t="shared" ca="1" si="62"/>
        <v>1</v>
      </c>
      <c r="J185">
        <f t="shared" ca="1" si="63"/>
        <v>3</v>
      </c>
      <c r="K185">
        <f t="shared" ca="1" si="64"/>
        <v>42726</v>
      </c>
      <c r="L185">
        <f t="shared" ca="1" si="65"/>
        <v>5</v>
      </c>
      <c r="M185" t="str">
        <f t="shared" ca="1" si="66"/>
        <v>Nunavut</v>
      </c>
      <c r="N185">
        <f t="shared" ca="1" si="71"/>
        <v>170904</v>
      </c>
      <c r="O185">
        <f t="shared" ca="1" si="67"/>
        <v>136556.455969478</v>
      </c>
      <c r="P185">
        <f t="shared" ca="1" si="72"/>
        <v>66628.179720869681</v>
      </c>
      <c r="Q185">
        <f t="shared" ca="1" si="68"/>
        <v>19631</v>
      </c>
      <c r="R185">
        <f t="shared" ca="1" si="73"/>
        <v>13096.49206418748</v>
      </c>
      <c r="S185">
        <f t="shared" ca="1" si="74"/>
        <v>28650.281178895475</v>
      </c>
      <c r="T185">
        <f t="shared" ca="1" si="75"/>
        <v>266182.4608997652</v>
      </c>
      <c r="U185">
        <f t="shared" ca="1" si="76"/>
        <v>169283.94803366548</v>
      </c>
      <c r="V185">
        <f t="shared" ca="1" si="77"/>
        <v>96898.512866099714</v>
      </c>
      <c r="X185">
        <f t="shared" ca="1" si="69"/>
        <v>0</v>
      </c>
      <c r="Y185">
        <f t="shared" ca="1" si="70"/>
        <v>1</v>
      </c>
    </row>
    <row r="186" spans="2:25" x14ac:dyDescent="0.35">
      <c r="B186">
        <f t="shared" ca="1" si="55"/>
        <v>2</v>
      </c>
      <c r="C186" t="str">
        <f t="shared" ca="1" si="56"/>
        <v>Woman</v>
      </c>
      <c r="D186">
        <f t="shared" ca="1" si="57"/>
        <v>32</v>
      </c>
      <c r="E186">
        <f t="shared" ca="1" si="58"/>
        <v>3</v>
      </c>
      <c r="F186" t="str">
        <f t="shared" ca="1" si="59"/>
        <v>Teaching</v>
      </c>
      <c r="G186">
        <f t="shared" ca="1" si="60"/>
        <v>1</v>
      </c>
      <c r="H186" t="str">
        <f t="shared" ca="1" si="61"/>
        <v>High School</v>
      </c>
      <c r="I186">
        <f t="shared" ca="1" si="62"/>
        <v>1</v>
      </c>
      <c r="J186">
        <f t="shared" ca="1" si="63"/>
        <v>3</v>
      </c>
      <c r="K186">
        <f t="shared" ca="1" si="64"/>
        <v>41795</v>
      </c>
      <c r="L186">
        <f t="shared" ca="1" si="65"/>
        <v>5</v>
      </c>
      <c r="M186" t="str">
        <f t="shared" ca="1" si="66"/>
        <v>Nunavut</v>
      </c>
      <c r="N186">
        <f t="shared" ca="1" si="71"/>
        <v>167180</v>
      </c>
      <c r="O186">
        <f t="shared" ca="1" si="67"/>
        <v>106546.73927800944</v>
      </c>
      <c r="P186">
        <f t="shared" ca="1" si="72"/>
        <v>56576.005238368743</v>
      </c>
      <c r="Q186">
        <f t="shared" ca="1" si="68"/>
        <v>6621</v>
      </c>
      <c r="R186">
        <f t="shared" ca="1" si="73"/>
        <v>39919.217523089472</v>
      </c>
      <c r="S186">
        <f t="shared" ca="1" si="74"/>
        <v>27092.185851254304</v>
      </c>
      <c r="T186">
        <f t="shared" ca="1" si="75"/>
        <v>250848.19108962305</v>
      </c>
      <c r="U186">
        <f t="shared" ca="1" si="76"/>
        <v>153086.95680109892</v>
      </c>
      <c r="V186">
        <f t="shared" ca="1" si="77"/>
        <v>97761.234288524138</v>
      </c>
      <c r="X186">
        <f t="shared" ca="1" si="69"/>
        <v>0</v>
      </c>
      <c r="Y186">
        <f t="shared" ca="1" si="70"/>
        <v>1</v>
      </c>
    </row>
    <row r="187" spans="2:25" x14ac:dyDescent="0.35">
      <c r="B187">
        <f t="shared" ca="1" si="55"/>
        <v>2</v>
      </c>
      <c r="C187" t="str">
        <f t="shared" ca="1" si="56"/>
        <v>Woman</v>
      </c>
      <c r="D187">
        <f t="shared" ca="1" si="57"/>
        <v>33</v>
      </c>
      <c r="E187">
        <f t="shared" ca="1" si="58"/>
        <v>2</v>
      </c>
      <c r="F187" t="str">
        <f t="shared" ca="1" si="59"/>
        <v>Construction</v>
      </c>
      <c r="G187">
        <f t="shared" ca="1" si="60"/>
        <v>3</v>
      </c>
      <c r="H187" t="str">
        <f t="shared" ca="1" si="61"/>
        <v>Technical</v>
      </c>
      <c r="I187">
        <f t="shared" ca="1" si="62"/>
        <v>2</v>
      </c>
      <c r="J187">
        <f t="shared" ca="1" si="63"/>
        <v>1</v>
      </c>
      <c r="K187">
        <f t="shared" ca="1" si="64"/>
        <v>46237</v>
      </c>
      <c r="L187">
        <f t="shared" ca="1" si="65"/>
        <v>11</v>
      </c>
      <c r="M187" t="str">
        <f t="shared" ca="1" si="66"/>
        <v>NB</v>
      </c>
      <c r="N187">
        <f t="shared" ca="1" si="71"/>
        <v>231185</v>
      </c>
      <c r="O187">
        <f t="shared" ca="1" si="67"/>
        <v>172709.61134288597</v>
      </c>
      <c r="P187">
        <f t="shared" ca="1" si="72"/>
        <v>202.04449289910741</v>
      </c>
      <c r="Q187">
        <f t="shared" ca="1" si="68"/>
        <v>42</v>
      </c>
      <c r="R187">
        <f t="shared" ca="1" si="73"/>
        <v>20393.609163871144</v>
      </c>
      <c r="S187">
        <f t="shared" ca="1" si="74"/>
        <v>45469.090084862328</v>
      </c>
      <c r="T187">
        <f t="shared" ca="1" si="75"/>
        <v>276856.13457776146</v>
      </c>
      <c r="U187">
        <f t="shared" ca="1" si="76"/>
        <v>193145.22050675712</v>
      </c>
      <c r="V187">
        <f t="shared" ca="1" si="77"/>
        <v>83710.914071004343</v>
      </c>
      <c r="X187">
        <f t="shared" ca="1" si="69"/>
        <v>0</v>
      </c>
      <c r="Y187">
        <f t="shared" ca="1" si="70"/>
        <v>1</v>
      </c>
    </row>
    <row r="188" spans="2:25" x14ac:dyDescent="0.35">
      <c r="B188">
        <f t="shared" ca="1" si="55"/>
        <v>1</v>
      </c>
      <c r="C188" t="str">
        <f t="shared" ca="1" si="56"/>
        <v>Man</v>
      </c>
      <c r="D188">
        <f t="shared" ca="1" si="57"/>
        <v>40</v>
      </c>
      <c r="E188">
        <f t="shared" ca="1" si="58"/>
        <v>1</v>
      </c>
      <c r="F188" t="str">
        <f t="shared" ca="1" si="59"/>
        <v>Health</v>
      </c>
      <c r="G188">
        <f t="shared" ca="1" si="60"/>
        <v>2</v>
      </c>
      <c r="H188" t="str">
        <f t="shared" ca="1" si="61"/>
        <v>University</v>
      </c>
      <c r="I188">
        <f t="shared" ca="1" si="62"/>
        <v>4</v>
      </c>
      <c r="J188">
        <f t="shared" ca="1" si="63"/>
        <v>1</v>
      </c>
      <c r="K188">
        <f t="shared" ca="1" si="64"/>
        <v>37450</v>
      </c>
      <c r="L188">
        <f t="shared" ca="1" si="65"/>
        <v>10</v>
      </c>
      <c r="M188" t="str">
        <f t="shared" ca="1" si="66"/>
        <v>NF</v>
      </c>
      <c r="N188">
        <f t="shared" ca="1" si="71"/>
        <v>149800</v>
      </c>
      <c r="O188">
        <f t="shared" ca="1" si="67"/>
        <v>142107.34184579211</v>
      </c>
      <c r="P188">
        <f t="shared" ca="1" si="72"/>
        <v>15916.942906785525</v>
      </c>
      <c r="Q188">
        <f t="shared" ca="1" si="68"/>
        <v>4285</v>
      </c>
      <c r="R188">
        <f t="shared" ca="1" si="73"/>
        <v>7475.0741228901124</v>
      </c>
      <c r="S188">
        <f t="shared" ca="1" si="74"/>
        <v>9011.9808648008566</v>
      </c>
      <c r="T188">
        <f t="shared" ca="1" si="75"/>
        <v>174728.92377158639</v>
      </c>
      <c r="U188">
        <f t="shared" ca="1" si="76"/>
        <v>153867.41596868221</v>
      </c>
      <c r="V188">
        <f t="shared" ca="1" si="77"/>
        <v>20861.507802904176</v>
      </c>
      <c r="X188">
        <f t="shared" ca="1" si="69"/>
        <v>0</v>
      </c>
      <c r="Y188">
        <f t="shared" ca="1" si="70"/>
        <v>1</v>
      </c>
    </row>
    <row r="189" spans="2:25" x14ac:dyDescent="0.35">
      <c r="B189">
        <f t="shared" ca="1" si="55"/>
        <v>2</v>
      </c>
      <c r="C189" t="str">
        <f t="shared" ca="1" si="56"/>
        <v>Woman</v>
      </c>
      <c r="D189">
        <f t="shared" ca="1" si="57"/>
        <v>28</v>
      </c>
      <c r="E189">
        <f t="shared" ca="1" si="58"/>
        <v>4</v>
      </c>
      <c r="F189" t="str">
        <f t="shared" ca="1" si="59"/>
        <v>IT</v>
      </c>
      <c r="G189">
        <f t="shared" ca="1" si="60"/>
        <v>3</v>
      </c>
      <c r="H189" t="str">
        <f t="shared" ca="1" si="61"/>
        <v>Technical</v>
      </c>
      <c r="I189">
        <f t="shared" ca="1" si="62"/>
        <v>2</v>
      </c>
      <c r="J189">
        <f t="shared" ca="1" si="63"/>
        <v>3</v>
      </c>
      <c r="K189">
        <f t="shared" ca="1" si="64"/>
        <v>35775</v>
      </c>
      <c r="L189">
        <f t="shared" ca="1" si="65"/>
        <v>10</v>
      </c>
      <c r="M189" t="str">
        <f t="shared" ca="1" si="66"/>
        <v>NF</v>
      </c>
      <c r="N189">
        <f t="shared" ca="1" si="71"/>
        <v>143100</v>
      </c>
      <c r="O189">
        <f t="shared" ca="1" si="67"/>
        <v>56462.268917608213</v>
      </c>
      <c r="P189">
        <f t="shared" ca="1" si="72"/>
        <v>79074.726238682866</v>
      </c>
      <c r="Q189">
        <f t="shared" ca="1" si="68"/>
        <v>6816</v>
      </c>
      <c r="R189">
        <f t="shared" ca="1" si="73"/>
        <v>12742.682629688461</v>
      </c>
      <c r="S189">
        <f t="shared" ca="1" si="74"/>
        <v>11281.786675419138</v>
      </c>
      <c r="T189">
        <f t="shared" ca="1" si="75"/>
        <v>233456.512914102</v>
      </c>
      <c r="U189">
        <f t="shared" ca="1" si="76"/>
        <v>76020.951547296674</v>
      </c>
      <c r="V189">
        <f t="shared" ca="1" si="77"/>
        <v>157435.56136680534</v>
      </c>
      <c r="X189">
        <f t="shared" ca="1" si="69"/>
        <v>1</v>
      </c>
      <c r="Y189">
        <f t="shared" ca="1" si="70"/>
        <v>0</v>
      </c>
    </row>
    <row r="190" spans="2:25" x14ac:dyDescent="0.35">
      <c r="B190">
        <f t="shared" ca="1" si="55"/>
        <v>1</v>
      </c>
      <c r="C190" t="str">
        <f t="shared" ca="1" si="56"/>
        <v>Man</v>
      </c>
      <c r="D190">
        <f t="shared" ca="1" si="57"/>
        <v>30</v>
      </c>
      <c r="E190">
        <f t="shared" ca="1" si="58"/>
        <v>4</v>
      </c>
      <c r="F190" t="str">
        <f t="shared" ca="1" si="59"/>
        <v>IT</v>
      </c>
      <c r="G190">
        <f t="shared" ca="1" si="60"/>
        <v>4</v>
      </c>
      <c r="H190" t="str">
        <f t="shared" ca="1" si="61"/>
        <v>College</v>
      </c>
      <c r="I190">
        <f t="shared" ca="1" si="62"/>
        <v>3</v>
      </c>
      <c r="J190">
        <f t="shared" ca="1" si="63"/>
        <v>1</v>
      </c>
      <c r="K190">
        <f t="shared" ca="1" si="64"/>
        <v>43032</v>
      </c>
      <c r="L190">
        <f t="shared" ca="1" si="65"/>
        <v>5</v>
      </c>
      <c r="M190" t="str">
        <f t="shared" ca="1" si="66"/>
        <v>Nunavut</v>
      </c>
      <c r="N190">
        <f t="shared" ca="1" si="71"/>
        <v>129096</v>
      </c>
      <c r="O190">
        <f t="shared" ca="1" si="67"/>
        <v>81195.210011380666</v>
      </c>
      <c r="P190">
        <f t="shared" ca="1" si="72"/>
        <v>4970.6640727319</v>
      </c>
      <c r="Q190">
        <f t="shared" ca="1" si="68"/>
        <v>2159</v>
      </c>
      <c r="R190">
        <f t="shared" ca="1" si="73"/>
        <v>23343.720038552976</v>
      </c>
      <c r="S190">
        <f t="shared" ca="1" si="74"/>
        <v>35970.372647894197</v>
      </c>
      <c r="T190">
        <f t="shared" ca="1" si="75"/>
        <v>170037.03672062609</v>
      </c>
      <c r="U190">
        <f t="shared" ca="1" si="76"/>
        <v>106697.93004993364</v>
      </c>
      <c r="V190">
        <f t="shared" ca="1" si="77"/>
        <v>63339.106670692447</v>
      </c>
      <c r="X190">
        <f t="shared" ca="1" si="69"/>
        <v>0</v>
      </c>
      <c r="Y190">
        <f t="shared" ca="1" si="70"/>
        <v>1</v>
      </c>
    </row>
    <row r="191" spans="2:25" x14ac:dyDescent="0.35">
      <c r="B191">
        <f t="shared" ca="1" si="55"/>
        <v>1</v>
      </c>
      <c r="C191" t="str">
        <f t="shared" ca="1" si="56"/>
        <v>Man</v>
      </c>
      <c r="D191">
        <f t="shared" ca="1" si="57"/>
        <v>44</v>
      </c>
      <c r="E191">
        <f t="shared" ca="1" si="58"/>
        <v>2</v>
      </c>
      <c r="F191" t="str">
        <f t="shared" ca="1" si="59"/>
        <v>Construction</v>
      </c>
      <c r="G191">
        <f t="shared" ca="1" si="60"/>
        <v>3</v>
      </c>
      <c r="H191" t="str">
        <f t="shared" ca="1" si="61"/>
        <v>Technical</v>
      </c>
      <c r="I191">
        <f t="shared" ca="1" si="62"/>
        <v>4</v>
      </c>
      <c r="J191">
        <f t="shared" ca="1" si="63"/>
        <v>3</v>
      </c>
      <c r="K191">
        <f t="shared" ca="1" si="64"/>
        <v>53687</v>
      </c>
      <c r="L191">
        <f t="shared" ca="1" si="65"/>
        <v>6</v>
      </c>
      <c r="M191" t="str">
        <f t="shared" ca="1" si="66"/>
        <v>SA</v>
      </c>
      <c r="N191">
        <f t="shared" ca="1" si="71"/>
        <v>268435</v>
      </c>
      <c r="O191">
        <f t="shared" ca="1" si="67"/>
        <v>132913.32452600819</v>
      </c>
      <c r="P191">
        <f t="shared" ca="1" si="72"/>
        <v>122711.43927113534</v>
      </c>
      <c r="Q191">
        <f t="shared" ca="1" si="68"/>
        <v>79164</v>
      </c>
      <c r="R191">
        <f t="shared" ca="1" si="73"/>
        <v>14836.963243071821</v>
      </c>
      <c r="S191">
        <f t="shared" ca="1" si="74"/>
        <v>21991.684338563166</v>
      </c>
      <c r="T191">
        <f t="shared" ca="1" si="75"/>
        <v>413138.12360969855</v>
      </c>
      <c r="U191">
        <f t="shared" ca="1" si="76"/>
        <v>226914.28776908002</v>
      </c>
      <c r="V191">
        <f t="shared" ca="1" si="77"/>
        <v>186223.83584061853</v>
      </c>
      <c r="X191">
        <f t="shared" ca="1" si="69"/>
        <v>1</v>
      </c>
      <c r="Y191">
        <f t="shared" ca="1" si="70"/>
        <v>0</v>
      </c>
    </row>
    <row r="192" spans="2:25" x14ac:dyDescent="0.35">
      <c r="B192">
        <f t="shared" ca="1" si="55"/>
        <v>2</v>
      </c>
      <c r="C192" t="str">
        <f t="shared" ca="1" si="56"/>
        <v>Woman</v>
      </c>
      <c r="D192">
        <f t="shared" ca="1" si="57"/>
        <v>44</v>
      </c>
      <c r="E192">
        <f t="shared" ca="1" si="58"/>
        <v>3</v>
      </c>
      <c r="F192" t="str">
        <f t="shared" ca="1" si="59"/>
        <v>Teaching</v>
      </c>
      <c r="G192">
        <f t="shared" ca="1" si="60"/>
        <v>2</v>
      </c>
      <c r="H192" t="str">
        <f t="shared" ca="1" si="61"/>
        <v>University</v>
      </c>
      <c r="I192">
        <f t="shared" ca="1" si="62"/>
        <v>4</v>
      </c>
      <c r="J192">
        <f t="shared" ca="1" si="63"/>
        <v>1</v>
      </c>
      <c r="K192">
        <f t="shared" ca="1" si="64"/>
        <v>61772</v>
      </c>
      <c r="L192">
        <f t="shared" ca="1" si="65"/>
        <v>4</v>
      </c>
      <c r="M192" t="str">
        <f t="shared" ca="1" si="66"/>
        <v>AB</v>
      </c>
      <c r="N192">
        <f t="shared" ca="1" si="71"/>
        <v>185316</v>
      </c>
      <c r="O192">
        <f t="shared" ca="1" si="67"/>
        <v>64601.722649181334</v>
      </c>
      <c r="P192">
        <f t="shared" ca="1" si="72"/>
        <v>7603.6569433095674</v>
      </c>
      <c r="Q192">
        <f t="shared" ca="1" si="68"/>
        <v>4102</v>
      </c>
      <c r="R192">
        <f t="shared" ca="1" si="73"/>
        <v>30108.559970135459</v>
      </c>
      <c r="S192">
        <f t="shared" ca="1" si="74"/>
        <v>71539.571987738949</v>
      </c>
      <c r="T192">
        <f t="shared" ca="1" si="75"/>
        <v>264459.22893104854</v>
      </c>
      <c r="U192">
        <f t="shared" ca="1" si="76"/>
        <v>98812.2826193168</v>
      </c>
      <c r="V192">
        <f t="shared" ca="1" si="77"/>
        <v>165646.94631173174</v>
      </c>
      <c r="X192">
        <f t="shared" ca="1" si="69"/>
        <v>1</v>
      </c>
      <c r="Y192">
        <f t="shared" ca="1" si="70"/>
        <v>0</v>
      </c>
    </row>
    <row r="193" spans="2:25" x14ac:dyDescent="0.35">
      <c r="B193">
        <f t="shared" ca="1" si="55"/>
        <v>1</v>
      </c>
      <c r="C193" t="str">
        <f t="shared" ca="1" si="56"/>
        <v>Man</v>
      </c>
      <c r="D193">
        <f t="shared" ca="1" si="57"/>
        <v>26</v>
      </c>
      <c r="E193">
        <f t="shared" ca="1" si="58"/>
        <v>2</v>
      </c>
      <c r="F193" t="str">
        <f t="shared" ca="1" si="59"/>
        <v>Construction</v>
      </c>
      <c r="G193">
        <f t="shared" ca="1" si="60"/>
        <v>3</v>
      </c>
      <c r="H193" t="str">
        <f t="shared" ca="1" si="61"/>
        <v>Technical</v>
      </c>
      <c r="I193">
        <f t="shared" ca="1" si="62"/>
        <v>2</v>
      </c>
      <c r="J193">
        <f t="shared" ca="1" si="63"/>
        <v>1</v>
      </c>
      <c r="K193">
        <f t="shared" ca="1" si="64"/>
        <v>52915</v>
      </c>
      <c r="L193">
        <f t="shared" ca="1" si="65"/>
        <v>13</v>
      </c>
      <c r="M193" t="str">
        <f t="shared" ca="1" si="66"/>
        <v>NS</v>
      </c>
      <c r="N193">
        <f t="shared" ca="1" si="71"/>
        <v>211660</v>
      </c>
      <c r="O193">
        <f t="shared" ca="1" si="67"/>
        <v>58921.565726125002</v>
      </c>
      <c r="P193">
        <f t="shared" ca="1" si="72"/>
        <v>12111.589052748781</v>
      </c>
      <c r="Q193">
        <f t="shared" ca="1" si="68"/>
        <v>3223</v>
      </c>
      <c r="R193">
        <f t="shared" ca="1" si="73"/>
        <v>40028.223318122728</v>
      </c>
      <c r="S193">
        <f t="shared" ca="1" si="74"/>
        <v>68882.112154798451</v>
      </c>
      <c r="T193">
        <f t="shared" ca="1" si="75"/>
        <v>292653.70120754722</v>
      </c>
      <c r="U193">
        <f t="shared" ca="1" si="76"/>
        <v>102172.78904424774</v>
      </c>
      <c r="V193">
        <f t="shared" ca="1" si="77"/>
        <v>190480.91216329948</v>
      </c>
      <c r="X193">
        <f t="shared" ca="1" si="69"/>
        <v>0</v>
      </c>
      <c r="Y193">
        <f t="shared" ca="1" si="70"/>
        <v>1</v>
      </c>
    </row>
    <row r="194" spans="2:25" x14ac:dyDescent="0.35">
      <c r="B194">
        <f t="shared" ca="1" si="55"/>
        <v>1</v>
      </c>
      <c r="C194" t="str">
        <f t="shared" ca="1" si="56"/>
        <v>Man</v>
      </c>
      <c r="D194">
        <f t="shared" ca="1" si="57"/>
        <v>36</v>
      </c>
      <c r="E194">
        <f t="shared" ca="1" si="58"/>
        <v>6</v>
      </c>
      <c r="F194" t="str">
        <f t="shared" ca="1" si="59"/>
        <v>agricuture</v>
      </c>
      <c r="G194">
        <f t="shared" ca="1" si="60"/>
        <v>1</v>
      </c>
      <c r="H194" t="str">
        <f t="shared" ca="1" si="61"/>
        <v>High School</v>
      </c>
      <c r="I194">
        <f t="shared" ca="1" si="62"/>
        <v>2</v>
      </c>
      <c r="J194">
        <f t="shared" ca="1" si="63"/>
        <v>2</v>
      </c>
      <c r="K194">
        <f t="shared" ca="1" si="64"/>
        <v>63321</v>
      </c>
      <c r="L194">
        <f t="shared" ca="1" si="65"/>
        <v>11</v>
      </c>
      <c r="M194" t="str">
        <f t="shared" ca="1" si="66"/>
        <v>NB</v>
      </c>
      <c r="N194">
        <f t="shared" ca="1" si="71"/>
        <v>189963</v>
      </c>
      <c r="O194">
        <f t="shared" ca="1" si="67"/>
        <v>90527.761331930305</v>
      </c>
      <c r="P194">
        <f t="shared" ca="1" si="72"/>
        <v>121621.30184037999</v>
      </c>
      <c r="Q194">
        <f t="shared" ca="1" si="68"/>
        <v>6993</v>
      </c>
      <c r="R194">
        <f t="shared" ca="1" si="73"/>
        <v>29630.507065927362</v>
      </c>
      <c r="S194">
        <f t="shared" ca="1" si="74"/>
        <v>85846.400940385036</v>
      </c>
      <c r="T194">
        <f t="shared" ca="1" si="75"/>
        <v>397430.70278076502</v>
      </c>
      <c r="U194">
        <f t="shared" ca="1" si="76"/>
        <v>127151.26839785767</v>
      </c>
      <c r="V194">
        <f t="shared" ca="1" si="77"/>
        <v>270279.43438290735</v>
      </c>
      <c r="X194">
        <f t="shared" ca="1" si="69"/>
        <v>1</v>
      </c>
      <c r="Y194">
        <f t="shared" ca="1" si="70"/>
        <v>0</v>
      </c>
    </row>
    <row r="195" spans="2:25" x14ac:dyDescent="0.35">
      <c r="B195">
        <f t="shared" ca="1" si="55"/>
        <v>2</v>
      </c>
      <c r="C195" t="str">
        <f t="shared" ca="1" si="56"/>
        <v>Woman</v>
      </c>
      <c r="D195">
        <f t="shared" ca="1" si="57"/>
        <v>36</v>
      </c>
      <c r="E195">
        <f t="shared" ca="1" si="58"/>
        <v>2</v>
      </c>
      <c r="F195" t="str">
        <f t="shared" ca="1" si="59"/>
        <v>Construction</v>
      </c>
      <c r="G195">
        <f t="shared" ca="1" si="60"/>
        <v>2</v>
      </c>
      <c r="H195" t="str">
        <f t="shared" ca="1" si="61"/>
        <v>University</v>
      </c>
      <c r="I195">
        <f t="shared" ca="1" si="62"/>
        <v>3</v>
      </c>
      <c r="J195">
        <f t="shared" ca="1" si="63"/>
        <v>1</v>
      </c>
      <c r="K195">
        <f t="shared" ca="1" si="64"/>
        <v>69067</v>
      </c>
      <c r="L195">
        <f t="shared" ca="1" si="65"/>
        <v>2</v>
      </c>
      <c r="M195" t="str">
        <f t="shared" ca="1" si="66"/>
        <v>BC</v>
      </c>
      <c r="N195">
        <f t="shared" ca="1" si="71"/>
        <v>414402</v>
      </c>
      <c r="O195">
        <f t="shared" ca="1" si="67"/>
        <v>30416.09679020847</v>
      </c>
      <c r="P195">
        <f t="shared" ca="1" si="72"/>
        <v>18803.929256108713</v>
      </c>
      <c r="Q195">
        <f t="shared" ca="1" si="68"/>
        <v>18745</v>
      </c>
      <c r="R195">
        <f t="shared" ca="1" si="73"/>
        <v>55410.591200516355</v>
      </c>
      <c r="S195">
        <f t="shared" ca="1" si="74"/>
        <v>11036.370648481414</v>
      </c>
      <c r="T195">
        <f t="shared" ca="1" si="75"/>
        <v>444242.29990459012</v>
      </c>
      <c r="U195">
        <f t="shared" ca="1" si="76"/>
        <v>104571.68799072482</v>
      </c>
      <c r="V195">
        <f t="shared" ca="1" si="77"/>
        <v>339670.61191386532</v>
      </c>
      <c r="X195">
        <f t="shared" ca="1" si="69"/>
        <v>1</v>
      </c>
      <c r="Y195">
        <f t="shared" ca="1" si="70"/>
        <v>0</v>
      </c>
    </row>
    <row r="196" spans="2:25" x14ac:dyDescent="0.35">
      <c r="B196">
        <f t="shared" ca="1" si="55"/>
        <v>1</v>
      </c>
      <c r="C196" t="str">
        <f t="shared" ca="1" si="56"/>
        <v>Man</v>
      </c>
      <c r="D196">
        <f t="shared" ca="1" si="57"/>
        <v>31</v>
      </c>
      <c r="E196">
        <f t="shared" ca="1" si="58"/>
        <v>1</v>
      </c>
      <c r="F196" t="str">
        <f t="shared" ca="1" si="59"/>
        <v>Health</v>
      </c>
      <c r="G196">
        <f t="shared" ca="1" si="60"/>
        <v>5</v>
      </c>
      <c r="H196" t="str">
        <f t="shared" ca="1" si="61"/>
        <v>Other</v>
      </c>
      <c r="I196">
        <f t="shared" ca="1" si="62"/>
        <v>3</v>
      </c>
      <c r="J196">
        <f t="shared" ca="1" si="63"/>
        <v>3</v>
      </c>
      <c r="K196">
        <f t="shared" ca="1" si="64"/>
        <v>49495</v>
      </c>
      <c r="L196">
        <f t="shared" ca="1" si="65"/>
        <v>12</v>
      </c>
      <c r="M196" t="str">
        <f t="shared" ca="1" si="66"/>
        <v>PE</v>
      </c>
      <c r="N196">
        <f t="shared" ca="1" si="71"/>
        <v>197980</v>
      </c>
      <c r="O196">
        <f t="shared" ca="1" si="67"/>
        <v>29068.518765370427</v>
      </c>
      <c r="P196">
        <f t="shared" ca="1" si="72"/>
        <v>6389.1274767425366</v>
      </c>
      <c r="Q196">
        <f t="shared" ca="1" si="68"/>
        <v>3081</v>
      </c>
      <c r="R196">
        <f t="shared" ca="1" si="73"/>
        <v>27124.512377794686</v>
      </c>
      <c r="S196">
        <f t="shared" ca="1" si="74"/>
        <v>7919.8261005190179</v>
      </c>
      <c r="T196">
        <f t="shared" ca="1" si="75"/>
        <v>212288.95357726156</v>
      </c>
      <c r="U196">
        <f t="shared" ca="1" si="76"/>
        <v>59274.031143165113</v>
      </c>
      <c r="V196">
        <f t="shared" ca="1" si="77"/>
        <v>153014.92243409646</v>
      </c>
      <c r="X196">
        <f t="shared" ca="1" si="69"/>
        <v>0</v>
      </c>
      <c r="Y196">
        <f t="shared" ca="1" si="70"/>
        <v>1</v>
      </c>
    </row>
    <row r="197" spans="2:25" x14ac:dyDescent="0.35">
      <c r="B197">
        <f t="shared" ref="B197:B260" ca="1" si="78">RANDBETWEEN(1,2)</f>
        <v>2</v>
      </c>
      <c r="C197" t="str">
        <f t="shared" ref="C197:C260" ca="1" si="79">IF(B197=1,"Man", "Woman")</f>
        <v>Woman</v>
      </c>
      <c r="D197">
        <f t="shared" ref="D197:D260" ca="1" si="80">RANDBETWEEN(25,45)</f>
        <v>27</v>
      </c>
      <c r="E197">
        <f t="shared" ref="E197:E260" ca="1" si="81">RANDBETWEEN(1,6)</f>
        <v>2</v>
      </c>
      <c r="F197" t="str">
        <f t="shared" ref="F197:F260" ca="1" si="82">VLOOKUP(E197,$AA$4:$AB$9,2)</f>
        <v>Construction</v>
      </c>
      <c r="G197">
        <f t="shared" ref="G197:G260" ca="1" si="83">RANDBETWEEN(1,5)</f>
        <v>5</v>
      </c>
      <c r="H197" t="str">
        <f t="shared" ref="H197:H260" ca="1" si="84">VLOOKUP(G197,$AA$11:$AB$15,2)</f>
        <v>Other</v>
      </c>
      <c r="I197">
        <f t="shared" ref="I197:I260" ca="1" si="85">RANDBETWEEN(1,4)</f>
        <v>2</v>
      </c>
      <c r="J197">
        <f t="shared" ref="J197:J260" ca="1" si="86">RANDBETWEEN(1,3)</f>
        <v>2</v>
      </c>
      <c r="K197">
        <f t="shared" ref="K197:K260" ca="1" si="87">RANDBETWEEN(25000,90000)</f>
        <v>45488</v>
      </c>
      <c r="L197">
        <f t="shared" ref="L197:L260" ca="1" si="88">RANDBETWEEN(1,13)</f>
        <v>5</v>
      </c>
      <c r="M197" t="str">
        <f t="shared" ref="M197:M260" ca="1" si="89">VLOOKUP(L197,$AA$17:$AB$29,2)</f>
        <v>Nunavut</v>
      </c>
      <c r="N197">
        <f t="shared" ca="1" si="71"/>
        <v>181952</v>
      </c>
      <c r="O197">
        <f t="shared" ref="O197:O260" ca="1" si="90">RAND()*N197</f>
        <v>49764.14472424781</v>
      </c>
      <c r="P197">
        <f t="shared" ca="1" si="72"/>
        <v>7547.6604348581877</v>
      </c>
      <c r="Q197">
        <f t="shared" ref="Q197:Q260" ca="1" si="91">RANDBETWEEN(0,P197)</f>
        <v>385</v>
      </c>
      <c r="R197">
        <f t="shared" ca="1" si="73"/>
        <v>20091.911903218173</v>
      </c>
      <c r="S197">
        <f t="shared" ca="1" si="74"/>
        <v>40739.039034027403</v>
      </c>
      <c r="T197">
        <f t="shared" ca="1" si="75"/>
        <v>230238.69946888558</v>
      </c>
      <c r="U197">
        <f t="shared" ca="1" si="76"/>
        <v>70241.05662746598</v>
      </c>
      <c r="V197">
        <f t="shared" ca="1" si="77"/>
        <v>159997.64284141961</v>
      </c>
      <c r="X197">
        <f t="shared" ca="1" si="69"/>
        <v>1</v>
      </c>
      <c r="Y197">
        <f t="shared" ca="1" si="70"/>
        <v>0</v>
      </c>
    </row>
    <row r="198" spans="2:25" x14ac:dyDescent="0.35">
      <c r="B198">
        <f t="shared" ca="1" si="78"/>
        <v>1</v>
      </c>
      <c r="C198" t="str">
        <f t="shared" ca="1" si="79"/>
        <v>Man</v>
      </c>
      <c r="D198">
        <f t="shared" ca="1" si="80"/>
        <v>45</v>
      </c>
      <c r="E198">
        <f t="shared" ca="1" si="81"/>
        <v>3</v>
      </c>
      <c r="F198" t="str">
        <f t="shared" ca="1" si="82"/>
        <v>Teaching</v>
      </c>
      <c r="G198">
        <f t="shared" ca="1" si="83"/>
        <v>5</v>
      </c>
      <c r="H198" t="str">
        <f t="shared" ca="1" si="84"/>
        <v>Other</v>
      </c>
      <c r="I198">
        <f t="shared" ca="1" si="85"/>
        <v>4</v>
      </c>
      <c r="J198">
        <f t="shared" ca="1" si="86"/>
        <v>1</v>
      </c>
      <c r="K198">
        <f t="shared" ca="1" si="87"/>
        <v>56941</v>
      </c>
      <c r="L198">
        <f t="shared" ca="1" si="88"/>
        <v>10</v>
      </c>
      <c r="M198" t="str">
        <f t="shared" ca="1" si="89"/>
        <v>NF</v>
      </c>
      <c r="N198">
        <f t="shared" ca="1" si="71"/>
        <v>284705</v>
      </c>
      <c r="O198">
        <f t="shared" ca="1" si="90"/>
        <v>236265.83308074484</v>
      </c>
      <c r="P198">
        <f t="shared" ca="1" si="72"/>
        <v>47690.207605376272</v>
      </c>
      <c r="Q198">
        <f t="shared" ca="1" si="91"/>
        <v>24384</v>
      </c>
      <c r="R198">
        <f t="shared" ca="1" si="73"/>
        <v>32994.228846782848</v>
      </c>
      <c r="S198">
        <f t="shared" ca="1" si="74"/>
        <v>72296.583430557759</v>
      </c>
      <c r="T198">
        <f t="shared" ca="1" si="75"/>
        <v>404691.791035934</v>
      </c>
      <c r="U198">
        <f t="shared" ca="1" si="76"/>
        <v>293644.06192752765</v>
      </c>
      <c r="V198">
        <f t="shared" ca="1" si="77"/>
        <v>111047.72910840635</v>
      </c>
      <c r="X198">
        <f t="shared" ca="1" si="69"/>
        <v>0</v>
      </c>
      <c r="Y198">
        <f t="shared" ca="1" si="70"/>
        <v>1</v>
      </c>
    </row>
    <row r="199" spans="2:25" x14ac:dyDescent="0.35">
      <c r="B199">
        <f t="shared" ca="1" si="78"/>
        <v>2</v>
      </c>
      <c r="C199" t="str">
        <f t="shared" ca="1" si="79"/>
        <v>Woman</v>
      </c>
      <c r="D199">
        <f t="shared" ca="1" si="80"/>
        <v>41</v>
      </c>
      <c r="E199">
        <f t="shared" ca="1" si="81"/>
        <v>5</v>
      </c>
      <c r="F199" t="str">
        <f t="shared" ca="1" si="82"/>
        <v>General work</v>
      </c>
      <c r="G199">
        <f t="shared" ca="1" si="83"/>
        <v>2</v>
      </c>
      <c r="H199" t="str">
        <f t="shared" ca="1" si="84"/>
        <v>University</v>
      </c>
      <c r="I199">
        <f t="shared" ca="1" si="85"/>
        <v>2</v>
      </c>
      <c r="J199">
        <f t="shared" ca="1" si="86"/>
        <v>3</v>
      </c>
      <c r="K199">
        <f t="shared" ca="1" si="87"/>
        <v>50932</v>
      </c>
      <c r="L199">
        <f t="shared" ca="1" si="88"/>
        <v>4</v>
      </c>
      <c r="M199" t="str">
        <f t="shared" ca="1" si="89"/>
        <v>AB</v>
      </c>
      <c r="N199">
        <f t="shared" ca="1" si="71"/>
        <v>203728</v>
      </c>
      <c r="O199">
        <f t="shared" ca="1" si="90"/>
        <v>80174.900594987019</v>
      </c>
      <c r="P199">
        <f t="shared" ca="1" si="72"/>
        <v>141916.24993513114</v>
      </c>
      <c r="Q199">
        <f t="shared" ca="1" si="91"/>
        <v>130728</v>
      </c>
      <c r="R199">
        <f t="shared" ca="1" si="73"/>
        <v>40208.999146729897</v>
      </c>
      <c r="S199">
        <f t="shared" ca="1" si="74"/>
        <v>21274.832428484169</v>
      </c>
      <c r="T199">
        <f t="shared" ca="1" si="75"/>
        <v>366919.08236361534</v>
      </c>
      <c r="U199">
        <f t="shared" ca="1" si="76"/>
        <v>251111.89974171692</v>
      </c>
      <c r="V199">
        <f t="shared" ca="1" si="77"/>
        <v>115807.18262189842</v>
      </c>
      <c r="X199">
        <f t="shared" ca="1" si="69"/>
        <v>1</v>
      </c>
      <c r="Y199">
        <f t="shared" ca="1" si="70"/>
        <v>0</v>
      </c>
    </row>
    <row r="200" spans="2:25" x14ac:dyDescent="0.35">
      <c r="B200">
        <f t="shared" ca="1" si="78"/>
        <v>1</v>
      </c>
      <c r="C200" t="str">
        <f t="shared" ca="1" si="79"/>
        <v>Man</v>
      </c>
      <c r="D200">
        <f t="shared" ca="1" si="80"/>
        <v>45</v>
      </c>
      <c r="E200">
        <f t="shared" ca="1" si="81"/>
        <v>2</v>
      </c>
      <c r="F200" t="str">
        <f t="shared" ca="1" si="82"/>
        <v>Construction</v>
      </c>
      <c r="G200">
        <f t="shared" ca="1" si="83"/>
        <v>1</v>
      </c>
      <c r="H200" t="str">
        <f t="shared" ca="1" si="84"/>
        <v>High School</v>
      </c>
      <c r="I200">
        <f t="shared" ca="1" si="85"/>
        <v>2</v>
      </c>
      <c r="J200">
        <f t="shared" ca="1" si="86"/>
        <v>2</v>
      </c>
      <c r="K200">
        <f t="shared" ca="1" si="87"/>
        <v>45544</v>
      </c>
      <c r="L200">
        <f t="shared" ca="1" si="88"/>
        <v>8</v>
      </c>
      <c r="M200" t="str">
        <f t="shared" ca="1" si="89"/>
        <v>ON</v>
      </c>
      <c r="N200">
        <f t="shared" ca="1" si="71"/>
        <v>273264</v>
      </c>
      <c r="O200">
        <f t="shared" ca="1" si="90"/>
        <v>221381.68583646894</v>
      </c>
      <c r="P200">
        <f t="shared" ca="1" si="72"/>
        <v>24250.668110545717</v>
      </c>
      <c r="Q200">
        <f t="shared" ca="1" si="91"/>
        <v>12400</v>
      </c>
      <c r="R200">
        <f t="shared" ca="1" si="73"/>
        <v>32360.714046527344</v>
      </c>
      <c r="S200">
        <f t="shared" ca="1" si="74"/>
        <v>17396.196519717916</v>
      </c>
      <c r="T200">
        <f t="shared" ca="1" si="75"/>
        <v>314910.86463026365</v>
      </c>
      <c r="U200">
        <f t="shared" ca="1" si="76"/>
        <v>266142.39988299628</v>
      </c>
      <c r="V200">
        <f t="shared" ca="1" si="77"/>
        <v>48768.464747267368</v>
      </c>
      <c r="X200">
        <f t="shared" ca="1" si="69"/>
        <v>0</v>
      </c>
      <c r="Y200">
        <f t="shared" ca="1" si="70"/>
        <v>1</v>
      </c>
    </row>
    <row r="201" spans="2:25" x14ac:dyDescent="0.35">
      <c r="B201">
        <f t="shared" ca="1" si="78"/>
        <v>2</v>
      </c>
      <c r="C201" t="str">
        <f t="shared" ca="1" si="79"/>
        <v>Woman</v>
      </c>
      <c r="D201">
        <f t="shared" ca="1" si="80"/>
        <v>29</v>
      </c>
      <c r="E201">
        <f t="shared" ca="1" si="81"/>
        <v>6</v>
      </c>
      <c r="F201" t="str">
        <f t="shared" ca="1" si="82"/>
        <v>agricuture</v>
      </c>
      <c r="G201">
        <f t="shared" ca="1" si="83"/>
        <v>5</v>
      </c>
      <c r="H201" t="str">
        <f t="shared" ca="1" si="84"/>
        <v>Other</v>
      </c>
      <c r="I201">
        <f t="shared" ca="1" si="85"/>
        <v>4</v>
      </c>
      <c r="J201">
        <f t="shared" ca="1" si="86"/>
        <v>3</v>
      </c>
      <c r="K201">
        <f t="shared" ca="1" si="87"/>
        <v>45790</v>
      </c>
      <c r="L201">
        <f t="shared" ca="1" si="88"/>
        <v>6</v>
      </c>
      <c r="M201" t="str">
        <f t="shared" ca="1" si="89"/>
        <v>SA</v>
      </c>
      <c r="N201">
        <f t="shared" ca="1" si="71"/>
        <v>183160</v>
      </c>
      <c r="O201">
        <f t="shared" ca="1" si="90"/>
        <v>37781.055083851948</v>
      </c>
      <c r="P201">
        <f t="shared" ca="1" si="72"/>
        <v>38404.127279336368</v>
      </c>
      <c r="Q201">
        <f t="shared" ca="1" si="91"/>
        <v>7775</v>
      </c>
      <c r="R201">
        <f t="shared" ca="1" si="73"/>
        <v>27709.516814956478</v>
      </c>
      <c r="S201">
        <f t="shared" ca="1" si="74"/>
        <v>6898.7053498334199</v>
      </c>
      <c r="T201">
        <f t="shared" ca="1" si="75"/>
        <v>228462.83262916977</v>
      </c>
      <c r="U201">
        <f t="shared" ca="1" si="76"/>
        <v>73265.571898808426</v>
      </c>
      <c r="V201">
        <f t="shared" ca="1" si="77"/>
        <v>155197.26073036133</v>
      </c>
      <c r="X201">
        <f t="shared" ca="1" si="69"/>
        <v>1</v>
      </c>
      <c r="Y201">
        <f t="shared" ca="1" si="70"/>
        <v>0</v>
      </c>
    </row>
    <row r="202" spans="2:25" x14ac:dyDescent="0.35">
      <c r="B202">
        <f t="shared" ca="1" si="78"/>
        <v>1</v>
      </c>
      <c r="C202" t="str">
        <f t="shared" ca="1" si="79"/>
        <v>Man</v>
      </c>
      <c r="D202">
        <f t="shared" ca="1" si="80"/>
        <v>41</v>
      </c>
      <c r="E202">
        <f t="shared" ca="1" si="81"/>
        <v>4</v>
      </c>
      <c r="F202" t="str">
        <f t="shared" ca="1" si="82"/>
        <v>IT</v>
      </c>
      <c r="G202">
        <f t="shared" ca="1" si="83"/>
        <v>2</v>
      </c>
      <c r="H202" t="str">
        <f t="shared" ca="1" si="84"/>
        <v>University</v>
      </c>
      <c r="I202">
        <f t="shared" ca="1" si="85"/>
        <v>1</v>
      </c>
      <c r="J202">
        <f t="shared" ca="1" si="86"/>
        <v>3</v>
      </c>
      <c r="K202">
        <f t="shared" ca="1" si="87"/>
        <v>85475</v>
      </c>
      <c r="L202">
        <f t="shared" ca="1" si="88"/>
        <v>12</v>
      </c>
      <c r="M202" t="str">
        <f t="shared" ca="1" si="89"/>
        <v>PE</v>
      </c>
      <c r="N202">
        <f t="shared" ca="1" si="71"/>
        <v>341900</v>
      </c>
      <c r="O202">
        <f t="shared" ca="1" si="90"/>
        <v>277076.98593226023</v>
      </c>
      <c r="P202">
        <f t="shared" ca="1" si="72"/>
        <v>250494.07182524737</v>
      </c>
      <c r="Q202">
        <f t="shared" ca="1" si="91"/>
        <v>155607</v>
      </c>
      <c r="R202">
        <f t="shared" ca="1" si="73"/>
        <v>13566.219520424334</v>
      </c>
      <c r="S202">
        <f t="shared" ca="1" si="74"/>
        <v>77474.385215662813</v>
      </c>
      <c r="T202">
        <f t="shared" ca="1" si="75"/>
        <v>669868.45704091014</v>
      </c>
      <c r="U202">
        <f t="shared" ca="1" si="76"/>
        <v>446250.20545268455</v>
      </c>
      <c r="V202">
        <f t="shared" ca="1" si="77"/>
        <v>223618.2515882256</v>
      </c>
      <c r="X202">
        <f t="shared" ca="1" si="69"/>
        <v>0</v>
      </c>
      <c r="Y202">
        <f t="shared" ca="1" si="70"/>
        <v>1</v>
      </c>
    </row>
    <row r="203" spans="2:25" x14ac:dyDescent="0.35">
      <c r="B203">
        <f t="shared" ca="1" si="78"/>
        <v>2</v>
      </c>
      <c r="C203" t="str">
        <f t="shared" ca="1" si="79"/>
        <v>Woman</v>
      </c>
      <c r="D203">
        <f t="shared" ca="1" si="80"/>
        <v>31</v>
      </c>
      <c r="E203">
        <f t="shared" ca="1" si="81"/>
        <v>4</v>
      </c>
      <c r="F203" t="str">
        <f t="shared" ca="1" si="82"/>
        <v>IT</v>
      </c>
      <c r="G203">
        <f t="shared" ca="1" si="83"/>
        <v>2</v>
      </c>
      <c r="H203" t="str">
        <f t="shared" ca="1" si="84"/>
        <v>University</v>
      </c>
      <c r="I203">
        <f t="shared" ca="1" si="85"/>
        <v>1</v>
      </c>
      <c r="J203">
        <f t="shared" ca="1" si="86"/>
        <v>2</v>
      </c>
      <c r="K203">
        <f t="shared" ca="1" si="87"/>
        <v>77378</v>
      </c>
      <c r="L203">
        <f t="shared" ca="1" si="88"/>
        <v>7</v>
      </c>
      <c r="M203" t="str">
        <f t="shared" ca="1" si="89"/>
        <v>MA</v>
      </c>
      <c r="N203">
        <f t="shared" ca="1" si="71"/>
        <v>464268</v>
      </c>
      <c r="O203">
        <f t="shared" ca="1" si="90"/>
        <v>187080.23207856744</v>
      </c>
      <c r="P203">
        <f t="shared" ca="1" si="72"/>
        <v>38419.673246354047</v>
      </c>
      <c r="Q203">
        <f t="shared" ca="1" si="91"/>
        <v>27687</v>
      </c>
      <c r="R203">
        <f t="shared" ca="1" si="73"/>
        <v>7849.1678054933282</v>
      </c>
      <c r="S203">
        <f t="shared" ca="1" si="74"/>
        <v>97651.036472657317</v>
      </c>
      <c r="T203">
        <f t="shared" ca="1" si="75"/>
        <v>600338.70971901133</v>
      </c>
      <c r="U203">
        <f t="shared" ca="1" si="76"/>
        <v>222616.39988406075</v>
      </c>
      <c r="V203">
        <f t="shared" ca="1" si="77"/>
        <v>377722.3098349506</v>
      </c>
      <c r="X203">
        <f t="shared" ref="X203:X266" ca="1" si="92">IF(C202="Man",1,0)</f>
        <v>1</v>
      </c>
      <c r="Y203">
        <f t="shared" ref="Y203:Y266" ca="1" si="93">IF(C202="Woman",1,0)</f>
        <v>0</v>
      </c>
    </row>
    <row r="204" spans="2:25" x14ac:dyDescent="0.35">
      <c r="B204">
        <f t="shared" ca="1" si="78"/>
        <v>2</v>
      </c>
      <c r="C204" t="str">
        <f t="shared" ca="1" si="79"/>
        <v>Woman</v>
      </c>
      <c r="D204">
        <f t="shared" ca="1" si="80"/>
        <v>42</v>
      </c>
      <c r="E204">
        <f t="shared" ca="1" si="81"/>
        <v>6</v>
      </c>
      <c r="F204" t="str">
        <f t="shared" ca="1" si="82"/>
        <v>agricuture</v>
      </c>
      <c r="G204">
        <f t="shared" ca="1" si="83"/>
        <v>1</v>
      </c>
      <c r="H204" t="str">
        <f t="shared" ca="1" si="84"/>
        <v>High School</v>
      </c>
      <c r="I204">
        <f t="shared" ca="1" si="85"/>
        <v>2</v>
      </c>
      <c r="J204">
        <f t="shared" ca="1" si="86"/>
        <v>1</v>
      </c>
      <c r="K204">
        <f t="shared" ca="1" si="87"/>
        <v>80340</v>
      </c>
      <c r="L204">
        <f t="shared" ca="1" si="88"/>
        <v>10</v>
      </c>
      <c r="M204" t="str">
        <f t="shared" ca="1" si="89"/>
        <v>NF</v>
      </c>
      <c r="N204">
        <f t="shared" ca="1" si="71"/>
        <v>482040</v>
      </c>
      <c r="O204">
        <f t="shared" ca="1" si="90"/>
        <v>187186.09070242796</v>
      </c>
      <c r="P204">
        <f t="shared" ca="1" si="72"/>
        <v>50980.553665144493</v>
      </c>
      <c r="Q204">
        <f t="shared" ca="1" si="91"/>
        <v>2413</v>
      </c>
      <c r="R204">
        <f t="shared" ca="1" si="73"/>
        <v>57973.545049780521</v>
      </c>
      <c r="S204">
        <f t="shared" ca="1" si="74"/>
        <v>25761.277965419958</v>
      </c>
      <c r="T204">
        <f t="shared" ca="1" si="75"/>
        <v>558781.83163056441</v>
      </c>
      <c r="U204">
        <f t="shared" ca="1" si="76"/>
        <v>247572.63575220847</v>
      </c>
      <c r="V204">
        <f t="shared" ca="1" si="77"/>
        <v>311209.19587835594</v>
      </c>
      <c r="X204">
        <f t="shared" ca="1" si="92"/>
        <v>0</v>
      </c>
      <c r="Y204">
        <f t="shared" ca="1" si="93"/>
        <v>1</v>
      </c>
    </row>
    <row r="205" spans="2:25" x14ac:dyDescent="0.35">
      <c r="B205">
        <f t="shared" ca="1" si="78"/>
        <v>2</v>
      </c>
      <c r="C205" t="str">
        <f t="shared" ca="1" si="79"/>
        <v>Woman</v>
      </c>
      <c r="D205">
        <f t="shared" ca="1" si="80"/>
        <v>31</v>
      </c>
      <c r="E205">
        <f t="shared" ca="1" si="81"/>
        <v>1</v>
      </c>
      <c r="F205" t="str">
        <f t="shared" ca="1" si="82"/>
        <v>Health</v>
      </c>
      <c r="G205">
        <f t="shared" ca="1" si="83"/>
        <v>4</v>
      </c>
      <c r="H205" t="str">
        <f t="shared" ca="1" si="84"/>
        <v>College</v>
      </c>
      <c r="I205">
        <f t="shared" ca="1" si="85"/>
        <v>4</v>
      </c>
      <c r="J205">
        <f t="shared" ca="1" si="86"/>
        <v>3</v>
      </c>
      <c r="K205">
        <f t="shared" ca="1" si="87"/>
        <v>29023</v>
      </c>
      <c r="L205">
        <f t="shared" ca="1" si="88"/>
        <v>8</v>
      </c>
      <c r="M205" t="str">
        <f t="shared" ca="1" si="89"/>
        <v>ON</v>
      </c>
      <c r="N205">
        <f t="shared" ca="1" si="71"/>
        <v>116092</v>
      </c>
      <c r="O205">
        <f t="shared" ca="1" si="90"/>
        <v>89642.768912913423</v>
      </c>
      <c r="P205">
        <f t="shared" ca="1" si="72"/>
        <v>44701.853794923911</v>
      </c>
      <c r="Q205">
        <f t="shared" ca="1" si="91"/>
        <v>11131</v>
      </c>
      <c r="R205">
        <f t="shared" ca="1" si="73"/>
        <v>27907.800243545087</v>
      </c>
      <c r="S205">
        <f t="shared" ca="1" si="74"/>
        <v>18826.658277497438</v>
      </c>
      <c r="T205">
        <f t="shared" ca="1" si="75"/>
        <v>179620.51207242138</v>
      </c>
      <c r="U205">
        <f t="shared" ca="1" si="76"/>
        <v>128681.56915645851</v>
      </c>
      <c r="V205">
        <f t="shared" ca="1" si="77"/>
        <v>50938.942915962863</v>
      </c>
      <c r="X205">
        <f t="shared" ca="1" si="92"/>
        <v>0</v>
      </c>
      <c r="Y205">
        <f t="shared" ca="1" si="93"/>
        <v>1</v>
      </c>
    </row>
    <row r="206" spans="2:25" x14ac:dyDescent="0.35">
      <c r="B206">
        <f t="shared" ca="1" si="78"/>
        <v>1</v>
      </c>
      <c r="C206" t="str">
        <f t="shared" ca="1" si="79"/>
        <v>Man</v>
      </c>
      <c r="D206">
        <f t="shared" ca="1" si="80"/>
        <v>33</v>
      </c>
      <c r="E206">
        <f t="shared" ca="1" si="81"/>
        <v>3</v>
      </c>
      <c r="F206" t="str">
        <f t="shared" ca="1" si="82"/>
        <v>Teaching</v>
      </c>
      <c r="G206">
        <f t="shared" ca="1" si="83"/>
        <v>5</v>
      </c>
      <c r="H206" t="str">
        <f t="shared" ca="1" si="84"/>
        <v>Other</v>
      </c>
      <c r="I206">
        <f t="shared" ca="1" si="85"/>
        <v>4</v>
      </c>
      <c r="J206">
        <f t="shared" ca="1" si="86"/>
        <v>3</v>
      </c>
      <c r="K206">
        <f t="shared" ca="1" si="87"/>
        <v>45252</v>
      </c>
      <c r="L206">
        <f t="shared" ca="1" si="88"/>
        <v>11</v>
      </c>
      <c r="M206" t="str">
        <f t="shared" ca="1" si="89"/>
        <v>NB</v>
      </c>
      <c r="N206">
        <f t="shared" ca="1" si="71"/>
        <v>135756</v>
      </c>
      <c r="O206">
        <f t="shared" ca="1" si="90"/>
        <v>48232.486350869098</v>
      </c>
      <c r="P206">
        <f t="shared" ca="1" si="72"/>
        <v>123911.62426541673</v>
      </c>
      <c r="Q206">
        <f t="shared" ca="1" si="91"/>
        <v>119355</v>
      </c>
      <c r="R206">
        <f t="shared" ca="1" si="73"/>
        <v>6603.7899268636957</v>
      </c>
      <c r="S206">
        <f t="shared" ca="1" si="74"/>
        <v>52532.310377349</v>
      </c>
      <c r="T206">
        <f t="shared" ca="1" si="75"/>
        <v>312199.93464276573</v>
      </c>
      <c r="U206">
        <f t="shared" ca="1" si="76"/>
        <v>174191.27627773277</v>
      </c>
      <c r="V206">
        <f t="shared" ca="1" si="77"/>
        <v>138008.65836503296</v>
      </c>
      <c r="X206">
        <f t="shared" ca="1" si="92"/>
        <v>0</v>
      </c>
      <c r="Y206">
        <f t="shared" ca="1" si="93"/>
        <v>1</v>
      </c>
    </row>
    <row r="207" spans="2:25" x14ac:dyDescent="0.35">
      <c r="B207">
        <f t="shared" ca="1" si="78"/>
        <v>2</v>
      </c>
      <c r="C207" t="str">
        <f t="shared" ca="1" si="79"/>
        <v>Woman</v>
      </c>
      <c r="D207">
        <f t="shared" ca="1" si="80"/>
        <v>41</v>
      </c>
      <c r="E207">
        <f t="shared" ca="1" si="81"/>
        <v>5</v>
      </c>
      <c r="F207" t="str">
        <f t="shared" ca="1" si="82"/>
        <v>General work</v>
      </c>
      <c r="G207">
        <f t="shared" ca="1" si="83"/>
        <v>2</v>
      </c>
      <c r="H207" t="str">
        <f t="shared" ca="1" si="84"/>
        <v>University</v>
      </c>
      <c r="I207">
        <f t="shared" ca="1" si="85"/>
        <v>1</v>
      </c>
      <c r="J207">
        <f t="shared" ca="1" si="86"/>
        <v>3</v>
      </c>
      <c r="K207">
        <f t="shared" ca="1" si="87"/>
        <v>89893</v>
      </c>
      <c r="L207">
        <f t="shared" ca="1" si="88"/>
        <v>1</v>
      </c>
      <c r="M207" t="str">
        <f t="shared" ca="1" si="89"/>
        <v>Yukon</v>
      </c>
      <c r="N207">
        <f t="shared" ca="1" si="71"/>
        <v>269679</v>
      </c>
      <c r="O207">
        <f t="shared" ca="1" si="90"/>
        <v>137208.06992757891</v>
      </c>
      <c r="P207">
        <f t="shared" ca="1" si="72"/>
        <v>114085.80214788247</v>
      </c>
      <c r="Q207">
        <f t="shared" ca="1" si="91"/>
        <v>12968</v>
      </c>
      <c r="R207">
        <f t="shared" ca="1" si="73"/>
        <v>50234.900155275936</v>
      </c>
      <c r="S207">
        <f t="shared" ca="1" si="74"/>
        <v>59056.60653460832</v>
      </c>
      <c r="T207">
        <f t="shared" ca="1" si="75"/>
        <v>442821.40868249082</v>
      </c>
      <c r="U207">
        <f t="shared" ca="1" si="76"/>
        <v>200410.97008285485</v>
      </c>
      <c r="V207">
        <f t="shared" ca="1" si="77"/>
        <v>242410.43859963596</v>
      </c>
      <c r="X207">
        <f t="shared" ca="1" si="92"/>
        <v>1</v>
      </c>
      <c r="Y207">
        <f t="shared" ca="1" si="93"/>
        <v>0</v>
      </c>
    </row>
    <row r="208" spans="2:25" x14ac:dyDescent="0.35">
      <c r="B208">
        <f t="shared" ca="1" si="78"/>
        <v>1</v>
      </c>
      <c r="C208" t="str">
        <f t="shared" ca="1" si="79"/>
        <v>Man</v>
      </c>
      <c r="D208">
        <f t="shared" ca="1" si="80"/>
        <v>43</v>
      </c>
      <c r="E208">
        <f t="shared" ca="1" si="81"/>
        <v>5</v>
      </c>
      <c r="F208" t="str">
        <f t="shared" ca="1" si="82"/>
        <v>General work</v>
      </c>
      <c r="G208">
        <f t="shared" ca="1" si="83"/>
        <v>3</v>
      </c>
      <c r="H208" t="str">
        <f t="shared" ca="1" si="84"/>
        <v>Technical</v>
      </c>
      <c r="I208">
        <f t="shared" ca="1" si="85"/>
        <v>1</v>
      </c>
      <c r="J208">
        <f t="shared" ca="1" si="86"/>
        <v>3</v>
      </c>
      <c r="K208">
        <f t="shared" ca="1" si="87"/>
        <v>71505</v>
      </c>
      <c r="L208">
        <f t="shared" ca="1" si="88"/>
        <v>8</v>
      </c>
      <c r="M208" t="str">
        <f t="shared" ca="1" si="89"/>
        <v>ON</v>
      </c>
      <c r="N208">
        <f t="shared" ca="1" si="71"/>
        <v>357525</v>
      </c>
      <c r="O208">
        <f t="shared" ca="1" si="90"/>
        <v>22601.807268084096</v>
      </c>
      <c r="P208">
        <f t="shared" ca="1" si="72"/>
        <v>122742.16163361839</v>
      </c>
      <c r="Q208">
        <f t="shared" ca="1" si="91"/>
        <v>84535</v>
      </c>
      <c r="R208">
        <f t="shared" ca="1" si="73"/>
        <v>42308.759893191833</v>
      </c>
      <c r="S208">
        <f t="shared" ca="1" si="74"/>
        <v>97420.03990340911</v>
      </c>
      <c r="T208">
        <f t="shared" ca="1" si="75"/>
        <v>577687.20153702749</v>
      </c>
      <c r="U208">
        <f t="shared" ca="1" si="76"/>
        <v>149445.56716127595</v>
      </c>
      <c r="V208">
        <f t="shared" ca="1" si="77"/>
        <v>428241.63437575154</v>
      </c>
      <c r="X208">
        <f t="shared" ca="1" si="92"/>
        <v>0</v>
      </c>
      <c r="Y208">
        <f t="shared" ca="1" si="93"/>
        <v>1</v>
      </c>
    </row>
    <row r="209" spans="2:25" x14ac:dyDescent="0.35">
      <c r="B209">
        <f t="shared" ca="1" si="78"/>
        <v>2</v>
      </c>
      <c r="C209" t="str">
        <f t="shared" ca="1" si="79"/>
        <v>Woman</v>
      </c>
      <c r="D209">
        <f t="shared" ca="1" si="80"/>
        <v>28</v>
      </c>
      <c r="E209">
        <f t="shared" ca="1" si="81"/>
        <v>5</v>
      </c>
      <c r="F209" t="str">
        <f t="shared" ca="1" si="82"/>
        <v>General work</v>
      </c>
      <c r="G209">
        <f t="shared" ca="1" si="83"/>
        <v>1</v>
      </c>
      <c r="H209" t="str">
        <f t="shared" ca="1" si="84"/>
        <v>High School</v>
      </c>
      <c r="I209">
        <f t="shared" ca="1" si="85"/>
        <v>2</v>
      </c>
      <c r="J209">
        <f t="shared" ca="1" si="86"/>
        <v>2</v>
      </c>
      <c r="K209">
        <f t="shared" ca="1" si="87"/>
        <v>36453</v>
      </c>
      <c r="L209">
        <f t="shared" ca="1" si="88"/>
        <v>7</v>
      </c>
      <c r="M209" t="str">
        <f t="shared" ca="1" si="89"/>
        <v>MA</v>
      </c>
      <c r="N209">
        <f t="shared" ref="N209:N272" ca="1" si="94">K209*RANDBETWEEN(3,6)</f>
        <v>182265</v>
      </c>
      <c r="O209">
        <f t="shared" ca="1" si="90"/>
        <v>44850.857601409756</v>
      </c>
      <c r="P209">
        <f t="shared" ref="P209:P272" ca="1" si="95">J209*RAND()*K209</f>
        <v>16997.205798981369</v>
      </c>
      <c r="Q209">
        <f t="shared" ca="1" si="91"/>
        <v>10732</v>
      </c>
      <c r="R209">
        <f t="shared" ref="R209:R272" ca="1" si="96">RAND()*K209</f>
        <v>2478.2908648120397</v>
      </c>
      <c r="S209">
        <f t="shared" ref="S209:S272" ca="1" si="97">RAND()*K209*1.5</f>
        <v>30218.199218974129</v>
      </c>
      <c r="T209">
        <f t="shared" ref="T209:T272" ca="1" si="98">N209+P209+S209</f>
        <v>229480.40501795549</v>
      </c>
      <c r="U209">
        <f t="shared" ref="U209:U272" ca="1" si="99">O209+Q209+R209</f>
        <v>58061.148466221799</v>
      </c>
      <c r="V209">
        <f t="shared" ref="V209:V272" ca="1" si="100">T209-U209</f>
        <v>171419.25655173371</v>
      </c>
      <c r="X209">
        <f t="shared" ca="1" si="92"/>
        <v>1</v>
      </c>
      <c r="Y209">
        <f t="shared" ca="1" si="93"/>
        <v>0</v>
      </c>
    </row>
    <row r="210" spans="2:25" x14ac:dyDescent="0.35">
      <c r="B210">
        <f t="shared" ca="1" si="78"/>
        <v>1</v>
      </c>
      <c r="C210" t="str">
        <f t="shared" ca="1" si="79"/>
        <v>Man</v>
      </c>
      <c r="D210">
        <f t="shared" ca="1" si="80"/>
        <v>33</v>
      </c>
      <c r="E210">
        <f t="shared" ca="1" si="81"/>
        <v>2</v>
      </c>
      <c r="F210" t="str">
        <f t="shared" ca="1" si="82"/>
        <v>Construction</v>
      </c>
      <c r="G210">
        <f t="shared" ca="1" si="83"/>
        <v>5</v>
      </c>
      <c r="H210" t="str">
        <f t="shared" ca="1" si="84"/>
        <v>Other</v>
      </c>
      <c r="I210">
        <f t="shared" ca="1" si="85"/>
        <v>2</v>
      </c>
      <c r="J210">
        <f t="shared" ca="1" si="86"/>
        <v>1</v>
      </c>
      <c r="K210">
        <f t="shared" ca="1" si="87"/>
        <v>88042</v>
      </c>
      <c r="L210">
        <f t="shared" ca="1" si="88"/>
        <v>4</v>
      </c>
      <c r="M210" t="str">
        <f t="shared" ca="1" si="89"/>
        <v>AB</v>
      </c>
      <c r="N210">
        <f t="shared" ca="1" si="94"/>
        <v>528252</v>
      </c>
      <c r="O210">
        <f t="shared" ca="1" si="90"/>
        <v>508960.20153600187</v>
      </c>
      <c r="P210">
        <f t="shared" ca="1" si="95"/>
        <v>22336.671131722633</v>
      </c>
      <c r="Q210">
        <f t="shared" ca="1" si="91"/>
        <v>12202</v>
      </c>
      <c r="R210">
        <f t="shared" ca="1" si="96"/>
        <v>32718.859492549916</v>
      </c>
      <c r="S210">
        <f t="shared" ca="1" si="97"/>
        <v>92030.522249385205</v>
      </c>
      <c r="T210">
        <f t="shared" ca="1" si="98"/>
        <v>642619.19338110788</v>
      </c>
      <c r="U210">
        <f t="shared" ca="1" si="99"/>
        <v>553881.06102855178</v>
      </c>
      <c r="V210">
        <f t="shared" ca="1" si="100"/>
        <v>88738.132352556102</v>
      </c>
      <c r="X210">
        <f t="shared" ca="1" si="92"/>
        <v>0</v>
      </c>
      <c r="Y210">
        <f t="shared" ca="1" si="93"/>
        <v>1</v>
      </c>
    </row>
    <row r="211" spans="2:25" x14ac:dyDescent="0.35">
      <c r="B211">
        <f t="shared" ca="1" si="78"/>
        <v>2</v>
      </c>
      <c r="C211" t="str">
        <f t="shared" ca="1" si="79"/>
        <v>Woman</v>
      </c>
      <c r="D211">
        <f t="shared" ca="1" si="80"/>
        <v>26</v>
      </c>
      <c r="E211">
        <f t="shared" ca="1" si="81"/>
        <v>6</v>
      </c>
      <c r="F211" t="str">
        <f t="shared" ca="1" si="82"/>
        <v>agricuture</v>
      </c>
      <c r="G211">
        <f t="shared" ca="1" si="83"/>
        <v>1</v>
      </c>
      <c r="H211" t="str">
        <f t="shared" ca="1" si="84"/>
        <v>High School</v>
      </c>
      <c r="I211">
        <f t="shared" ca="1" si="85"/>
        <v>1</v>
      </c>
      <c r="J211">
        <f t="shared" ca="1" si="86"/>
        <v>1</v>
      </c>
      <c r="K211">
        <f t="shared" ca="1" si="87"/>
        <v>80269</v>
      </c>
      <c r="L211">
        <f t="shared" ca="1" si="88"/>
        <v>10</v>
      </c>
      <c r="M211" t="str">
        <f t="shared" ca="1" si="89"/>
        <v>NF</v>
      </c>
      <c r="N211">
        <f t="shared" ca="1" si="94"/>
        <v>240807</v>
      </c>
      <c r="O211">
        <f t="shared" ca="1" si="90"/>
        <v>197618.21536374153</v>
      </c>
      <c r="P211">
        <f t="shared" ca="1" si="95"/>
        <v>67701.06286905185</v>
      </c>
      <c r="Q211">
        <f t="shared" ca="1" si="91"/>
        <v>35313</v>
      </c>
      <c r="R211">
        <f t="shared" ca="1" si="96"/>
        <v>13636.916550719494</v>
      </c>
      <c r="S211">
        <f t="shared" ca="1" si="97"/>
        <v>65056.382992444851</v>
      </c>
      <c r="T211">
        <f t="shared" ca="1" si="98"/>
        <v>373564.44586149667</v>
      </c>
      <c r="U211">
        <f t="shared" ca="1" si="99"/>
        <v>246568.13191446103</v>
      </c>
      <c r="V211">
        <f t="shared" ca="1" si="100"/>
        <v>126996.31394703564</v>
      </c>
      <c r="X211">
        <f t="shared" ca="1" si="92"/>
        <v>1</v>
      </c>
      <c r="Y211">
        <f t="shared" ca="1" si="93"/>
        <v>0</v>
      </c>
    </row>
    <row r="212" spans="2:25" x14ac:dyDescent="0.35">
      <c r="B212">
        <f t="shared" ca="1" si="78"/>
        <v>1</v>
      </c>
      <c r="C212" t="str">
        <f t="shared" ca="1" si="79"/>
        <v>Man</v>
      </c>
      <c r="D212">
        <f t="shared" ca="1" si="80"/>
        <v>34</v>
      </c>
      <c r="E212">
        <f t="shared" ca="1" si="81"/>
        <v>5</v>
      </c>
      <c r="F212" t="str">
        <f t="shared" ca="1" si="82"/>
        <v>General work</v>
      </c>
      <c r="G212">
        <f t="shared" ca="1" si="83"/>
        <v>2</v>
      </c>
      <c r="H212" t="str">
        <f t="shared" ca="1" si="84"/>
        <v>University</v>
      </c>
      <c r="I212">
        <f t="shared" ca="1" si="85"/>
        <v>1</v>
      </c>
      <c r="J212">
        <f t="shared" ca="1" si="86"/>
        <v>2</v>
      </c>
      <c r="K212">
        <f t="shared" ca="1" si="87"/>
        <v>54402</v>
      </c>
      <c r="L212">
        <f t="shared" ca="1" si="88"/>
        <v>12</v>
      </c>
      <c r="M212" t="str">
        <f t="shared" ca="1" si="89"/>
        <v>PE</v>
      </c>
      <c r="N212">
        <f t="shared" ca="1" si="94"/>
        <v>272010</v>
      </c>
      <c r="O212">
        <f t="shared" ca="1" si="90"/>
        <v>166874.09569018008</v>
      </c>
      <c r="P212">
        <f t="shared" ca="1" si="95"/>
        <v>99372.498286164118</v>
      </c>
      <c r="Q212">
        <f t="shared" ca="1" si="91"/>
        <v>40154</v>
      </c>
      <c r="R212">
        <f t="shared" ca="1" si="96"/>
        <v>22472.631870062156</v>
      </c>
      <c r="S212">
        <f t="shared" ca="1" si="97"/>
        <v>21384.422149120892</v>
      </c>
      <c r="T212">
        <f t="shared" ca="1" si="98"/>
        <v>392766.92043528502</v>
      </c>
      <c r="U212">
        <f t="shared" ca="1" si="99"/>
        <v>229500.72756024223</v>
      </c>
      <c r="V212">
        <f t="shared" ca="1" si="100"/>
        <v>163266.19287504279</v>
      </c>
      <c r="X212">
        <f t="shared" ca="1" si="92"/>
        <v>0</v>
      </c>
      <c r="Y212">
        <f t="shared" ca="1" si="93"/>
        <v>1</v>
      </c>
    </row>
    <row r="213" spans="2:25" x14ac:dyDescent="0.35">
      <c r="B213">
        <f t="shared" ca="1" si="78"/>
        <v>1</v>
      </c>
      <c r="C213" t="str">
        <f t="shared" ca="1" si="79"/>
        <v>Man</v>
      </c>
      <c r="D213">
        <f t="shared" ca="1" si="80"/>
        <v>43</v>
      </c>
      <c r="E213">
        <f t="shared" ca="1" si="81"/>
        <v>2</v>
      </c>
      <c r="F213" t="str">
        <f t="shared" ca="1" si="82"/>
        <v>Construction</v>
      </c>
      <c r="G213">
        <f t="shared" ca="1" si="83"/>
        <v>4</v>
      </c>
      <c r="H213" t="str">
        <f t="shared" ca="1" si="84"/>
        <v>College</v>
      </c>
      <c r="I213">
        <f t="shared" ca="1" si="85"/>
        <v>3</v>
      </c>
      <c r="J213">
        <f t="shared" ca="1" si="86"/>
        <v>3</v>
      </c>
      <c r="K213">
        <f t="shared" ca="1" si="87"/>
        <v>81268</v>
      </c>
      <c r="L213">
        <f t="shared" ca="1" si="88"/>
        <v>2</v>
      </c>
      <c r="M213" t="str">
        <f t="shared" ca="1" si="89"/>
        <v>BC</v>
      </c>
      <c r="N213">
        <f t="shared" ca="1" si="94"/>
        <v>243804</v>
      </c>
      <c r="O213">
        <f t="shared" ca="1" si="90"/>
        <v>243108.35368493639</v>
      </c>
      <c r="P213">
        <f t="shared" ca="1" si="95"/>
        <v>100938.89036739101</v>
      </c>
      <c r="Q213">
        <f t="shared" ca="1" si="91"/>
        <v>93576</v>
      </c>
      <c r="R213">
        <f t="shared" ca="1" si="96"/>
        <v>54203.882069438805</v>
      </c>
      <c r="S213">
        <f t="shared" ca="1" si="97"/>
        <v>29142.259126330078</v>
      </c>
      <c r="T213">
        <f t="shared" ca="1" si="98"/>
        <v>373885.14949372108</v>
      </c>
      <c r="U213">
        <f t="shared" ca="1" si="99"/>
        <v>390888.23575437523</v>
      </c>
      <c r="V213">
        <f t="shared" ca="1" si="100"/>
        <v>-17003.086260654149</v>
      </c>
      <c r="X213">
        <f t="shared" ca="1" si="92"/>
        <v>1</v>
      </c>
      <c r="Y213">
        <f t="shared" ca="1" si="93"/>
        <v>0</v>
      </c>
    </row>
    <row r="214" spans="2:25" x14ac:dyDescent="0.35">
      <c r="B214">
        <f t="shared" ca="1" si="78"/>
        <v>1</v>
      </c>
      <c r="C214" t="str">
        <f t="shared" ca="1" si="79"/>
        <v>Man</v>
      </c>
      <c r="D214">
        <f t="shared" ca="1" si="80"/>
        <v>31</v>
      </c>
      <c r="E214">
        <f t="shared" ca="1" si="81"/>
        <v>1</v>
      </c>
      <c r="F214" t="str">
        <f t="shared" ca="1" si="82"/>
        <v>Health</v>
      </c>
      <c r="G214">
        <f t="shared" ca="1" si="83"/>
        <v>5</v>
      </c>
      <c r="H214" t="str">
        <f t="shared" ca="1" si="84"/>
        <v>Other</v>
      </c>
      <c r="I214">
        <f t="shared" ca="1" si="85"/>
        <v>2</v>
      </c>
      <c r="J214">
        <f t="shared" ca="1" si="86"/>
        <v>3</v>
      </c>
      <c r="K214">
        <f t="shared" ca="1" si="87"/>
        <v>47512</v>
      </c>
      <c r="L214">
        <f t="shared" ca="1" si="88"/>
        <v>7</v>
      </c>
      <c r="M214" t="str">
        <f t="shared" ca="1" si="89"/>
        <v>MA</v>
      </c>
      <c r="N214">
        <f t="shared" ca="1" si="94"/>
        <v>237560</v>
      </c>
      <c r="O214">
        <f t="shared" ca="1" si="90"/>
        <v>195123.49472291177</v>
      </c>
      <c r="P214">
        <f t="shared" ca="1" si="95"/>
        <v>53073.792057294995</v>
      </c>
      <c r="Q214">
        <f t="shared" ca="1" si="91"/>
        <v>4946</v>
      </c>
      <c r="R214">
        <f t="shared" ca="1" si="96"/>
        <v>7691.1499686116249</v>
      </c>
      <c r="S214">
        <f t="shared" ca="1" si="97"/>
        <v>7604.9069656735683</v>
      </c>
      <c r="T214">
        <f t="shared" ca="1" si="98"/>
        <v>298238.69902296853</v>
      </c>
      <c r="U214">
        <f t="shared" ca="1" si="99"/>
        <v>207760.6446915234</v>
      </c>
      <c r="V214">
        <f t="shared" ca="1" si="100"/>
        <v>90478.054331445135</v>
      </c>
      <c r="X214">
        <f t="shared" ca="1" si="92"/>
        <v>1</v>
      </c>
      <c r="Y214">
        <f t="shared" ca="1" si="93"/>
        <v>0</v>
      </c>
    </row>
    <row r="215" spans="2:25" x14ac:dyDescent="0.35">
      <c r="B215">
        <f t="shared" ca="1" si="78"/>
        <v>1</v>
      </c>
      <c r="C215" t="str">
        <f t="shared" ca="1" si="79"/>
        <v>Man</v>
      </c>
      <c r="D215">
        <f t="shared" ca="1" si="80"/>
        <v>33</v>
      </c>
      <c r="E215">
        <f t="shared" ca="1" si="81"/>
        <v>4</v>
      </c>
      <c r="F215" t="str">
        <f t="shared" ca="1" si="82"/>
        <v>IT</v>
      </c>
      <c r="G215">
        <f t="shared" ca="1" si="83"/>
        <v>1</v>
      </c>
      <c r="H215" t="str">
        <f t="shared" ca="1" si="84"/>
        <v>High School</v>
      </c>
      <c r="I215">
        <f t="shared" ca="1" si="85"/>
        <v>1</v>
      </c>
      <c r="J215">
        <f t="shared" ca="1" si="86"/>
        <v>3</v>
      </c>
      <c r="K215">
        <f t="shared" ca="1" si="87"/>
        <v>70354</v>
      </c>
      <c r="L215">
        <f t="shared" ca="1" si="88"/>
        <v>11</v>
      </c>
      <c r="M215" t="str">
        <f t="shared" ca="1" si="89"/>
        <v>NB</v>
      </c>
      <c r="N215">
        <f t="shared" ca="1" si="94"/>
        <v>281416</v>
      </c>
      <c r="O215">
        <f t="shared" ca="1" si="90"/>
        <v>71424.184540665025</v>
      </c>
      <c r="P215">
        <f t="shared" ca="1" si="95"/>
        <v>120478.410452507</v>
      </c>
      <c r="Q215">
        <f t="shared" ca="1" si="91"/>
        <v>89016</v>
      </c>
      <c r="R215">
        <f t="shared" ca="1" si="96"/>
        <v>60612.405896441036</v>
      </c>
      <c r="S215">
        <f t="shared" ca="1" si="97"/>
        <v>11702.209058416278</v>
      </c>
      <c r="T215">
        <f t="shared" ca="1" si="98"/>
        <v>413596.61951092322</v>
      </c>
      <c r="U215">
        <f t="shared" ca="1" si="99"/>
        <v>221052.59043710603</v>
      </c>
      <c r="V215">
        <f t="shared" ca="1" si="100"/>
        <v>192544.02907381719</v>
      </c>
      <c r="X215">
        <f t="shared" ca="1" si="92"/>
        <v>1</v>
      </c>
      <c r="Y215">
        <f t="shared" ca="1" si="93"/>
        <v>0</v>
      </c>
    </row>
    <row r="216" spans="2:25" x14ac:dyDescent="0.35">
      <c r="B216">
        <f t="shared" ca="1" si="78"/>
        <v>2</v>
      </c>
      <c r="C216" t="str">
        <f t="shared" ca="1" si="79"/>
        <v>Woman</v>
      </c>
      <c r="D216">
        <f t="shared" ca="1" si="80"/>
        <v>26</v>
      </c>
      <c r="E216">
        <f t="shared" ca="1" si="81"/>
        <v>2</v>
      </c>
      <c r="F216" t="str">
        <f t="shared" ca="1" si="82"/>
        <v>Construction</v>
      </c>
      <c r="G216">
        <f t="shared" ca="1" si="83"/>
        <v>3</v>
      </c>
      <c r="H216" t="str">
        <f t="shared" ca="1" si="84"/>
        <v>Technical</v>
      </c>
      <c r="I216">
        <f t="shared" ca="1" si="85"/>
        <v>4</v>
      </c>
      <c r="J216">
        <f t="shared" ca="1" si="86"/>
        <v>2</v>
      </c>
      <c r="K216">
        <f t="shared" ca="1" si="87"/>
        <v>75642</v>
      </c>
      <c r="L216">
        <f t="shared" ca="1" si="88"/>
        <v>5</v>
      </c>
      <c r="M216" t="str">
        <f t="shared" ca="1" si="89"/>
        <v>Nunavut</v>
      </c>
      <c r="N216">
        <f t="shared" ca="1" si="94"/>
        <v>302568</v>
      </c>
      <c r="O216">
        <f t="shared" ca="1" si="90"/>
        <v>194583.26471159171</v>
      </c>
      <c r="P216">
        <f t="shared" ca="1" si="95"/>
        <v>8585.4816412833825</v>
      </c>
      <c r="Q216">
        <f t="shared" ca="1" si="91"/>
        <v>5812</v>
      </c>
      <c r="R216">
        <f t="shared" ca="1" si="96"/>
        <v>49098.806588121857</v>
      </c>
      <c r="S216">
        <f t="shared" ca="1" si="97"/>
        <v>80656.250279591652</v>
      </c>
      <c r="T216">
        <f t="shared" ca="1" si="98"/>
        <v>391809.73192087503</v>
      </c>
      <c r="U216">
        <f t="shared" ca="1" si="99"/>
        <v>249494.07129971357</v>
      </c>
      <c r="V216">
        <f t="shared" ca="1" si="100"/>
        <v>142315.66062116146</v>
      </c>
      <c r="X216">
        <f t="shared" ca="1" si="92"/>
        <v>1</v>
      </c>
      <c r="Y216">
        <f t="shared" ca="1" si="93"/>
        <v>0</v>
      </c>
    </row>
    <row r="217" spans="2:25" x14ac:dyDescent="0.35">
      <c r="B217">
        <f t="shared" ca="1" si="78"/>
        <v>2</v>
      </c>
      <c r="C217" t="str">
        <f t="shared" ca="1" si="79"/>
        <v>Woman</v>
      </c>
      <c r="D217">
        <f t="shared" ca="1" si="80"/>
        <v>37</v>
      </c>
      <c r="E217">
        <f t="shared" ca="1" si="81"/>
        <v>6</v>
      </c>
      <c r="F217" t="str">
        <f t="shared" ca="1" si="82"/>
        <v>agricuture</v>
      </c>
      <c r="G217">
        <f t="shared" ca="1" si="83"/>
        <v>3</v>
      </c>
      <c r="H217" t="str">
        <f t="shared" ca="1" si="84"/>
        <v>Technical</v>
      </c>
      <c r="I217">
        <f t="shared" ca="1" si="85"/>
        <v>2</v>
      </c>
      <c r="J217">
        <f t="shared" ca="1" si="86"/>
        <v>1</v>
      </c>
      <c r="K217">
        <f t="shared" ca="1" si="87"/>
        <v>48128</v>
      </c>
      <c r="L217">
        <f t="shared" ca="1" si="88"/>
        <v>10</v>
      </c>
      <c r="M217" t="str">
        <f t="shared" ca="1" si="89"/>
        <v>NF</v>
      </c>
      <c r="N217">
        <f t="shared" ca="1" si="94"/>
        <v>240640</v>
      </c>
      <c r="O217">
        <f t="shared" ca="1" si="90"/>
        <v>49262.666805009554</v>
      </c>
      <c r="P217">
        <f t="shared" ca="1" si="95"/>
        <v>33569.650120793114</v>
      </c>
      <c r="Q217">
        <f t="shared" ca="1" si="91"/>
        <v>31912</v>
      </c>
      <c r="R217">
        <f t="shared" ca="1" si="96"/>
        <v>39280.778267255162</v>
      </c>
      <c r="S217">
        <f t="shared" ca="1" si="97"/>
        <v>16520.481426537404</v>
      </c>
      <c r="T217">
        <f t="shared" ca="1" si="98"/>
        <v>290730.13154733053</v>
      </c>
      <c r="U217">
        <f t="shared" ca="1" si="99"/>
        <v>120455.44507226473</v>
      </c>
      <c r="V217">
        <f t="shared" ca="1" si="100"/>
        <v>170274.6864750658</v>
      </c>
      <c r="X217">
        <f t="shared" ca="1" si="92"/>
        <v>0</v>
      </c>
      <c r="Y217">
        <f t="shared" ca="1" si="93"/>
        <v>1</v>
      </c>
    </row>
    <row r="218" spans="2:25" x14ac:dyDescent="0.35">
      <c r="B218">
        <f t="shared" ca="1" si="78"/>
        <v>2</v>
      </c>
      <c r="C218" t="str">
        <f t="shared" ca="1" si="79"/>
        <v>Woman</v>
      </c>
      <c r="D218">
        <f t="shared" ca="1" si="80"/>
        <v>38</v>
      </c>
      <c r="E218">
        <f t="shared" ca="1" si="81"/>
        <v>2</v>
      </c>
      <c r="F218" t="str">
        <f t="shared" ca="1" si="82"/>
        <v>Construction</v>
      </c>
      <c r="G218">
        <f t="shared" ca="1" si="83"/>
        <v>3</v>
      </c>
      <c r="H218" t="str">
        <f t="shared" ca="1" si="84"/>
        <v>Technical</v>
      </c>
      <c r="I218">
        <f t="shared" ca="1" si="85"/>
        <v>4</v>
      </c>
      <c r="J218">
        <f t="shared" ca="1" si="86"/>
        <v>3</v>
      </c>
      <c r="K218">
        <f t="shared" ca="1" si="87"/>
        <v>65979</v>
      </c>
      <c r="L218">
        <f t="shared" ca="1" si="88"/>
        <v>5</v>
      </c>
      <c r="M218" t="str">
        <f t="shared" ca="1" si="89"/>
        <v>Nunavut</v>
      </c>
      <c r="N218">
        <f t="shared" ca="1" si="94"/>
        <v>395874</v>
      </c>
      <c r="O218">
        <f t="shared" ca="1" si="90"/>
        <v>310726.3835146614</v>
      </c>
      <c r="P218">
        <f t="shared" ca="1" si="95"/>
        <v>197261.46003509266</v>
      </c>
      <c r="Q218">
        <f t="shared" ca="1" si="91"/>
        <v>39279</v>
      </c>
      <c r="R218">
        <f t="shared" ca="1" si="96"/>
        <v>882.16384410426247</v>
      </c>
      <c r="S218">
        <f t="shared" ca="1" si="97"/>
        <v>22880.878601096891</v>
      </c>
      <c r="T218">
        <f t="shared" ca="1" si="98"/>
        <v>616016.33863618958</v>
      </c>
      <c r="U218">
        <f t="shared" ca="1" si="99"/>
        <v>350887.54735876567</v>
      </c>
      <c r="V218">
        <f t="shared" ca="1" si="100"/>
        <v>265128.79127742391</v>
      </c>
      <c r="X218">
        <f t="shared" ca="1" si="92"/>
        <v>0</v>
      </c>
      <c r="Y218">
        <f t="shared" ca="1" si="93"/>
        <v>1</v>
      </c>
    </row>
    <row r="219" spans="2:25" x14ac:dyDescent="0.35">
      <c r="B219">
        <f t="shared" ca="1" si="78"/>
        <v>2</v>
      </c>
      <c r="C219" t="str">
        <f t="shared" ca="1" si="79"/>
        <v>Woman</v>
      </c>
      <c r="D219">
        <f t="shared" ca="1" si="80"/>
        <v>30</v>
      </c>
      <c r="E219">
        <f t="shared" ca="1" si="81"/>
        <v>4</v>
      </c>
      <c r="F219" t="str">
        <f t="shared" ca="1" si="82"/>
        <v>IT</v>
      </c>
      <c r="G219">
        <f t="shared" ca="1" si="83"/>
        <v>2</v>
      </c>
      <c r="H219" t="str">
        <f t="shared" ca="1" si="84"/>
        <v>University</v>
      </c>
      <c r="I219">
        <f t="shared" ca="1" si="85"/>
        <v>2</v>
      </c>
      <c r="J219">
        <f t="shared" ca="1" si="86"/>
        <v>1</v>
      </c>
      <c r="K219">
        <f t="shared" ca="1" si="87"/>
        <v>29862</v>
      </c>
      <c r="L219">
        <f t="shared" ca="1" si="88"/>
        <v>1</v>
      </c>
      <c r="M219" t="str">
        <f t="shared" ca="1" si="89"/>
        <v>Yukon</v>
      </c>
      <c r="N219">
        <f t="shared" ca="1" si="94"/>
        <v>89586</v>
      </c>
      <c r="O219">
        <f t="shared" ca="1" si="90"/>
        <v>44893.223880882077</v>
      </c>
      <c r="P219">
        <f t="shared" ca="1" si="95"/>
        <v>24700.203474725797</v>
      </c>
      <c r="Q219">
        <f t="shared" ca="1" si="91"/>
        <v>13672</v>
      </c>
      <c r="R219">
        <f t="shared" ca="1" si="96"/>
        <v>14835.479477356153</v>
      </c>
      <c r="S219">
        <f t="shared" ca="1" si="97"/>
        <v>19980.958170166803</v>
      </c>
      <c r="T219">
        <f t="shared" ca="1" si="98"/>
        <v>134267.16164489259</v>
      </c>
      <c r="U219">
        <f t="shared" ca="1" si="99"/>
        <v>73400.703358238228</v>
      </c>
      <c r="V219">
        <f t="shared" ca="1" si="100"/>
        <v>60866.458286654364</v>
      </c>
      <c r="X219">
        <f t="shared" ca="1" si="92"/>
        <v>0</v>
      </c>
      <c r="Y219">
        <f t="shared" ca="1" si="93"/>
        <v>1</v>
      </c>
    </row>
    <row r="220" spans="2:25" x14ac:dyDescent="0.35">
      <c r="B220">
        <f t="shared" ca="1" si="78"/>
        <v>1</v>
      </c>
      <c r="C220" t="str">
        <f t="shared" ca="1" si="79"/>
        <v>Man</v>
      </c>
      <c r="D220">
        <f t="shared" ca="1" si="80"/>
        <v>31</v>
      </c>
      <c r="E220">
        <f t="shared" ca="1" si="81"/>
        <v>5</v>
      </c>
      <c r="F220" t="str">
        <f t="shared" ca="1" si="82"/>
        <v>General work</v>
      </c>
      <c r="G220">
        <f t="shared" ca="1" si="83"/>
        <v>1</v>
      </c>
      <c r="H220" t="str">
        <f t="shared" ca="1" si="84"/>
        <v>High School</v>
      </c>
      <c r="I220">
        <f t="shared" ca="1" si="85"/>
        <v>2</v>
      </c>
      <c r="J220">
        <f t="shared" ca="1" si="86"/>
        <v>1</v>
      </c>
      <c r="K220">
        <f t="shared" ca="1" si="87"/>
        <v>60052</v>
      </c>
      <c r="L220">
        <f t="shared" ca="1" si="88"/>
        <v>1</v>
      </c>
      <c r="M220" t="str">
        <f t="shared" ca="1" si="89"/>
        <v>Yukon</v>
      </c>
      <c r="N220">
        <f t="shared" ca="1" si="94"/>
        <v>360312</v>
      </c>
      <c r="O220">
        <f t="shared" ca="1" si="90"/>
        <v>33045.322789568469</v>
      </c>
      <c r="P220">
        <f t="shared" ca="1" si="95"/>
        <v>35078.65953542653</v>
      </c>
      <c r="Q220">
        <f t="shared" ca="1" si="91"/>
        <v>26137</v>
      </c>
      <c r="R220">
        <f t="shared" ca="1" si="96"/>
        <v>18685.975820323991</v>
      </c>
      <c r="S220">
        <f t="shared" ca="1" si="97"/>
        <v>22374.364317580836</v>
      </c>
      <c r="T220">
        <f t="shared" ca="1" si="98"/>
        <v>417765.02385300735</v>
      </c>
      <c r="U220">
        <f t="shared" ca="1" si="99"/>
        <v>77868.298609892459</v>
      </c>
      <c r="V220">
        <f t="shared" ca="1" si="100"/>
        <v>339896.72524311487</v>
      </c>
      <c r="X220">
        <f t="shared" ca="1" si="92"/>
        <v>0</v>
      </c>
      <c r="Y220">
        <f t="shared" ca="1" si="93"/>
        <v>1</v>
      </c>
    </row>
    <row r="221" spans="2:25" x14ac:dyDescent="0.35">
      <c r="B221">
        <f t="shared" ca="1" si="78"/>
        <v>2</v>
      </c>
      <c r="C221" t="str">
        <f t="shared" ca="1" si="79"/>
        <v>Woman</v>
      </c>
      <c r="D221">
        <f t="shared" ca="1" si="80"/>
        <v>38</v>
      </c>
      <c r="E221">
        <f t="shared" ca="1" si="81"/>
        <v>2</v>
      </c>
      <c r="F221" t="str">
        <f t="shared" ca="1" si="82"/>
        <v>Construction</v>
      </c>
      <c r="G221">
        <f t="shared" ca="1" si="83"/>
        <v>3</v>
      </c>
      <c r="H221" t="str">
        <f t="shared" ca="1" si="84"/>
        <v>Technical</v>
      </c>
      <c r="I221">
        <f t="shared" ca="1" si="85"/>
        <v>3</v>
      </c>
      <c r="J221">
        <f t="shared" ca="1" si="86"/>
        <v>1</v>
      </c>
      <c r="K221">
        <f t="shared" ca="1" si="87"/>
        <v>88359</v>
      </c>
      <c r="L221">
        <f t="shared" ca="1" si="88"/>
        <v>8</v>
      </c>
      <c r="M221" t="str">
        <f t="shared" ca="1" si="89"/>
        <v>ON</v>
      </c>
      <c r="N221">
        <f t="shared" ca="1" si="94"/>
        <v>353436</v>
      </c>
      <c r="O221">
        <f t="shared" ca="1" si="90"/>
        <v>104884.21115387698</v>
      </c>
      <c r="P221">
        <f t="shared" ca="1" si="95"/>
        <v>79590.517244854185</v>
      </c>
      <c r="Q221">
        <f t="shared" ca="1" si="91"/>
        <v>45716</v>
      </c>
      <c r="R221">
        <f t="shared" ca="1" si="96"/>
        <v>60779.336518908509</v>
      </c>
      <c r="S221">
        <f t="shared" ca="1" si="97"/>
        <v>15423.830908019485</v>
      </c>
      <c r="T221">
        <f t="shared" ca="1" si="98"/>
        <v>448450.34815287369</v>
      </c>
      <c r="U221">
        <f t="shared" ca="1" si="99"/>
        <v>211379.54767278547</v>
      </c>
      <c r="V221">
        <f t="shared" ca="1" si="100"/>
        <v>237070.80048008822</v>
      </c>
      <c r="X221">
        <f t="shared" ca="1" si="92"/>
        <v>1</v>
      </c>
      <c r="Y221">
        <f t="shared" ca="1" si="93"/>
        <v>0</v>
      </c>
    </row>
    <row r="222" spans="2:25" x14ac:dyDescent="0.35">
      <c r="B222">
        <f t="shared" ca="1" si="78"/>
        <v>2</v>
      </c>
      <c r="C222" t="str">
        <f t="shared" ca="1" si="79"/>
        <v>Woman</v>
      </c>
      <c r="D222">
        <f t="shared" ca="1" si="80"/>
        <v>43</v>
      </c>
      <c r="E222">
        <f t="shared" ca="1" si="81"/>
        <v>1</v>
      </c>
      <c r="F222" t="str">
        <f t="shared" ca="1" si="82"/>
        <v>Health</v>
      </c>
      <c r="G222">
        <f t="shared" ca="1" si="83"/>
        <v>1</v>
      </c>
      <c r="H222" t="str">
        <f t="shared" ca="1" si="84"/>
        <v>High School</v>
      </c>
      <c r="I222">
        <f t="shared" ca="1" si="85"/>
        <v>2</v>
      </c>
      <c r="J222">
        <f t="shared" ca="1" si="86"/>
        <v>1</v>
      </c>
      <c r="K222">
        <f t="shared" ca="1" si="87"/>
        <v>59968</v>
      </c>
      <c r="L222">
        <f t="shared" ca="1" si="88"/>
        <v>10</v>
      </c>
      <c r="M222" t="str">
        <f t="shared" ca="1" si="89"/>
        <v>NF</v>
      </c>
      <c r="N222">
        <f t="shared" ca="1" si="94"/>
        <v>359808</v>
      </c>
      <c r="O222">
        <f t="shared" ca="1" si="90"/>
        <v>331214.63801492495</v>
      </c>
      <c r="P222">
        <f t="shared" ca="1" si="95"/>
        <v>11408.430756978012</v>
      </c>
      <c r="Q222">
        <f t="shared" ca="1" si="91"/>
        <v>10767</v>
      </c>
      <c r="R222">
        <f t="shared" ca="1" si="96"/>
        <v>22564.351791069676</v>
      </c>
      <c r="S222">
        <f t="shared" ca="1" si="97"/>
        <v>34500.198067347563</v>
      </c>
      <c r="T222">
        <f t="shared" ca="1" si="98"/>
        <v>405716.62882432557</v>
      </c>
      <c r="U222">
        <f t="shared" ca="1" si="99"/>
        <v>364545.98980599461</v>
      </c>
      <c r="V222">
        <f t="shared" ca="1" si="100"/>
        <v>41170.639018330956</v>
      </c>
      <c r="X222">
        <f t="shared" ca="1" si="92"/>
        <v>0</v>
      </c>
      <c r="Y222">
        <f t="shared" ca="1" si="93"/>
        <v>1</v>
      </c>
    </row>
    <row r="223" spans="2:25" x14ac:dyDescent="0.35">
      <c r="B223">
        <f t="shared" ca="1" si="78"/>
        <v>1</v>
      </c>
      <c r="C223" t="str">
        <f t="shared" ca="1" si="79"/>
        <v>Man</v>
      </c>
      <c r="D223">
        <f t="shared" ca="1" si="80"/>
        <v>38</v>
      </c>
      <c r="E223">
        <f t="shared" ca="1" si="81"/>
        <v>4</v>
      </c>
      <c r="F223" t="str">
        <f t="shared" ca="1" si="82"/>
        <v>IT</v>
      </c>
      <c r="G223">
        <f t="shared" ca="1" si="83"/>
        <v>4</v>
      </c>
      <c r="H223" t="str">
        <f t="shared" ca="1" si="84"/>
        <v>College</v>
      </c>
      <c r="I223">
        <f t="shared" ca="1" si="85"/>
        <v>1</v>
      </c>
      <c r="J223">
        <f t="shared" ca="1" si="86"/>
        <v>2</v>
      </c>
      <c r="K223">
        <f t="shared" ca="1" si="87"/>
        <v>77318</v>
      </c>
      <c r="L223">
        <f t="shared" ca="1" si="88"/>
        <v>7</v>
      </c>
      <c r="M223" t="str">
        <f t="shared" ca="1" si="89"/>
        <v>MA</v>
      </c>
      <c r="N223">
        <f t="shared" ca="1" si="94"/>
        <v>463908</v>
      </c>
      <c r="O223">
        <f t="shared" ca="1" si="90"/>
        <v>437264.80070247862</v>
      </c>
      <c r="P223">
        <f t="shared" ca="1" si="95"/>
        <v>21103.229292935976</v>
      </c>
      <c r="Q223">
        <f t="shared" ca="1" si="91"/>
        <v>20826</v>
      </c>
      <c r="R223">
        <f t="shared" ca="1" si="96"/>
        <v>22626.869496069641</v>
      </c>
      <c r="S223">
        <f t="shared" ca="1" si="97"/>
        <v>3030.1876247792302</v>
      </c>
      <c r="T223">
        <f t="shared" ca="1" si="98"/>
        <v>488041.41691771522</v>
      </c>
      <c r="U223">
        <f t="shared" ca="1" si="99"/>
        <v>480717.67019854824</v>
      </c>
      <c r="V223">
        <f t="shared" ca="1" si="100"/>
        <v>7323.7467191669857</v>
      </c>
      <c r="X223">
        <f t="shared" ca="1" si="92"/>
        <v>0</v>
      </c>
      <c r="Y223">
        <f t="shared" ca="1" si="93"/>
        <v>1</v>
      </c>
    </row>
    <row r="224" spans="2:25" x14ac:dyDescent="0.35">
      <c r="B224">
        <f t="shared" ca="1" si="78"/>
        <v>1</v>
      </c>
      <c r="C224" t="str">
        <f t="shared" ca="1" si="79"/>
        <v>Man</v>
      </c>
      <c r="D224">
        <f t="shared" ca="1" si="80"/>
        <v>29</v>
      </c>
      <c r="E224">
        <f t="shared" ca="1" si="81"/>
        <v>1</v>
      </c>
      <c r="F224" t="str">
        <f t="shared" ca="1" si="82"/>
        <v>Health</v>
      </c>
      <c r="G224">
        <f t="shared" ca="1" si="83"/>
        <v>2</v>
      </c>
      <c r="H224" t="str">
        <f t="shared" ca="1" si="84"/>
        <v>University</v>
      </c>
      <c r="I224">
        <f t="shared" ca="1" si="85"/>
        <v>1</v>
      </c>
      <c r="J224">
        <f t="shared" ca="1" si="86"/>
        <v>1</v>
      </c>
      <c r="K224">
        <f t="shared" ca="1" si="87"/>
        <v>88012</v>
      </c>
      <c r="L224">
        <f t="shared" ca="1" si="88"/>
        <v>6</v>
      </c>
      <c r="M224" t="str">
        <f t="shared" ca="1" si="89"/>
        <v>SA</v>
      </c>
      <c r="N224">
        <f t="shared" ca="1" si="94"/>
        <v>528072</v>
      </c>
      <c r="O224">
        <f t="shared" ca="1" si="90"/>
        <v>156019.21135757031</v>
      </c>
      <c r="P224">
        <f t="shared" ca="1" si="95"/>
        <v>13764.78162690415</v>
      </c>
      <c r="Q224">
        <f t="shared" ca="1" si="91"/>
        <v>6534</v>
      </c>
      <c r="R224">
        <f t="shared" ca="1" si="96"/>
        <v>40386.538782699114</v>
      </c>
      <c r="S224">
        <f t="shared" ca="1" si="97"/>
        <v>129286.79170655113</v>
      </c>
      <c r="T224">
        <f t="shared" ca="1" si="98"/>
        <v>671123.57333345525</v>
      </c>
      <c r="U224">
        <f t="shared" ca="1" si="99"/>
        <v>202939.75014026943</v>
      </c>
      <c r="V224">
        <f t="shared" ca="1" si="100"/>
        <v>468183.82319318585</v>
      </c>
      <c r="X224">
        <f t="shared" ca="1" si="92"/>
        <v>1</v>
      </c>
      <c r="Y224">
        <f t="shared" ca="1" si="93"/>
        <v>0</v>
      </c>
    </row>
    <row r="225" spans="2:25" x14ac:dyDescent="0.35">
      <c r="B225">
        <f t="shared" ca="1" si="78"/>
        <v>2</v>
      </c>
      <c r="C225" t="str">
        <f t="shared" ca="1" si="79"/>
        <v>Woman</v>
      </c>
      <c r="D225">
        <f t="shared" ca="1" si="80"/>
        <v>38</v>
      </c>
      <c r="E225">
        <f t="shared" ca="1" si="81"/>
        <v>5</v>
      </c>
      <c r="F225" t="str">
        <f t="shared" ca="1" si="82"/>
        <v>General work</v>
      </c>
      <c r="G225">
        <f t="shared" ca="1" si="83"/>
        <v>2</v>
      </c>
      <c r="H225" t="str">
        <f t="shared" ca="1" si="84"/>
        <v>University</v>
      </c>
      <c r="I225">
        <f t="shared" ca="1" si="85"/>
        <v>3</v>
      </c>
      <c r="J225">
        <f t="shared" ca="1" si="86"/>
        <v>1</v>
      </c>
      <c r="K225">
        <f t="shared" ca="1" si="87"/>
        <v>40560</v>
      </c>
      <c r="L225">
        <f t="shared" ca="1" si="88"/>
        <v>3</v>
      </c>
      <c r="M225" t="str">
        <f t="shared" ca="1" si="89"/>
        <v>Northwest Ter</v>
      </c>
      <c r="N225">
        <f t="shared" ca="1" si="94"/>
        <v>162240</v>
      </c>
      <c r="O225">
        <f t="shared" ca="1" si="90"/>
        <v>139013.09581229018</v>
      </c>
      <c r="P225">
        <f t="shared" ca="1" si="95"/>
        <v>29723.293854899959</v>
      </c>
      <c r="Q225">
        <f t="shared" ca="1" si="91"/>
        <v>29516</v>
      </c>
      <c r="R225">
        <f t="shared" ca="1" si="96"/>
        <v>37326.975799422922</v>
      </c>
      <c r="S225">
        <f t="shared" ca="1" si="97"/>
        <v>33799.554872158704</v>
      </c>
      <c r="T225">
        <f t="shared" ca="1" si="98"/>
        <v>225762.84872705868</v>
      </c>
      <c r="U225">
        <f t="shared" ca="1" si="99"/>
        <v>205856.07161171309</v>
      </c>
      <c r="V225">
        <f t="shared" ca="1" si="100"/>
        <v>19906.777115345583</v>
      </c>
      <c r="X225">
        <f t="shared" ca="1" si="92"/>
        <v>1</v>
      </c>
      <c r="Y225">
        <f t="shared" ca="1" si="93"/>
        <v>0</v>
      </c>
    </row>
    <row r="226" spans="2:25" x14ac:dyDescent="0.35">
      <c r="B226">
        <f t="shared" ca="1" si="78"/>
        <v>1</v>
      </c>
      <c r="C226" t="str">
        <f t="shared" ca="1" si="79"/>
        <v>Man</v>
      </c>
      <c r="D226">
        <f t="shared" ca="1" si="80"/>
        <v>42</v>
      </c>
      <c r="E226">
        <f t="shared" ca="1" si="81"/>
        <v>4</v>
      </c>
      <c r="F226" t="str">
        <f t="shared" ca="1" si="82"/>
        <v>IT</v>
      </c>
      <c r="G226">
        <f t="shared" ca="1" si="83"/>
        <v>2</v>
      </c>
      <c r="H226" t="str">
        <f t="shared" ca="1" si="84"/>
        <v>University</v>
      </c>
      <c r="I226">
        <f t="shared" ca="1" si="85"/>
        <v>3</v>
      </c>
      <c r="J226">
        <f t="shared" ca="1" si="86"/>
        <v>2</v>
      </c>
      <c r="K226">
        <f t="shared" ca="1" si="87"/>
        <v>32188</v>
      </c>
      <c r="L226">
        <f t="shared" ca="1" si="88"/>
        <v>1</v>
      </c>
      <c r="M226" t="str">
        <f t="shared" ca="1" si="89"/>
        <v>Yukon</v>
      </c>
      <c r="N226">
        <f t="shared" ca="1" si="94"/>
        <v>160940</v>
      </c>
      <c r="O226">
        <f t="shared" ca="1" si="90"/>
        <v>25513.413849679258</v>
      </c>
      <c r="P226">
        <f t="shared" ca="1" si="95"/>
        <v>14003.810814718376</v>
      </c>
      <c r="Q226">
        <f t="shared" ca="1" si="91"/>
        <v>1563</v>
      </c>
      <c r="R226">
        <f t="shared" ca="1" si="96"/>
        <v>23490.96679766952</v>
      </c>
      <c r="S226">
        <f t="shared" ca="1" si="97"/>
        <v>4863.6557355991381</v>
      </c>
      <c r="T226">
        <f t="shared" ca="1" si="98"/>
        <v>179807.46655031751</v>
      </c>
      <c r="U226">
        <f t="shared" ca="1" si="99"/>
        <v>50567.380647348778</v>
      </c>
      <c r="V226">
        <f t="shared" ca="1" si="100"/>
        <v>129240.08590296873</v>
      </c>
      <c r="X226">
        <f t="shared" ca="1" si="92"/>
        <v>0</v>
      </c>
      <c r="Y226">
        <f t="shared" ca="1" si="93"/>
        <v>1</v>
      </c>
    </row>
    <row r="227" spans="2:25" x14ac:dyDescent="0.35">
      <c r="B227">
        <f t="shared" ca="1" si="78"/>
        <v>2</v>
      </c>
      <c r="C227" t="str">
        <f t="shared" ca="1" si="79"/>
        <v>Woman</v>
      </c>
      <c r="D227">
        <f t="shared" ca="1" si="80"/>
        <v>27</v>
      </c>
      <c r="E227">
        <f t="shared" ca="1" si="81"/>
        <v>2</v>
      </c>
      <c r="F227" t="str">
        <f t="shared" ca="1" si="82"/>
        <v>Construction</v>
      </c>
      <c r="G227">
        <f t="shared" ca="1" si="83"/>
        <v>4</v>
      </c>
      <c r="H227" t="str">
        <f t="shared" ca="1" si="84"/>
        <v>College</v>
      </c>
      <c r="I227">
        <f t="shared" ca="1" si="85"/>
        <v>1</v>
      </c>
      <c r="J227">
        <f t="shared" ca="1" si="86"/>
        <v>3</v>
      </c>
      <c r="K227">
        <f t="shared" ca="1" si="87"/>
        <v>66063</v>
      </c>
      <c r="L227">
        <f t="shared" ca="1" si="88"/>
        <v>12</v>
      </c>
      <c r="M227" t="str">
        <f t="shared" ca="1" si="89"/>
        <v>PE</v>
      </c>
      <c r="N227">
        <f t="shared" ca="1" si="94"/>
        <v>264252</v>
      </c>
      <c r="O227">
        <f t="shared" ca="1" si="90"/>
        <v>57822.528077307979</v>
      </c>
      <c r="P227">
        <f t="shared" ca="1" si="95"/>
        <v>187124.45527166198</v>
      </c>
      <c r="Q227">
        <f t="shared" ca="1" si="91"/>
        <v>10907</v>
      </c>
      <c r="R227">
        <f t="shared" ca="1" si="96"/>
        <v>5305.4208408961922</v>
      </c>
      <c r="S227">
        <f t="shared" ca="1" si="97"/>
        <v>32281.153856332297</v>
      </c>
      <c r="T227">
        <f t="shared" ca="1" si="98"/>
        <v>483657.60912799428</v>
      </c>
      <c r="U227">
        <f t="shared" ca="1" si="99"/>
        <v>74034.948918204158</v>
      </c>
      <c r="V227">
        <f t="shared" ca="1" si="100"/>
        <v>409622.66020979011</v>
      </c>
      <c r="X227">
        <f t="shared" ca="1" si="92"/>
        <v>1</v>
      </c>
      <c r="Y227">
        <f t="shared" ca="1" si="93"/>
        <v>0</v>
      </c>
    </row>
    <row r="228" spans="2:25" x14ac:dyDescent="0.35">
      <c r="B228">
        <f t="shared" ca="1" si="78"/>
        <v>2</v>
      </c>
      <c r="C228" t="str">
        <f t="shared" ca="1" si="79"/>
        <v>Woman</v>
      </c>
      <c r="D228">
        <f t="shared" ca="1" si="80"/>
        <v>33</v>
      </c>
      <c r="E228">
        <f t="shared" ca="1" si="81"/>
        <v>5</v>
      </c>
      <c r="F228" t="str">
        <f t="shared" ca="1" si="82"/>
        <v>General work</v>
      </c>
      <c r="G228">
        <f t="shared" ca="1" si="83"/>
        <v>3</v>
      </c>
      <c r="H228" t="str">
        <f t="shared" ca="1" si="84"/>
        <v>Technical</v>
      </c>
      <c r="I228">
        <f t="shared" ca="1" si="85"/>
        <v>2</v>
      </c>
      <c r="J228">
        <f t="shared" ca="1" si="86"/>
        <v>2</v>
      </c>
      <c r="K228">
        <f t="shared" ca="1" si="87"/>
        <v>58691</v>
      </c>
      <c r="L228">
        <f t="shared" ca="1" si="88"/>
        <v>3</v>
      </c>
      <c r="M228" t="str">
        <f t="shared" ca="1" si="89"/>
        <v>Northwest Ter</v>
      </c>
      <c r="N228">
        <f t="shared" ca="1" si="94"/>
        <v>352146</v>
      </c>
      <c r="O228">
        <f t="shared" ca="1" si="90"/>
        <v>231455.44078751537</v>
      </c>
      <c r="P228">
        <f t="shared" ca="1" si="95"/>
        <v>5419.640113152469</v>
      </c>
      <c r="Q228">
        <f t="shared" ca="1" si="91"/>
        <v>351</v>
      </c>
      <c r="R228">
        <f t="shared" ca="1" si="96"/>
        <v>38868.798802881807</v>
      </c>
      <c r="S228">
        <f t="shared" ca="1" si="97"/>
        <v>5052.8771058368911</v>
      </c>
      <c r="T228">
        <f t="shared" ca="1" si="98"/>
        <v>362618.51721898932</v>
      </c>
      <c r="U228">
        <f t="shared" ca="1" si="99"/>
        <v>270675.23959039716</v>
      </c>
      <c r="V228">
        <f t="shared" ca="1" si="100"/>
        <v>91943.277628592157</v>
      </c>
      <c r="X228">
        <f t="shared" ca="1" si="92"/>
        <v>0</v>
      </c>
      <c r="Y228">
        <f t="shared" ca="1" si="93"/>
        <v>1</v>
      </c>
    </row>
    <row r="229" spans="2:25" x14ac:dyDescent="0.35">
      <c r="B229">
        <f t="shared" ca="1" si="78"/>
        <v>2</v>
      </c>
      <c r="C229" t="str">
        <f t="shared" ca="1" si="79"/>
        <v>Woman</v>
      </c>
      <c r="D229">
        <f t="shared" ca="1" si="80"/>
        <v>33</v>
      </c>
      <c r="E229">
        <f t="shared" ca="1" si="81"/>
        <v>3</v>
      </c>
      <c r="F229" t="str">
        <f t="shared" ca="1" si="82"/>
        <v>Teaching</v>
      </c>
      <c r="G229">
        <f t="shared" ca="1" si="83"/>
        <v>3</v>
      </c>
      <c r="H229" t="str">
        <f t="shared" ca="1" si="84"/>
        <v>Technical</v>
      </c>
      <c r="I229">
        <f t="shared" ca="1" si="85"/>
        <v>3</v>
      </c>
      <c r="J229">
        <f t="shared" ca="1" si="86"/>
        <v>3</v>
      </c>
      <c r="K229">
        <f t="shared" ca="1" si="87"/>
        <v>32669</v>
      </c>
      <c r="L229">
        <f t="shared" ca="1" si="88"/>
        <v>3</v>
      </c>
      <c r="M229" t="str">
        <f t="shared" ca="1" si="89"/>
        <v>Northwest Ter</v>
      </c>
      <c r="N229">
        <f t="shared" ca="1" si="94"/>
        <v>163345</v>
      </c>
      <c r="O229">
        <f t="shared" ca="1" si="90"/>
        <v>28802.732972366248</v>
      </c>
      <c r="P229">
        <f t="shared" ca="1" si="95"/>
        <v>65526.774926416751</v>
      </c>
      <c r="Q229">
        <f t="shared" ca="1" si="91"/>
        <v>29836</v>
      </c>
      <c r="R229">
        <f t="shared" ca="1" si="96"/>
        <v>24346.875885358029</v>
      </c>
      <c r="S229">
        <f t="shared" ca="1" si="97"/>
        <v>31309.168877088523</v>
      </c>
      <c r="T229">
        <f t="shared" ca="1" si="98"/>
        <v>260180.94380350527</v>
      </c>
      <c r="U229">
        <f t="shared" ca="1" si="99"/>
        <v>82985.608857724277</v>
      </c>
      <c r="V229">
        <f t="shared" ca="1" si="100"/>
        <v>177195.33494578098</v>
      </c>
      <c r="X229">
        <f t="shared" ca="1" si="92"/>
        <v>0</v>
      </c>
      <c r="Y229">
        <f t="shared" ca="1" si="93"/>
        <v>1</v>
      </c>
    </row>
    <row r="230" spans="2:25" x14ac:dyDescent="0.35">
      <c r="B230">
        <f t="shared" ca="1" si="78"/>
        <v>1</v>
      </c>
      <c r="C230" t="str">
        <f t="shared" ca="1" si="79"/>
        <v>Man</v>
      </c>
      <c r="D230">
        <f t="shared" ca="1" si="80"/>
        <v>41</v>
      </c>
      <c r="E230">
        <f t="shared" ca="1" si="81"/>
        <v>4</v>
      </c>
      <c r="F230" t="str">
        <f t="shared" ca="1" si="82"/>
        <v>IT</v>
      </c>
      <c r="G230">
        <f t="shared" ca="1" si="83"/>
        <v>3</v>
      </c>
      <c r="H230" t="str">
        <f t="shared" ca="1" si="84"/>
        <v>Technical</v>
      </c>
      <c r="I230">
        <f t="shared" ca="1" si="85"/>
        <v>2</v>
      </c>
      <c r="J230">
        <f t="shared" ca="1" si="86"/>
        <v>2</v>
      </c>
      <c r="K230">
        <f t="shared" ca="1" si="87"/>
        <v>78459</v>
      </c>
      <c r="L230">
        <f t="shared" ca="1" si="88"/>
        <v>5</v>
      </c>
      <c r="M230" t="str">
        <f t="shared" ca="1" si="89"/>
        <v>Nunavut</v>
      </c>
      <c r="N230">
        <f t="shared" ca="1" si="94"/>
        <v>313836</v>
      </c>
      <c r="O230">
        <f t="shared" ca="1" si="90"/>
        <v>148754.85389528648</v>
      </c>
      <c r="P230">
        <f t="shared" ca="1" si="95"/>
        <v>78494.972836895424</v>
      </c>
      <c r="Q230">
        <f t="shared" ca="1" si="91"/>
        <v>58665</v>
      </c>
      <c r="R230">
        <f t="shared" ca="1" si="96"/>
        <v>34569.810064632002</v>
      </c>
      <c r="S230">
        <f t="shared" ca="1" si="97"/>
        <v>88984.107457683771</v>
      </c>
      <c r="T230">
        <f t="shared" ca="1" si="98"/>
        <v>481315.08029457921</v>
      </c>
      <c r="U230">
        <f t="shared" ca="1" si="99"/>
        <v>241989.66395991849</v>
      </c>
      <c r="V230">
        <f t="shared" ca="1" si="100"/>
        <v>239325.41633466072</v>
      </c>
      <c r="X230">
        <f t="shared" ca="1" si="92"/>
        <v>0</v>
      </c>
      <c r="Y230">
        <f t="shared" ca="1" si="93"/>
        <v>1</v>
      </c>
    </row>
    <row r="231" spans="2:25" x14ac:dyDescent="0.35">
      <c r="B231">
        <f t="shared" ca="1" si="78"/>
        <v>2</v>
      </c>
      <c r="C231" t="str">
        <f t="shared" ca="1" si="79"/>
        <v>Woman</v>
      </c>
      <c r="D231">
        <f t="shared" ca="1" si="80"/>
        <v>31</v>
      </c>
      <c r="E231">
        <f t="shared" ca="1" si="81"/>
        <v>4</v>
      </c>
      <c r="F231" t="str">
        <f t="shared" ca="1" si="82"/>
        <v>IT</v>
      </c>
      <c r="G231">
        <f t="shared" ca="1" si="83"/>
        <v>4</v>
      </c>
      <c r="H231" t="str">
        <f t="shared" ca="1" si="84"/>
        <v>College</v>
      </c>
      <c r="I231">
        <f t="shared" ca="1" si="85"/>
        <v>3</v>
      </c>
      <c r="J231">
        <f t="shared" ca="1" si="86"/>
        <v>2</v>
      </c>
      <c r="K231">
        <f t="shared" ca="1" si="87"/>
        <v>27927</v>
      </c>
      <c r="L231">
        <f t="shared" ca="1" si="88"/>
        <v>9</v>
      </c>
      <c r="M231" t="str">
        <f t="shared" ca="1" si="89"/>
        <v>QC</v>
      </c>
      <c r="N231">
        <f t="shared" ca="1" si="94"/>
        <v>139635</v>
      </c>
      <c r="O231">
        <f t="shared" ca="1" si="90"/>
        <v>17078.229328409914</v>
      </c>
      <c r="P231">
        <f t="shared" ca="1" si="95"/>
        <v>36616.604863184853</v>
      </c>
      <c r="Q231">
        <f t="shared" ca="1" si="91"/>
        <v>17732</v>
      </c>
      <c r="R231">
        <f t="shared" ca="1" si="96"/>
        <v>10445.387984959054</v>
      </c>
      <c r="S231">
        <f t="shared" ca="1" si="97"/>
        <v>23967.201898778789</v>
      </c>
      <c r="T231">
        <f t="shared" ca="1" si="98"/>
        <v>200218.80676196364</v>
      </c>
      <c r="U231">
        <f t="shared" ca="1" si="99"/>
        <v>45255.617313368966</v>
      </c>
      <c r="V231">
        <f t="shared" ca="1" si="100"/>
        <v>154963.18944859467</v>
      </c>
      <c r="X231">
        <f t="shared" ca="1" si="92"/>
        <v>1</v>
      </c>
      <c r="Y231">
        <f t="shared" ca="1" si="93"/>
        <v>0</v>
      </c>
    </row>
    <row r="232" spans="2:25" x14ac:dyDescent="0.35">
      <c r="B232">
        <f t="shared" ca="1" si="78"/>
        <v>2</v>
      </c>
      <c r="C232" t="str">
        <f t="shared" ca="1" si="79"/>
        <v>Woman</v>
      </c>
      <c r="D232">
        <f t="shared" ca="1" si="80"/>
        <v>25</v>
      </c>
      <c r="E232">
        <f t="shared" ca="1" si="81"/>
        <v>2</v>
      </c>
      <c r="F232" t="str">
        <f t="shared" ca="1" si="82"/>
        <v>Construction</v>
      </c>
      <c r="G232">
        <f t="shared" ca="1" si="83"/>
        <v>5</v>
      </c>
      <c r="H232" t="str">
        <f t="shared" ca="1" si="84"/>
        <v>Other</v>
      </c>
      <c r="I232">
        <f t="shared" ca="1" si="85"/>
        <v>2</v>
      </c>
      <c r="J232">
        <f t="shared" ca="1" si="86"/>
        <v>3</v>
      </c>
      <c r="K232">
        <f t="shared" ca="1" si="87"/>
        <v>66537</v>
      </c>
      <c r="L232">
        <f t="shared" ca="1" si="88"/>
        <v>6</v>
      </c>
      <c r="M232" t="str">
        <f t="shared" ca="1" si="89"/>
        <v>SA</v>
      </c>
      <c r="N232">
        <f t="shared" ca="1" si="94"/>
        <v>266148</v>
      </c>
      <c r="O232">
        <f t="shared" ca="1" si="90"/>
        <v>238606.92675778866</v>
      </c>
      <c r="P232">
        <f t="shared" ca="1" si="95"/>
        <v>129379.59799691988</v>
      </c>
      <c r="Q232">
        <f t="shared" ca="1" si="91"/>
        <v>125181</v>
      </c>
      <c r="R232">
        <f t="shared" ca="1" si="96"/>
        <v>1934.7479154423443</v>
      </c>
      <c r="S232">
        <f t="shared" ca="1" si="97"/>
        <v>49637.087300017083</v>
      </c>
      <c r="T232">
        <f t="shared" ca="1" si="98"/>
        <v>445164.68529693695</v>
      </c>
      <c r="U232">
        <f t="shared" ca="1" si="99"/>
        <v>365722.67467323097</v>
      </c>
      <c r="V232">
        <f t="shared" ca="1" si="100"/>
        <v>79442.010623705981</v>
      </c>
      <c r="X232">
        <f t="shared" ca="1" si="92"/>
        <v>0</v>
      </c>
      <c r="Y232">
        <f t="shared" ca="1" si="93"/>
        <v>1</v>
      </c>
    </row>
    <row r="233" spans="2:25" x14ac:dyDescent="0.35">
      <c r="B233">
        <f t="shared" ca="1" si="78"/>
        <v>2</v>
      </c>
      <c r="C233" t="str">
        <f t="shared" ca="1" si="79"/>
        <v>Woman</v>
      </c>
      <c r="D233">
        <f t="shared" ca="1" si="80"/>
        <v>27</v>
      </c>
      <c r="E233">
        <f t="shared" ca="1" si="81"/>
        <v>2</v>
      </c>
      <c r="F233" t="str">
        <f t="shared" ca="1" si="82"/>
        <v>Construction</v>
      </c>
      <c r="G233">
        <f t="shared" ca="1" si="83"/>
        <v>3</v>
      </c>
      <c r="H233" t="str">
        <f t="shared" ca="1" si="84"/>
        <v>Technical</v>
      </c>
      <c r="I233">
        <f t="shared" ca="1" si="85"/>
        <v>4</v>
      </c>
      <c r="J233">
        <f t="shared" ca="1" si="86"/>
        <v>3</v>
      </c>
      <c r="K233">
        <f t="shared" ca="1" si="87"/>
        <v>79727</v>
      </c>
      <c r="L233">
        <f t="shared" ca="1" si="88"/>
        <v>13</v>
      </c>
      <c r="M233" t="str">
        <f t="shared" ca="1" si="89"/>
        <v>NS</v>
      </c>
      <c r="N233">
        <f t="shared" ca="1" si="94"/>
        <v>398635</v>
      </c>
      <c r="O233">
        <f t="shared" ca="1" si="90"/>
        <v>90915.850990576262</v>
      </c>
      <c r="P233">
        <f t="shared" ca="1" si="95"/>
        <v>11957.62393276277</v>
      </c>
      <c r="Q233">
        <f t="shared" ca="1" si="91"/>
        <v>2088</v>
      </c>
      <c r="R233">
        <f t="shared" ca="1" si="96"/>
        <v>6966.8826918723644</v>
      </c>
      <c r="S233">
        <f t="shared" ca="1" si="97"/>
        <v>14917.695146238108</v>
      </c>
      <c r="T233">
        <f t="shared" ca="1" si="98"/>
        <v>425510.31907900085</v>
      </c>
      <c r="U233">
        <f t="shared" ca="1" si="99"/>
        <v>99970.733682448626</v>
      </c>
      <c r="V233">
        <f t="shared" ca="1" si="100"/>
        <v>325539.58539655223</v>
      </c>
      <c r="X233">
        <f t="shared" ca="1" si="92"/>
        <v>0</v>
      </c>
      <c r="Y233">
        <f t="shared" ca="1" si="93"/>
        <v>1</v>
      </c>
    </row>
    <row r="234" spans="2:25" x14ac:dyDescent="0.35">
      <c r="B234">
        <f t="shared" ca="1" si="78"/>
        <v>1</v>
      </c>
      <c r="C234" t="str">
        <f t="shared" ca="1" si="79"/>
        <v>Man</v>
      </c>
      <c r="D234">
        <f t="shared" ca="1" si="80"/>
        <v>40</v>
      </c>
      <c r="E234">
        <f t="shared" ca="1" si="81"/>
        <v>6</v>
      </c>
      <c r="F234" t="str">
        <f t="shared" ca="1" si="82"/>
        <v>agricuture</v>
      </c>
      <c r="G234">
        <f t="shared" ca="1" si="83"/>
        <v>4</v>
      </c>
      <c r="H234" t="str">
        <f t="shared" ca="1" si="84"/>
        <v>College</v>
      </c>
      <c r="I234">
        <f t="shared" ca="1" si="85"/>
        <v>1</v>
      </c>
      <c r="J234">
        <f t="shared" ca="1" si="86"/>
        <v>1</v>
      </c>
      <c r="K234">
        <f t="shared" ca="1" si="87"/>
        <v>45968</v>
      </c>
      <c r="L234">
        <f t="shared" ca="1" si="88"/>
        <v>10</v>
      </c>
      <c r="M234" t="str">
        <f t="shared" ca="1" si="89"/>
        <v>NF</v>
      </c>
      <c r="N234">
        <f t="shared" ca="1" si="94"/>
        <v>275808</v>
      </c>
      <c r="O234">
        <f t="shared" ca="1" si="90"/>
        <v>32572.367465600732</v>
      </c>
      <c r="P234">
        <f t="shared" ca="1" si="95"/>
        <v>4154.4149189003829</v>
      </c>
      <c r="Q234">
        <f t="shared" ca="1" si="91"/>
        <v>2914</v>
      </c>
      <c r="R234">
        <f t="shared" ca="1" si="96"/>
        <v>24964.773078078037</v>
      </c>
      <c r="S234">
        <f t="shared" ca="1" si="97"/>
        <v>8481.8856445277361</v>
      </c>
      <c r="T234">
        <f t="shared" ca="1" si="98"/>
        <v>288444.30056342814</v>
      </c>
      <c r="U234">
        <f t="shared" ca="1" si="99"/>
        <v>60451.140543678775</v>
      </c>
      <c r="V234">
        <f t="shared" ca="1" si="100"/>
        <v>227993.16001974937</v>
      </c>
      <c r="X234">
        <f t="shared" ca="1" si="92"/>
        <v>0</v>
      </c>
      <c r="Y234">
        <f t="shared" ca="1" si="93"/>
        <v>1</v>
      </c>
    </row>
    <row r="235" spans="2:25" x14ac:dyDescent="0.35">
      <c r="B235">
        <f t="shared" ca="1" si="78"/>
        <v>2</v>
      </c>
      <c r="C235" t="str">
        <f t="shared" ca="1" si="79"/>
        <v>Woman</v>
      </c>
      <c r="D235">
        <f t="shared" ca="1" si="80"/>
        <v>32</v>
      </c>
      <c r="E235">
        <f t="shared" ca="1" si="81"/>
        <v>5</v>
      </c>
      <c r="F235" t="str">
        <f t="shared" ca="1" si="82"/>
        <v>General work</v>
      </c>
      <c r="G235">
        <f t="shared" ca="1" si="83"/>
        <v>1</v>
      </c>
      <c r="H235" t="str">
        <f t="shared" ca="1" si="84"/>
        <v>High School</v>
      </c>
      <c r="I235">
        <f t="shared" ca="1" si="85"/>
        <v>1</v>
      </c>
      <c r="J235">
        <f t="shared" ca="1" si="86"/>
        <v>3</v>
      </c>
      <c r="K235">
        <f t="shared" ca="1" si="87"/>
        <v>42260</v>
      </c>
      <c r="L235">
        <f t="shared" ca="1" si="88"/>
        <v>13</v>
      </c>
      <c r="M235" t="str">
        <f t="shared" ca="1" si="89"/>
        <v>NS</v>
      </c>
      <c r="N235">
        <f t="shared" ca="1" si="94"/>
        <v>126780</v>
      </c>
      <c r="O235">
        <f t="shared" ca="1" si="90"/>
        <v>98149.973592578259</v>
      </c>
      <c r="P235">
        <f t="shared" ca="1" si="95"/>
        <v>123772.08529053787</v>
      </c>
      <c r="Q235">
        <f t="shared" ca="1" si="91"/>
        <v>100180</v>
      </c>
      <c r="R235">
        <f t="shared" ca="1" si="96"/>
        <v>40771.980679680826</v>
      </c>
      <c r="S235">
        <f t="shared" ca="1" si="97"/>
        <v>44077.806437682557</v>
      </c>
      <c r="T235">
        <f t="shared" ca="1" si="98"/>
        <v>294629.89172822039</v>
      </c>
      <c r="U235">
        <f t="shared" ca="1" si="99"/>
        <v>239101.95427225908</v>
      </c>
      <c r="V235">
        <f t="shared" ca="1" si="100"/>
        <v>55527.937455961306</v>
      </c>
      <c r="X235">
        <f t="shared" ca="1" si="92"/>
        <v>1</v>
      </c>
      <c r="Y235">
        <f t="shared" ca="1" si="93"/>
        <v>0</v>
      </c>
    </row>
    <row r="236" spans="2:25" x14ac:dyDescent="0.35">
      <c r="B236">
        <f t="shared" ca="1" si="78"/>
        <v>2</v>
      </c>
      <c r="C236" t="str">
        <f t="shared" ca="1" si="79"/>
        <v>Woman</v>
      </c>
      <c r="D236">
        <f t="shared" ca="1" si="80"/>
        <v>30</v>
      </c>
      <c r="E236">
        <f t="shared" ca="1" si="81"/>
        <v>2</v>
      </c>
      <c r="F236" t="str">
        <f t="shared" ca="1" si="82"/>
        <v>Construction</v>
      </c>
      <c r="G236">
        <f t="shared" ca="1" si="83"/>
        <v>3</v>
      </c>
      <c r="H236" t="str">
        <f t="shared" ca="1" si="84"/>
        <v>Technical</v>
      </c>
      <c r="I236">
        <f t="shared" ca="1" si="85"/>
        <v>4</v>
      </c>
      <c r="J236">
        <f t="shared" ca="1" si="86"/>
        <v>3</v>
      </c>
      <c r="K236">
        <f t="shared" ca="1" si="87"/>
        <v>60803</v>
      </c>
      <c r="L236">
        <f t="shared" ca="1" si="88"/>
        <v>4</v>
      </c>
      <c r="M236" t="str">
        <f t="shared" ca="1" si="89"/>
        <v>AB</v>
      </c>
      <c r="N236">
        <f t="shared" ca="1" si="94"/>
        <v>182409</v>
      </c>
      <c r="O236">
        <f t="shared" ca="1" si="90"/>
        <v>176682.09524564841</v>
      </c>
      <c r="P236">
        <f t="shared" ca="1" si="95"/>
        <v>104438.56564635879</v>
      </c>
      <c r="Q236">
        <f t="shared" ca="1" si="91"/>
        <v>69571</v>
      </c>
      <c r="R236">
        <f t="shared" ca="1" si="96"/>
        <v>55904.157531323493</v>
      </c>
      <c r="S236">
        <f t="shared" ca="1" si="97"/>
        <v>38473.585936584357</v>
      </c>
      <c r="T236">
        <f t="shared" ca="1" si="98"/>
        <v>325321.1515829431</v>
      </c>
      <c r="U236">
        <f t="shared" ca="1" si="99"/>
        <v>302157.2527769719</v>
      </c>
      <c r="V236">
        <f t="shared" ca="1" si="100"/>
        <v>23163.898805971199</v>
      </c>
      <c r="X236">
        <f t="shared" ca="1" si="92"/>
        <v>0</v>
      </c>
      <c r="Y236">
        <f t="shared" ca="1" si="93"/>
        <v>1</v>
      </c>
    </row>
    <row r="237" spans="2:25" x14ac:dyDescent="0.35">
      <c r="B237">
        <f t="shared" ca="1" si="78"/>
        <v>2</v>
      </c>
      <c r="C237" t="str">
        <f t="shared" ca="1" si="79"/>
        <v>Woman</v>
      </c>
      <c r="D237">
        <f t="shared" ca="1" si="80"/>
        <v>25</v>
      </c>
      <c r="E237">
        <f t="shared" ca="1" si="81"/>
        <v>4</v>
      </c>
      <c r="F237" t="str">
        <f t="shared" ca="1" si="82"/>
        <v>IT</v>
      </c>
      <c r="G237">
        <f t="shared" ca="1" si="83"/>
        <v>1</v>
      </c>
      <c r="H237" t="str">
        <f t="shared" ca="1" si="84"/>
        <v>High School</v>
      </c>
      <c r="I237">
        <f t="shared" ca="1" si="85"/>
        <v>4</v>
      </c>
      <c r="J237">
        <f t="shared" ca="1" si="86"/>
        <v>1</v>
      </c>
      <c r="K237">
        <f t="shared" ca="1" si="87"/>
        <v>61589</v>
      </c>
      <c r="L237">
        <f t="shared" ca="1" si="88"/>
        <v>5</v>
      </c>
      <c r="M237" t="str">
        <f t="shared" ca="1" si="89"/>
        <v>Nunavut</v>
      </c>
      <c r="N237">
        <f t="shared" ca="1" si="94"/>
        <v>369534</v>
      </c>
      <c r="O237">
        <f t="shared" ca="1" si="90"/>
        <v>226898.10619451437</v>
      </c>
      <c r="P237">
        <f t="shared" ca="1" si="95"/>
        <v>36061.901427463643</v>
      </c>
      <c r="Q237">
        <f t="shared" ca="1" si="91"/>
        <v>4899</v>
      </c>
      <c r="R237">
        <f t="shared" ca="1" si="96"/>
        <v>37121.499168728209</v>
      </c>
      <c r="S237">
        <f t="shared" ca="1" si="97"/>
        <v>20066.278442812421</v>
      </c>
      <c r="T237">
        <f t="shared" ca="1" si="98"/>
        <v>425662.17987027607</v>
      </c>
      <c r="U237">
        <f t="shared" ca="1" si="99"/>
        <v>268918.60536324256</v>
      </c>
      <c r="V237">
        <f t="shared" ca="1" si="100"/>
        <v>156743.57450703351</v>
      </c>
      <c r="X237">
        <f t="shared" ca="1" si="92"/>
        <v>0</v>
      </c>
      <c r="Y237">
        <f t="shared" ca="1" si="93"/>
        <v>1</v>
      </c>
    </row>
    <row r="238" spans="2:25" x14ac:dyDescent="0.35">
      <c r="B238">
        <f t="shared" ca="1" si="78"/>
        <v>2</v>
      </c>
      <c r="C238" t="str">
        <f t="shared" ca="1" si="79"/>
        <v>Woman</v>
      </c>
      <c r="D238">
        <f t="shared" ca="1" si="80"/>
        <v>28</v>
      </c>
      <c r="E238">
        <f t="shared" ca="1" si="81"/>
        <v>3</v>
      </c>
      <c r="F238" t="str">
        <f t="shared" ca="1" si="82"/>
        <v>Teaching</v>
      </c>
      <c r="G238">
        <f t="shared" ca="1" si="83"/>
        <v>4</v>
      </c>
      <c r="H238" t="str">
        <f t="shared" ca="1" si="84"/>
        <v>College</v>
      </c>
      <c r="I238">
        <f t="shared" ca="1" si="85"/>
        <v>4</v>
      </c>
      <c r="J238">
        <f t="shared" ca="1" si="86"/>
        <v>2</v>
      </c>
      <c r="K238">
        <f t="shared" ca="1" si="87"/>
        <v>68899</v>
      </c>
      <c r="L238">
        <f t="shared" ca="1" si="88"/>
        <v>4</v>
      </c>
      <c r="M238" t="str">
        <f t="shared" ca="1" si="89"/>
        <v>AB</v>
      </c>
      <c r="N238">
        <f t="shared" ca="1" si="94"/>
        <v>344495</v>
      </c>
      <c r="O238">
        <f t="shared" ca="1" si="90"/>
        <v>276028.93400624976</v>
      </c>
      <c r="P238">
        <f t="shared" ca="1" si="95"/>
        <v>14293.424403905661</v>
      </c>
      <c r="Q238">
        <f t="shared" ca="1" si="91"/>
        <v>12965</v>
      </c>
      <c r="R238">
        <f t="shared" ca="1" si="96"/>
        <v>12187.03496485966</v>
      </c>
      <c r="S238">
        <f t="shared" ca="1" si="97"/>
        <v>17979.204352495737</v>
      </c>
      <c r="T238">
        <f t="shared" ca="1" si="98"/>
        <v>376767.62875640136</v>
      </c>
      <c r="U238">
        <f t="shared" ca="1" si="99"/>
        <v>301180.96897110943</v>
      </c>
      <c r="V238">
        <f t="shared" ca="1" si="100"/>
        <v>75586.659785291937</v>
      </c>
      <c r="X238">
        <f t="shared" ca="1" si="92"/>
        <v>0</v>
      </c>
      <c r="Y238">
        <f t="shared" ca="1" si="93"/>
        <v>1</v>
      </c>
    </row>
    <row r="239" spans="2:25" x14ac:dyDescent="0.35">
      <c r="B239">
        <f t="shared" ca="1" si="78"/>
        <v>2</v>
      </c>
      <c r="C239" t="str">
        <f t="shared" ca="1" si="79"/>
        <v>Woman</v>
      </c>
      <c r="D239">
        <f t="shared" ca="1" si="80"/>
        <v>44</v>
      </c>
      <c r="E239">
        <f t="shared" ca="1" si="81"/>
        <v>6</v>
      </c>
      <c r="F239" t="str">
        <f t="shared" ca="1" si="82"/>
        <v>agricuture</v>
      </c>
      <c r="G239">
        <f t="shared" ca="1" si="83"/>
        <v>5</v>
      </c>
      <c r="H239" t="str">
        <f t="shared" ca="1" si="84"/>
        <v>Other</v>
      </c>
      <c r="I239">
        <f t="shared" ca="1" si="85"/>
        <v>3</v>
      </c>
      <c r="J239">
        <f t="shared" ca="1" si="86"/>
        <v>2</v>
      </c>
      <c r="K239">
        <f t="shared" ca="1" si="87"/>
        <v>87837</v>
      </c>
      <c r="L239">
        <f t="shared" ca="1" si="88"/>
        <v>7</v>
      </c>
      <c r="M239" t="str">
        <f t="shared" ca="1" si="89"/>
        <v>MA</v>
      </c>
      <c r="N239">
        <f t="shared" ca="1" si="94"/>
        <v>527022</v>
      </c>
      <c r="O239">
        <f t="shared" ca="1" si="90"/>
        <v>7298.1634029530569</v>
      </c>
      <c r="P239">
        <f t="shared" ca="1" si="95"/>
        <v>127657.68331711147</v>
      </c>
      <c r="Q239">
        <f t="shared" ca="1" si="91"/>
        <v>115188</v>
      </c>
      <c r="R239">
        <f t="shared" ca="1" si="96"/>
        <v>66926.0222771634</v>
      </c>
      <c r="S239">
        <f t="shared" ca="1" si="97"/>
        <v>8879.8375072026938</v>
      </c>
      <c r="T239">
        <f t="shared" ca="1" si="98"/>
        <v>663559.5208243141</v>
      </c>
      <c r="U239">
        <f t="shared" ca="1" si="99"/>
        <v>189412.18568011647</v>
      </c>
      <c r="V239">
        <f t="shared" ca="1" si="100"/>
        <v>474147.33514419763</v>
      </c>
      <c r="X239">
        <f t="shared" ca="1" si="92"/>
        <v>0</v>
      </c>
      <c r="Y239">
        <f t="shared" ca="1" si="93"/>
        <v>1</v>
      </c>
    </row>
    <row r="240" spans="2:25" x14ac:dyDescent="0.35">
      <c r="B240">
        <f t="shared" ca="1" si="78"/>
        <v>1</v>
      </c>
      <c r="C240" t="str">
        <f t="shared" ca="1" si="79"/>
        <v>Man</v>
      </c>
      <c r="D240">
        <f t="shared" ca="1" si="80"/>
        <v>26</v>
      </c>
      <c r="E240">
        <f t="shared" ca="1" si="81"/>
        <v>2</v>
      </c>
      <c r="F240" t="str">
        <f t="shared" ca="1" si="82"/>
        <v>Construction</v>
      </c>
      <c r="G240">
        <f t="shared" ca="1" si="83"/>
        <v>4</v>
      </c>
      <c r="H240" t="str">
        <f t="shared" ca="1" si="84"/>
        <v>College</v>
      </c>
      <c r="I240">
        <f t="shared" ca="1" si="85"/>
        <v>4</v>
      </c>
      <c r="J240">
        <f t="shared" ca="1" si="86"/>
        <v>3</v>
      </c>
      <c r="K240">
        <f t="shared" ca="1" si="87"/>
        <v>55750</v>
      </c>
      <c r="L240">
        <f t="shared" ca="1" si="88"/>
        <v>2</v>
      </c>
      <c r="M240" t="str">
        <f t="shared" ca="1" si="89"/>
        <v>BC</v>
      </c>
      <c r="N240">
        <f t="shared" ca="1" si="94"/>
        <v>223000</v>
      </c>
      <c r="O240">
        <f t="shared" ca="1" si="90"/>
        <v>216721.60539961603</v>
      </c>
      <c r="P240">
        <f t="shared" ca="1" si="95"/>
        <v>161880.02048101585</v>
      </c>
      <c r="Q240">
        <f t="shared" ca="1" si="91"/>
        <v>35371</v>
      </c>
      <c r="R240">
        <f t="shared" ca="1" si="96"/>
        <v>24936.269156716171</v>
      </c>
      <c r="S240">
        <f t="shared" ca="1" si="97"/>
        <v>58813.342409197277</v>
      </c>
      <c r="T240">
        <f t="shared" ca="1" si="98"/>
        <v>443693.36289021315</v>
      </c>
      <c r="U240">
        <f t="shared" ca="1" si="99"/>
        <v>277028.87455633219</v>
      </c>
      <c r="V240">
        <f t="shared" ca="1" si="100"/>
        <v>166664.48833388096</v>
      </c>
      <c r="X240">
        <f t="shared" ca="1" si="92"/>
        <v>0</v>
      </c>
      <c r="Y240">
        <f t="shared" ca="1" si="93"/>
        <v>1</v>
      </c>
    </row>
    <row r="241" spans="2:25" x14ac:dyDescent="0.35">
      <c r="B241">
        <f t="shared" ca="1" si="78"/>
        <v>2</v>
      </c>
      <c r="C241" t="str">
        <f t="shared" ca="1" si="79"/>
        <v>Woman</v>
      </c>
      <c r="D241">
        <f t="shared" ca="1" si="80"/>
        <v>36</v>
      </c>
      <c r="E241">
        <f t="shared" ca="1" si="81"/>
        <v>4</v>
      </c>
      <c r="F241" t="str">
        <f t="shared" ca="1" si="82"/>
        <v>IT</v>
      </c>
      <c r="G241">
        <f t="shared" ca="1" si="83"/>
        <v>5</v>
      </c>
      <c r="H241" t="str">
        <f t="shared" ca="1" si="84"/>
        <v>Other</v>
      </c>
      <c r="I241">
        <f t="shared" ca="1" si="85"/>
        <v>3</v>
      </c>
      <c r="J241">
        <f t="shared" ca="1" si="86"/>
        <v>1</v>
      </c>
      <c r="K241">
        <f t="shared" ca="1" si="87"/>
        <v>89713</v>
      </c>
      <c r="L241">
        <f t="shared" ca="1" si="88"/>
        <v>1</v>
      </c>
      <c r="M241" t="str">
        <f t="shared" ca="1" si="89"/>
        <v>Yukon</v>
      </c>
      <c r="N241">
        <f t="shared" ca="1" si="94"/>
        <v>448565</v>
      </c>
      <c r="O241">
        <f t="shared" ca="1" si="90"/>
        <v>194033.35261210179</v>
      </c>
      <c r="P241">
        <f t="shared" ca="1" si="95"/>
        <v>78296.053436050177</v>
      </c>
      <c r="Q241">
        <f t="shared" ca="1" si="91"/>
        <v>54091</v>
      </c>
      <c r="R241">
        <f t="shared" ca="1" si="96"/>
        <v>46659.89624025223</v>
      </c>
      <c r="S241">
        <f t="shared" ca="1" si="97"/>
        <v>123148.2851853781</v>
      </c>
      <c r="T241">
        <f t="shared" ca="1" si="98"/>
        <v>650009.33862142824</v>
      </c>
      <c r="U241">
        <f t="shared" ca="1" si="99"/>
        <v>294784.24885235401</v>
      </c>
      <c r="V241">
        <f t="shared" ca="1" si="100"/>
        <v>355225.08976907423</v>
      </c>
      <c r="X241">
        <f t="shared" ca="1" si="92"/>
        <v>1</v>
      </c>
      <c r="Y241">
        <f t="shared" ca="1" si="93"/>
        <v>0</v>
      </c>
    </row>
    <row r="242" spans="2:25" x14ac:dyDescent="0.35">
      <c r="B242">
        <f t="shared" ca="1" si="78"/>
        <v>2</v>
      </c>
      <c r="C242" t="str">
        <f t="shared" ca="1" si="79"/>
        <v>Woman</v>
      </c>
      <c r="D242">
        <f t="shared" ca="1" si="80"/>
        <v>40</v>
      </c>
      <c r="E242">
        <f t="shared" ca="1" si="81"/>
        <v>1</v>
      </c>
      <c r="F242" t="str">
        <f t="shared" ca="1" si="82"/>
        <v>Health</v>
      </c>
      <c r="G242">
        <f t="shared" ca="1" si="83"/>
        <v>5</v>
      </c>
      <c r="H242" t="str">
        <f t="shared" ca="1" si="84"/>
        <v>Other</v>
      </c>
      <c r="I242">
        <f t="shared" ca="1" si="85"/>
        <v>4</v>
      </c>
      <c r="J242">
        <f t="shared" ca="1" si="86"/>
        <v>1</v>
      </c>
      <c r="K242">
        <f t="shared" ca="1" si="87"/>
        <v>85997</v>
      </c>
      <c r="L242">
        <f t="shared" ca="1" si="88"/>
        <v>12</v>
      </c>
      <c r="M242" t="str">
        <f t="shared" ca="1" si="89"/>
        <v>PE</v>
      </c>
      <c r="N242">
        <f t="shared" ca="1" si="94"/>
        <v>429985</v>
      </c>
      <c r="O242">
        <f t="shared" ca="1" si="90"/>
        <v>376417.02030203928</v>
      </c>
      <c r="P242">
        <f t="shared" ca="1" si="95"/>
        <v>46722.359072755309</v>
      </c>
      <c r="Q242">
        <f t="shared" ca="1" si="91"/>
        <v>20129</v>
      </c>
      <c r="R242">
        <f t="shared" ca="1" si="96"/>
        <v>25948.931643274376</v>
      </c>
      <c r="S242">
        <f t="shared" ca="1" si="97"/>
        <v>119539.03130717859</v>
      </c>
      <c r="T242">
        <f t="shared" ca="1" si="98"/>
        <v>596246.39037993387</v>
      </c>
      <c r="U242">
        <f t="shared" ca="1" si="99"/>
        <v>422494.95194531366</v>
      </c>
      <c r="V242">
        <f t="shared" ca="1" si="100"/>
        <v>173751.43843462021</v>
      </c>
      <c r="X242">
        <f t="shared" ca="1" si="92"/>
        <v>0</v>
      </c>
      <c r="Y242">
        <f t="shared" ca="1" si="93"/>
        <v>1</v>
      </c>
    </row>
    <row r="243" spans="2:25" x14ac:dyDescent="0.35">
      <c r="B243">
        <f t="shared" ca="1" si="78"/>
        <v>2</v>
      </c>
      <c r="C243" t="str">
        <f t="shared" ca="1" si="79"/>
        <v>Woman</v>
      </c>
      <c r="D243">
        <f t="shared" ca="1" si="80"/>
        <v>29</v>
      </c>
      <c r="E243">
        <f t="shared" ca="1" si="81"/>
        <v>3</v>
      </c>
      <c r="F243" t="str">
        <f t="shared" ca="1" si="82"/>
        <v>Teaching</v>
      </c>
      <c r="G243">
        <f t="shared" ca="1" si="83"/>
        <v>3</v>
      </c>
      <c r="H243" t="str">
        <f t="shared" ca="1" si="84"/>
        <v>Technical</v>
      </c>
      <c r="I243">
        <f t="shared" ca="1" si="85"/>
        <v>1</v>
      </c>
      <c r="J243">
        <f t="shared" ca="1" si="86"/>
        <v>2</v>
      </c>
      <c r="K243">
        <f t="shared" ca="1" si="87"/>
        <v>28268</v>
      </c>
      <c r="L243">
        <f t="shared" ca="1" si="88"/>
        <v>4</v>
      </c>
      <c r="M243" t="str">
        <f t="shared" ca="1" si="89"/>
        <v>AB</v>
      </c>
      <c r="N243">
        <f t="shared" ca="1" si="94"/>
        <v>141340</v>
      </c>
      <c r="O243">
        <f t="shared" ca="1" si="90"/>
        <v>108174.13809929701</v>
      </c>
      <c r="P243">
        <f t="shared" ca="1" si="95"/>
        <v>12601.016021606818</v>
      </c>
      <c r="Q243">
        <f t="shared" ca="1" si="91"/>
        <v>12484</v>
      </c>
      <c r="R243">
        <f t="shared" ca="1" si="96"/>
        <v>20194.114451232326</v>
      </c>
      <c r="S243">
        <f t="shared" ca="1" si="97"/>
        <v>4848.2320088009164</v>
      </c>
      <c r="T243">
        <f t="shared" ca="1" si="98"/>
        <v>158789.24803040773</v>
      </c>
      <c r="U243">
        <f t="shared" ca="1" si="99"/>
        <v>140852.25255052935</v>
      </c>
      <c r="V243">
        <f t="shared" ca="1" si="100"/>
        <v>17936.995479878387</v>
      </c>
      <c r="X243">
        <f t="shared" ca="1" si="92"/>
        <v>0</v>
      </c>
      <c r="Y243">
        <f t="shared" ca="1" si="93"/>
        <v>1</v>
      </c>
    </row>
    <row r="244" spans="2:25" x14ac:dyDescent="0.35">
      <c r="B244">
        <f t="shared" ca="1" si="78"/>
        <v>1</v>
      </c>
      <c r="C244" t="str">
        <f t="shared" ca="1" si="79"/>
        <v>Man</v>
      </c>
      <c r="D244">
        <f t="shared" ca="1" si="80"/>
        <v>38</v>
      </c>
      <c r="E244">
        <f t="shared" ca="1" si="81"/>
        <v>2</v>
      </c>
      <c r="F244" t="str">
        <f t="shared" ca="1" si="82"/>
        <v>Construction</v>
      </c>
      <c r="G244">
        <f t="shared" ca="1" si="83"/>
        <v>5</v>
      </c>
      <c r="H244" t="str">
        <f t="shared" ca="1" si="84"/>
        <v>Other</v>
      </c>
      <c r="I244">
        <f t="shared" ca="1" si="85"/>
        <v>4</v>
      </c>
      <c r="J244">
        <f t="shared" ca="1" si="86"/>
        <v>2</v>
      </c>
      <c r="K244">
        <f t="shared" ca="1" si="87"/>
        <v>64705</v>
      </c>
      <c r="L244">
        <f t="shared" ca="1" si="88"/>
        <v>10</v>
      </c>
      <c r="M244" t="str">
        <f t="shared" ca="1" si="89"/>
        <v>NF</v>
      </c>
      <c r="N244">
        <f t="shared" ca="1" si="94"/>
        <v>388230</v>
      </c>
      <c r="O244">
        <f t="shared" ca="1" si="90"/>
        <v>354253.74636985653</v>
      </c>
      <c r="P244">
        <f t="shared" ca="1" si="95"/>
        <v>84492.933993397659</v>
      </c>
      <c r="Q244">
        <f t="shared" ca="1" si="91"/>
        <v>16792</v>
      </c>
      <c r="R244">
        <f t="shared" ca="1" si="96"/>
        <v>6598.8507911039751</v>
      </c>
      <c r="S244">
        <f t="shared" ca="1" si="97"/>
        <v>15981.241388947103</v>
      </c>
      <c r="T244">
        <f t="shared" ca="1" si="98"/>
        <v>488704.17538234475</v>
      </c>
      <c r="U244">
        <f t="shared" ca="1" si="99"/>
        <v>377644.59716096049</v>
      </c>
      <c r="V244">
        <f t="shared" ca="1" si="100"/>
        <v>111059.57822138426</v>
      </c>
      <c r="X244">
        <f t="shared" ca="1" si="92"/>
        <v>0</v>
      </c>
      <c r="Y244">
        <f t="shared" ca="1" si="93"/>
        <v>1</v>
      </c>
    </row>
    <row r="245" spans="2:25" x14ac:dyDescent="0.35">
      <c r="B245">
        <f t="shared" ca="1" si="78"/>
        <v>1</v>
      </c>
      <c r="C245" t="str">
        <f t="shared" ca="1" si="79"/>
        <v>Man</v>
      </c>
      <c r="D245">
        <f t="shared" ca="1" si="80"/>
        <v>28</v>
      </c>
      <c r="E245">
        <f t="shared" ca="1" si="81"/>
        <v>4</v>
      </c>
      <c r="F245" t="str">
        <f t="shared" ca="1" si="82"/>
        <v>IT</v>
      </c>
      <c r="G245">
        <f t="shared" ca="1" si="83"/>
        <v>1</v>
      </c>
      <c r="H245" t="str">
        <f t="shared" ca="1" si="84"/>
        <v>High School</v>
      </c>
      <c r="I245">
        <f t="shared" ca="1" si="85"/>
        <v>4</v>
      </c>
      <c r="J245">
        <f t="shared" ca="1" si="86"/>
        <v>1</v>
      </c>
      <c r="K245">
        <f t="shared" ca="1" si="87"/>
        <v>25271</v>
      </c>
      <c r="L245">
        <f t="shared" ca="1" si="88"/>
        <v>9</v>
      </c>
      <c r="M245" t="str">
        <f t="shared" ca="1" si="89"/>
        <v>QC</v>
      </c>
      <c r="N245">
        <f t="shared" ca="1" si="94"/>
        <v>101084</v>
      </c>
      <c r="O245">
        <f t="shared" ca="1" si="90"/>
        <v>60570.022994672727</v>
      </c>
      <c r="P245">
        <f t="shared" ca="1" si="95"/>
        <v>19124.300393836795</v>
      </c>
      <c r="Q245">
        <f t="shared" ca="1" si="91"/>
        <v>13387</v>
      </c>
      <c r="R245">
        <f t="shared" ca="1" si="96"/>
        <v>4871.0548615786474</v>
      </c>
      <c r="S245">
        <f t="shared" ca="1" si="97"/>
        <v>10893.509793034027</v>
      </c>
      <c r="T245">
        <f t="shared" ca="1" si="98"/>
        <v>131101.8101868708</v>
      </c>
      <c r="U245">
        <f t="shared" ca="1" si="99"/>
        <v>78828.077856251388</v>
      </c>
      <c r="V245">
        <f t="shared" ca="1" si="100"/>
        <v>52273.732330619416</v>
      </c>
      <c r="X245">
        <f t="shared" ca="1" si="92"/>
        <v>1</v>
      </c>
      <c r="Y245">
        <f t="shared" ca="1" si="93"/>
        <v>0</v>
      </c>
    </row>
    <row r="246" spans="2:25" x14ac:dyDescent="0.35">
      <c r="B246">
        <f t="shared" ca="1" si="78"/>
        <v>1</v>
      </c>
      <c r="C246" t="str">
        <f t="shared" ca="1" si="79"/>
        <v>Man</v>
      </c>
      <c r="D246">
        <f t="shared" ca="1" si="80"/>
        <v>31</v>
      </c>
      <c r="E246">
        <f t="shared" ca="1" si="81"/>
        <v>1</v>
      </c>
      <c r="F246" t="str">
        <f t="shared" ca="1" si="82"/>
        <v>Health</v>
      </c>
      <c r="G246">
        <f t="shared" ca="1" si="83"/>
        <v>4</v>
      </c>
      <c r="H246" t="str">
        <f t="shared" ca="1" si="84"/>
        <v>College</v>
      </c>
      <c r="I246">
        <f t="shared" ca="1" si="85"/>
        <v>3</v>
      </c>
      <c r="J246">
        <f t="shared" ca="1" si="86"/>
        <v>3</v>
      </c>
      <c r="K246">
        <f t="shared" ca="1" si="87"/>
        <v>86141</v>
      </c>
      <c r="L246">
        <f t="shared" ca="1" si="88"/>
        <v>6</v>
      </c>
      <c r="M246" t="str">
        <f t="shared" ca="1" si="89"/>
        <v>SA</v>
      </c>
      <c r="N246">
        <f t="shared" ca="1" si="94"/>
        <v>344564</v>
      </c>
      <c r="O246">
        <f t="shared" ca="1" si="90"/>
        <v>38397.480720569831</v>
      </c>
      <c r="P246">
        <f t="shared" ca="1" si="95"/>
        <v>28616.68940558824</v>
      </c>
      <c r="Q246">
        <f t="shared" ca="1" si="91"/>
        <v>25573</v>
      </c>
      <c r="R246">
        <f t="shared" ca="1" si="96"/>
        <v>53269.408205411739</v>
      </c>
      <c r="S246">
        <f t="shared" ca="1" si="97"/>
        <v>113741.9780644486</v>
      </c>
      <c r="T246">
        <f t="shared" ca="1" si="98"/>
        <v>486922.66747003689</v>
      </c>
      <c r="U246">
        <f t="shared" ca="1" si="99"/>
        <v>117239.88892598156</v>
      </c>
      <c r="V246">
        <f t="shared" ca="1" si="100"/>
        <v>369682.7785440553</v>
      </c>
      <c r="X246">
        <f t="shared" ca="1" si="92"/>
        <v>1</v>
      </c>
      <c r="Y246">
        <f t="shared" ca="1" si="93"/>
        <v>0</v>
      </c>
    </row>
    <row r="247" spans="2:25" x14ac:dyDescent="0.35">
      <c r="B247">
        <f t="shared" ca="1" si="78"/>
        <v>2</v>
      </c>
      <c r="C247" t="str">
        <f t="shared" ca="1" si="79"/>
        <v>Woman</v>
      </c>
      <c r="D247">
        <f t="shared" ca="1" si="80"/>
        <v>29</v>
      </c>
      <c r="E247">
        <f t="shared" ca="1" si="81"/>
        <v>2</v>
      </c>
      <c r="F247" t="str">
        <f t="shared" ca="1" si="82"/>
        <v>Construction</v>
      </c>
      <c r="G247">
        <f t="shared" ca="1" si="83"/>
        <v>3</v>
      </c>
      <c r="H247" t="str">
        <f t="shared" ca="1" si="84"/>
        <v>Technical</v>
      </c>
      <c r="I247">
        <f t="shared" ca="1" si="85"/>
        <v>1</v>
      </c>
      <c r="J247">
        <f t="shared" ca="1" si="86"/>
        <v>1</v>
      </c>
      <c r="K247">
        <f t="shared" ca="1" si="87"/>
        <v>69939</v>
      </c>
      <c r="L247">
        <f t="shared" ca="1" si="88"/>
        <v>13</v>
      </c>
      <c r="M247" t="str">
        <f t="shared" ca="1" si="89"/>
        <v>NS</v>
      </c>
      <c r="N247">
        <f t="shared" ca="1" si="94"/>
        <v>349695</v>
      </c>
      <c r="O247">
        <f t="shared" ca="1" si="90"/>
        <v>76594.201663958374</v>
      </c>
      <c r="P247">
        <f t="shared" ca="1" si="95"/>
        <v>52311.677134548278</v>
      </c>
      <c r="Q247">
        <f t="shared" ca="1" si="91"/>
        <v>30255</v>
      </c>
      <c r="R247">
        <f t="shared" ca="1" si="96"/>
        <v>46045.031780773621</v>
      </c>
      <c r="S247">
        <f t="shared" ca="1" si="97"/>
        <v>50739.177687358038</v>
      </c>
      <c r="T247">
        <f t="shared" ca="1" si="98"/>
        <v>452745.85482190631</v>
      </c>
      <c r="U247">
        <f t="shared" ca="1" si="99"/>
        <v>152894.233444732</v>
      </c>
      <c r="V247">
        <f t="shared" ca="1" si="100"/>
        <v>299851.62137717428</v>
      </c>
      <c r="X247">
        <f t="shared" ca="1" si="92"/>
        <v>1</v>
      </c>
      <c r="Y247">
        <f t="shared" ca="1" si="93"/>
        <v>0</v>
      </c>
    </row>
    <row r="248" spans="2:25" x14ac:dyDescent="0.35">
      <c r="B248">
        <f t="shared" ca="1" si="78"/>
        <v>1</v>
      </c>
      <c r="C248" t="str">
        <f t="shared" ca="1" si="79"/>
        <v>Man</v>
      </c>
      <c r="D248">
        <f t="shared" ca="1" si="80"/>
        <v>42</v>
      </c>
      <c r="E248">
        <f t="shared" ca="1" si="81"/>
        <v>4</v>
      </c>
      <c r="F248" t="str">
        <f t="shared" ca="1" si="82"/>
        <v>IT</v>
      </c>
      <c r="G248">
        <f t="shared" ca="1" si="83"/>
        <v>5</v>
      </c>
      <c r="H248" t="str">
        <f t="shared" ca="1" si="84"/>
        <v>Other</v>
      </c>
      <c r="I248">
        <f t="shared" ca="1" si="85"/>
        <v>1</v>
      </c>
      <c r="J248">
        <f t="shared" ca="1" si="86"/>
        <v>2</v>
      </c>
      <c r="K248">
        <f t="shared" ca="1" si="87"/>
        <v>46168</v>
      </c>
      <c r="L248">
        <f t="shared" ca="1" si="88"/>
        <v>9</v>
      </c>
      <c r="M248" t="str">
        <f t="shared" ca="1" si="89"/>
        <v>QC</v>
      </c>
      <c r="N248">
        <f t="shared" ca="1" si="94"/>
        <v>184672</v>
      </c>
      <c r="O248">
        <f t="shared" ca="1" si="90"/>
        <v>82759.87295120323</v>
      </c>
      <c r="P248">
        <f t="shared" ca="1" si="95"/>
        <v>71658.686807445745</v>
      </c>
      <c r="Q248">
        <f t="shared" ca="1" si="91"/>
        <v>29945</v>
      </c>
      <c r="R248">
        <f t="shared" ca="1" si="96"/>
        <v>1012.4877297753518</v>
      </c>
      <c r="S248">
        <f t="shared" ca="1" si="97"/>
        <v>15867.634529620867</v>
      </c>
      <c r="T248">
        <f t="shared" ca="1" si="98"/>
        <v>272198.32133706659</v>
      </c>
      <c r="U248">
        <f t="shared" ca="1" si="99"/>
        <v>113717.36068097859</v>
      </c>
      <c r="V248">
        <f t="shared" ca="1" si="100"/>
        <v>158480.96065608802</v>
      </c>
      <c r="X248">
        <f t="shared" ca="1" si="92"/>
        <v>0</v>
      </c>
      <c r="Y248">
        <f t="shared" ca="1" si="93"/>
        <v>1</v>
      </c>
    </row>
    <row r="249" spans="2:25" x14ac:dyDescent="0.35">
      <c r="B249">
        <f t="shared" ca="1" si="78"/>
        <v>2</v>
      </c>
      <c r="C249" t="str">
        <f t="shared" ca="1" si="79"/>
        <v>Woman</v>
      </c>
      <c r="D249">
        <f t="shared" ca="1" si="80"/>
        <v>39</v>
      </c>
      <c r="E249">
        <f t="shared" ca="1" si="81"/>
        <v>1</v>
      </c>
      <c r="F249" t="str">
        <f t="shared" ca="1" si="82"/>
        <v>Health</v>
      </c>
      <c r="G249">
        <f t="shared" ca="1" si="83"/>
        <v>1</v>
      </c>
      <c r="H249" t="str">
        <f t="shared" ca="1" si="84"/>
        <v>High School</v>
      </c>
      <c r="I249">
        <f t="shared" ca="1" si="85"/>
        <v>4</v>
      </c>
      <c r="J249">
        <f t="shared" ca="1" si="86"/>
        <v>1</v>
      </c>
      <c r="K249">
        <f t="shared" ca="1" si="87"/>
        <v>55176</v>
      </c>
      <c r="L249">
        <f t="shared" ca="1" si="88"/>
        <v>1</v>
      </c>
      <c r="M249" t="str">
        <f t="shared" ca="1" si="89"/>
        <v>Yukon</v>
      </c>
      <c r="N249">
        <f t="shared" ca="1" si="94"/>
        <v>331056</v>
      </c>
      <c r="O249">
        <f t="shared" ca="1" si="90"/>
        <v>63841.755550679634</v>
      </c>
      <c r="P249">
        <f t="shared" ca="1" si="95"/>
        <v>14671.090831856887</v>
      </c>
      <c r="Q249">
        <f t="shared" ca="1" si="91"/>
        <v>1519</v>
      </c>
      <c r="R249">
        <f t="shared" ca="1" si="96"/>
        <v>27440.024638056046</v>
      </c>
      <c r="S249">
        <f t="shared" ca="1" si="97"/>
        <v>38199.247355660642</v>
      </c>
      <c r="T249">
        <f t="shared" ca="1" si="98"/>
        <v>383926.33818751754</v>
      </c>
      <c r="U249">
        <f t="shared" ca="1" si="99"/>
        <v>92800.780188735676</v>
      </c>
      <c r="V249">
        <f t="shared" ca="1" si="100"/>
        <v>291125.55799878185</v>
      </c>
      <c r="X249">
        <f t="shared" ca="1" si="92"/>
        <v>1</v>
      </c>
      <c r="Y249">
        <f t="shared" ca="1" si="93"/>
        <v>0</v>
      </c>
    </row>
    <row r="250" spans="2:25" x14ac:dyDescent="0.35">
      <c r="B250">
        <f t="shared" ca="1" si="78"/>
        <v>1</v>
      </c>
      <c r="C250" t="str">
        <f t="shared" ca="1" si="79"/>
        <v>Man</v>
      </c>
      <c r="D250">
        <f t="shared" ca="1" si="80"/>
        <v>39</v>
      </c>
      <c r="E250">
        <f t="shared" ca="1" si="81"/>
        <v>1</v>
      </c>
      <c r="F250" t="str">
        <f t="shared" ca="1" si="82"/>
        <v>Health</v>
      </c>
      <c r="G250">
        <f t="shared" ca="1" si="83"/>
        <v>1</v>
      </c>
      <c r="H250" t="str">
        <f t="shared" ca="1" si="84"/>
        <v>High School</v>
      </c>
      <c r="I250">
        <f t="shared" ca="1" si="85"/>
        <v>4</v>
      </c>
      <c r="J250">
        <f t="shared" ca="1" si="86"/>
        <v>3</v>
      </c>
      <c r="K250">
        <f t="shared" ca="1" si="87"/>
        <v>51794</v>
      </c>
      <c r="L250">
        <f t="shared" ca="1" si="88"/>
        <v>7</v>
      </c>
      <c r="M250" t="str">
        <f t="shared" ca="1" si="89"/>
        <v>MA</v>
      </c>
      <c r="N250">
        <f t="shared" ca="1" si="94"/>
        <v>207176</v>
      </c>
      <c r="O250">
        <f t="shared" ca="1" si="90"/>
        <v>63523.158998070299</v>
      </c>
      <c r="P250">
        <f t="shared" ca="1" si="95"/>
        <v>139192.2601239722</v>
      </c>
      <c r="Q250">
        <f t="shared" ca="1" si="91"/>
        <v>122222</v>
      </c>
      <c r="R250">
        <f t="shared" ca="1" si="96"/>
        <v>34538.12835960291</v>
      </c>
      <c r="S250">
        <f t="shared" ca="1" si="97"/>
        <v>42008.843413895447</v>
      </c>
      <c r="T250">
        <f t="shared" ca="1" si="98"/>
        <v>388377.10353786766</v>
      </c>
      <c r="U250">
        <f t="shared" ca="1" si="99"/>
        <v>220283.28735767319</v>
      </c>
      <c r="V250">
        <f t="shared" ca="1" si="100"/>
        <v>168093.81618019447</v>
      </c>
      <c r="X250">
        <f t="shared" ca="1" si="92"/>
        <v>0</v>
      </c>
      <c r="Y250">
        <f t="shared" ca="1" si="93"/>
        <v>1</v>
      </c>
    </row>
    <row r="251" spans="2:25" x14ac:dyDescent="0.35">
      <c r="B251">
        <f t="shared" ca="1" si="78"/>
        <v>2</v>
      </c>
      <c r="C251" t="str">
        <f t="shared" ca="1" si="79"/>
        <v>Woman</v>
      </c>
      <c r="D251">
        <f t="shared" ca="1" si="80"/>
        <v>28</v>
      </c>
      <c r="E251">
        <f t="shared" ca="1" si="81"/>
        <v>1</v>
      </c>
      <c r="F251" t="str">
        <f t="shared" ca="1" si="82"/>
        <v>Health</v>
      </c>
      <c r="G251">
        <f t="shared" ca="1" si="83"/>
        <v>3</v>
      </c>
      <c r="H251" t="str">
        <f t="shared" ca="1" si="84"/>
        <v>Technical</v>
      </c>
      <c r="I251">
        <f t="shared" ca="1" si="85"/>
        <v>2</v>
      </c>
      <c r="J251">
        <f t="shared" ca="1" si="86"/>
        <v>1</v>
      </c>
      <c r="K251">
        <f t="shared" ca="1" si="87"/>
        <v>85002</v>
      </c>
      <c r="L251">
        <f t="shared" ca="1" si="88"/>
        <v>11</v>
      </c>
      <c r="M251" t="str">
        <f t="shared" ca="1" si="89"/>
        <v>NB</v>
      </c>
      <c r="N251">
        <f t="shared" ca="1" si="94"/>
        <v>425010</v>
      </c>
      <c r="O251">
        <f t="shared" ca="1" si="90"/>
        <v>291730.19032933336</v>
      </c>
      <c r="P251">
        <f t="shared" ca="1" si="95"/>
        <v>84448.205883894683</v>
      </c>
      <c r="Q251">
        <f t="shared" ca="1" si="91"/>
        <v>62512</v>
      </c>
      <c r="R251">
        <f t="shared" ca="1" si="96"/>
        <v>72657.765698454532</v>
      </c>
      <c r="S251">
        <f t="shared" ca="1" si="97"/>
        <v>55559.774112928812</v>
      </c>
      <c r="T251">
        <f t="shared" ca="1" si="98"/>
        <v>565017.97999682347</v>
      </c>
      <c r="U251">
        <f t="shared" ca="1" si="99"/>
        <v>426899.95602778788</v>
      </c>
      <c r="V251">
        <f t="shared" ca="1" si="100"/>
        <v>138118.0239690356</v>
      </c>
      <c r="X251">
        <f t="shared" ca="1" si="92"/>
        <v>1</v>
      </c>
      <c r="Y251">
        <f t="shared" ca="1" si="93"/>
        <v>0</v>
      </c>
    </row>
    <row r="252" spans="2:25" x14ac:dyDescent="0.35">
      <c r="B252">
        <f t="shared" ca="1" si="78"/>
        <v>2</v>
      </c>
      <c r="C252" t="str">
        <f t="shared" ca="1" si="79"/>
        <v>Woman</v>
      </c>
      <c r="D252">
        <f t="shared" ca="1" si="80"/>
        <v>28</v>
      </c>
      <c r="E252">
        <f t="shared" ca="1" si="81"/>
        <v>1</v>
      </c>
      <c r="F252" t="str">
        <f t="shared" ca="1" si="82"/>
        <v>Health</v>
      </c>
      <c r="G252">
        <f t="shared" ca="1" si="83"/>
        <v>4</v>
      </c>
      <c r="H252" t="str">
        <f t="shared" ca="1" si="84"/>
        <v>College</v>
      </c>
      <c r="I252">
        <f t="shared" ca="1" si="85"/>
        <v>3</v>
      </c>
      <c r="J252">
        <f t="shared" ca="1" si="86"/>
        <v>1</v>
      </c>
      <c r="K252">
        <f t="shared" ca="1" si="87"/>
        <v>81081</v>
      </c>
      <c r="L252">
        <f t="shared" ca="1" si="88"/>
        <v>1</v>
      </c>
      <c r="M252" t="str">
        <f t="shared" ca="1" si="89"/>
        <v>Yukon</v>
      </c>
      <c r="N252">
        <f t="shared" ca="1" si="94"/>
        <v>405405</v>
      </c>
      <c r="O252">
        <f t="shared" ca="1" si="90"/>
        <v>40259.798590553866</v>
      </c>
      <c r="P252">
        <f t="shared" ca="1" si="95"/>
        <v>71563.669778096562</v>
      </c>
      <c r="Q252">
        <f t="shared" ca="1" si="91"/>
        <v>69384</v>
      </c>
      <c r="R252">
        <f t="shared" ca="1" si="96"/>
        <v>48279.284754493274</v>
      </c>
      <c r="S252">
        <f t="shared" ca="1" si="97"/>
        <v>51451.930615551741</v>
      </c>
      <c r="T252">
        <f t="shared" ca="1" si="98"/>
        <v>528420.60039364826</v>
      </c>
      <c r="U252">
        <f t="shared" ca="1" si="99"/>
        <v>157923.08334504714</v>
      </c>
      <c r="V252">
        <f t="shared" ca="1" si="100"/>
        <v>370497.51704860112</v>
      </c>
      <c r="X252">
        <f t="shared" ca="1" si="92"/>
        <v>0</v>
      </c>
      <c r="Y252">
        <f t="shared" ca="1" si="93"/>
        <v>1</v>
      </c>
    </row>
    <row r="253" spans="2:25" x14ac:dyDescent="0.35">
      <c r="B253">
        <f t="shared" ca="1" si="78"/>
        <v>2</v>
      </c>
      <c r="C253" t="str">
        <f t="shared" ca="1" si="79"/>
        <v>Woman</v>
      </c>
      <c r="D253">
        <f t="shared" ca="1" si="80"/>
        <v>26</v>
      </c>
      <c r="E253">
        <f t="shared" ca="1" si="81"/>
        <v>5</v>
      </c>
      <c r="F253" t="str">
        <f t="shared" ca="1" si="82"/>
        <v>General work</v>
      </c>
      <c r="G253">
        <f t="shared" ca="1" si="83"/>
        <v>1</v>
      </c>
      <c r="H253" t="str">
        <f t="shared" ca="1" si="84"/>
        <v>High School</v>
      </c>
      <c r="I253">
        <f t="shared" ca="1" si="85"/>
        <v>1</v>
      </c>
      <c r="J253">
        <f t="shared" ca="1" si="86"/>
        <v>2</v>
      </c>
      <c r="K253">
        <f t="shared" ca="1" si="87"/>
        <v>31704</v>
      </c>
      <c r="L253">
        <f t="shared" ca="1" si="88"/>
        <v>8</v>
      </c>
      <c r="M253" t="str">
        <f t="shared" ca="1" si="89"/>
        <v>ON</v>
      </c>
      <c r="N253">
        <f t="shared" ca="1" si="94"/>
        <v>95112</v>
      </c>
      <c r="O253">
        <f t="shared" ca="1" si="90"/>
        <v>79846.359486052635</v>
      </c>
      <c r="P253">
        <f t="shared" ca="1" si="95"/>
        <v>52625.336695561658</v>
      </c>
      <c r="Q253">
        <f t="shared" ca="1" si="91"/>
        <v>13225</v>
      </c>
      <c r="R253">
        <f t="shared" ca="1" si="96"/>
        <v>21465.064279640144</v>
      </c>
      <c r="S253">
        <f t="shared" ca="1" si="97"/>
        <v>35851.835846383503</v>
      </c>
      <c r="T253">
        <f t="shared" ca="1" si="98"/>
        <v>183589.17254194515</v>
      </c>
      <c r="U253">
        <f t="shared" ca="1" si="99"/>
        <v>114536.42376569277</v>
      </c>
      <c r="V253">
        <f t="shared" ca="1" si="100"/>
        <v>69052.748776252382</v>
      </c>
      <c r="X253">
        <f t="shared" ca="1" si="92"/>
        <v>0</v>
      </c>
      <c r="Y253">
        <f t="shared" ca="1" si="93"/>
        <v>1</v>
      </c>
    </row>
    <row r="254" spans="2:25" x14ac:dyDescent="0.35">
      <c r="B254">
        <f t="shared" ca="1" si="78"/>
        <v>2</v>
      </c>
      <c r="C254" t="str">
        <f t="shared" ca="1" si="79"/>
        <v>Woman</v>
      </c>
      <c r="D254">
        <f t="shared" ca="1" si="80"/>
        <v>32</v>
      </c>
      <c r="E254">
        <f t="shared" ca="1" si="81"/>
        <v>5</v>
      </c>
      <c r="F254" t="str">
        <f t="shared" ca="1" si="82"/>
        <v>General work</v>
      </c>
      <c r="G254">
        <f t="shared" ca="1" si="83"/>
        <v>3</v>
      </c>
      <c r="H254" t="str">
        <f t="shared" ca="1" si="84"/>
        <v>Technical</v>
      </c>
      <c r="I254">
        <f t="shared" ca="1" si="85"/>
        <v>4</v>
      </c>
      <c r="J254">
        <f t="shared" ca="1" si="86"/>
        <v>1</v>
      </c>
      <c r="K254">
        <f t="shared" ca="1" si="87"/>
        <v>74187</v>
      </c>
      <c r="L254">
        <f t="shared" ca="1" si="88"/>
        <v>4</v>
      </c>
      <c r="M254" t="str">
        <f t="shared" ca="1" si="89"/>
        <v>AB</v>
      </c>
      <c r="N254">
        <f t="shared" ca="1" si="94"/>
        <v>296748</v>
      </c>
      <c r="O254">
        <f t="shared" ca="1" si="90"/>
        <v>236727.61783897271</v>
      </c>
      <c r="P254">
        <f t="shared" ca="1" si="95"/>
        <v>72917.100347928092</v>
      </c>
      <c r="Q254">
        <f t="shared" ca="1" si="91"/>
        <v>38439</v>
      </c>
      <c r="R254">
        <f t="shared" ca="1" si="96"/>
        <v>32833.235402437218</v>
      </c>
      <c r="S254">
        <f t="shared" ca="1" si="97"/>
        <v>1741.1901476990638</v>
      </c>
      <c r="T254">
        <f t="shared" ca="1" si="98"/>
        <v>371406.29049562721</v>
      </c>
      <c r="U254">
        <f t="shared" ca="1" si="99"/>
        <v>307999.85324140993</v>
      </c>
      <c r="V254">
        <f t="shared" ca="1" si="100"/>
        <v>63406.437254217279</v>
      </c>
      <c r="X254">
        <f t="shared" ca="1" si="92"/>
        <v>0</v>
      </c>
      <c r="Y254">
        <f t="shared" ca="1" si="93"/>
        <v>1</v>
      </c>
    </row>
    <row r="255" spans="2:25" x14ac:dyDescent="0.35">
      <c r="B255">
        <f t="shared" ca="1" si="78"/>
        <v>2</v>
      </c>
      <c r="C255" t="str">
        <f t="shared" ca="1" si="79"/>
        <v>Woman</v>
      </c>
      <c r="D255">
        <f t="shared" ca="1" si="80"/>
        <v>38</v>
      </c>
      <c r="E255">
        <f t="shared" ca="1" si="81"/>
        <v>3</v>
      </c>
      <c r="F255" t="str">
        <f t="shared" ca="1" si="82"/>
        <v>Teaching</v>
      </c>
      <c r="G255">
        <f t="shared" ca="1" si="83"/>
        <v>1</v>
      </c>
      <c r="H255" t="str">
        <f t="shared" ca="1" si="84"/>
        <v>High School</v>
      </c>
      <c r="I255">
        <f t="shared" ca="1" si="85"/>
        <v>1</v>
      </c>
      <c r="J255">
        <f t="shared" ca="1" si="86"/>
        <v>1</v>
      </c>
      <c r="K255">
        <f t="shared" ca="1" si="87"/>
        <v>60718</v>
      </c>
      <c r="L255">
        <f t="shared" ca="1" si="88"/>
        <v>2</v>
      </c>
      <c r="M255" t="str">
        <f t="shared" ca="1" si="89"/>
        <v>BC</v>
      </c>
      <c r="N255">
        <f t="shared" ca="1" si="94"/>
        <v>303590</v>
      </c>
      <c r="O255">
        <f t="shared" ca="1" si="90"/>
        <v>215939.45466690671</v>
      </c>
      <c r="P255">
        <f t="shared" ca="1" si="95"/>
        <v>43003.238409410667</v>
      </c>
      <c r="Q255">
        <f t="shared" ca="1" si="91"/>
        <v>28508</v>
      </c>
      <c r="R255">
        <f t="shared" ca="1" si="96"/>
        <v>44057.951115725307</v>
      </c>
      <c r="S255">
        <f t="shared" ca="1" si="97"/>
        <v>63909.235935336896</v>
      </c>
      <c r="T255">
        <f t="shared" ca="1" si="98"/>
        <v>410502.47434474761</v>
      </c>
      <c r="U255">
        <f t="shared" ca="1" si="99"/>
        <v>288505.40578263201</v>
      </c>
      <c r="V255">
        <f t="shared" ca="1" si="100"/>
        <v>121997.0685621156</v>
      </c>
      <c r="X255">
        <f t="shared" ca="1" si="92"/>
        <v>0</v>
      </c>
      <c r="Y255">
        <f t="shared" ca="1" si="93"/>
        <v>1</v>
      </c>
    </row>
    <row r="256" spans="2:25" x14ac:dyDescent="0.35">
      <c r="B256">
        <f t="shared" ca="1" si="78"/>
        <v>2</v>
      </c>
      <c r="C256" t="str">
        <f t="shared" ca="1" si="79"/>
        <v>Woman</v>
      </c>
      <c r="D256">
        <f t="shared" ca="1" si="80"/>
        <v>45</v>
      </c>
      <c r="E256">
        <f t="shared" ca="1" si="81"/>
        <v>1</v>
      </c>
      <c r="F256" t="str">
        <f t="shared" ca="1" si="82"/>
        <v>Health</v>
      </c>
      <c r="G256">
        <f t="shared" ca="1" si="83"/>
        <v>2</v>
      </c>
      <c r="H256" t="str">
        <f t="shared" ca="1" si="84"/>
        <v>University</v>
      </c>
      <c r="I256">
        <f t="shared" ca="1" si="85"/>
        <v>2</v>
      </c>
      <c r="J256">
        <f t="shared" ca="1" si="86"/>
        <v>3</v>
      </c>
      <c r="K256">
        <f t="shared" ca="1" si="87"/>
        <v>64486</v>
      </c>
      <c r="L256">
        <f t="shared" ca="1" si="88"/>
        <v>8</v>
      </c>
      <c r="M256" t="str">
        <f t="shared" ca="1" si="89"/>
        <v>ON</v>
      </c>
      <c r="N256">
        <f t="shared" ca="1" si="94"/>
        <v>193458</v>
      </c>
      <c r="O256">
        <f t="shared" ca="1" si="90"/>
        <v>30189.320157973758</v>
      </c>
      <c r="P256">
        <f t="shared" ca="1" si="95"/>
        <v>154451.94639229329</v>
      </c>
      <c r="Q256">
        <f t="shared" ca="1" si="91"/>
        <v>142525</v>
      </c>
      <c r="R256">
        <f t="shared" ca="1" si="96"/>
        <v>43683.279490139095</v>
      </c>
      <c r="S256">
        <f t="shared" ca="1" si="97"/>
        <v>9638.6496894573993</v>
      </c>
      <c r="T256">
        <f t="shared" ca="1" si="98"/>
        <v>357548.5960817507</v>
      </c>
      <c r="U256">
        <f t="shared" ca="1" si="99"/>
        <v>216397.59964811287</v>
      </c>
      <c r="V256">
        <f t="shared" ca="1" si="100"/>
        <v>141150.99643363783</v>
      </c>
      <c r="X256">
        <f t="shared" ca="1" si="92"/>
        <v>0</v>
      </c>
      <c r="Y256">
        <f t="shared" ca="1" si="93"/>
        <v>1</v>
      </c>
    </row>
    <row r="257" spans="2:25" x14ac:dyDescent="0.35">
      <c r="B257">
        <f t="shared" ca="1" si="78"/>
        <v>1</v>
      </c>
      <c r="C257" t="str">
        <f t="shared" ca="1" si="79"/>
        <v>Man</v>
      </c>
      <c r="D257">
        <f t="shared" ca="1" si="80"/>
        <v>37</v>
      </c>
      <c r="E257">
        <f t="shared" ca="1" si="81"/>
        <v>2</v>
      </c>
      <c r="F257" t="str">
        <f t="shared" ca="1" si="82"/>
        <v>Construction</v>
      </c>
      <c r="G257">
        <f t="shared" ca="1" si="83"/>
        <v>2</v>
      </c>
      <c r="H257" t="str">
        <f t="shared" ca="1" si="84"/>
        <v>University</v>
      </c>
      <c r="I257">
        <f t="shared" ca="1" si="85"/>
        <v>4</v>
      </c>
      <c r="J257">
        <f t="shared" ca="1" si="86"/>
        <v>1</v>
      </c>
      <c r="K257">
        <f t="shared" ca="1" si="87"/>
        <v>77652</v>
      </c>
      <c r="L257">
        <f t="shared" ca="1" si="88"/>
        <v>5</v>
      </c>
      <c r="M257" t="str">
        <f t="shared" ca="1" si="89"/>
        <v>Nunavut</v>
      </c>
      <c r="N257">
        <f t="shared" ca="1" si="94"/>
        <v>310608</v>
      </c>
      <c r="O257">
        <f t="shared" ca="1" si="90"/>
        <v>115801.69533184149</v>
      </c>
      <c r="P257">
        <f t="shared" ca="1" si="95"/>
        <v>18787.153768946726</v>
      </c>
      <c r="Q257">
        <f t="shared" ca="1" si="91"/>
        <v>13750</v>
      </c>
      <c r="R257">
        <f t="shared" ca="1" si="96"/>
        <v>55525.186670486473</v>
      </c>
      <c r="S257">
        <f t="shared" ca="1" si="97"/>
        <v>83072.327204396031</v>
      </c>
      <c r="T257">
        <f t="shared" ca="1" si="98"/>
        <v>412467.48097334272</v>
      </c>
      <c r="U257">
        <f t="shared" ca="1" si="99"/>
        <v>185076.88200232797</v>
      </c>
      <c r="V257">
        <f t="shared" ca="1" si="100"/>
        <v>227390.59897101476</v>
      </c>
      <c r="X257">
        <f t="shared" ca="1" si="92"/>
        <v>0</v>
      </c>
      <c r="Y257">
        <f t="shared" ca="1" si="93"/>
        <v>1</v>
      </c>
    </row>
    <row r="258" spans="2:25" x14ac:dyDescent="0.35">
      <c r="B258">
        <f t="shared" ca="1" si="78"/>
        <v>1</v>
      </c>
      <c r="C258" t="str">
        <f t="shared" ca="1" si="79"/>
        <v>Man</v>
      </c>
      <c r="D258">
        <f t="shared" ca="1" si="80"/>
        <v>28</v>
      </c>
      <c r="E258">
        <f t="shared" ca="1" si="81"/>
        <v>2</v>
      </c>
      <c r="F258" t="str">
        <f t="shared" ca="1" si="82"/>
        <v>Construction</v>
      </c>
      <c r="G258">
        <f t="shared" ca="1" si="83"/>
        <v>5</v>
      </c>
      <c r="H258" t="str">
        <f t="shared" ca="1" si="84"/>
        <v>Other</v>
      </c>
      <c r="I258">
        <f t="shared" ca="1" si="85"/>
        <v>1</v>
      </c>
      <c r="J258">
        <f t="shared" ca="1" si="86"/>
        <v>3</v>
      </c>
      <c r="K258">
        <f t="shared" ca="1" si="87"/>
        <v>55375</v>
      </c>
      <c r="L258">
        <f t="shared" ca="1" si="88"/>
        <v>8</v>
      </c>
      <c r="M258" t="str">
        <f t="shared" ca="1" si="89"/>
        <v>ON</v>
      </c>
      <c r="N258">
        <f t="shared" ca="1" si="94"/>
        <v>276875</v>
      </c>
      <c r="O258">
        <f t="shared" ca="1" si="90"/>
        <v>53609.84022473386</v>
      </c>
      <c r="P258">
        <f t="shared" ca="1" si="95"/>
        <v>145504.94658372138</v>
      </c>
      <c r="Q258">
        <f t="shared" ca="1" si="91"/>
        <v>122557</v>
      </c>
      <c r="R258">
        <f t="shared" ca="1" si="96"/>
        <v>24514.561451595273</v>
      </c>
      <c r="S258">
        <f t="shared" ca="1" si="97"/>
        <v>45923.545851163384</v>
      </c>
      <c r="T258">
        <f t="shared" ca="1" si="98"/>
        <v>468303.49243488477</v>
      </c>
      <c r="U258">
        <f t="shared" ca="1" si="99"/>
        <v>200681.40167632914</v>
      </c>
      <c r="V258">
        <f t="shared" ca="1" si="100"/>
        <v>267622.09075855563</v>
      </c>
      <c r="X258">
        <f t="shared" ca="1" si="92"/>
        <v>1</v>
      </c>
      <c r="Y258">
        <f t="shared" ca="1" si="93"/>
        <v>0</v>
      </c>
    </row>
    <row r="259" spans="2:25" x14ac:dyDescent="0.35">
      <c r="B259">
        <f t="shared" ca="1" si="78"/>
        <v>2</v>
      </c>
      <c r="C259" t="str">
        <f t="shared" ca="1" si="79"/>
        <v>Woman</v>
      </c>
      <c r="D259">
        <f t="shared" ca="1" si="80"/>
        <v>39</v>
      </c>
      <c r="E259">
        <f t="shared" ca="1" si="81"/>
        <v>5</v>
      </c>
      <c r="F259" t="str">
        <f t="shared" ca="1" si="82"/>
        <v>General work</v>
      </c>
      <c r="G259">
        <f t="shared" ca="1" si="83"/>
        <v>5</v>
      </c>
      <c r="H259" t="str">
        <f t="shared" ca="1" si="84"/>
        <v>Other</v>
      </c>
      <c r="I259">
        <f t="shared" ca="1" si="85"/>
        <v>2</v>
      </c>
      <c r="J259">
        <f t="shared" ca="1" si="86"/>
        <v>1</v>
      </c>
      <c r="K259">
        <f t="shared" ca="1" si="87"/>
        <v>41067</v>
      </c>
      <c r="L259">
        <f t="shared" ca="1" si="88"/>
        <v>12</v>
      </c>
      <c r="M259" t="str">
        <f t="shared" ca="1" si="89"/>
        <v>PE</v>
      </c>
      <c r="N259">
        <f t="shared" ca="1" si="94"/>
        <v>164268</v>
      </c>
      <c r="O259">
        <f t="shared" ca="1" si="90"/>
        <v>132348.80283027797</v>
      </c>
      <c r="P259">
        <f t="shared" ca="1" si="95"/>
        <v>25167.469426481643</v>
      </c>
      <c r="Q259">
        <f t="shared" ca="1" si="91"/>
        <v>5283</v>
      </c>
      <c r="R259">
        <f t="shared" ca="1" si="96"/>
        <v>17082.725657954306</v>
      </c>
      <c r="S259">
        <f t="shared" ca="1" si="97"/>
        <v>37069.323633710381</v>
      </c>
      <c r="T259">
        <f t="shared" ca="1" si="98"/>
        <v>226504.79306019202</v>
      </c>
      <c r="U259">
        <f t="shared" ca="1" si="99"/>
        <v>154714.52848823229</v>
      </c>
      <c r="V259">
        <f t="shared" ca="1" si="100"/>
        <v>71790.264571959735</v>
      </c>
      <c r="X259">
        <f t="shared" ca="1" si="92"/>
        <v>1</v>
      </c>
      <c r="Y259">
        <f t="shared" ca="1" si="93"/>
        <v>0</v>
      </c>
    </row>
    <row r="260" spans="2:25" x14ac:dyDescent="0.35">
      <c r="B260">
        <f t="shared" ca="1" si="78"/>
        <v>2</v>
      </c>
      <c r="C260" t="str">
        <f t="shared" ca="1" si="79"/>
        <v>Woman</v>
      </c>
      <c r="D260">
        <f t="shared" ca="1" si="80"/>
        <v>45</v>
      </c>
      <c r="E260">
        <f t="shared" ca="1" si="81"/>
        <v>4</v>
      </c>
      <c r="F260" t="str">
        <f t="shared" ca="1" si="82"/>
        <v>IT</v>
      </c>
      <c r="G260">
        <f t="shared" ca="1" si="83"/>
        <v>5</v>
      </c>
      <c r="H260" t="str">
        <f t="shared" ca="1" si="84"/>
        <v>Other</v>
      </c>
      <c r="I260">
        <f t="shared" ca="1" si="85"/>
        <v>4</v>
      </c>
      <c r="J260">
        <f t="shared" ca="1" si="86"/>
        <v>2</v>
      </c>
      <c r="K260">
        <f t="shared" ca="1" si="87"/>
        <v>42393</v>
      </c>
      <c r="L260">
        <f t="shared" ca="1" si="88"/>
        <v>13</v>
      </c>
      <c r="M260" t="str">
        <f t="shared" ca="1" si="89"/>
        <v>NS</v>
      </c>
      <c r="N260">
        <f t="shared" ca="1" si="94"/>
        <v>127179</v>
      </c>
      <c r="O260">
        <f t="shared" ca="1" si="90"/>
        <v>23721.591379318623</v>
      </c>
      <c r="P260">
        <f t="shared" ca="1" si="95"/>
        <v>60717.375183158889</v>
      </c>
      <c r="Q260">
        <f t="shared" ca="1" si="91"/>
        <v>3633</v>
      </c>
      <c r="R260">
        <f t="shared" ca="1" si="96"/>
        <v>29650.897612538676</v>
      </c>
      <c r="S260">
        <f t="shared" ca="1" si="97"/>
        <v>17090.262137347028</v>
      </c>
      <c r="T260">
        <f t="shared" ca="1" si="98"/>
        <v>204986.63732050592</v>
      </c>
      <c r="U260">
        <f t="shared" ca="1" si="99"/>
        <v>57005.488991857303</v>
      </c>
      <c r="V260">
        <f t="shared" ca="1" si="100"/>
        <v>147981.14832864862</v>
      </c>
      <c r="X260">
        <f t="shared" ca="1" si="92"/>
        <v>0</v>
      </c>
      <c r="Y260">
        <f t="shared" ca="1" si="93"/>
        <v>1</v>
      </c>
    </row>
    <row r="261" spans="2:25" x14ac:dyDescent="0.35">
      <c r="B261">
        <f t="shared" ref="B261:B324" ca="1" si="101">RANDBETWEEN(1,2)</f>
        <v>2</v>
      </c>
      <c r="C261" t="str">
        <f t="shared" ref="C261:C324" ca="1" si="102">IF(B261=1,"Man", "Woman")</f>
        <v>Woman</v>
      </c>
      <c r="D261">
        <f t="shared" ref="D261:D324" ca="1" si="103">RANDBETWEEN(25,45)</f>
        <v>25</v>
      </c>
      <c r="E261">
        <f t="shared" ref="E261:E324" ca="1" si="104">RANDBETWEEN(1,6)</f>
        <v>1</v>
      </c>
      <c r="F261" t="str">
        <f t="shared" ref="F261:F324" ca="1" si="105">VLOOKUP(E261,$AA$4:$AB$9,2)</f>
        <v>Health</v>
      </c>
      <c r="G261">
        <f t="shared" ref="G261:G324" ca="1" si="106">RANDBETWEEN(1,5)</f>
        <v>4</v>
      </c>
      <c r="H261" t="str">
        <f t="shared" ref="H261:H324" ca="1" si="107">VLOOKUP(G261,$AA$11:$AB$15,2)</f>
        <v>College</v>
      </c>
      <c r="I261">
        <f t="shared" ref="I261:I324" ca="1" si="108">RANDBETWEEN(1,4)</f>
        <v>2</v>
      </c>
      <c r="J261">
        <f t="shared" ref="J261:J324" ca="1" si="109">RANDBETWEEN(1,3)</f>
        <v>3</v>
      </c>
      <c r="K261">
        <f t="shared" ref="K261:K324" ca="1" si="110">RANDBETWEEN(25000,90000)</f>
        <v>26078</v>
      </c>
      <c r="L261">
        <f t="shared" ref="L261:L324" ca="1" si="111">RANDBETWEEN(1,13)</f>
        <v>4</v>
      </c>
      <c r="M261" t="str">
        <f t="shared" ref="M261:M324" ca="1" si="112">VLOOKUP(L261,$AA$17:$AB$29,2)</f>
        <v>AB</v>
      </c>
      <c r="N261">
        <f t="shared" ca="1" si="94"/>
        <v>78234</v>
      </c>
      <c r="O261">
        <f t="shared" ref="O261:O324" ca="1" si="113">RAND()*N261</f>
        <v>69537.250319017112</v>
      </c>
      <c r="P261">
        <f t="shared" ca="1" si="95"/>
        <v>49765.872296990186</v>
      </c>
      <c r="Q261">
        <f t="shared" ref="Q261:Q324" ca="1" si="114">RANDBETWEEN(0,P261)</f>
        <v>19752</v>
      </c>
      <c r="R261">
        <f t="shared" ca="1" si="96"/>
        <v>11817.3584662987</v>
      </c>
      <c r="S261">
        <f t="shared" ca="1" si="97"/>
        <v>9142.0751941775779</v>
      </c>
      <c r="T261">
        <f t="shared" ca="1" si="98"/>
        <v>137141.94749116775</v>
      </c>
      <c r="U261">
        <f t="shared" ca="1" si="99"/>
        <v>101106.60878531581</v>
      </c>
      <c r="V261">
        <f t="shared" ca="1" si="100"/>
        <v>36035.338705851944</v>
      </c>
      <c r="X261">
        <f t="shared" ca="1" si="92"/>
        <v>0</v>
      </c>
      <c r="Y261">
        <f t="shared" ca="1" si="93"/>
        <v>1</v>
      </c>
    </row>
    <row r="262" spans="2:25" x14ac:dyDescent="0.35">
      <c r="B262">
        <f t="shared" ca="1" si="101"/>
        <v>1</v>
      </c>
      <c r="C262" t="str">
        <f t="shared" ca="1" si="102"/>
        <v>Man</v>
      </c>
      <c r="D262">
        <f t="shared" ca="1" si="103"/>
        <v>45</v>
      </c>
      <c r="E262">
        <f t="shared" ca="1" si="104"/>
        <v>4</v>
      </c>
      <c r="F262" t="str">
        <f t="shared" ca="1" si="105"/>
        <v>IT</v>
      </c>
      <c r="G262">
        <f t="shared" ca="1" si="106"/>
        <v>4</v>
      </c>
      <c r="H262" t="str">
        <f t="shared" ca="1" si="107"/>
        <v>College</v>
      </c>
      <c r="I262">
        <f t="shared" ca="1" si="108"/>
        <v>3</v>
      </c>
      <c r="J262">
        <f t="shared" ca="1" si="109"/>
        <v>1</v>
      </c>
      <c r="K262">
        <f t="shared" ca="1" si="110"/>
        <v>67464</v>
      </c>
      <c r="L262">
        <f t="shared" ca="1" si="111"/>
        <v>13</v>
      </c>
      <c r="M262" t="str">
        <f t="shared" ca="1" si="112"/>
        <v>NS</v>
      </c>
      <c r="N262">
        <f t="shared" ca="1" si="94"/>
        <v>404784</v>
      </c>
      <c r="O262">
        <f t="shared" ca="1" si="113"/>
        <v>244190.63427220285</v>
      </c>
      <c r="P262">
        <f t="shared" ca="1" si="95"/>
        <v>17712.122742734278</v>
      </c>
      <c r="Q262">
        <f t="shared" ca="1" si="114"/>
        <v>10748</v>
      </c>
      <c r="R262">
        <f t="shared" ca="1" si="96"/>
        <v>27102.49409619315</v>
      </c>
      <c r="S262">
        <f t="shared" ca="1" si="97"/>
        <v>26915.796651198354</v>
      </c>
      <c r="T262">
        <f t="shared" ca="1" si="98"/>
        <v>449411.91939393262</v>
      </c>
      <c r="U262">
        <f t="shared" ca="1" si="99"/>
        <v>282041.12836839602</v>
      </c>
      <c r="V262">
        <f t="shared" ca="1" si="100"/>
        <v>167370.7910255366</v>
      </c>
      <c r="X262">
        <f t="shared" ca="1" si="92"/>
        <v>0</v>
      </c>
      <c r="Y262">
        <f t="shared" ca="1" si="93"/>
        <v>1</v>
      </c>
    </row>
    <row r="263" spans="2:25" x14ac:dyDescent="0.35">
      <c r="B263">
        <f t="shared" ca="1" si="101"/>
        <v>2</v>
      </c>
      <c r="C263" t="str">
        <f t="shared" ca="1" si="102"/>
        <v>Woman</v>
      </c>
      <c r="D263">
        <f t="shared" ca="1" si="103"/>
        <v>42</v>
      </c>
      <c r="E263">
        <f t="shared" ca="1" si="104"/>
        <v>2</v>
      </c>
      <c r="F263" t="str">
        <f t="shared" ca="1" si="105"/>
        <v>Construction</v>
      </c>
      <c r="G263">
        <f t="shared" ca="1" si="106"/>
        <v>1</v>
      </c>
      <c r="H263" t="str">
        <f t="shared" ca="1" si="107"/>
        <v>High School</v>
      </c>
      <c r="I263">
        <f t="shared" ca="1" si="108"/>
        <v>3</v>
      </c>
      <c r="J263">
        <f t="shared" ca="1" si="109"/>
        <v>1</v>
      </c>
      <c r="K263">
        <f t="shared" ca="1" si="110"/>
        <v>55795</v>
      </c>
      <c r="L263">
        <f t="shared" ca="1" si="111"/>
        <v>13</v>
      </c>
      <c r="M263" t="str">
        <f t="shared" ca="1" si="112"/>
        <v>NS</v>
      </c>
      <c r="N263">
        <f t="shared" ca="1" si="94"/>
        <v>278975</v>
      </c>
      <c r="O263">
        <f t="shared" ca="1" si="113"/>
        <v>40379.702005771316</v>
      </c>
      <c r="P263">
        <f t="shared" ca="1" si="95"/>
        <v>42548.41816797755</v>
      </c>
      <c r="Q263">
        <f t="shared" ca="1" si="114"/>
        <v>11506</v>
      </c>
      <c r="R263">
        <f t="shared" ca="1" si="96"/>
        <v>28382.219280008761</v>
      </c>
      <c r="S263">
        <f t="shared" ca="1" si="97"/>
        <v>73530.322363643238</v>
      </c>
      <c r="T263">
        <f t="shared" ca="1" si="98"/>
        <v>395053.7405316208</v>
      </c>
      <c r="U263">
        <f t="shared" ca="1" si="99"/>
        <v>80267.921285780074</v>
      </c>
      <c r="V263">
        <f t="shared" ca="1" si="100"/>
        <v>314785.81924584071</v>
      </c>
      <c r="X263">
        <f t="shared" ca="1" si="92"/>
        <v>1</v>
      </c>
      <c r="Y263">
        <f t="shared" ca="1" si="93"/>
        <v>0</v>
      </c>
    </row>
    <row r="264" spans="2:25" x14ac:dyDescent="0.35">
      <c r="B264">
        <f t="shared" ca="1" si="101"/>
        <v>2</v>
      </c>
      <c r="C264" t="str">
        <f t="shared" ca="1" si="102"/>
        <v>Woman</v>
      </c>
      <c r="D264">
        <f t="shared" ca="1" si="103"/>
        <v>30</v>
      </c>
      <c r="E264">
        <f t="shared" ca="1" si="104"/>
        <v>1</v>
      </c>
      <c r="F264" t="str">
        <f t="shared" ca="1" si="105"/>
        <v>Health</v>
      </c>
      <c r="G264">
        <f t="shared" ca="1" si="106"/>
        <v>1</v>
      </c>
      <c r="H264" t="str">
        <f t="shared" ca="1" si="107"/>
        <v>High School</v>
      </c>
      <c r="I264">
        <f t="shared" ca="1" si="108"/>
        <v>1</v>
      </c>
      <c r="J264">
        <f t="shared" ca="1" si="109"/>
        <v>1</v>
      </c>
      <c r="K264">
        <f t="shared" ca="1" si="110"/>
        <v>57222</v>
      </c>
      <c r="L264">
        <f t="shared" ca="1" si="111"/>
        <v>12</v>
      </c>
      <c r="M264" t="str">
        <f t="shared" ca="1" si="112"/>
        <v>PE</v>
      </c>
      <c r="N264">
        <f t="shared" ca="1" si="94"/>
        <v>171666</v>
      </c>
      <c r="O264">
        <f t="shared" ca="1" si="113"/>
        <v>57158.412790648174</v>
      </c>
      <c r="P264">
        <f t="shared" ca="1" si="95"/>
        <v>16268.049782291557</v>
      </c>
      <c r="Q264">
        <f t="shared" ca="1" si="114"/>
        <v>4430</v>
      </c>
      <c r="R264">
        <f t="shared" ca="1" si="96"/>
        <v>18072.102776911182</v>
      </c>
      <c r="S264">
        <f t="shared" ca="1" si="97"/>
        <v>4138.0650108044647</v>
      </c>
      <c r="T264">
        <f t="shared" ca="1" si="98"/>
        <v>192072.11479309603</v>
      </c>
      <c r="U264">
        <f t="shared" ca="1" si="99"/>
        <v>79660.515567559356</v>
      </c>
      <c r="V264">
        <f t="shared" ca="1" si="100"/>
        <v>112411.59922553667</v>
      </c>
      <c r="X264">
        <f t="shared" ca="1" si="92"/>
        <v>0</v>
      </c>
      <c r="Y264">
        <f t="shared" ca="1" si="93"/>
        <v>1</v>
      </c>
    </row>
    <row r="265" spans="2:25" x14ac:dyDescent="0.35">
      <c r="B265">
        <f t="shared" ca="1" si="101"/>
        <v>2</v>
      </c>
      <c r="C265" t="str">
        <f t="shared" ca="1" si="102"/>
        <v>Woman</v>
      </c>
      <c r="D265">
        <f t="shared" ca="1" si="103"/>
        <v>29</v>
      </c>
      <c r="E265">
        <f t="shared" ca="1" si="104"/>
        <v>2</v>
      </c>
      <c r="F265" t="str">
        <f t="shared" ca="1" si="105"/>
        <v>Construction</v>
      </c>
      <c r="G265">
        <f t="shared" ca="1" si="106"/>
        <v>1</v>
      </c>
      <c r="H265" t="str">
        <f t="shared" ca="1" si="107"/>
        <v>High School</v>
      </c>
      <c r="I265">
        <f t="shared" ca="1" si="108"/>
        <v>3</v>
      </c>
      <c r="J265">
        <f t="shared" ca="1" si="109"/>
        <v>3</v>
      </c>
      <c r="K265">
        <f t="shared" ca="1" si="110"/>
        <v>57536</v>
      </c>
      <c r="L265">
        <f t="shared" ca="1" si="111"/>
        <v>2</v>
      </c>
      <c r="M265" t="str">
        <f t="shared" ca="1" si="112"/>
        <v>BC</v>
      </c>
      <c r="N265">
        <f t="shared" ca="1" si="94"/>
        <v>230144</v>
      </c>
      <c r="O265">
        <f t="shared" ca="1" si="113"/>
        <v>50620.971406446391</v>
      </c>
      <c r="P265">
        <f t="shared" ca="1" si="95"/>
        <v>136959.32054456175</v>
      </c>
      <c r="Q265">
        <f t="shared" ca="1" si="114"/>
        <v>92764</v>
      </c>
      <c r="R265">
        <f t="shared" ca="1" si="96"/>
        <v>51782.275937506427</v>
      </c>
      <c r="S265">
        <f t="shared" ca="1" si="97"/>
        <v>14844.60801716624</v>
      </c>
      <c r="T265">
        <f t="shared" ca="1" si="98"/>
        <v>381947.92856172798</v>
      </c>
      <c r="U265">
        <f t="shared" ca="1" si="99"/>
        <v>195167.24734395283</v>
      </c>
      <c r="V265">
        <f t="shared" ca="1" si="100"/>
        <v>186780.68121777516</v>
      </c>
      <c r="X265">
        <f t="shared" ca="1" si="92"/>
        <v>0</v>
      </c>
      <c r="Y265">
        <f t="shared" ca="1" si="93"/>
        <v>1</v>
      </c>
    </row>
    <row r="266" spans="2:25" x14ac:dyDescent="0.35">
      <c r="B266">
        <f t="shared" ca="1" si="101"/>
        <v>2</v>
      </c>
      <c r="C266" t="str">
        <f t="shared" ca="1" si="102"/>
        <v>Woman</v>
      </c>
      <c r="D266">
        <f t="shared" ca="1" si="103"/>
        <v>34</v>
      </c>
      <c r="E266">
        <f t="shared" ca="1" si="104"/>
        <v>2</v>
      </c>
      <c r="F266" t="str">
        <f t="shared" ca="1" si="105"/>
        <v>Construction</v>
      </c>
      <c r="G266">
        <f t="shared" ca="1" si="106"/>
        <v>3</v>
      </c>
      <c r="H266" t="str">
        <f t="shared" ca="1" si="107"/>
        <v>Technical</v>
      </c>
      <c r="I266">
        <f t="shared" ca="1" si="108"/>
        <v>3</v>
      </c>
      <c r="J266">
        <f t="shared" ca="1" si="109"/>
        <v>3</v>
      </c>
      <c r="K266">
        <f t="shared" ca="1" si="110"/>
        <v>70496</v>
      </c>
      <c r="L266">
        <f t="shared" ca="1" si="111"/>
        <v>11</v>
      </c>
      <c r="M266" t="str">
        <f t="shared" ca="1" si="112"/>
        <v>NB</v>
      </c>
      <c r="N266">
        <f t="shared" ca="1" si="94"/>
        <v>352480</v>
      </c>
      <c r="O266">
        <f t="shared" ca="1" si="113"/>
        <v>71867.232665459902</v>
      </c>
      <c r="P266">
        <f t="shared" ca="1" si="95"/>
        <v>12032.668601005609</v>
      </c>
      <c r="Q266">
        <f t="shared" ca="1" si="114"/>
        <v>1394</v>
      </c>
      <c r="R266">
        <f t="shared" ca="1" si="96"/>
        <v>15814.797339058074</v>
      </c>
      <c r="S266">
        <f t="shared" ca="1" si="97"/>
        <v>34953.620842560747</v>
      </c>
      <c r="T266">
        <f t="shared" ca="1" si="98"/>
        <v>399466.28944356635</v>
      </c>
      <c r="U266">
        <f t="shared" ca="1" si="99"/>
        <v>89076.030004517976</v>
      </c>
      <c r="V266">
        <f t="shared" ca="1" si="100"/>
        <v>310390.25943904836</v>
      </c>
      <c r="X266">
        <f t="shared" ca="1" si="92"/>
        <v>0</v>
      </c>
      <c r="Y266">
        <f t="shared" ca="1" si="93"/>
        <v>1</v>
      </c>
    </row>
    <row r="267" spans="2:25" x14ac:dyDescent="0.35">
      <c r="B267">
        <f t="shared" ca="1" si="101"/>
        <v>1</v>
      </c>
      <c r="C267" t="str">
        <f t="shared" ca="1" si="102"/>
        <v>Man</v>
      </c>
      <c r="D267">
        <f t="shared" ca="1" si="103"/>
        <v>39</v>
      </c>
      <c r="E267">
        <f t="shared" ca="1" si="104"/>
        <v>6</v>
      </c>
      <c r="F267" t="str">
        <f t="shared" ca="1" si="105"/>
        <v>agricuture</v>
      </c>
      <c r="G267">
        <f t="shared" ca="1" si="106"/>
        <v>3</v>
      </c>
      <c r="H267" t="str">
        <f t="shared" ca="1" si="107"/>
        <v>Technical</v>
      </c>
      <c r="I267">
        <f t="shared" ca="1" si="108"/>
        <v>2</v>
      </c>
      <c r="J267">
        <f t="shared" ca="1" si="109"/>
        <v>3</v>
      </c>
      <c r="K267">
        <f t="shared" ca="1" si="110"/>
        <v>55717</v>
      </c>
      <c r="L267">
        <f t="shared" ca="1" si="111"/>
        <v>9</v>
      </c>
      <c r="M267" t="str">
        <f t="shared" ca="1" si="112"/>
        <v>QC</v>
      </c>
      <c r="N267">
        <f t="shared" ca="1" si="94"/>
        <v>222868</v>
      </c>
      <c r="O267">
        <f t="shared" ca="1" si="113"/>
        <v>113211.96779862864</v>
      </c>
      <c r="P267">
        <f t="shared" ca="1" si="95"/>
        <v>111968.2950355511</v>
      </c>
      <c r="Q267">
        <f t="shared" ca="1" si="114"/>
        <v>12995</v>
      </c>
      <c r="R267">
        <f t="shared" ca="1" si="96"/>
        <v>35981.115758246779</v>
      </c>
      <c r="S267">
        <f t="shared" ca="1" si="97"/>
        <v>515.28095984147069</v>
      </c>
      <c r="T267">
        <f t="shared" ca="1" si="98"/>
        <v>335351.57599539252</v>
      </c>
      <c r="U267">
        <f t="shared" ca="1" si="99"/>
        <v>162188.08355687541</v>
      </c>
      <c r="V267">
        <f t="shared" ca="1" si="100"/>
        <v>173163.4924385171</v>
      </c>
      <c r="X267">
        <f t="shared" ref="X267:X330" ca="1" si="115">IF(C266="Man",1,0)</f>
        <v>0</v>
      </c>
      <c r="Y267">
        <f t="shared" ref="Y267:Y330" ca="1" si="116">IF(C266="Woman",1,0)</f>
        <v>1</v>
      </c>
    </row>
    <row r="268" spans="2:25" x14ac:dyDescent="0.35">
      <c r="B268">
        <f t="shared" ca="1" si="101"/>
        <v>1</v>
      </c>
      <c r="C268" t="str">
        <f t="shared" ca="1" si="102"/>
        <v>Man</v>
      </c>
      <c r="D268">
        <f t="shared" ca="1" si="103"/>
        <v>28</v>
      </c>
      <c r="E268">
        <f t="shared" ca="1" si="104"/>
        <v>5</v>
      </c>
      <c r="F268" t="str">
        <f t="shared" ca="1" si="105"/>
        <v>General work</v>
      </c>
      <c r="G268">
        <f t="shared" ca="1" si="106"/>
        <v>3</v>
      </c>
      <c r="H268" t="str">
        <f t="shared" ca="1" si="107"/>
        <v>Technical</v>
      </c>
      <c r="I268">
        <f t="shared" ca="1" si="108"/>
        <v>4</v>
      </c>
      <c r="J268">
        <f t="shared" ca="1" si="109"/>
        <v>2</v>
      </c>
      <c r="K268">
        <f t="shared" ca="1" si="110"/>
        <v>60765</v>
      </c>
      <c r="L268">
        <f t="shared" ca="1" si="111"/>
        <v>8</v>
      </c>
      <c r="M268" t="str">
        <f t="shared" ca="1" si="112"/>
        <v>ON</v>
      </c>
      <c r="N268">
        <f t="shared" ca="1" si="94"/>
        <v>364590</v>
      </c>
      <c r="O268">
        <f t="shared" ca="1" si="113"/>
        <v>352461.65069619875</v>
      </c>
      <c r="P268">
        <f t="shared" ca="1" si="95"/>
        <v>30470.589514652518</v>
      </c>
      <c r="Q268">
        <f t="shared" ca="1" si="114"/>
        <v>13397</v>
      </c>
      <c r="R268">
        <f t="shared" ca="1" si="96"/>
        <v>8699.641554595657</v>
      </c>
      <c r="S268">
        <f t="shared" ca="1" si="97"/>
        <v>60564.407434326436</v>
      </c>
      <c r="T268">
        <f t="shared" ca="1" si="98"/>
        <v>455624.99694897892</v>
      </c>
      <c r="U268">
        <f t="shared" ca="1" si="99"/>
        <v>374558.29225079442</v>
      </c>
      <c r="V268">
        <f t="shared" ca="1" si="100"/>
        <v>81066.704698184505</v>
      </c>
      <c r="X268">
        <f t="shared" ca="1" si="115"/>
        <v>1</v>
      </c>
      <c r="Y268">
        <f t="shared" ca="1" si="116"/>
        <v>0</v>
      </c>
    </row>
    <row r="269" spans="2:25" x14ac:dyDescent="0.35">
      <c r="B269">
        <f t="shared" ca="1" si="101"/>
        <v>2</v>
      </c>
      <c r="C269" t="str">
        <f t="shared" ca="1" si="102"/>
        <v>Woman</v>
      </c>
      <c r="D269">
        <f t="shared" ca="1" si="103"/>
        <v>44</v>
      </c>
      <c r="E269">
        <f t="shared" ca="1" si="104"/>
        <v>4</v>
      </c>
      <c r="F269" t="str">
        <f t="shared" ca="1" si="105"/>
        <v>IT</v>
      </c>
      <c r="G269">
        <f t="shared" ca="1" si="106"/>
        <v>5</v>
      </c>
      <c r="H269" t="str">
        <f t="shared" ca="1" si="107"/>
        <v>Other</v>
      </c>
      <c r="I269">
        <f t="shared" ca="1" si="108"/>
        <v>4</v>
      </c>
      <c r="J269">
        <f t="shared" ca="1" si="109"/>
        <v>2</v>
      </c>
      <c r="K269">
        <f t="shared" ca="1" si="110"/>
        <v>56888</v>
      </c>
      <c r="L269">
        <f t="shared" ca="1" si="111"/>
        <v>12</v>
      </c>
      <c r="M269" t="str">
        <f t="shared" ca="1" si="112"/>
        <v>PE</v>
      </c>
      <c r="N269">
        <f t="shared" ca="1" si="94"/>
        <v>227552</v>
      </c>
      <c r="O269">
        <f t="shared" ca="1" si="113"/>
        <v>93627.862811100844</v>
      </c>
      <c r="P269">
        <f t="shared" ca="1" si="95"/>
        <v>54254.799611491333</v>
      </c>
      <c r="Q269">
        <f t="shared" ca="1" si="114"/>
        <v>11286</v>
      </c>
      <c r="R269">
        <f t="shared" ca="1" si="96"/>
        <v>49038.987091311377</v>
      </c>
      <c r="S269">
        <f t="shared" ca="1" si="97"/>
        <v>46716.433103530348</v>
      </c>
      <c r="T269">
        <f t="shared" ca="1" si="98"/>
        <v>328523.2327150217</v>
      </c>
      <c r="U269">
        <f t="shared" ca="1" si="99"/>
        <v>153952.84990241221</v>
      </c>
      <c r="V269">
        <f t="shared" ca="1" si="100"/>
        <v>174570.38281260949</v>
      </c>
      <c r="X269">
        <f t="shared" ca="1" si="115"/>
        <v>1</v>
      </c>
      <c r="Y269">
        <f t="shared" ca="1" si="116"/>
        <v>0</v>
      </c>
    </row>
    <row r="270" spans="2:25" x14ac:dyDescent="0.35">
      <c r="B270">
        <f t="shared" ca="1" si="101"/>
        <v>1</v>
      </c>
      <c r="C270" t="str">
        <f t="shared" ca="1" si="102"/>
        <v>Man</v>
      </c>
      <c r="D270">
        <f t="shared" ca="1" si="103"/>
        <v>33</v>
      </c>
      <c r="E270">
        <f t="shared" ca="1" si="104"/>
        <v>1</v>
      </c>
      <c r="F270" t="str">
        <f t="shared" ca="1" si="105"/>
        <v>Health</v>
      </c>
      <c r="G270">
        <f t="shared" ca="1" si="106"/>
        <v>1</v>
      </c>
      <c r="H270" t="str">
        <f t="shared" ca="1" si="107"/>
        <v>High School</v>
      </c>
      <c r="I270">
        <f t="shared" ca="1" si="108"/>
        <v>1</v>
      </c>
      <c r="J270">
        <f t="shared" ca="1" si="109"/>
        <v>3</v>
      </c>
      <c r="K270">
        <f t="shared" ca="1" si="110"/>
        <v>71067</v>
      </c>
      <c r="L270">
        <f t="shared" ca="1" si="111"/>
        <v>1</v>
      </c>
      <c r="M270" t="str">
        <f t="shared" ca="1" si="112"/>
        <v>Yukon</v>
      </c>
      <c r="N270">
        <f t="shared" ca="1" si="94"/>
        <v>355335</v>
      </c>
      <c r="O270">
        <f t="shared" ca="1" si="113"/>
        <v>94626.411534544386</v>
      </c>
      <c r="P270">
        <f t="shared" ca="1" si="95"/>
        <v>153182.46974906043</v>
      </c>
      <c r="Q270">
        <f t="shared" ca="1" si="114"/>
        <v>33564</v>
      </c>
      <c r="R270">
        <f t="shared" ca="1" si="96"/>
        <v>18030.18550285606</v>
      </c>
      <c r="S270">
        <f t="shared" ca="1" si="97"/>
        <v>90403.361051911721</v>
      </c>
      <c r="T270">
        <f t="shared" ca="1" si="98"/>
        <v>598920.83080097218</v>
      </c>
      <c r="U270">
        <f t="shared" ca="1" si="99"/>
        <v>146220.59703740044</v>
      </c>
      <c r="V270">
        <f t="shared" ca="1" si="100"/>
        <v>452700.23376357171</v>
      </c>
      <c r="X270">
        <f t="shared" ca="1" si="115"/>
        <v>0</v>
      </c>
      <c r="Y270">
        <f t="shared" ca="1" si="116"/>
        <v>1</v>
      </c>
    </row>
    <row r="271" spans="2:25" x14ac:dyDescent="0.35">
      <c r="B271">
        <f t="shared" ca="1" si="101"/>
        <v>2</v>
      </c>
      <c r="C271" t="str">
        <f t="shared" ca="1" si="102"/>
        <v>Woman</v>
      </c>
      <c r="D271">
        <f t="shared" ca="1" si="103"/>
        <v>36</v>
      </c>
      <c r="E271">
        <f t="shared" ca="1" si="104"/>
        <v>5</v>
      </c>
      <c r="F271" t="str">
        <f t="shared" ca="1" si="105"/>
        <v>General work</v>
      </c>
      <c r="G271">
        <f t="shared" ca="1" si="106"/>
        <v>3</v>
      </c>
      <c r="H271" t="str">
        <f t="shared" ca="1" si="107"/>
        <v>Technical</v>
      </c>
      <c r="I271">
        <f t="shared" ca="1" si="108"/>
        <v>4</v>
      </c>
      <c r="J271">
        <f t="shared" ca="1" si="109"/>
        <v>3</v>
      </c>
      <c r="K271">
        <f t="shared" ca="1" si="110"/>
        <v>65289</v>
      </c>
      <c r="L271">
        <f t="shared" ca="1" si="111"/>
        <v>6</v>
      </c>
      <c r="M271" t="str">
        <f t="shared" ca="1" si="112"/>
        <v>SA</v>
      </c>
      <c r="N271">
        <f t="shared" ca="1" si="94"/>
        <v>326445</v>
      </c>
      <c r="O271">
        <f t="shared" ca="1" si="113"/>
        <v>29434.200089294871</v>
      </c>
      <c r="P271">
        <f t="shared" ca="1" si="95"/>
        <v>9109.161198715472</v>
      </c>
      <c r="Q271">
        <f t="shared" ca="1" si="114"/>
        <v>7280</v>
      </c>
      <c r="R271">
        <f t="shared" ca="1" si="96"/>
        <v>38608.962976970775</v>
      </c>
      <c r="S271">
        <f t="shared" ca="1" si="97"/>
        <v>80394.977429470862</v>
      </c>
      <c r="T271">
        <f t="shared" ca="1" si="98"/>
        <v>415949.13862818631</v>
      </c>
      <c r="U271">
        <f t="shared" ca="1" si="99"/>
        <v>75323.163066265639</v>
      </c>
      <c r="V271">
        <f t="shared" ca="1" si="100"/>
        <v>340625.97556192067</v>
      </c>
      <c r="X271">
        <f t="shared" ca="1" si="115"/>
        <v>1</v>
      </c>
      <c r="Y271">
        <f t="shared" ca="1" si="116"/>
        <v>0</v>
      </c>
    </row>
    <row r="272" spans="2:25" x14ac:dyDescent="0.35">
      <c r="B272">
        <f t="shared" ca="1" si="101"/>
        <v>2</v>
      </c>
      <c r="C272" t="str">
        <f t="shared" ca="1" si="102"/>
        <v>Woman</v>
      </c>
      <c r="D272">
        <f t="shared" ca="1" si="103"/>
        <v>38</v>
      </c>
      <c r="E272">
        <f t="shared" ca="1" si="104"/>
        <v>2</v>
      </c>
      <c r="F272" t="str">
        <f t="shared" ca="1" si="105"/>
        <v>Construction</v>
      </c>
      <c r="G272">
        <f t="shared" ca="1" si="106"/>
        <v>2</v>
      </c>
      <c r="H272" t="str">
        <f t="shared" ca="1" si="107"/>
        <v>University</v>
      </c>
      <c r="I272">
        <f t="shared" ca="1" si="108"/>
        <v>2</v>
      </c>
      <c r="J272">
        <f t="shared" ca="1" si="109"/>
        <v>3</v>
      </c>
      <c r="K272">
        <f t="shared" ca="1" si="110"/>
        <v>40119</v>
      </c>
      <c r="L272">
        <f t="shared" ca="1" si="111"/>
        <v>6</v>
      </c>
      <c r="M272" t="str">
        <f t="shared" ca="1" si="112"/>
        <v>SA</v>
      </c>
      <c r="N272">
        <f t="shared" ca="1" si="94"/>
        <v>160476</v>
      </c>
      <c r="O272">
        <f t="shared" ca="1" si="113"/>
        <v>20175.561145859854</v>
      </c>
      <c r="P272">
        <f t="shared" ca="1" si="95"/>
        <v>22211.909103113303</v>
      </c>
      <c r="Q272">
        <f t="shared" ca="1" si="114"/>
        <v>663</v>
      </c>
      <c r="R272">
        <f t="shared" ca="1" si="96"/>
        <v>37241.328504823992</v>
      </c>
      <c r="S272">
        <f t="shared" ca="1" si="97"/>
        <v>46269.140596248879</v>
      </c>
      <c r="T272">
        <f t="shared" ca="1" si="98"/>
        <v>228957.04969936219</v>
      </c>
      <c r="U272">
        <f t="shared" ca="1" si="99"/>
        <v>58079.88965068385</v>
      </c>
      <c r="V272">
        <f t="shared" ca="1" si="100"/>
        <v>170877.16004867834</v>
      </c>
      <c r="X272">
        <f t="shared" ca="1" si="115"/>
        <v>0</v>
      </c>
      <c r="Y272">
        <f t="shared" ca="1" si="116"/>
        <v>1</v>
      </c>
    </row>
    <row r="273" spans="2:25" x14ac:dyDescent="0.35">
      <c r="B273">
        <f t="shared" ca="1" si="101"/>
        <v>2</v>
      </c>
      <c r="C273" t="str">
        <f t="shared" ca="1" si="102"/>
        <v>Woman</v>
      </c>
      <c r="D273">
        <f t="shared" ca="1" si="103"/>
        <v>36</v>
      </c>
      <c r="E273">
        <f t="shared" ca="1" si="104"/>
        <v>2</v>
      </c>
      <c r="F273" t="str">
        <f t="shared" ca="1" si="105"/>
        <v>Construction</v>
      </c>
      <c r="G273">
        <f t="shared" ca="1" si="106"/>
        <v>2</v>
      </c>
      <c r="H273" t="str">
        <f t="shared" ca="1" si="107"/>
        <v>University</v>
      </c>
      <c r="I273">
        <f t="shared" ca="1" si="108"/>
        <v>1</v>
      </c>
      <c r="J273">
        <f t="shared" ca="1" si="109"/>
        <v>1</v>
      </c>
      <c r="K273">
        <f t="shared" ca="1" si="110"/>
        <v>65888</v>
      </c>
      <c r="L273">
        <f t="shared" ca="1" si="111"/>
        <v>13</v>
      </c>
      <c r="M273" t="str">
        <f t="shared" ca="1" si="112"/>
        <v>NS</v>
      </c>
      <c r="N273">
        <f t="shared" ref="N273:N336" ca="1" si="117">K273*RANDBETWEEN(3,6)</f>
        <v>329440</v>
      </c>
      <c r="O273">
        <f t="shared" ca="1" si="113"/>
        <v>73161.577845673382</v>
      </c>
      <c r="P273">
        <f t="shared" ref="P273:P336" ca="1" si="118">J273*RAND()*K273</f>
        <v>48615.011209299708</v>
      </c>
      <c r="Q273">
        <f t="shared" ca="1" si="114"/>
        <v>35353</v>
      </c>
      <c r="R273">
        <f t="shared" ref="R273:R336" ca="1" si="119">RAND()*K273</f>
        <v>7372.107522662166</v>
      </c>
      <c r="S273">
        <f t="shared" ref="S273:S336" ca="1" si="120">RAND()*K273*1.5</f>
        <v>4755.5466210423547</v>
      </c>
      <c r="T273">
        <f t="shared" ref="T273:T336" ca="1" si="121">N273+P273+S273</f>
        <v>382810.55783034209</v>
      </c>
      <c r="U273">
        <f t="shared" ref="U273:U336" ca="1" si="122">O273+Q273+R273</f>
        <v>115886.68536833554</v>
      </c>
      <c r="V273">
        <f t="shared" ref="V273:V336" ca="1" si="123">T273-U273</f>
        <v>266923.87246200652</v>
      </c>
      <c r="X273">
        <f t="shared" ca="1" si="115"/>
        <v>0</v>
      </c>
      <c r="Y273">
        <f t="shared" ca="1" si="116"/>
        <v>1</v>
      </c>
    </row>
    <row r="274" spans="2:25" x14ac:dyDescent="0.35">
      <c r="B274">
        <f t="shared" ca="1" si="101"/>
        <v>1</v>
      </c>
      <c r="C274" t="str">
        <f t="shared" ca="1" si="102"/>
        <v>Man</v>
      </c>
      <c r="D274">
        <f t="shared" ca="1" si="103"/>
        <v>44</v>
      </c>
      <c r="E274">
        <f t="shared" ca="1" si="104"/>
        <v>3</v>
      </c>
      <c r="F274" t="str">
        <f t="shared" ca="1" si="105"/>
        <v>Teaching</v>
      </c>
      <c r="G274">
        <f t="shared" ca="1" si="106"/>
        <v>3</v>
      </c>
      <c r="H274" t="str">
        <f t="shared" ca="1" si="107"/>
        <v>Technical</v>
      </c>
      <c r="I274">
        <f t="shared" ca="1" si="108"/>
        <v>2</v>
      </c>
      <c r="J274">
        <f t="shared" ca="1" si="109"/>
        <v>3</v>
      </c>
      <c r="K274">
        <f t="shared" ca="1" si="110"/>
        <v>32699</v>
      </c>
      <c r="L274">
        <f t="shared" ca="1" si="111"/>
        <v>12</v>
      </c>
      <c r="M274" t="str">
        <f t="shared" ca="1" si="112"/>
        <v>PE</v>
      </c>
      <c r="N274">
        <f t="shared" ca="1" si="117"/>
        <v>98097</v>
      </c>
      <c r="O274">
        <f t="shared" ca="1" si="113"/>
        <v>20077.203223733119</v>
      </c>
      <c r="P274">
        <f t="shared" ca="1" si="118"/>
        <v>20324.931745466074</v>
      </c>
      <c r="Q274">
        <f t="shared" ca="1" si="114"/>
        <v>7014</v>
      </c>
      <c r="R274">
        <f t="shared" ca="1" si="119"/>
        <v>16910.032345955853</v>
      </c>
      <c r="S274">
        <f t="shared" ca="1" si="120"/>
        <v>47554.588926207318</v>
      </c>
      <c r="T274">
        <f t="shared" ca="1" si="121"/>
        <v>165976.52067167341</v>
      </c>
      <c r="U274">
        <f t="shared" ca="1" si="122"/>
        <v>44001.235569688972</v>
      </c>
      <c r="V274">
        <f t="shared" ca="1" si="123"/>
        <v>121975.28510198444</v>
      </c>
      <c r="X274">
        <f t="shared" ca="1" si="115"/>
        <v>0</v>
      </c>
      <c r="Y274">
        <f t="shared" ca="1" si="116"/>
        <v>1</v>
      </c>
    </row>
    <row r="275" spans="2:25" x14ac:dyDescent="0.35">
      <c r="B275">
        <f t="shared" ca="1" si="101"/>
        <v>2</v>
      </c>
      <c r="C275" t="str">
        <f t="shared" ca="1" si="102"/>
        <v>Woman</v>
      </c>
      <c r="D275">
        <f t="shared" ca="1" si="103"/>
        <v>40</v>
      </c>
      <c r="E275">
        <f t="shared" ca="1" si="104"/>
        <v>4</v>
      </c>
      <c r="F275" t="str">
        <f t="shared" ca="1" si="105"/>
        <v>IT</v>
      </c>
      <c r="G275">
        <f t="shared" ca="1" si="106"/>
        <v>1</v>
      </c>
      <c r="H275" t="str">
        <f t="shared" ca="1" si="107"/>
        <v>High School</v>
      </c>
      <c r="I275">
        <f t="shared" ca="1" si="108"/>
        <v>2</v>
      </c>
      <c r="J275">
        <f t="shared" ca="1" si="109"/>
        <v>3</v>
      </c>
      <c r="K275">
        <f t="shared" ca="1" si="110"/>
        <v>32243</v>
      </c>
      <c r="L275">
        <f t="shared" ca="1" si="111"/>
        <v>11</v>
      </c>
      <c r="M275" t="str">
        <f t="shared" ca="1" si="112"/>
        <v>NB</v>
      </c>
      <c r="N275">
        <f t="shared" ca="1" si="117"/>
        <v>128972</v>
      </c>
      <c r="O275">
        <f t="shared" ca="1" si="113"/>
        <v>30305.833484305134</v>
      </c>
      <c r="P275">
        <f t="shared" ca="1" si="118"/>
        <v>27383.044104154866</v>
      </c>
      <c r="Q275">
        <f t="shared" ca="1" si="114"/>
        <v>24600</v>
      </c>
      <c r="R275">
        <f t="shared" ca="1" si="119"/>
        <v>27263.372620906786</v>
      </c>
      <c r="S275">
        <f t="shared" ca="1" si="120"/>
        <v>6732.5576328292764</v>
      </c>
      <c r="T275">
        <f t="shared" ca="1" si="121"/>
        <v>163087.60173698413</v>
      </c>
      <c r="U275">
        <f t="shared" ca="1" si="122"/>
        <v>82169.206105211924</v>
      </c>
      <c r="V275">
        <f t="shared" ca="1" si="123"/>
        <v>80918.395631772204</v>
      </c>
      <c r="X275">
        <f t="shared" ca="1" si="115"/>
        <v>1</v>
      </c>
      <c r="Y275">
        <f t="shared" ca="1" si="116"/>
        <v>0</v>
      </c>
    </row>
    <row r="276" spans="2:25" x14ac:dyDescent="0.35">
      <c r="B276">
        <f t="shared" ca="1" si="101"/>
        <v>1</v>
      </c>
      <c r="C276" t="str">
        <f t="shared" ca="1" si="102"/>
        <v>Man</v>
      </c>
      <c r="D276">
        <f t="shared" ca="1" si="103"/>
        <v>37</v>
      </c>
      <c r="E276">
        <f t="shared" ca="1" si="104"/>
        <v>4</v>
      </c>
      <c r="F276" t="str">
        <f t="shared" ca="1" si="105"/>
        <v>IT</v>
      </c>
      <c r="G276">
        <f t="shared" ca="1" si="106"/>
        <v>5</v>
      </c>
      <c r="H276" t="str">
        <f t="shared" ca="1" si="107"/>
        <v>Other</v>
      </c>
      <c r="I276">
        <f t="shared" ca="1" si="108"/>
        <v>4</v>
      </c>
      <c r="J276">
        <f t="shared" ca="1" si="109"/>
        <v>1</v>
      </c>
      <c r="K276">
        <f t="shared" ca="1" si="110"/>
        <v>57252</v>
      </c>
      <c r="L276">
        <f t="shared" ca="1" si="111"/>
        <v>2</v>
      </c>
      <c r="M276" t="str">
        <f t="shared" ca="1" si="112"/>
        <v>BC</v>
      </c>
      <c r="N276">
        <f t="shared" ca="1" si="117"/>
        <v>286260</v>
      </c>
      <c r="O276">
        <f t="shared" ca="1" si="113"/>
        <v>237308.07462462521</v>
      </c>
      <c r="P276">
        <f t="shared" ca="1" si="118"/>
        <v>5685.3102636889562</v>
      </c>
      <c r="Q276">
        <f t="shared" ca="1" si="114"/>
        <v>453</v>
      </c>
      <c r="R276">
        <f t="shared" ca="1" si="119"/>
        <v>45183.675580897419</v>
      </c>
      <c r="S276">
        <f t="shared" ca="1" si="120"/>
        <v>10268.427572651701</v>
      </c>
      <c r="T276">
        <f t="shared" ca="1" si="121"/>
        <v>302213.73783634068</v>
      </c>
      <c r="U276">
        <f t="shared" ca="1" si="122"/>
        <v>282944.75020552264</v>
      </c>
      <c r="V276">
        <f t="shared" ca="1" si="123"/>
        <v>19268.987630818039</v>
      </c>
      <c r="X276">
        <f t="shared" ca="1" si="115"/>
        <v>0</v>
      </c>
      <c r="Y276">
        <f t="shared" ca="1" si="116"/>
        <v>1</v>
      </c>
    </row>
    <row r="277" spans="2:25" x14ac:dyDescent="0.35">
      <c r="B277">
        <f t="shared" ca="1" si="101"/>
        <v>1</v>
      </c>
      <c r="C277" t="str">
        <f t="shared" ca="1" si="102"/>
        <v>Man</v>
      </c>
      <c r="D277">
        <f t="shared" ca="1" si="103"/>
        <v>36</v>
      </c>
      <c r="E277">
        <f t="shared" ca="1" si="104"/>
        <v>1</v>
      </c>
      <c r="F277" t="str">
        <f t="shared" ca="1" si="105"/>
        <v>Health</v>
      </c>
      <c r="G277">
        <f t="shared" ca="1" si="106"/>
        <v>1</v>
      </c>
      <c r="H277" t="str">
        <f t="shared" ca="1" si="107"/>
        <v>High School</v>
      </c>
      <c r="I277">
        <f t="shared" ca="1" si="108"/>
        <v>3</v>
      </c>
      <c r="J277">
        <f t="shared" ca="1" si="109"/>
        <v>1</v>
      </c>
      <c r="K277">
        <f t="shared" ca="1" si="110"/>
        <v>69906</v>
      </c>
      <c r="L277">
        <f t="shared" ca="1" si="111"/>
        <v>1</v>
      </c>
      <c r="M277" t="str">
        <f t="shared" ca="1" si="112"/>
        <v>Yukon</v>
      </c>
      <c r="N277">
        <f t="shared" ca="1" si="117"/>
        <v>279624</v>
      </c>
      <c r="O277">
        <f t="shared" ca="1" si="113"/>
        <v>135882.21955621609</v>
      </c>
      <c r="P277">
        <f t="shared" ca="1" si="118"/>
        <v>63498.914237592166</v>
      </c>
      <c r="Q277">
        <f t="shared" ca="1" si="114"/>
        <v>22666</v>
      </c>
      <c r="R277">
        <f t="shared" ca="1" si="119"/>
        <v>17347.600129776834</v>
      </c>
      <c r="S277">
        <f t="shared" ca="1" si="120"/>
        <v>66713.807299415581</v>
      </c>
      <c r="T277">
        <f t="shared" ca="1" si="121"/>
        <v>409836.72153700772</v>
      </c>
      <c r="U277">
        <f t="shared" ca="1" si="122"/>
        <v>175895.81968599293</v>
      </c>
      <c r="V277">
        <f t="shared" ca="1" si="123"/>
        <v>233940.90185101479</v>
      </c>
      <c r="X277">
        <f t="shared" ca="1" si="115"/>
        <v>1</v>
      </c>
      <c r="Y277">
        <f t="shared" ca="1" si="116"/>
        <v>0</v>
      </c>
    </row>
    <row r="278" spans="2:25" x14ac:dyDescent="0.35">
      <c r="B278">
        <f t="shared" ca="1" si="101"/>
        <v>2</v>
      </c>
      <c r="C278" t="str">
        <f t="shared" ca="1" si="102"/>
        <v>Woman</v>
      </c>
      <c r="D278">
        <f t="shared" ca="1" si="103"/>
        <v>44</v>
      </c>
      <c r="E278">
        <f t="shared" ca="1" si="104"/>
        <v>2</v>
      </c>
      <c r="F278" t="str">
        <f t="shared" ca="1" si="105"/>
        <v>Construction</v>
      </c>
      <c r="G278">
        <f t="shared" ca="1" si="106"/>
        <v>4</v>
      </c>
      <c r="H278" t="str">
        <f t="shared" ca="1" si="107"/>
        <v>College</v>
      </c>
      <c r="I278">
        <f t="shared" ca="1" si="108"/>
        <v>3</v>
      </c>
      <c r="J278">
        <f t="shared" ca="1" si="109"/>
        <v>2</v>
      </c>
      <c r="K278">
        <f t="shared" ca="1" si="110"/>
        <v>79436</v>
      </c>
      <c r="L278">
        <f t="shared" ca="1" si="111"/>
        <v>6</v>
      </c>
      <c r="M278" t="str">
        <f t="shared" ca="1" si="112"/>
        <v>SA</v>
      </c>
      <c r="N278">
        <f t="shared" ca="1" si="117"/>
        <v>317744</v>
      </c>
      <c r="O278">
        <f t="shared" ca="1" si="113"/>
        <v>189960.1897518732</v>
      </c>
      <c r="P278">
        <f t="shared" ca="1" si="118"/>
        <v>17151.109475397036</v>
      </c>
      <c r="Q278">
        <f t="shared" ca="1" si="114"/>
        <v>5826</v>
      </c>
      <c r="R278">
        <f t="shared" ca="1" si="119"/>
        <v>66974.390760811773</v>
      </c>
      <c r="S278">
        <f t="shared" ca="1" si="120"/>
        <v>90750.457817645554</v>
      </c>
      <c r="T278">
        <f t="shared" ca="1" si="121"/>
        <v>425645.56729304261</v>
      </c>
      <c r="U278">
        <f t="shared" ca="1" si="122"/>
        <v>262760.580512685</v>
      </c>
      <c r="V278">
        <f t="shared" ca="1" si="123"/>
        <v>162884.98678035761</v>
      </c>
      <c r="X278">
        <f t="shared" ca="1" si="115"/>
        <v>1</v>
      </c>
      <c r="Y278">
        <f t="shared" ca="1" si="116"/>
        <v>0</v>
      </c>
    </row>
    <row r="279" spans="2:25" x14ac:dyDescent="0.35">
      <c r="B279">
        <f t="shared" ca="1" si="101"/>
        <v>2</v>
      </c>
      <c r="C279" t="str">
        <f t="shared" ca="1" si="102"/>
        <v>Woman</v>
      </c>
      <c r="D279">
        <f t="shared" ca="1" si="103"/>
        <v>27</v>
      </c>
      <c r="E279">
        <f t="shared" ca="1" si="104"/>
        <v>3</v>
      </c>
      <c r="F279" t="str">
        <f t="shared" ca="1" si="105"/>
        <v>Teaching</v>
      </c>
      <c r="G279">
        <f t="shared" ca="1" si="106"/>
        <v>2</v>
      </c>
      <c r="H279" t="str">
        <f t="shared" ca="1" si="107"/>
        <v>University</v>
      </c>
      <c r="I279">
        <f t="shared" ca="1" si="108"/>
        <v>1</v>
      </c>
      <c r="J279">
        <f t="shared" ca="1" si="109"/>
        <v>3</v>
      </c>
      <c r="K279">
        <f t="shared" ca="1" si="110"/>
        <v>28248</v>
      </c>
      <c r="L279">
        <f t="shared" ca="1" si="111"/>
        <v>12</v>
      </c>
      <c r="M279" t="str">
        <f t="shared" ca="1" si="112"/>
        <v>PE</v>
      </c>
      <c r="N279">
        <f t="shared" ca="1" si="117"/>
        <v>112992</v>
      </c>
      <c r="O279">
        <f t="shared" ca="1" si="113"/>
        <v>39302.232231215967</v>
      </c>
      <c r="P279">
        <f t="shared" ca="1" si="118"/>
        <v>71634.394232470891</v>
      </c>
      <c r="Q279">
        <f t="shared" ca="1" si="114"/>
        <v>43411</v>
      </c>
      <c r="R279">
        <f t="shared" ca="1" si="119"/>
        <v>22024.067308368656</v>
      </c>
      <c r="S279">
        <f t="shared" ca="1" si="120"/>
        <v>25015.232728472714</v>
      </c>
      <c r="T279">
        <f t="shared" ca="1" si="121"/>
        <v>209641.6269609436</v>
      </c>
      <c r="U279">
        <f t="shared" ca="1" si="122"/>
        <v>104737.29953958462</v>
      </c>
      <c r="V279">
        <f t="shared" ca="1" si="123"/>
        <v>104904.32742135898</v>
      </c>
      <c r="X279">
        <f t="shared" ca="1" si="115"/>
        <v>0</v>
      </c>
      <c r="Y279">
        <f t="shared" ca="1" si="116"/>
        <v>1</v>
      </c>
    </row>
    <row r="280" spans="2:25" x14ac:dyDescent="0.35">
      <c r="B280">
        <f t="shared" ca="1" si="101"/>
        <v>2</v>
      </c>
      <c r="C280" t="str">
        <f t="shared" ca="1" si="102"/>
        <v>Woman</v>
      </c>
      <c r="D280">
        <f t="shared" ca="1" si="103"/>
        <v>45</v>
      </c>
      <c r="E280">
        <f t="shared" ca="1" si="104"/>
        <v>4</v>
      </c>
      <c r="F280" t="str">
        <f t="shared" ca="1" si="105"/>
        <v>IT</v>
      </c>
      <c r="G280">
        <f t="shared" ca="1" si="106"/>
        <v>1</v>
      </c>
      <c r="H280" t="str">
        <f t="shared" ca="1" si="107"/>
        <v>High School</v>
      </c>
      <c r="I280">
        <f t="shared" ca="1" si="108"/>
        <v>2</v>
      </c>
      <c r="J280">
        <f t="shared" ca="1" si="109"/>
        <v>3</v>
      </c>
      <c r="K280">
        <f t="shared" ca="1" si="110"/>
        <v>66806</v>
      </c>
      <c r="L280">
        <f t="shared" ca="1" si="111"/>
        <v>13</v>
      </c>
      <c r="M280" t="str">
        <f t="shared" ca="1" si="112"/>
        <v>NS</v>
      </c>
      <c r="N280">
        <f t="shared" ca="1" si="117"/>
        <v>267224</v>
      </c>
      <c r="O280">
        <f t="shared" ca="1" si="113"/>
        <v>235919.84886445318</v>
      </c>
      <c r="P280">
        <f t="shared" ca="1" si="118"/>
        <v>160050.01995106123</v>
      </c>
      <c r="Q280">
        <f t="shared" ca="1" si="114"/>
        <v>129255</v>
      </c>
      <c r="R280">
        <f t="shared" ca="1" si="119"/>
        <v>62543.063346704381</v>
      </c>
      <c r="S280">
        <f t="shared" ca="1" si="120"/>
        <v>99148.106463545264</v>
      </c>
      <c r="T280">
        <f t="shared" ca="1" si="121"/>
        <v>526422.12641460646</v>
      </c>
      <c r="U280">
        <f t="shared" ca="1" si="122"/>
        <v>427717.9122111575</v>
      </c>
      <c r="V280">
        <f t="shared" ca="1" si="123"/>
        <v>98704.214203448966</v>
      </c>
      <c r="X280">
        <f t="shared" ca="1" si="115"/>
        <v>0</v>
      </c>
      <c r="Y280">
        <f t="shared" ca="1" si="116"/>
        <v>1</v>
      </c>
    </row>
    <row r="281" spans="2:25" x14ac:dyDescent="0.35">
      <c r="B281">
        <f t="shared" ca="1" si="101"/>
        <v>1</v>
      </c>
      <c r="C281" t="str">
        <f t="shared" ca="1" si="102"/>
        <v>Man</v>
      </c>
      <c r="D281">
        <f t="shared" ca="1" si="103"/>
        <v>44</v>
      </c>
      <c r="E281">
        <f t="shared" ca="1" si="104"/>
        <v>2</v>
      </c>
      <c r="F281" t="str">
        <f t="shared" ca="1" si="105"/>
        <v>Construction</v>
      </c>
      <c r="G281">
        <f t="shared" ca="1" si="106"/>
        <v>3</v>
      </c>
      <c r="H281" t="str">
        <f t="shared" ca="1" si="107"/>
        <v>Technical</v>
      </c>
      <c r="I281">
        <f t="shared" ca="1" si="108"/>
        <v>1</v>
      </c>
      <c r="J281">
        <f t="shared" ca="1" si="109"/>
        <v>2</v>
      </c>
      <c r="K281">
        <f t="shared" ca="1" si="110"/>
        <v>32608</v>
      </c>
      <c r="L281">
        <f t="shared" ca="1" si="111"/>
        <v>2</v>
      </c>
      <c r="M281" t="str">
        <f t="shared" ca="1" si="112"/>
        <v>BC</v>
      </c>
      <c r="N281">
        <f t="shared" ca="1" si="117"/>
        <v>163040</v>
      </c>
      <c r="O281">
        <f t="shared" ca="1" si="113"/>
        <v>142509.87398576949</v>
      </c>
      <c r="P281">
        <f t="shared" ca="1" si="118"/>
        <v>26863.999448202001</v>
      </c>
      <c r="Q281">
        <f t="shared" ca="1" si="114"/>
        <v>26341</v>
      </c>
      <c r="R281">
        <f t="shared" ca="1" si="119"/>
        <v>20976.731014473771</v>
      </c>
      <c r="S281">
        <f t="shared" ca="1" si="120"/>
        <v>22397.526883897055</v>
      </c>
      <c r="T281">
        <f t="shared" ca="1" si="121"/>
        <v>212301.52633209905</v>
      </c>
      <c r="U281">
        <f t="shared" ca="1" si="122"/>
        <v>189827.60500024326</v>
      </c>
      <c r="V281">
        <f t="shared" ca="1" si="123"/>
        <v>22473.921331855789</v>
      </c>
      <c r="X281">
        <f t="shared" ca="1" si="115"/>
        <v>0</v>
      </c>
      <c r="Y281">
        <f t="shared" ca="1" si="116"/>
        <v>1</v>
      </c>
    </row>
    <row r="282" spans="2:25" x14ac:dyDescent="0.35">
      <c r="B282">
        <f t="shared" ca="1" si="101"/>
        <v>2</v>
      </c>
      <c r="C282" t="str">
        <f t="shared" ca="1" si="102"/>
        <v>Woman</v>
      </c>
      <c r="D282">
        <f t="shared" ca="1" si="103"/>
        <v>37</v>
      </c>
      <c r="E282">
        <f t="shared" ca="1" si="104"/>
        <v>3</v>
      </c>
      <c r="F282" t="str">
        <f t="shared" ca="1" si="105"/>
        <v>Teaching</v>
      </c>
      <c r="G282">
        <f t="shared" ca="1" si="106"/>
        <v>3</v>
      </c>
      <c r="H282" t="str">
        <f t="shared" ca="1" si="107"/>
        <v>Technical</v>
      </c>
      <c r="I282">
        <f t="shared" ca="1" si="108"/>
        <v>3</v>
      </c>
      <c r="J282">
        <f t="shared" ca="1" si="109"/>
        <v>1</v>
      </c>
      <c r="K282">
        <f t="shared" ca="1" si="110"/>
        <v>52793</v>
      </c>
      <c r="L282">
        <f t="shared" ca="1" si="111"/>
        <v>2</v>
      </c>
      <c r="M282" t="str">
        <f t="shared" ca="1" si="112"/>
        <v>BC</v>
      </c>
      <c r="N282">
        <f t="shared" ca="1" si="117"/>
        <v>158379</v>
      </c>
      <c r="O282">
        <f t="shared" ca="1" si="113"/>
        <v>121360.34896839956</v>
      </c>
      <c r="P282">
        <f t="shared" ca="1" si="118"/>
        <v>4362.7182078907481</v>
      </c>
      <c r="Q282">
        <f t="shared" ca="1" si="114"/>
        <v>3717</v>
      </c>
      <c r="R282">
        <f t="shared" ca="1" si="119"/>
        <v>24498.152925095172</v>
      </c>
      <c r="S282">
        <f t="shared" ca="1" si="120"/>
        <v>24412.60627014187</v>
      </c>
      <c r="T282">
        <f t="shared" ca="1" si="121"/>
        <v>187154.32447803262</v>
      </c>
      <c r="U282">
        <f t="shared" ca="1" si="122"/>
        <v>149575.50189349474</v>
      </c>
      <c r="V282">
        <f t="shared" ca="1" si="123"/>
        <v>37578.822584537877</v>
      </c>
      <c r="X282">
        <f t="shared" ca="1" si="115"/>
        <v>1</v>
      </c>
      <c r="Y282">
        <f t="shared" ca="1" si="116"/>
        <v>0</v>
      </c>
    </row>
    <row r="283" spans="2:25" x14ac:dyDescent="0.35">
      <c r="B283">
        <f t="shared" ca="1" si="101"/>
        <v>2</v>
      </c>
      <c r="C283" t="str">
        <f t="shared" ca="1" si="102"/>
        <v>Woman</v>
      </c>
      <c r="D283">
        <f t="shared" ca="1" si="103"/>
        <v>37</v>
      </c>
      <c r="E283">
        <f t="shared" ca="1" si="104"/>
        <v>5</v>
      </c>
      <c r="F283" t="str">
        <f t="shared" ca="1" si="105"/>
        <v>General work</v>
      </c>
      <c r="G283">
        <f t="shared" ca="1" si="106"/>
        <v>5</v>
      </c>
      <c r="H283" t="str">
        <f t="shared" ca="1" si="107"/>
        <v>Other</v>
      </c>
      <c r="I283">
        <f t="shared" ca="1" si="108"/>
        <v>4</v>
      </c>
      <c r="J283">
        <f t="shared" ca="1" si="109"/>
        <v>2</v>
      </c>
      <c r="K283">
        <f t="shared" ca="1" si="110"/>
        <v>26914</v>
      </c>
      <c r="L283">
        <f t="shared" ca="1" si="111"/>
        <v>4</v>
      </c>
      <c r="M283" t="str">
        <f t="shared" ca="1" si="112"/>
        <v>AB</v>
      </c>
      <c r="N283">
        <f t="shared" ca="1" si="117"/>
        <v>161484</v>
      </c>
      <c r="O283">
        <f t="shared" ca="1" si="113"/>
        <v>122564.90915058694</v>
      </c>
      <c r="P283">
        <f t="shared" ca="1" si="118"/>
        <v>39266.356738887851</v>
      </c>
      <c r="Q283">
        <f t="shared" ca="1" si="114"/>
        <v>6898</v>
      </c>
      <c r="R283">
        <f t="shared" ca="1" si="119"/>
        <v>9128.7054872997815</v>
      </c>
      <c r="S283">
        <f t="shared" ca="1" si="120"/>
        <v>17586.189539474675</v>
      </c>
      <c r="T283">
        <f t="shared" ca="1" si="121"/>
        <v>218336.54627836251</v>
      </c>
      <c r="U283">
        <f t="shared" ca="1" si="122"/>
        <v>138591.61463788673</v>
      </c>
      <c r="V283">
        <f t="shared" ca="1" si="123"/>
        <v>79744.931640475785</v>
      </c>
      <c r="X283">
        <f t="shared" ca="1" si="115"/>
        <v>0</v>
      </c>
      <c r="Y283">
        <f t="shared" ca="1" si="116"/>
        <v>1</v>
      </c>
    </row>
    <row r="284" spans="2:25" x14ac:dyDescent="0.35">
      <c r="B284">
        <f t="shared" ca="1" si="101"/>
        <v>2</v>
      </c>
      <c r="C284" t="str">
        <f t="shared" ca="1" si="102"/>
        <v>Woman</v>
      </c>
      <c r="D284">
        <f t="shared" ca="1" si="103"/>
        <v>32</v>
      </c>
      <c r="E284">
        <f t="shared" ca="1" si="104"/>
        <v>2</v>
      </c>
      <c r="F284" t="str">
        <f t="shared" ca="1" si="105"/>
        <v>Construction</v>
      </c>
      <c r="G284">
        <f t="shared" ca="1" si="106"/>
        <v>2</v>
      </c>
      <c r="H284" t="str">
        <f t="shared" ca="1" si="107"/>
        <v>University</v>
      </c>
      <c r="I284">
        <f t="shared" ca="1" si="108"/>
        <v>4</v>
      </c>
      <c r="J284">
        <f t="shared" ca="1" si="109"/>
        <v>1</v>
      </c>
      <c r="K284">
        <f t="shared" ca="1" si="110"/>
        <v>47561</v>
      </c>
      <c r="L284">
        <f t="shared" ca="1" si="111"/>
        <v>10</v>
      </c>
      <c r="M284" t="str">
        <f t="shared" ca="1" si="112"/>
        <v>NF</v>
      </c>
      <c r="N284">
        <f t="shared" ca="1" si="117"/>
        <v>190244</v>
      </c>
      <c r="O284">
        <f t="shared" ca="1" si="113"/>
        <v>160212.74123884671</v>
      </c>
      <c r="P284">
        <f t="shared" ca="1" si="118"/>
        <v>14990.736801467949</v>
      </c>
      <c r="Q284">
        <f t="shared" ca="1" si="114"/>
        <v>11860</v>
      </c>
      <c r="R284">
        <f t="shared" ca="1" si="119"/>
        <v>17594.981931407128</v>
      </c>
      <c r="S284">
        <f t="shared" ca="1" si="120"/>
        <v>31848.166916342263</v>
      </c>
      <c r="T284">
        <f t="shared" ca="1" si="121"/>
        <v>237082.90371781023</v>
      </c>
      <c r="U284">
        <f t="shared" ca="1" si="122"/>
        <v>189667.72317025383</v>
      </c>
      <c r="V284">
        <f t="shared" ca="1" si="123"/>
        <v>47415.180547556403</v>
      </c>
      <c r="X284">
        <f t="shared" ca="1" si="115"/>
        <v>0</v>
      </c>
      <c r="Y284">
        <f t="shared" ca="1" si="116"/>
        <v>1</v>
      </c>
    </row>
    <row r="285" spans="2:25" x14ac:dyDescent="0.35">
      <c r="B285">
        <f t="shared" ca="1" si="101"/>
        <v>1</v>
      </c>
      <c r="C285" t="str">
        <f t="shared" ca="1" si="102"/>
        <v>Man</v>
      </c>
      <c r="D285">
        <f t="shared" ca="1" si="103"/>
        <v>38</v>
      </c>
      <c r="E285">
        <f t="shared" ca="1" si="104"/>
        <v>5</v>
      </c>
      <c r="F285" t="str">
        <f t="shared" ca="1" si="105"/>
        <v>General work</v>
      </c>
      <c r="G285">
        <f t="shared" ca="1" si="106"/>
        <v>2</v>
      </c>
      <c r="H285" t="str">
        <f t="shared" ca="1" si="107"/>
        <v>University</v>
      </c>
      <c r="I285">
        <f t="shared" ca="1" si="108"/>
        <v>4</v>
      </c>
      <c r="J285">
        <f t="shared" ca="1" si="109"/>
        <v>3</v>
      </c>
      <c r="K285">
        <f t="shared" ca="1" si="110"/>
        <v>87455</v>
      </c>
      <c r="L285">
        <f t="shared" ca="1" si="111"/>
        <v>9</v>
      </c>
      <c r="M285" t="str">
        <f t="shared" ca="1" si="112"/>
        <v>QC</v>
      </c>
      <c r="N285">
        <f t="shared" ca="1" si="117"/>
        <v>437275</v>
      </c>
      <c r="O285">
        <f t="shared" ca="1" si="113"/>
        <v>113487.9548276998</v>
      </c>
      <c r="P285">
        <f t="shared" ca="1" si="118"/>
        <v>235216.83164658671</v>
      </c>
      <c r="Q285">
        <f t="shared" ca="1" si="114"/>
        <v>107852</v>
      </c>
      <c r="R285">
        <f t="shared" ca="1" si="119"/>
        <v>70790.302098032844</v>
      </c>
      <c r="S285">
        <f t="shared" ca="1" si="120"/>
        <v>24825.495094663285</v>
      </c>
      <c r="T285">
        <f t="shared" ca="1" si="121"/>
        <v>697317.32674125</v>
      </c>
      <c r="U285">
        <f t="shared" ca="1" si="122"/>
        <v>292130.25692573265</v>
      </c>
      <c r="V285">
        <f t="shared" ca="1" si="123"/>
        <v>405187.06981551734</v>
      </c>
      <c r="X285">
        <f t="shared" ca="1" si="115"/>
        <v>0</v>
      </c>
      <c r="Y285">
        <f t="shared" ca="1" si="116"/>
        <v>1</v>
      </c>
    </row>
    <row r="286" spans="2:25" x14ac:dyDescent="0.35">
      <c r="B286">
        <f t="shared" ca="1" si="101"/>
        <v>1</v>
      </c>
      <c r="C286" t="str">
        <f t="shared" ca="1" si="102"/>
        <v>Man</v>
      </c>
      <c r="D286">
        <f t="shared" ca="1" si="103"/>
        <v>34</v>
      </c>
      <c r="E286">
        <f t="shared" ca="1" si="104"/>
        <v>1</v>
      </c>
      <c r="F286" t="str">
        <f t="shared" ca="1" si="105"/>
        <v>Health</v>
      </c>
      <c r="G286">
        <f t="shared" ca="1" si="106"/>
        <v>2</v>
      </c>
      <c r="H286" t="str">
        <f t="shared" ca="1" si="107"/>
        <v>University</v>
      </c>
      <c r="I286">
        <f t="shared" ca="1" si="108"/>
        <v>1</v>
      </c>
      <c r="J286">
        <f t="shared" ca="1" si="109"/>
        <v>2</v>
      </c>
      <c r="K286">
        <f t="shared" ca="1" si="110"/>
        <v>37925</v>
      </c>
      <c r="L286">
        <f t="shared" ca="1" si="111"/>
        <v>10</v>
      </c>
      <c r="M286" t="str">
        <f t="shared" ca="1" si="112"/>
        <v>NF</v>
      </c>
      <c r="N286">
        <f t="shared" ca="1" si="117"/>
        <v>227550</v>
      </c>
      <c r="O286">
        <f t="shared" ca="1" si="113"/>
        <v>213077.65653691758</v>
      </c>
      <c r="P286">
        <f t="shared" ca="1" si="118"/>
        <v>75326.168207461684</v>
      </c>
      <c r="Q286">
        <f t="shared" ca="1" si="114"/>
        <v>12303</v>
      </c>
      <c r="R286">
        <f t="shared" ca="1" si="119"/>
        <v>3370.0252916234595</v>
      </c>
      <c r="S286">
        <f t="shared" ca="1" si="120"/>
        <v>49656.550060199836</v>
      </c>
      <c r="T286">
        <f t="shared" ca="1" si="121"/>
        <v>352532.71826766152</v>
      </c>
      <c r="U286">
        <f t="shared" ca="1" si="122"/>
        <v>228750.68182854104</v>
      </c>
      <c r="V286">
        <f t="shared" ca="1" si="123"/>
        <v>123782.03643912048</v>
      </c>
      <c r="X286">
        <f t="shared" ca="1" si="115"/>
        <v>1</v>
      </c>
      <c r="Y286">
        <f t="shared" ca="1" si="116"/>
        <v>0</v>
      </c>
    </row>
    <row r="287" spans="2:25" x14ac:dyDescent="0.35">
      <c r="B287">
        <f t="shared" ca="1" si="101"/>
        <v>1</v>
      </c>
      <c r="C287" t="str">
        <f t="shared" ca="1" si="102"/>
        <v>Man</v>
      </c>
      <c r="D287">
        <f t="shared" ca="1" si="103"/>
        <v>41</v>
      </c>
      <c r="E287">
        <f t="shared" ca="1" si="104"/>
        <v>6</v>
      </c>
      <c r="F287" t="str">
        <f t="shared" ca="1" si="105"/>
        <v>agricuture</v>
      </c>
      <c r="G287">
        <f t="shared" ca="1" si="106"/>
        <v>4</v>
      </c>
      <c r="H287" t="str">
        <f t="shared" ca="1" si="107"/>
        <v>College</v>
      </c>
      <c r="I287">
        <f t="shared" ca="1" si="108"/>
        <v>4</v>
      </c>
      <c r="J287">
        <f t="shared" ca="1" si="109"/>
        <v>1</v>
      </c>
      <c r="K287">
        <f t="shared" ca="1" si="110"/>
        <v>76523</v>
      </c>
      <c r="L287">
        <f t="shared" ca="1" si="111"/>
        <v>2</v>
      </c>
      <c r="M287" t="str">
        <f t="shared" ca="1" si="112"/>
        <v>BC</v>
      </c>
      <c r="N287">
        <f t="shared" ca="1" si="117"/>
        <v>306092</v>
      </c>
      <c r="O287">
        <f t="shared" ca="1" si="113"/>
        <v>2224.126097860405</v>
      </c>
      <c r="P287">
        <f t="shared" ca="1" si="118"/>
        <v>66958.187358397932</v>
      </c>
      <c r="Q287">
        <f t="shared" ca="1" si="114"/>
        <v>24699</v>
      </c>
      <c r="R287">
        <f t="shared" ca="1" si="119"/>
        <v>63441.086892480635</v>
      </c>
      <c r="S287">
        <f t="shared" ca="1" si="120"/>
        <v>73716.908989263757</v>
      </c>
      <c r="T287">
        <f t="shared" ca="1" si="121"/>
        <v>446767.09634766169</v>
      </c>
      <c r="U287">
        <f t="shared" ca="1" si="122"/>
        <v>90364.212990341039</v>
      </c>
      <c r="V287">
        <f t="shared" ca="1" si="123"/>
        <v>356402.88335732068</v>
      </c>
      <c r="X287">
        <f t="shared" ca="1" si="115"/>
        <v>1</v>
      </c>
      <c r="Y287">
        <f t="shared" ca="1" si="116"/>
        <v>0</v>
      </c>
    </row>
    <row r="288" spans="2:25" x14ac:dyDescent="0.35">
      <c r="B288">
        <f t="shared" ca="1" si="101"/>
        <v>1</v>
      </c>
      <c r="C288" t="str">
        <f t="shared" ca="1" si="102"/>
        <v>Man</v>
      </c>
      <c r="D288">
        <f t="shared" ca="1" si="103"/>
        <v>28</v>
      </c>
      <c r="E288">
        <f t="shared" ca="1" si="104"/>
        <v>5</v>
      </c>
      <c r="F288" t="str">
        <f t="shared" ca="1" si="105"/>
        <v>General work</v>
      </c>
      <c r="G288">
        <f t="shared" ca="1" si="106"/>
        <v>3</v>
      </c>
      <c r="H288" t="str">
        <f t="shared" ca="1" si="107"/>
        <v>Technical</v>
      </c>
      <c r="I288">
        <f t="shared" ca="1" si="108"/>
        <v>2</v>
      </c>
      <c r="J288">
        <f t="shared" ca="1" si="109"/>
        <v>3</v>
      </c>
      <c r="K288">
        <f t="shared" ca="1" si="110"/>
        <v>72695</v>
      </c>
      <c r="L288">
        <f t="shared" ca="1" si="111"/>
        <v>9</v>
      </c>
      <c r="M288" t="str">
        <f t="shared" ca="1" si="112"/>
        <v>QC</v>
      </c>
      <c r="N288">
        <f t="shared" ca="1" si="117"/>
        <v>218085</v>
      </c>
      <c r="O288">
        <f t="shared" ca="1" si="113"/>
        <v>67890.747477605561</v>
      </c>
      <c r="P288">
        <f t="shared" ca="1" si="118"/>
        <v>96555.046799038537</v>
      </c>
      <c r="Q288">
        <f t="shared" ca="1" si="114"/>
        <v>89641</v>
      </c>
      <c r="R288">
        <f t="shared" ca="1" si="119"/>
        <v>2364.9918004959468</v>
      </c>
      <c r="S288">
        <f t="shared" ca="1" si="120"/>
        <v>1495.0484787280586</v>
      </c>
      <c r="T288">
        <f t="shared" ca="1" si="121"/>
        <v>316135.09527776658</v>
      </c>
      <c r="U288">
        <f t="shared" ca="1" si="122"/>
        <v>159896.73927810151</v>
      </c>
      <c r="V288">
        <f t="shared" ca="1" si="123"/>
        <v>156238.35599966507</v>
      </c>
      <c r="X288">
        <f t="shared" ca="1" si="115"/>
        <v>1</v>
      </c>
      <c r="Y288">
        <f t="shared" ca="1" si="116"/>
        <v>0</v>
      </c>
    </row>
    <row r="289" spans="2:25" x14ac:dyDescent="0.35">
      <c r="B289">
        <f t="shared" ca="1" si="101"/>
        <v>2</v>
      </c>
      <c r="C289" t="str">
        <f t="shared" ca="1" si="102"/>
        <v>Woman</v>
      </c>
      <c r="D289">
        <f t="shared" ca="1" si="103"/>
        <v>34</v>
      </c>
      <c r="E289">
        <f t="shared" ca="1" si="104"/>
        <v>6</v>
      </c>
      <c r="F289" t="str">
        <f t="shared" ca="1" si="105"/>
        <v>agricuture</v>
      </c>
      <c r="G289">
        <f t="shared" ca="1" si="106"/>
        <v>2</v>
      </c>
      <c r="H289" t="str">
        <f t="shared" ca="1" si="107"/>
        <v>University</v>
      </c>
      <c r="I289">
        <f t="shared" ca="1" si="108"/>
        <v>4</v>
      </c>
      <c r="J289">
        <f t="shared" ca="1" si="109"/>
        <v>2</v>
      </c>
      <c r="K289">
        <f t="shared" ca="1" si="110"/>
        <v>80540</v>
      </c>
      <c r="L289">
        <f t="shared" ca="1" si="111"/>
        <v>1</v>
      </c>
      <c r="M289" t="str">
        <f t="shared" ca="1" si="112"/>
        <v>Yukon</v>
      </c>
      <c r="N289">
        <f t="shared" ca="1" si="117"/>
        <v>402700</v>
      </c>
      <c r="O289">
        <f t="shared" ca="1" si="113"/>
        <v>373449.66049122397</v>
      </c>
      <c r="P289">
        <f t="shared" ca="1" si="118"/>
        <v>159034.90629789361</v>
      </c>
      <c r="Q289">
        <f t="shared" ca="1" si="114"/>
        <v>58397</v>
      </c>
      <c r="R289">
        <f t="shared" ca="1" si="119"/>
        <v>54594.720661498366</v>
      </c>
      <c r="S289">
        <f t="shared" ca="1" si="120"/>
        <v>56699.014893375694</v>
      </c>
      <c r="T289">
        <f t="shared" ca="1" si="121"/>
        <v>618433.9211912693</v>
      </c>
      <c r="U289">
        <f t="shared" ca="1" si="122"/>
        <v>486441.38115272234</v>
      </c>
      <c r="V289">
        <f t="shared" ca="1" si="123"/>
        <v>131992.54003854695</v>
      </c>
      <c r="X289">
        <f t="shared" ca="1" si="115"/>
        <v>1</v>
      </c>
      <c r="Y289">
        <f t="shared" ca="1" si="116"/>
        <v>0</v>
      </c>
    </row>
    <row r="290" spans="2:25" x14ac:dyDescent="0.35">
      <c r="B290">
        <f t="shared" ca="1" si="101"/>
        <v>1</v>
      </c>
      <c r="C290" t="str">
        <f t="shared" ca="1" si="102"/>
        <v>Man</v>
      </c>
      <c r="D290">
        <f t="shared" ca="1" si="103"/>
        <v>28</v>
      </c>
      <c r="E290">
        <f t="shared" ca="1" si="104"/>
        <v>3</v>
      </c>
      <c r="F290" t="str">
        <f t="shared" ca="1" si="105"/>
        <v>Teaching</v>
      </c>
      <c r="G290">
        <f t="shared" ca="1" si="106"/>
        <v>5</v>
      </c>
      <c r="H290" t="str">
        <f t="shared" ca="1" si="107"/>
        <v>Other</v>
      </c>
      <c r="I290">
        <f t="shared" ca="1" si="108"/>
        <v>3</v>
      </c>
      <c r="J290">
        <f t="shared" ca="1" si="109"/>
        <v>1</v>
      </c>
      <c r="K290">
        <f t="shared" ca="1" si="110"/>
        <v>75841</v>
      </c>
      <c r="L290">
        <f t="shared" ca="1" si="111"/>
        <v>12</v>
      </c>
      <c r="M290" t="str">
        <f t="shared" ca="1" si="112"/>
        <v>PE</v>
      </c>
      <c r="N290">
        <f t="shared" ca="1" si="117"/>
        <v>303364</v>
      </c>
      <c r="O290">
        <f t="shared" ca="1" si="113"/>
        <v>301588.40687295952</v>
      </c>
      <c r="P290">
        <f t="shared" ca="1" si="118"/>
        <v>1282.5768852000649</v>
      </c>
      <c r="Q290">
        <f t="shared" ca="1" si="114"/>
        <v>416</v>
      </c>
      <c r="R290">
        <f t="shared" ca="1" si="119"/>
        <v>62136.179246574909</v>
      </c>
      <c r="S290">
        <f t="shared" ca="1" si="120"/>
        <v>57800.576870842138</v>
      </c>
      <c r="T290">
        <f t="shared" ca="1" si="121"/>
        <v>362447.15375604219</v>
      </c>
      <c r="U290">
        <f t="shared" ca="1" si="122"/>
        <v>364140.58611953445</v>
      </c>
      <c r="V290">
        <f t="shared" ca="1" si="123"/>
        <v>-1693.4323634922621</v>
      </c>
      <c r="X290">
        <f t="shared" ca="1" si="115"/>
        <v>0</v>
      </c>
      <c r="Y290">
        <f t="shared" ca="1" si="116"/>
        <v>1</v>
      </c>
    </row>
    <row r="291" spans="2:25" x14ac:dyDescent="0.35">
      <c r="B291">
        <f t="shared" ca="1" si="101"/>
        <v>1</v>
      </c>
      <c r="C291" t="str">
        <f t="shared" ca="1" si="102"/>
        <v>Man</v>
      </c>
      <c r="D291">
        <f t="shared" ca="1" si="103"/>
        <v>33</v>
      </c>
      <c r="E291">
        <f t="shared" ca="1" si="104"/>
        <v>5</v>
      </c>
      <c r="F291" t="str">
        <f t="shared" ca="1" si="105"/>
        <v>General work</v>
      </c>
      <c r="G291">
        <f t="shared" ca="1" si="106"/>
        <v>4</v>
      </c>
      <c r="H291" t="str">
        <f t="shared" ca="1" si="107"/>
        <v>College</v>
      </c>
      <c r="I291">
        <f t="shared" ca="1" si="108"/>
        <v>2</v>
      </c>
      <c r="J291">
        <f t="shared" ca="1" si="109"/>
        <v>1</v>
      </c>
      <c r="K291">
        <f t="shared" ca="1" si="110"/>
        <v>35261</v>
      </c>
      <c r="L291">
        <f t="shared" ca="1" si="111"/>
        <v>10</v>
      </c>
      <c r="M291" t="str">
        <f t="shared" ca="1" si="112"/>
        <v>NF</v>
      </c>
      <c r="N291">
        <f t="shared" ca="1" si="117"/>
        <v>141044</v>
      </c>
      <c r="O291">
        <f t="shared" ca="1" si="113"/>
        <v>45979.336299569244</v>
      </c>
      <c r="P291">
        <f t="shared" ca="1" si="118"/>
        <v>24792.240562711278</v>
      </c>
      <c r="Q291">
        <f t="shared" ca="1" si="114"/>
        <v>15684</v>
      </c>
      <c r="R291">
        <f t="shared" ca="1" si="119"/>
        <v>20485.275568940542</v>
      </c>
      <c r="S291">
        <f t="shared" ca="1" si="120"/>
        <v>36998.769019019644</v>
      </c>
      <c r="T291">
        <f t="shared" ca="1" si="121"/>
        <v>202835.00958173093</v>
      </c>
      <c r="U291">
        <f t="shared" ca="1" si="122"/>
        <v>82148.61186850979</v>
      </c>
      <c r="V291">
        <f t="shared" ca="1" si="123"/>
        <v>120686.39771322114</v>
      </c>
      <c r="X291">
        <f t="shared" ca="1" si="115"/>
        <v>1</v>
      </c>
      <c r="Y291">
        <f t="shared" ca="1" si="116"/>
        <v>0</v>
      </c>
    </row>
    <row r="292" spans="2:25" x14ac:dyDescent="0.35">
      <c r="B292">
        <f t="shared" ca="1" si="101"/>
        <v>2</v>
      </c>
      <c r="C292" t="str">
        <f t="shared" ca="1" si="102"/>
        <v>Woman</v>
      </c>
      <c r="D292">
        <f t="shared" ca="1" si="103"/>
        <v>36</v>
      </c>
      <c r="E292">
        <f t="shared" ca="1" si="104"/>
        <v>4</v>
      </c>
      <c r="F292" t="str">
        <f t="shared" ca="1" si="105"/>
        <v>IT</v>
      </c>
      <c r="G292">
        <f t="shared" ca="1" si="106"/>
        <v>5</v>
      </c>
      <c r="H292" t="str">
        <f t="shared" ca="1" si="107"/>
        <v>Other</v>
      </c>
      <c r="I292">
        <f t="shared" ca="1" si="108"/>
        <v>2</v>
      </c>
      <c r="J292">
        <f t="shared" ca="1" si="109"/>
        <v>2</v>
      </c>
      <c r="K292">
        <f t="shared" ca="1" si="110"/>
        <v>50545</v>
      </c>
      <c r="L292">
        <f t="shared" ca="1" si="111"/>
        <v>4</v>
      </c>
      <c r="M292" t="str">
        <f t="shared" ca="1" si="112"/>
        <v>AB</v>
      </c>
      <c r="N292">
        <f t="shared" ca="1" si="117"/>
        <v>252725</v>
      </c>
      <c r="O292">
        <f t="shared" ca="1" si="113"/>
        <v>13044.245579767281</v>
      </c>
      <c r="P292">
        <f t="shared" ca="1" si="118"/>
        <v>54407.756292849095</v>
      </c>
      <c r="Q292">
        <f t="shared" ca="1" si="114"/>
        <v>31209</v>
      </c>
      <c r="R292">
        <f t="shared" ca="1" si="119"/>
        <v>10672.556303898438</v>
      </c>
      <c r="S292">
        <f t="shared" ca="1" si="120"/>
        <v>6025.6392613082571</v>
      </c>
      <c r="T292">
        <f t="shared" ca="1" si="121"/>
        <v>313158.39555415732</v>
      </c>
      <c r="U292">
        <f t="shared" ca="1" si="122"/>
        <v>54925.801883665721</v>
      </c>
      <c r="V292">
        <f t="shared" ca="1" si="123"/>
        <v>258232.59367049159</v>
      </c>
      <c r="X292">
        <f t="shared" ca="1" si="115"/>
        <v>1</v>
      </c>
      <c r="Y292">
        <f t="shared" ca="1" si="116"/>
        <v>0</v>
      </c>
    </row>
    <row r="293" spans="2:25" x14ac:dyDescent="0.35">
      <c r="B293">
        <f t="shared" ca="1" si="101"/>
        <v>2</v>
      </c>
      <c r="C293" t="str">
        <f t="shared" ca="1" si="102"/>
        <v>Woman</v>
      </c>
      <c r="D293">
        <f t="shared" ca="1" si="103"/>
        <v>27</v>
      </c>
      <c r="E293">
        <f t="shared" ca="1" si="104"/>
        <v>6</v>
      </c>
      <c r="F293" t="str">
        <f t="shared" ca="1" si="105"/>
        <v>agricuture</v>
      </c>
      <c r="G293">
        <f t="shared" ca="1" si="106"/>
        <v>3</v>
      </c>
      <c r="H293" t="str">
        <f t="shared" ca="1" si="107"/>
        <v>Technical</v>
      </c>
      <c r="I293">
        <f t="shared" ca="1" si="108"/>
        <v>1</v>
      </c>
      <c r="J293">
        <f t="shared" ca="1" si="109"/>
        <v>1</v>
      </c>
      <c r="K293">
        <f t="shared" ca="1" si="110"/>
        <v>49660</v>
      </c>
      <c r="L293">
        <f t="shared" ca="1" si="111"/>
        <v>2</v>
      </c>
      <c r="M293" t="str">
        <f t="shared" ca="1" si="112"/>
        <v>BC</v>
      </c>
      <c r="N293">
        <f t="shared" ca="1" si="117"/>
        <v>297960</v>
      </c>
      <c r="O293">
        <f t="shared" ca="1" si="113"/>
        <v>224531.81429234601</v>
      </c>
      <c r="P293">
        <f t="shared" ca="1" si="118"/>
        <v>40332.556915360008</v>
      </c>
      <c r="Q293">
        <f t="shared" ca="1" si="114"/>
        <v>22048</v>
      </c>
      <c r="R293">
        <f t="shared" ca="1" si="119"/>
        <v>8853.0792813299813</v>
      </c>
      <c r="S293">
        <f t="shared" ca="1" si="120"/>
        <v>4932.8886455383472</v>
      </c>
      <c r="T293">
        <f t="shared" ca="1" si="121"/>
        <v>343225.4455608984</v>
      </c>
      <c r="U293">
        <f t="shared" ca="1" si="122"/>
        <v>255432.893573676</v>
      </c>
      <c r="V293">
        <f t="shared" ca="1" si="123"/>
        <v>87792.551987222396</v>
      </c>
      <c r="X293">
        <f t="shared" ca="1" si="115"/>
        <v>0</v>
      </c>
      <c r="Y293">
        <f t="shared" ca="1" si="116"/>
        <v>1</v>
      </c>
    </row>
    <row r="294" spans="2:25" x14ac:dyDescent="0.35">
      <c r="B294">
        <f t="shared" ca="1" si="101"/>
        <v>2</v>
      </c>
      <c r="C294" t="str">
        <f t="shared" ca="1" si="102"/>
        <v>Woman</v>
      </c>
      <c r="D294">
        <f t="shared" ca="1" si="103"/>
        <v>29</v>
      </c>
      <c r="E294">
        <f t="shared" ca="1" si="104"/>
        <v>2</v>
      </c>
      <c r="F294" t="str">
        <f t="shared" ca="1" si="105"/>
        <v>Construction</v>
      </c>
      <c r="G294">
        <f t="shared" ca="1" si="106"/>
        <v>4</v>
      </c>
      <c r="H294" t="str">
        <f t="shared" ca="1" si="107"/>
        <v>College</v>
      </c>
      <c r="I294">
        <f t="shared" ca="1" si="108"/>
        <v>4</v>
      </c>
      <c r="J294">
        <f t="shared" ca="1" si="109"/>
        <v>1</v>
      </c>
      <c r="K294">
        <f t="shared" ca="1" si="110"/>
        <v>36729</v>
      </c>
      <c r="L294">
        <f t="shared" ca="1" si="111"/>
        <v>9</v>
      </c>
      <c r="M294" t="str">
        <f t="shared" ca="1" si="112"/>
        <v>QC</v>
      </c>
      <c r="N294">
        <f t="shared" ca="1" si="117"/>
        <v>110187</v>
      </c>
      <c r="O294">
        <f t="shared" ca="1" si="113"/>
        <v>72349.809966488421</v>
      </c>
      <c r="P294">
        <f t="shared" ca="1" si="118"/>
        <v>26420.759004978689</v>
      </c>
      <c r="Q294">
        <f t="shared" ca="1" si="114"/>
        <v>13585</v>
      </c>
      <c r="R294">
        <f t="shared" ca="1" si="119"/>
        <v>26986.261257553193</v>
      </c>
      <c r="S294">
        <f t="shared" ca="1" si="120"/>
        <v>49363.506200204771</v>
      </c>
      <c r="T294">
        <f t="shared" ca="1" si="121"/>
        <v>185971.26520518347</v>
      </c>
      <c r="U294">
        <f t="shared" ca="1" si="122"/>
        <v>112921.07122404162</v>
      </c>
      <c r="V294">
        <f t="shared" ca="1" si="123"/>
        <v>73050.193981141856</v>
      </c>
      <c r="X294">
        <f t="shared" ca="1" si="115"/>
        <v>0</v>
      </c>
      <c r="Y294">
        <f t="shared" ca="1" si="116"/>
        <v>1</v>
      </c>
    </row>
    <row r="295" spans="2:25" x14ac:dyDescent="0.35">
      <c r="B295">
        <f t="shared" ca="1" si="101"/>
        <v>1</v>
      </c>
      <c r="C295" t="str">
        <f t="shared" ca="1" si="102"/>
        <v>Man</v>
      </c>
      <c r="D295">
        <f t="shared" ca="1" si="103"/>
        <v>32</v>
      </c>
      <c r="E295">
        <f t="shared" ca="1" si="104"/>
        <v>6</v>
      </c>
      <c r="F295" t="str">
        <f t="shared" ca="1" si="105"/>
        <v>agricuture</v>
      </c>
      <c r="G295">
        <f t="shared" ca="1" si="106"/>
        <v>3</v>
      </c>
      <c r="H295" t="str">
        <f t="shared" ca="1" si="107"/>
        <v>Technical</v>
      </c>
      <c r="I295">
        <f t="shared" ca="1" si="108"/>
        <v>4</v>
      </c>
      <c r="J295">
        <f t="shared" ca="1" si="109"/>
        <v>1</v>
      </c>
      <c r="K295">
        <f t="shared" ca="1" si="110"/>
        <v>62929</v>
      </c>
      <c r="L295">
        <f t="shared" ca="1" si="111"/>
        <v>9</v>
      </c>
      <c r="M295" t="str">
        <f t="shared" ca="1" si="112"/>
        <v>QC</v>
      </c>
      <c r="N295">
        <f t="shared" ca="1" si="117"/>
        <v>314645</v>
      </c>
      <c r="O295">
        <f t="shared" ca="1" si="113"/>
        <v>192692.72896769751</v>
      </c>
      <c r="P295">
        <f t="shared" ca="1" si="118"/>
        <v>58877.316748551071</v>
      </c>
      <c r="Q295">
        <f t="shared" ca="1" si="114"/>
        <v>3775</v>
      </c>
      <c r="R295">
        <f t="shared" ca="1" si="119"/>
        <v>41680.765418235897</v>
      </c>
      <c r="S295">
        <f t="shared" ca="1" si="120"/>
        <v>32175.271506464785</v>
      </c>
      <c r="T295">
        <f t="shared" ca="1" si="121"/>
        <v>405697.5882550159</v>
      </c>
      <c r="U295">
        <f t="shared" ca="1" si="122"/>
        <v>238148.49438593339</v>
      </c>
      <c r="V295">
        <f t="shared" ca="1" si="123"/>
        <v>167549.09386908251</v>
      </c>
      <c r="X295">
        <f t="shared" ca="1" si="115"/>
        <v>0</v>
      </c>
      <c r="Y295">
        <f t="shared" ca="1" si="116"/>
        <v>1</v>
      </c>
    </row>
    <row r="296" spans="2:25" x14ac:dyDescent="0.35">
      <c r="B296">
        <f t="shared" ca="1" si="101"/>
        <v>2</v>
      </c>
      <c r="C296" t="str">
        <f t="shared" ca="1" si="102"/>
        <v>Woman</v>
      </c>
      <c r="D296">
        <f t="shared" ca="1" si="103"/>
        <v>43</v>
      </c>
      <c r="E296">
        <f t="shared" ca="1" si="104"/>
        <v>6</v>
      </c>
      <c r="F296" t="str">
        <f t="shared" ca="1" si="105"/>
        <v>agricuture</v>
      </c>
      <c r="G296">
        <f t="shared" ca="1" si="106"/>
        <v>5</v>
      </c>
      <c r="H296" t="str">
        <f t="shared" ca="1" si="107"/>
        <v>Other</v>
      </c>
      <c r="I296">
        <f t="shared" ca="1" si="108"/>
        <v>1</v>
      </c>
      <c r="J296">
        <f t="shared" ca="1" si="109"/>
        <v>1</v>
      </c>
      <c r="K296">
        <f t="shared" ca="1" si="110"/>
        <v>43709</v>
      </c>
      <c r="L296">
        <f t="shared" ca="1" si="111"/>
        <v>10</v>
      </c>
      <c r="M296" t="str">
        <f t="shared" ca="1" si="112"/>
        <v>NF</v>
      </c>
      <c r="N296">
        <f t="shared" ca="1" si="117"/>
        <v>131127</v>
      </c>
      <c r="O296">
        <f t="shared" ca="1" si="113"/>
        <v>6396.8590740702666</v>
      </c>
      <c r="P296">
        <f t="shared" ca="1" si="118"/>
        <v>19858.325185526119</v>
      </c>
      <c r="Q296">
        <f t="shared" ca="1" si="114"/>
        <v>9643</v>
      </c>
      <c r="R296">
        <f t="shared" ca="1" si="119"/>
        <v>36467.879508162092</v>
      </c>
      <c r="S296">
        <f t="shared" ca="1" si="120"/>
        <v>65560.705713947653</v>
      </c>
      <c r="T296">
        <f t="shared" ca="1" si="121"/>
        <v>216546.03089947376</v>
      </c>
      <c r="U296">
        <f t="shared" ca="1" si="122"/>
        <v>52507.738582232356</v>
      </c>
      <c r="V296">
        <f t="shared" ca="1" si="123"/>
        <v>164038.2923172414</v>
      </c>
      <c r="X296">
        <f t="shared" ca="1" si="115"/>
        <v>1</v>
      </c>
      <c r="Y296">
        <f t="shared" ca="1" si="116"/>
        <v>0</v>
      </c>
    </row>
    <row r="297" spans="2:25" x14ac:dyDescent="0.35">
      <c r="B297">
        <f t="shared" ca="1" si="101"/>
        <v>2</v>
      </c>
      <c r="C297" t="str">
        <f t="shared" ca="1" si="102"/>
        <v>Woman</v>
      </c>
      <c r="D297">
        <f t="shared" ca="1" si="103"/>
        <v>31</v>
      </c>
      <c r="E297">
        <f t="shared" ca="1" si="104"/>
        <v>1</v>
      </c>
      <c r="F297" t="str">
        <f t="shared" ca="1" si="105"/>
        <v>Health</v>
      </c>
      <c r="G297">
        <f t="shared" ca="1" si="106"/>
        <v>3</v>
      </c>
      <c r="H297" t="str">
        <f t="shared" ca="1" si="107"/>
        <v>Technical</v>
      </c>
      <c r="I297">
        <f t="shared" ca="1" si="108"/>
        <v>1</v>
      </c>
      <c r="J297">
        <f t="shared" ca="1" si="109"/>
        <v>1</v>
      </c>
      <c r="K297">
        <f t="shared" ca="1" si="110"/>
        <v>42057</v>
      </c>
      <c r="L297">
        <f t="shared" ca="1" si="111"/>
        <v>1</v>
      </c>
      <c r="M297" t="str">
        <f t="shared" ca="1" si="112"/>
        <v>Yukon</v>
      </c>
      <c r="N297">
        <f t="shared" ca="1" si="117"/>
        <v>252342</v>
      </c>
      <c r="O297">
        <f t="shared" ca="1" si="113"/>
        <v>40964.447946006432</v>
      </c>
      <c r="P297">
        <f t="shared" ca="1" si="118"/>
        <v>1208.1381008094891</v>
      </c>
      <c r="Q297">
        <f t="shared" ca="1" si="114"/>
        <v>1144</v>
      </c>
      <c r="R297">
        <f t="shared" ca="1" si="119"/>
        <v>17874.380222203596</v>
      </c>
      <c r="S297">
        <f t="shared" ca="1" si="120"/>
        <v>50618.733794683132</v>
      </c>
      <c r="T297">
        <f t="shared" ca="1" si="121"/>
        <v>304168.8718954926</v>
      </c>
      <c r="U297">
        <f t="shared" ca="1" si="122"/>
        <v>59982.828168210028</v>
      </c>
      <c r="V297">
        <f t="shared" ca="1" si="123"/>
        <v>244186.04372728258</v>
      </c>
      <c r="X297">
        <f t="shared" ca="1" si="115"/>
        <v>0</v>
      </c>
      <c r="Y297">
        <f t="shared" ca="1" si="116"/>
        <v>1</v>
      </c>
    </row>
    <row r="298" spans="2:25" x14ac:dyDescent="0.35">
      <c r="B298">
        <f t="shared" ca="1" si="101"/>
        <v>2</v>
      </c>
      <c r="C298" t="str">
        <f t="shared" ca="1" si="102"/>
        <v>Woman</v>
      </c>
      <c r="D298">
        <f t="shared" ca="1" si="103"/>
        <v>36</v>
      </c>
      <c r="E298">
        <f t="shared" ca="1" si="104"/>
        <v>3</v>
      </c>
      <c r="F298" t="str">
        <f t="shared" ca="1" si="105"/>
        <v>Teaching</v>
      </c>
      <c r="G298">
        <f t="shared" ca="1" si="106"/>
        <v>3</v>
      </c>
      <c r="H298" t="str">
        <f t="shared" ca="1" si="107"/>
        <v>Technical</v>
      </c>
      <c r="I298">
        <f t="shared" ca="1" si="108"/>
        <v>4</v>
      </c>
      <c r="J298">
        <f t="shared" ca="1" si="109"/>
        <v>1</v>
      </c>
      <c r="K298">
        <f t="shared" ca="1" si="110"/>
        <v>78463</v>
      </c>
      <c r="L298">
        <f t="shared" ca="1" si="111"/>
        <v>4</v>
      </c>
      <c r="M298" t="str">
        <f t="shared" ca="1" si="112"/>
        <v>AB</v>
      </c>
      <c r="N298">
        <f t="shared" ca="1" si="117"/>
        <v>313852</v>
      </c>
      <c r="O298">
        <f t="shared" ca="1" si="113"/>
        <v>45873.391788634915</v>
      </c>
      <c r="P298">
        <f t="shared" ca="1" si="118"/>
        <v>2054.6351692224853</v>
      </c>
      <c r="Q298">
        <f t="shared" ca="1" si="114"/>
        <v>447</v>
      </c>
      <c r="R298">
        <f t="shared" ca="1" si="119"/>
        <v>61854.954865878273</v>
      </c>
      <c r="S298">
        <f t="shared" ca="1" si="120"/>
        <v>44268.57331947115</v>
      </c>
      <c r="T298">
        <f t="shared" ca="1" si="121"/>
        <v>360175.20848869364</v>
      </c>
      <c r="U298">
        <f t="shared" ca="1" si="122"/>
        <v>108175.34665451318</v>
      </c>
      <c r="V298">
        <f t="shared" ca="1" si="123"/>
        <v>251999.86183418045</v>
      </c>
      <c r="X298">
        <f t="shared" ca="1" si="115"/>
        <v>0</v>
      </c>
      <c r="Y298">
        <f t="shared" ca="1" si="116"/>
        <v>1</v>
      </c>
    </row>
    <row r="299" spans="2:25" x14ac:dyDescent="0.35">
      <c r="B299">
        <f t="shared" ca="1" si="101"/>
        <v>1</v>
      </c>
      <c r="C299" t="str">
        <f t="shared" ca="1" si="102"/>
        <v>Man</v>
      </c>
      <c r="D299">
        <f t="shared" ca="1" si="103"/>
        <v>38</v>
      </c>
      <c r="E299">
        <f t="shared" ca="1" si="104"/>
        <v>3</v>
      </c>
      <c r="F299" t="str">
        <f t="shared" ca="1" si="105"/>
        <v>Teaching</v>
      </c>
      <c r="G299">
        <f t="shared" ca="1" si="106"/>
        <v>5</v>
      </c>
      <c r="H299" t="str">
        <f t="shared" ca="1" si="107"/>
        <v>Other</v>
      </c>
      <c r="I299">
        <f t="shared" ca="1" si="108"/>
        <v>3</v>
      </c>
      <c r="J299">
        <f t="shared" ca="1" si="109"/>
        <v>2</v>
      </c>
      <c r="K299">
        <f t="shared" ca="1" si="110"/>
        <v>80957</v>
      </c>
      <c r="L299">
        <f t="shared" ca="1" si="111"/>
        <v>8</v>
      </c>
      <c r="M299" t="str">
        <f t="shared" ca="1" si="112"/>
        <v>ON</v>
      </c>
      <c r="N299">
        <f t="shared" ca="1" si="117"/>
        <v>485742</v>
      </c>
      <c r="O299">
        <f t="shared" ca="1" si="113"/>
        <v>250543.27210973413</v>
      </c>
      <c r="P299">
        <f t="shared" ca="1" si="118"/>
        <v>5162.3501650437711</v>
      </c>
      <c r="Q299">
        <f t="shared" ca="1" si="114"/>
        <v>3649</v>
      </c>
      <c r="R299">
        <f t="shared" ca="1" si="119"/>
        <v>28314.523321106495</v>
      </c>
      <c r="S299">
        <f t="shared" ca="1" si="120"/>
        <v>9304.0663784928947</v>
      </c>
      <c r="T299">
        <f t="shared" ca="1" si="121"/>
        <v>500208.4165435367</v>
      </c>
      <c r="U299">
        <f t="shared" ca="1" si="122"/>
        <v>282506.79543084063</v>
      </c>
      <c r="V299">
        <f t="shared" ca="1" si="123"/>
        <v>217701.62111269607</v>
      </c>
      <c r="X299">
        <f t="shared" ca="1" si="115"/>
        <v>0</v>
      </c>
      <c r="Y299">
        <f t="shared" ca="1" si="116"/>
        <v>1</v>
      </c>
    </row>
    <row r="300" spans="2:25" x14ac:dyDescent="0.35">
      <c r="B300">
        <f t="shared" ca="1" si="101"/>
        <v>1</v>
      </c>
      <c r="C300" t="str">
        <f t="shared" ca="1" si="102"/>
        <v>Man</v>
      </c>
      <c r="D300">
        <f t="shared" ca="1" si="103"/>
        <v>38</v>
      </c>
      <c r="E300">
        <f t="shared" ca="1" si="104"/>
        <v>2</v>
      </c>
      <c r="F300" t="str">
        <f t="shared" ca="1" si="105"/>
        <v>Construction</v>
      </c>
      <c r="G300">
        <f t="shared" ca="1" si="106"/>
        <v>5</v>
      </c>
      <c r="H300" t="str">
        <f t="shared" ca="1" si="107"/>
        <v>Other</v>
      </c>
      <c r="I300">
        <f t="shared" ca="1" si="108"/>
        <v>3</v>
      </c>
      <c r="J300">
        <f t="shared" ca="1" si="109"/>
        <v>3</v>
      </c>
      <c r="K300">
        <f t="shared" ca="1" si="110"/>
        <v>68129</v>
      </c>
      <c r="L300">
        <f t="shared" ca="1" si="111"/>
        <v>9</v>
      </c>
      <c r="M300" t="str">
        <f t="shared" ca="1" si="112"/>
        <v>QC</v>
      </c>
      <c r="N300">
        <f t="shared" ca="1" si="117"/>
        <v>340645</v>
      </c>
      <c r="O300">
        <f t="shared" ca="1" si="113"/>
        <v>125238.09762344656</v>
      </c>
      <c r="P300">
        <f t="shared" ca="1" si="118"/>
        <v>201244.82177729788</v>
      </c>
      <c r="Q300">
        <f t="shared" ca="1" si="114"/>
        <v>137596</v>
      </c>
      <c r="R300">
        <f t="shared" ca="1" si="119"/>
        <v>67508.673508828797</v>
      </c>
      <c r="S300">
        <f t="shared" ca="1" si="120"/>
        <v>72213.416314526199</v>
      </c>
      <c r="T300">
        <f t="shared" ca="1" si="121"/>
        <v>614103.23809182411</v>
      </c>
      <c r="U300">
        <f t="shared" ca="1" si="122"/>
        <v>330342.77113227535</v>
      </c>
      <c r="V300">
        <f t="shared" ca="1" si="123"/>
        <v>283760.46695954876</v>
      </c>
      <c r="X300">
        <f t="shared" ca="1" si="115"/>
        <v>1</v>
      </c>
      <c r="Y300">
        <f t="shared" ca="1" si="116"/>
        <v>0</v>
      </c>
    </row>
    <row r="301" spans="2:25" x14ac:dyDescent="0.35">
      <c r="B301">
        <f t="shared" ca="1" si="101"/>
        <v>1</v>
      </c>
      <c r="C301" t="str">
        <f t="shared" ca="1" si="102"/>
        <v>Man</v>
      </c>
      <c r="D301">
        <f t="shared" ca="1" si="103"/>
        <v>39</v>
      </c>
      <c r="E301">
        <f t="shared" ca="1" si="104"/>
        <v>5</v>
      </c>
      <c r="F301" t="str">
        <f t="shared" ca="1" si="105"/>
        <v>General work</v>
      </c>
      <c r="G301">
        <f t="shared" ca="1" si="106"/>
        <v>2</v>
      </c>
      <c r="H301" t="str">
        <f t="shared" ca="1" si="107"/>
        <v>University</v>
      </c>
      <c r="I301">
        <f t="shared" ca="1" si="108"/>
        <v>3</v>
      </c>
      <c r="J301">
        <f t="shared" ca="1" si="109"/>
        <v>2</v>
      </c>
      <c r="K301">
        <f t="shared" ca="1" si="110"/>
        <v>42847</v>
      </c>
      <c r="L301">
        <f t="shared" ca="1" si="111"/>
        <v>8</v>
      </c>
      <c r="M301" t="str">
        <f t="shared" ca="1" si="112"/>
        <v>ON</v>
      </c>
      <c r="N301">
        <f t="shared" ca="1" si="117"/>
        <v>128541</v>
      </c>
      <c r="O301">
        <f t="shared" ca="1" si="113"/>
        <v>36223.224491566507</v>
      </c>
      <c r="P301">
        <f t="shared" ca="1" si="118"/>
        <v>31383.745151349369</v>
      </c>
      <c r="Q301">
        <f t="shared" ca="1" si="114"/>
        <v>12793</v>
      </c>
      <c r="R301">
        <f t="shared" ca="1" si="119"/>
        <v>28397.089984886974</v>
      </c>
      <c r="S301">
        <f t="shared" ca="1" si="120"/>
        <v>11187.030549038511</v>
      </c>
      <c r="T301">
        <f t="shared" ca="1" si="121"/>
        <v>171111.77570038789</v>
      </c>
      <c r="U301">
        <f t="shared" ca="1" si="122"/>
        <v>77413.314476453481</v>
      </c>
      <c r="V301">
        <f t="shared" ca="1" si="123"/>
        <v>93698.461223934413</v>
      </c>
      <c r="X301">
        <f t="shared" ca="1" si="115"/>
        <v>1</v>
      </c>
      <c r="Y301">
        <f t="shared" ca="1" si="116"/>
        <v>0</v>
      </c>
    </row>
    <row r="302" spans="2:25" x14ac:dyDescent="0.35">
      <c r="B302">
        <f t="shared" ca="1" si="101"/>
        <v>1</v>
      </c>
      <c r="C302" t="str">
        <f t="shared" ca="1" si="102"/>
        <v>Man</v>
      </c>
      <c r="D302">
        <f t="shared" ca="1" si="103"/>
        <v>27</v>
      </c>
      <c r="E302">
        <f t="shared" ca="1" si="104"/>
        <v>3</v>
      </c>
      <c r="F302" t="str">
        <f t="shared" ca="1" si="105"/>
        <v>Teaching</v>
      </c>
      <c r="G302">
        <f t="shared" ca="1" si="106"/>
        <v>5</v>
      </c>
      <c r="H302" t="str">
        <f t="shared" ca="1" si="107"/>
        <v>Other</v>
      </c>
      <c r="I302">
        <f t="shared" ca="1" si="108"/>
        <v>3</v>
      </c>
      <c r="J302">
        <f t="shared" ca="1" si="109"/>
        <v>1</v>
      </c>
      <c r="K302">
        <f t="shared" ca="1" si="110"/>
        <v>75999</v>
      </c>
      <c r="L302">
        <f t="shared" ca="1" si="111"/>
        <v>8</v>
      </c>
      <c r="M302" t="str">
        <f t="shared" ca="1" si="112"/>
        <v>ON</v>
      </c>
      <c r="N302">
        <f t="shared" ca="1" si="117"/>
        <v>379995</v>
      </c>
      <c r="O302">
        <f t="shared" ca="1" si="113"/>
        <v>296006.17807091156</v>
      </c>
      <c r="P302">
        <f t="shared" ca="1" si="118"/>
        <v>3669.5567938017275</v>
      </c>
      <c r="Q302">
        <f t="shared" ca="1" si="114"/>
        <v>2754</v>
      </c>
      <c r="R302">
        <f t="shared" ca="1" si="119"/>
        <v>25874.069579381936</v>
      </c>
      <c r="S302">
        <f t="shared" ca="1" si="120"/>
        <v>65541.559124852327</v>
      </c>
      <c r="T302">
        <f t="shared" ca="1" si="121"/>
        <v>449206.11591865402</v>
      </c>
      <c r="U302">
        <f t="shared" ca="1" si="122"/>
        <v>324634.24765029352</v>
      </c>
      <c r="V302">
        <f t="shared" ca="1" si="123"/>
        <v>124571.8682683605</v>
      </c>
      <c r="X302">
        <f t="shared" ca="1" si="115"/>
        <v>1</v>
      </c>
      <c r="Y302">
        <f t="shared" ca="1" si="116"/>
        <v>0</v>
      </c>
    </row>
    <row r="303" spans="2:25" x14ac:dyDescent="0.35">
      <c r="B303">
        <f t="shared" ca="1" si="101"/>
        <v>2</v>
      </c>
      <c r="C303" t="str">
        <f t="shared" ca="1" si="102"/>
        <v>Woman</v>
      </c>
      <c r="D303">
        <f t="shared" ca="1" si="103"/>
        <v>38</v>
      </c>
      <c r="E303">
        <f t="shared" ca="1" si="104"/>
        <v>2</v>
      </c>
      <c r="F303" t="str">
        <f t="shared" ca="1" si="105"/>
        <v>Construction</v>
      </c>
      <c r="G303">
        <f t="shared" ca="1" si="106"/>
        <v>5</v>
      </c>
      <c r="H303" t="str">
        <f t="shared" ca="1" si="107"/>
        <v>Other</v>
      </c>
      <c r="I303">
        <f t="shared" ca="1" si="108"/>
        <v>2</v>
      </c>
      <c r="J303">
        <f t="shared" ca="1" si="109"/>
        <v>1</v>
      </c>
      <c r="K303">
        <f t="shared" ca="1" si="110"/>
        <v>70486</v>
      </c>
      <c r="L303">
        <f t="shared" ca="1" si="111"/>
        <v>12</v>
      </c>
      <c r="M303" t="str">
        <f t="shared" ca="1" si="112"/>
        <v>PE</v>
      </c>
      <c r="N303">
        <f t="shared" ca="1" si="117"/>
        <v>211458</v>
      </c>
      <c r="O303">
        <f t="shared" ca="1" si="113"/>
        <v>149232.04117932884</v>
      </c>
      <c r="P303">
        <f t="shared" ca="1" si="118"/>
        <v>38698.583955844479</v>
      </c>
      <c r="Q303">
        <f t="shared" ca="1" si="114"/>
        <v>13770</v>
      </c>
      <c r="R303">
        <f t="shared" ca="1" si="119"/>
        <v>10464.572150257043</v>
      </c>
      <c r="S303">
        <f t="shared" ca="1" si="120"/>
        <v>15336.586443426069</v>
      </c>
      <c r="T303">
        <f t="shared" ca="1" si="121"/>
        <v>265493.17039927054</v>
      </c>
      <c r="U303">
        <f t="shared" ca="1" si="122"/>
        <v>173466.61332958587</v>
      </c>
      <c r="V303">
        <f t="shared" ca="1" si="123"/>
        <v>92026.55706968467</v>
      </c>
      <c r="X303">
        <f t="shared" ca="1" si="115"/>
        <v>1</v>
      </c>
      <c r="Y303">
        <f t="shared" ca="1" si="116"/>
        <v>0</v>
      </c>
    </row>
    <row r="304" spans="2:25" x14ac:dyDescent="0.35">
      <c r="B304">
        <f t="shared" ca="1" si="101"/>
        <v>1</v>
      </c>
      <c r="C304" t="str">
        <f t="shared" ca="1" si="102"/>
        <v>Man</v>
      </c>
      <c r="D304">
        <f t="shared" ca="1" si="103"/>
        <v>37</v>
      </c>
      <c r="E304">
        <f t="shared" ca="1" si="104"/>
        <v>5</v>
      </c>
      <c r="F304" t="str">
        <f t="shared" ca="1" si="105"/>
        <v>General work</v>
      </c>
      <c r="G304">
        <f t="shared" ca="1" si="106"/>
        <v>4</v>
      </c>
      <c r="H304" t="str">
        <f t="shared" ca="1" si="107"/>
        <v>College</v>
      </c>
      <c r="I304">
        <f t="shared" ca="1" si="108"/>
        <v>3</v>
      </c>
      <c r="J304">
        <f t="shared" ca="1" si="109"/>
        <v>2</v>
      </c>
      <c r="K304">
        <f t="shared" ca="1" si="110"/>
        <v>77512</v>
      </c>
      <c r="L304">
        <f t="shared" ca="1" si="111"/>
        <v>3</v>
      </c>
      <c r="M304" t="str">
        <f t="shared" ca="1" si="112"/>
        <v>Northwest Ter</v>
      </c>
      <c r="N304">
        <f t="shared" ca="1" si="117"/>
        <v>232536</v>
      </c>
      <c r="O304">
        <f t="shared" ca="1" si="113"/>
        <v>226067.27047764402</v>
      </c>
      <c r="P304">
        <f t="shared" ca="1" si="118"/>
        <v>27968.247640524471</v>
      </c>
      <c r="Q304">
        <f t="shared" ca="1" si="114"/>
        <v>26794</v>
      </c>
      <c r="R304">
        <f t="shared" ca="1" si="119"/>
        <v>44141.215632807172</v>
      </c>
      <c r="S304">
        <f t="shared" ca="1" si="120"/>
        <v>55515.235110743684</v>
      </c>
      <c r="T304">
        <f t="shared" ca="1" si="121"/>
        <v>316019.48275126814</v>
      </c>
      <c r="U304">
        <f t="shared" ca="1" si="122"/>
        <v>297002.48611045117</v>
      </c>
      <c r="V304">
        <f t="shared" ca="1" si="123"/>
        <v>19016.996640816971</v>
      </c>
      <c r="X304">
        <f t="shared" ca="1" si="115"/>
        <v>0</v>
      </c>
      <c r="Y304">
        <f t="shared" ca="1" si="116"/>
        <v>1</v>
      </c>
    </row>
    <row r="305" spans="2:25" x14ac:dyDescent="0.35">
      <c r="B305">
        <f t="shared" ca="1" si="101"/>
        <v>2</v>
      </c>
      <c r="C305" t="str">
        <f t="shared" ca="1" si="102"/>
        <v>Woman</v>
      </c>
      <c r="D305">
        <f t="shared" ca="1" si="103"/>
        <v>32</v>
      </c>
      <c r="E305">
        <f t="shared" ca="1" si="104"/>
        <v>5</v>
      </c>
      <c r="F305" t="str">
        <f t="shared" ca="1" si="105"/>
        <v>General work</v>
      </c>
      <c r="G305">
        <f t="shared" ca="1" si="106"/>
        <v>3</v>
      </c>
      <c r="H305" t="str">
        <f t="shared" ca="1" si="107"/>
        <v>Technical</v>
      </c>
      <c r="I305">
        <f t="shared" ca="1" si="108"/>
        <v>1</v>
      </c>
      <c r="J305">
        <f t="shared" ca="1" si="109"/>
        <v>2</v>
      </c>
      <c r="K305">
        <f t="shared" ca="1" si="110"/>
        <v>61986</v>
      </c>
      <c r="L305">
        <f t="shared" ca="1" si="111"/>
        <v>7</v>
      </c>
      <c r="M305" t="str">
        <f t="shared" ca="1" si="112"/>
        <v>MA</v>
      </c>
      <c r="N305">
        <f t="shared" ca="1" si="117"/>
        <v>185958</v>
      </c>
      <c r="O305">
        <f t="shared" ca="1" si="113"/>
        <v>128304.36600270642</v>
      </c>
      <c r="P305">
        <f t="shared" ca="1" si="118"/>
        <v>83570.691705477831</v>
      </c>
      <c r="Q305">
        <f t="shared" ca="1" si="114"/>
        <v>14170</v>
      </c>
      <c r="R305">
        <f t="shared" ca="1" si="119"/>
        <v>13414.597307326077</v>
      </c>
      <c r="S305">
        <f t="shared" ca="1" si="120"/>
        <v>57042.120620791742</v>
      </c>
      <c r="T305">
        <f t="shared" ca="1" si="121"/>
        <v>326570.81232626957</v>
      </c>
      <c r="U305">
        <f t="shared" ca="1" si="122"/>
        <v>155888.96331003247</v>
      </c>
      <c r="V305">
        <f t="shared" ca="1" si="123"/>
        <v>170681.8490162371</v>
      </c>
      <c r="X305">
        <f t="shared" ca="1" si="115"/>
        <v>1</v>
      </c>
      <c r="Y305">
        <f t="shared" ca="1" si="116"/>
        <v>0</v>
      </c>
    </row>
    <row r="306" spans="2:25" x14ac:dyDescent="0.35">
      <c r="B306">
        <f t="shared" ca="1" si="101"/>
        <v>1</v>
      </c>
      <c r="C306" t="str">
        <f t="shared" ca="1" si="102"/>
        <v>Man</v>
      </c>
      <c r="D306">
        <f t="shared" ca="1" si="103"/>
        <v>40</v>
      </c>
      <c r="E306">
        <f t="shared" ca="1" si="104"/>
        <v>3</v>
      </c>
      <c r="F306" t="str">
        <f t="shared" ca="1" si="105"/>
        <v>Teaching</v>
      </c>
      <c r="G306">
        <f t="shared" ca="1" si="106"/>
        <v>4</v>
      </c>
      <c r="H306" t="str">
        <f t="shared" ca="1" si="107"/>
        <v>College</v>
      </c>
      <c r="I306">
        <f t="shared" ca="1" si="108"/>
        <v>4</v>
      </c>
      <c r="J306">
        <f t="shared" ca="1" si="109"/>
        <v>3</v>
      </c>
      <c r="K306">
        <f t="shared" ca="1" si="110"/>
        <v>51667</v>
      </c>
      <c r="L306">
        <f t="shared" ca="1" si="111"/>
        <v>12</v>
      </c>
      <c r="M306" t="str">
        <f t="shared" ca="1" si="112"/>
        <v>PE</v>
      </c>
      <c r="N306">
        <f t="shared" ca="1" si="117"/>
        <v>155001</v>
      </c>
      <c r="O306">
        <f t="shared" ca="1" si="113"/>
        <v>28149.307044824371</v>
      </c>
      <c r="P306">
        <f t="shared" ca="1" si="118"/>
        <v>82016.101391222473</v>
      </c>
      <c r="Q306">
        <f t="shared" ca="1" si="114"/>
        <v>73955</v>
      </c>
      <c r="R306">
        <f t="shared" ca="1" si="119"/>
        <v>13613.250719387199</v>
      </c>
      <c r="S306">
        <f t="shared" ca="1" si="120"/>
        <v>7073.2514083897686</v>
      </c>
      <c r="T306">
        <f t="shared" ca="1" si="121"/>
        <v>244090.35279961224</v>
      </c>
      <c r="U306">
        <f t="shared" ca="1" si="122"/>
        <v>115717.55776421157</v>
      </c>
      <c r="V306">
        <f t="shared" ca="1" si="123"/>
        <v>128372.79503540068</v>
      </c>
      <c r="X306">
        <f t="shared" ca="1" si="115"/>
        <v>0</v>
      </c>
      <c r="Y306">
        <f t="shared" ca="1" si="116"/>
        <v>1</v>
      </c>
    </row>
    <row r="307" spans="2:25" x14ac:dyDescent="0.35">
      <c r="B307">
        <f t="shared" ca="1" si="101"/>
        <v>2</v>
      </c>
      <c r="C307" t="str">
        <f t="shared" ca="1" si="102"/>
        <v>Woman</v>
      </c>
      <c r="D307">
        <f t="shared" ca="1" si="103"/>
        <v>41</v>
      </c>
      <c r="E307">
        <f t="shared" ca="1" si="104"/>
        <v>5</v>
      </c>
      <c r="F307" t="str">
        <f t="shared" ca="1" si="105"/>
        <v>General work</v>
      </c>
      <c r="G307">
        <f t="shared" ca="1" si="106"/>
        <v>1</v>
      </c>
      <c r="H307" t="str">
        <f t="shared" ca="1" si="107"/>
        <v>High School</v>
      </c>
      <c r="I307">
        <f t="shared" ca="1" si="108"/>
        <v>1</v>
      </c>
      <c r="J307">
        <f t="shared" ca="1" si="109"/>
        <v>2</v>
      </c>
      <c r="K307">
        <f t="shared" ca="1" si="110"/>
        <v>32814</v>
      </c>
      <c r="L307">
        <f t="shared" ca="1" si="111"/>
        <v>1</v>
      </c>
      <c r="M307" t="str">
        <f t="shared" ca="1" si="112"/>
        <v>Yukon</v>
      </c>
      <c r="N307">
        <f t="shared" ca="1" si="117"/>
        <v>164070</v>
      </c>
      <c r="O307">
        <f t="shared" ca="1" si="113"/>
        <v>152457.26125757312</v>
      </c>
      <c r="P307">
        <f t="shared" ca="1" si="118"/>
        <v>43844.786725739345</v>
      </c>
      <c r="Q307">
        <f t="shared" ca="1" si="114"/>
        <v>33027</v>
      </c>
      <c r="R307">
        <f t="shared" ca="1" si="119"/>
        <v>24239.994395072241</v>
      </c>
      <c r="S307">
        <f t="shared" ca="1" si="120"/>
        <v>47084.99463059457</v>
      </c>
      <c r="T307">
        <f t="shared" ca="1" si="121"/>
        <v>254999.7813563339</v>
      </c>
      <c r="U307">
        <f t="shared" ca="1" si="122"/>
        <v>209724.25565264537</v>
      </c>
      <c r="V307">
        <f t="shared" ca="1" si="123"/>
        <v>45275.52570368853</v>
      </c>
      <c r="X307">
        <f t="shared" ca="1" si="115"/>
        <v>1</v>
      </c>
      <c r="Y307">
        <f t="shared" ca="1" si="116"/>
        <v>0</v>
      </c>
    </row>
    <row r="308" spans="2:25" x14ac:dyDescent="0.35">
      <c r="B308">
        <f t="shared" ca="1" si="101"/>
        <v>1</v>
      </c>
      <c r="C308" t="str">
        <f t="shared" ca="1" si="102"/>
        <v>Man</v>
      </c>
      <c r="D308">
        <f t="shared" ca="1" si="103"/>
        <v>39</v>
      </c>
      <c r="E308">
        <f t="shared" ca="1" si="104"/>
        <v>1</v>
      </c>
      <c r="F308" t="str">
        <f t="shared" ca="1" si="105"/>
        <v>Health</v>
      </c>
      <c r="G308">
        <f t="shared" ca="1" si="106"/>
        <v>4</v>
      </c>
      <c r="H308" t="str">
        <f t="shared" ca="1" si="107"/>
        <v>College</v>
      </c>
      <c r="I308">
        <f t="shared" ca="1" si="108"/>
        <v>3</v>
      </c>
      <c r="J308">
        <f t="shared" ca="1" si="109"/>
        <v>3</v>
      </c>
      <c r="K308">
        <f t="shared" ca="1" si="110"/>
        <v>43852</v>
      </c>
      <c r="L308">
        <f t="shared" ca="1" si="111"/>
        <v>11</v>
      </c>
      <c r="M308" t="str">
        <f t="shared" ca="1" si="112"/>
        <v>NB</v>
      </c>
      <c r="N308">
        <f t="shared" ca="1" si="117"/>
        <v>263112</v>
      </c>
      <c r="O308">
        <f t="shared" ca="1" si="113"/>
        <v>70577.653573742078</v>
      </c>
      <c r="P308">
        <f t="shared" ca="1" si="118"/>
        <v>47843.918259063343</v>
      </c>
      <c r="Q308">
        <f t="shared" ca="1" si="114"/>
        <v>36077</v>
      </c>
      <c r="R308">
        <f t="shared" ca="1" si="119"/>
        <v>40354.055003644629</v>
      </c>
      <c r="S308">
        <f t="shared" ca="1" si="120"/>
        <v>30070.344171345547</v>
      </c>
      <c r="T308">
        <f t="shared" ca="1" si="121"/>
        <v>341026.26243040885</v>
      </c>
      <c r="U308">
        <f t="shared" ca="1" si="122"/>
        <v>147008.70857738671</v>
      </c>
      <c r="V308">
        <f t="shared" ca="1" si="123"/>
        <v>194017.55385302214</v>
      </c>
      <c r="X308">
        <f t="shared" ca="1" si="115"/>
        <v>0</v>
      </c>
      <c r="Y308">
        <f t="shared" ca="1" si="116"/>
        <v>1</v>
      </c>
    </row>
    <row r="309" spans="2:25" x14ac:dyDescent="0.35">
      <c r="B309">
        <f t="shared" ca="1" si="101"/>
        <v>2</v>
      </c>
      <c r="C309" t="str">
        <f t="shared" ca="1" si="102"/>
        <v>Woman</v>
      </c>
      <c r="D309">
        <f t="shared" ca="1" si="103"/>
        <v>25</v>
      </c>
      <c r="E309">
        <f t="shared" ca="1" si="104"/>
        <v>2</v>
      </c>
      <c r="F309" t="str">
        <f t="shared" ca="1" si="105"/>
        <v>Construction</v>
      </c>
      <c r="G309">
        <f t="shared" ca="1" si="106"/>
        <v>2</v>
      </c>
      <c r="H309" t="str">
        <f t="shared" ca="1" si="107"/>
        <v>University</v>
      </c>
      <c r="I309">
        <f t="shared" ca="1" si="108"/>
        <v>4</v>
      </c>
      <c r="J309">
        <f t="shared" ca="1" si="109"/>
        <v>3</v>
      </c>
      <c r="K309">
        <f t="shared" ca="1" si="110"/>
        <v>81771</v>
      </c>
      <c r="L309">
        <f t="shared" ca="1" si="111"/>
        <v>3</v>
      </c>
      <c r="M309" t="str">
        <f t="shared" ca="1" si="112"/>
        <v>Northwest Ter</v>
      </c>
      <c r="N309">
        <f t="shared" ca="1" si="117"/>
        <v>327084</v>
      </c>
      <c r="O309">
        <f t="shared" ca="1" si="113"/>
        <v>54611.974920716726</v>
      </c>
      <c r="P309">
        <f t="shared" ca="1" si="118"/>
        <v>89833.515500865629</v>
      </c>
      <c r="Q309">
        <f t="shared" ca="1" si="114"/>
        <v>8871</v>
      </c>
      <c r="R309">
        <f t="shared" ca="1" si="119"/>
        <v>50254.393089589175</v>
      </c>
      <c r="S309">
        <f t="shared" ca="1" si="120"/>
        <v>4338.8439763005726</v>
      </c>
      <c r="T309">
        <f t="shared" ca="1" si="121"/>
        <v>421256.3594771662</v>
      </c>
      <c r="U309">
        <f t="shared" ca="1" si="122"/>
        <v>113737.3680103059</v>
      </c>
      <c r="V309">
        <f t="shared" ca="1" si="123"/>
        <v>307518.99146686029</v>
      </c>
      <c r="X309">
        <f t="shared" ca="1" si="115"/>
        <v>1</v>
      </c>
      <c r="Y309">
        <f t="shared" ca="1" si="116"/>
        <v>0</v>
      </c>
    </row>
    <row r="310" spans="2:25" x14ac:dyDescent="0.35">
      <c r="B310">
        <f t="shared" ca="1" si="101"/>
        <v>2</v>
      </c>
      <c r="C310" t="str">
        <f t="shared" ca="1" si="102"/>
        <v>Woman</v>
      </c>
      <c r="D310">
        <f t="shared" ca="1" si="103"/>
        <v>42</v>
      </c>
      <c r="E310">
        <f t="shared" ca="1" si="104"/>
        <v>3</v>
      </c>
      <c r="F310" t="str">
        <f t="shared" ca="1" si="105"/>
        <v>Teaching</v>
      </c>
      <c r="G310">
        <f t="shared" ca="1" si="106"/>
        <v>2</v>
      </c>
      <c r="H310" t="str">
        <f t="shared" ca="1" si="107"/>
        <v>University</v>
      </c>
      <c r="I310">
        <f t="shared" ca="1" si="108"/>
        <v>4</v>
      </c>
      <c r="J310">
        <f t="shared" ca="1" si="109"/>
        <v>2</v>
      </c>
      <c r="K310">
        <f t="shared" ca="1" si="110"/>
        <v>60565</v>
      </c>
      <c r="L310">
        <f t="shared" ca="1" si="111"/>
        <v>5</v>
      </c>
      <c r="M310" t="str">
        <f t="shared" ca="1" si="112"/>
        <v>Nunavut</v>
      </c>
      <c r="N310">
        <f t="shared" ca="1" si="117"/>
        <v>302825</v>
      </c>
      <c r="O310">
        <f t="shared" ca="1" si="113"/>
        <v>46810.206466897835</v>
      </c>
      <c r="P310">
        <f t="shared" ca="1" si="118"/>
        <v>39726.764909958736</v>
      </c>
      <c r="Q310">
        <f t="shared" ca="1" si="114"/>
        <v>16556</v>
      </c>
      <c r="R310">
        <f t="shared" ca="1" si="119"/>
        <v>3449.5102056600776</v>
      </c>
      <c r="S310">
        <f t="shared" ca="1" si="120"/>
        <v>58236.641133885729</v>
      </c>
      <c r="T310">
        <f t="shared" ca="1" si="121"/>
        <v>400788.40604384447</v>
      </c>
      <c r="U310">
        <f t="shared" ca="1" si="122"/>
        <v>66815.716672557915</v>
      </c>
      <c r="V310">
        <f t="shared" ca="1" si="123"/>
        <v>333972.68937128654</v>
      </c>
      <c r="X310">
        <f t="shared" ca="1" si="115"/>
        <v>0</v>
      </c>
      <c r="Y310">
        <f t="shared" ca="1" si="116"/>
        <v>1</v>
      </c>
    </row>
    <row r="311" spans="2:25" x14ac:dyDescent="0.35">
      <c r="B311">
        <f t="shared" ca="1" si="101"/>
        <v>1</v>
      </c>
      <c r="C311" t="str">
        <f t="shared" ca="1" si="102"/>
        <v>Man</v>
      </c>
      <c r="D311">
        <f t="shared" ca="1" si="103"/>
        <v>41</v>
      </c>
      <c r="E311">
        <f t="shared" ca="1" si="104"/>
        <v>3</v>
      </c>
      <c r="F311" t="str">
        <f t="shared" ca="1" si="105"/>
        <v>Teaching</v>
      </c>
      <c r="G311">
        <f t="shared" ca="1" si="106"/>
        <v>4</v>
      </c>
      <c r="H311" t="str">
        <f t="shared" ca="1" si="107"/>
        <v>College</v>
      </c>
      <c r="I311">
        <f t="shared" ca="1" si="108"/>
        <v>1</v>
      </c>
      <c r="J311">
        <f t="shared" ca="1" si="109"/>
        <v>2</v>
      </c>
      <c r="K311">
        <f t="shared" ca="1" si="110"/>
        <v>37369</v>
      </c>
      <c r="L311">
        <f t="shared" ca="1" si="111"/>
        <v>4</v>
      </c>
      <c r="M311" t="str">
        <f t="shared" ca="1" si="112"/>
        <v>AB</v>
      </c>
      <c r="N311">
        <f t="shared" ca="1" si="117"/>
        <v>149476</v>
      </c>
      <c r="O311">
        <f t="shared" ca="1" si="113"/>
        <v>26278.473856255303</v>
      </c>
      <c r="P311">
        <f t="shared" ca="1" si="118"/>
        <v>50947.488372349348</v>
      </c>
      <c r="Q311">
        <f t="shared" ca="1" si="114"/>
        <v>31505</v>
      </c>
      <c r="R311">
        <f t="shared" ca="1" si="119"/>
        <v>863.40244332430973</v>
      </c>
      <c r="S311">
        <f t="shared" ca="1" si="120"/>
        <v>33334.096789746305</v>
      </c>
      <c r="T311">
        <f t="shared" ca="1" si="121"/>
        <v>233757.58516209567</v>
      </c>
      <c r="U311">
        <f t="shared" ca="1" si="122"/>
        <v>58646.876299579613</v>
      </c>
      <c r="V311">
        <f t="shared" ca="1" si="123"/>
        <v>175110.70886251604</v>
      </c>
      <c r="X311">
        <f t="shared" ca="1" si="115"/>
        <v>0</v>
      </c>
      <c r="Y311">
        <f t="shared" ca="1" si="116"/>
        <v>1</v>
      </c>
    </row>
    <row r="312" spans="2:25" x14ac:dyDescent="0.35">
      <c r="B312">
        <f t="shared" ca="1" si="101"/>
        <v>1</v>
      </c>
      <c r="C312" t="str">
        <f t="shared" ca="1" si="102"/>
        <v>Man</v>
      </c>
      <c r="D312">
        <f t="shared" ca="1" si="103"/>
        <v>44</v>
      </c>
      <c r="E312">
        <f t="shared" ca="1" si="104"/>
        <v>2</v>
      </c>
      <c r="F312" t="str">
        <f t="shared" ca="1" si="105"/>
        <v>Construction</v>
      </c>
      <c r="G312">
        <f t="shared" ca="1" si="106"/>
        <v>4</v>
      </c>
      <c r="H312" t="str">
        <f t="shared" ca="1" si="107"/>
        <v>College</v>
      </c>
      <c r="I312">
        <f t="shared" ca="1" si="108"/>
        <v>1</v>
      </c>
      <c r="J312">
        <f t="shared" ca="1" si="109"/>
        <v>2</v>
      </c>
      <c r="K312">
        <f t="shared" ca="1" si="110"/>
        <v>83841</v>
      </c>
      <c r="L312">
        <f t="shared" ca="1" si="111"/>
        <v>12</v>
      </c>
      <c r="M312" t="str">
        <f t="shared" ca="1" si="112"/>
        <v>PE</v>
      </c>
      <c r="N312">
        <f t="shared" ca="1" si="117"/>
        <v>503046</v>
      </c>
      <c r="O312">
        <f t="shared" ca="1" si="113"/>
        <v>107736.91558491514</v>
      </c>
      <c r="P312">
        <f t="shared" ca="1" si="118"/>
        <v>95122.129199721458</v>
      </c>
      <c r="Q312">
        <f t="shared" ca="1" si="114"/>
        <v>13330</v>
      </c>
      <c r="R312">
        <f t="shared" ca="1" si="119"/>
        <v>68389.93044317099</v>
      </c>
      <c r="S312">
        <f t="shared" ca="1" si="120"/>
        <v>81980.552443833891</v>
      </c>
      <c r="T312">
        <f t="shared" ca="1" si="121"/>
        <v>680148.68164355541</v>
      </c>
      <c r="U312">
        <f t="shared" ca="1" si="122"/>
        <v>189456.84602808615</v>
      </c>
      <c r="V312">
        <f t="shared" ca="1" si="123"/>
        <v>490691.83561546926</v>
      </c>
      <c r="X312">
        <f t="shared" ca="1" si="115"/>
        <v>1</v>
      </c>
      <c r="Y312">
        <f t="shared" ca="1" si="116"/>
        <v>0</v>
      </c>
    </row>
    <row r="313" spans="2:25" x14ac:dyDescent="0.35">
      <c r="B313">
        <f t="shared" ca="1" si="101"/>
        <v>2</v>
      </c>
      <c r="C313" t="str">
        <f t="shared" ca="1" si="102"/>
        <v>Woman</v>
      </c>
      <c r="D313">
        <f t="shared" ca="1" si="103"/>
        <v>27</v>
      </c>
      <c r="E313">
        <f t="shared" ca="1" si="104"/>
        <v>1</v>
      </c>
      <c r="F313" t="str">
        <f t="shared" ca="1" si="105"/>
        <v>Health</v>
      </c>
      <c r="G313">
        <f t="shared" ca="1" si="106"/>
        <v>3</v>
      </c>
      <c r="H313" t="str">
        <f t="shared" ca="1" si="107"/>
        <v>Technical</v>
      </c>
      <c r="I313">
        <f t="shared" ca="1" si="108"/>
        <v>1</v>
      </c>
      <c r="J313">
        <f t="shared" ca="1" si="109"/>
        <v>3</v>
      </c>
      <c r="K313">
        <f t="shared" ca="1" si="110"/>
        <v>86922</v>
      </c>
      <c r="L313">
        <f t="shared" ca="1" si="111"/>
        <v>1</v>
      </c>
      <c r="M313" t="str">
        <f t="shared" ca="1" si="112"/>
        <v>Yukon</v>
      </c>
      <c r="N313">
        <f t="shared" ca="1" si="117"/>
        <v>521532</v>
      </c>
      <c r="O313">
        <f t="shared" ca="1" si="113"/>
        <v>161528.69782815946</v>
      </c>
      <c r="P313">
        <f t="shared" ca="1" si="118"/>
        <v>113150.50466550967</v>
      </c>
      <c r="Q313">
        <f t="shared" ca="1" si="114"/>
        <v>94216</v>
      </c>
      <c r="R313">
        <f t="shared" ca="1" si="119"/>
        <v>59438.978293515582</v>
      </c>
      <c r="S313">
        <f t="shared" ca="1" si="120"/>
        <v>69386.287216895755</v>
      </c>
      <c r="T313">
        <f t="shared" ca="1" si="121"/>
        <v>704068.79188240541</v>
      </c>
      <c r="U313">
        <f t="shared" ca="1" si="122"/>
        <v>315183.67612167506</v>
      </c>
      <c r="V313">
        <f t="shared" ca="1" si="123"/>
        <v>388885.11576073035</v>
      </c>
      <c r="X313">
        <f t="shared" ca="1" si="115"/>
        <v>1</v>
      </c>
      <c r="Y313">
        <f t="shared" ca="1" si="116"/>
        <v>0</v>
      </c>
    </row>
    <row r="314" spans="2:25" x14ac:dyDescent="0.35">
      <c r="B314">
        <f t="shared" ca="1" si="101"/>
        <v>1</v>
      </c>
      <c r="C314" t="str">
        <f t="shared" ca="1" si="102"/>
        <v>Man</v>
      </c>
      <c r="D314">
        <f t="shared" ca="1" si="103"/>
        <v>34</v>
      </c>
      <c r="E314">
        <f t="shared" ca="1" si="104"/>
        <v>5</v>
      </c>
      <c r="F314" t="str">
        <f t="shared" ca="1" si="105"/>
        <v>General work</v>
      </c>
      <c r="G314">
        <f t="shared" ca="1" si="106"/>
        <v>4</v>
      </c>
      <c r="H314" t="str">
        <f t="shared" ca="1" si="107"/>
        <v>College</v>
      </c>
      <c r="I314">
        <f t="shared" ca="1" si="108"/>
        <v>1</v>
      </c>
      <c r="J314">
        <f t="shared" ca="1" si="109"/>
        <v>2</v>
      </c>
      <c r="K314">
        <f t="shared" ca="1" si="110"/>
        <v>76963</v>
      </c>
      <c r="L314">
        <f t="shared" ca="1" si="111"/>
        <v>4</v>
      </c>
      <c r="M314" t="str">
        <f t="shared" ca="1" si="112"/>
        <v>AB</v>
      </c>
      <c r="N314">
        <f t="shared" ca="1" si="117"/>
        <v>461778</v>
      </c>
      <c r="O314">
        <f t="shared" ca="1" si="113"/>
        <v>426460.54151227808</v>
      </c>
      <c r="P314">
        <f t="shared" ca="1" si="118"/>
        <v>86181.291181202832</v>
      </c>
      <c r="Q314">
        <f t="shared" ca="1" si="114"/>
        <v>80282</v>
      </c>
      <c r="R314">
        <f t="shared" ca="1" si="119"/>
        <v>48069.618970412215</v>
      </c>
      <c r="S314">
        <f t="shared" ca="1" si="120"/>
        <v>21412.165522996991</v>
      </c>
      <c r="T314">
        <f t="shared" ca="1" si="121"/>
        <v>569371.4567041999</v>
      </c>
      <c r="U314">
        <f t="shared" ca="1" si="122"/>
        <v>554812.16048269032</v>
      </c>
      <c r="V314">
        <f t="shared" ca="1" si="123"/>
        <v>14559.296221509576</v>
      </c>
      <c r="X314">
        <f t="shared" ca="1" si="115"/>
        <v>0</v>
      </c>
      <c r="Y314">
        <f t="shared" ca="1" si="116"/>
        <v>1</v>
      </c>
    </row>
    <row r="315" spans="2:25" x14ac:dyDescent="0.35">
      <c r="B315">
        <f t="shared" ca="1" si="101"/>
        <v>2</v>
      </c>
      <c r="C315" t="str">
        <f t="shared" ca="1" si="102"/>
        <v>Woman</v>
      </c>
      <c r="D315">
        <f t="shared" ca="1" si="103"/>
        <v>40</v>
      </c>
      <c r="E315">
        <f t="shared" ca="1" si="104"/>
        <v>6</v>
      </c>
      <c r="F315" t="str">
        <f t="shared" ca="1" si="105"/>
        <v>agricuture</v>
      </c>
      <c r="G315">
        <f t="shared" ca="1" si="106"/>
        <v>5</v>
      </c>
      <c r="H315" t="str">
        <f t="shared" ca="1" si="107"/>
        <v>Other</v>
      </c>
      <c r="I315">
        <f t="shared" ca="1" si="108"/>
        <v>3</v>
      </c>
      <c r="J315">
        <f t="shared" ca="1" si="109"/>
        <v>3</v>
      </c>
      <c r="K315">
        <f t="shared" ca="1" si="110"/>
        <v>84429</v>
      </c>
      <c r="L315">
        <f t="shared" ca="1" si="111"/>
        <v>10</v>
      </c>
      <c r="M315" t="str">
        <f t="shared" ca="1" si="112"/>
        <v>NF</v>
      </c>
      <c r="N315">
        <f t="shared" ca="1" si="117"/>
        <v>337716</v>
      </c>
      <c r="O315">
        <f t="shared" ca="1" si="113"/>
        <v>37760.347337965024</v>
      </c>
      <c r="P315">
        <f t="shared" ca="1" si="118"/>
        <v>162060.80581369236</v>
      </c>
      <c r="Q315">
        <f t="shared" ca="1" si="114"/>
        <v>141181</v>
      </c>
      <c r="R315">
        <f t="shared" ca="1" si="119"/>
        <v>2909.2576261636368</v>
      </c>
      <c r="S315">
        <f t="shared" ca="1" si="120"/>
        <v>109509.0868566164</v>
      </c>
      <c r="T315">
        <f t="shared" ca="1" si="121"/>
        <v>609285.89267030882</v>
      </c>
      <c r="U315">
        <f t="shared" ca="1" si="122"/>
        <v>181850.60496412867</v>
      </c>
      <c r="V315">
        <f t="shared" ca="1" si="123"/>
        <v>427435.28770618013</v>
      </c>
      <c r="X315">
        <f t="shared" ca="1" si="115"/>
        <v>1</v>
      </c>
      <c r="Y315">
        <f t="shared" ca="1" si="116"/>
        <v>0</v>
      </c>
    </row>
    <row r="316" spans="2:25" x14ac:dyDescent="0.35">
      <c r="B316">
        <f t="shared" ca="1" si="101"/>
        <v>2</v>
      </c>
      <c r="C316" t="str">
        <f t="shared" ca="1" si="102"/>
        <v>Woman</v>
      </c>
      <c r="D316">
        <f t="shared" ca="1" si="103"/>
        <v>39</v>
      </c>
      <c r="E316">
        <f t="shared" ca="1" si="104"/>
        <v>3</v>
      </c>
      <c r="F316" t="str">
        <f t="shared" ca="1" si="105"/>
        <v>Teaching</v>
      </c>
      <c r="G316">
        <f t="shared" ca="1" si="106"/>
        <v>1</v>
      </c>
      <c r="H316" t="str">
        <f t="shared" ca="1" si="107"/>
        <v>High School</v>
      </c>
      <c r="I316">
        <f t="shared" ca="1" si="108"/>
        <v>1</v>
      </c>
      <c r="J316">
        <f t="shared" ca="1" si="109"/>
        <v>3</v>
      </c>
      <c r="K316">
        <f t="shared" ca="1" si="110"/>
        <v>58598</v>
      </c>
      <c r="L316">
        <f t="shared" ca="1" si="111"/>
        <v>3</v>
      </c>
      <c r="M316" t="str">
        <f t="shared" ca="1" si="112"/>
        <v>Northwest Ter</v>
      </c>
      <c r="N316">
        <f t="shared" ca="1" si="117"/>
        <v>351588</v>
      </c>
      <c r="O316">
        <f t="shared" ca="1" si="113"/>
        <v>313108.86752516474</v>
      </c>
      <c r="P316">
        <f t="shared" ca="1" si="118"/>
        <v>55852.297576804267</v>
      </c>
      <c r="Q316">
        <f t="shared" ca="1" si="114"/>
        <v>434</v>
      </c>
      <c r="R316">
        <f t="shared" ca="1" si="119"/>
        <v>50095.280663933634</v>
      </c>
      <c r="S316">
        <f t="shared" ca="1" si="120"/>
        <v>76602.115282053099</v>
      </c>
      <c r="T316">
        <f t="shared" ca="1" si="121"/>
        <v>484042.41285885742</v>
      </c>
      <c r="U316">
        <f t="shared" ca="1" si="122"/>
        <v>363638.14818909834</v>
      </c>
      <c r="V316">
        <f t="shared" ca="1" si="123"/>
        <v>120404.26466975908</v>
      </c>
      <c r="X316">
        <f t="shared" ca="1" si="115"/>
        <v>0</v>
      </c>
      <c r="Y316">
        <f t="shared" ca="1" si="116"/>
        <v>1</v>
      </c>
    </row>
    <row r="317" spans="2:25" x14ac:dyDescent="0.35">
      <c r="B317">
        <f t="shared" ca="1" si="101"/>
        <v>2</v>
      </c>
      <c r="C317" t="str">
        <f t="shared" ca="1" si="102"/>
        <v>Woman</v>
      </c>
      <c r="D317">
        <f t="shared" ca="1" si="103"/>
        <v>31</v>
      </c>
      <c r="E317">
        <f t="shared" ca="1" si="104"/>
        <v>2</v>
      </c>
      <c r="F317" t="str">
        <f t="shared" ca="1" si="105"/>
        <v>Construction</v>
      </c>
      <c r="G317">
        <f t="shared" ca="1" si="106"/>
        <v>1</v>
      </c>
      <c r="H317" t="str">
        <f t="shared" ca="1" si="107"/>
        <v>High School</v>
      </c>
      <c r="I317">
        <f t="shared" ca="1" si="108"/>
        <v>4</v>
      </c>
      <c r="J317">
        <f t="shared" ca="1" si="109"/>
        <v>3</v>
      </c>
      <c r="K317">
        <f t="shared" ca="1" si="110"/>
        <v>62985</v>
      </c>
      <c r="L317">
        <f t="shared" ca="1" si="111"/>
        <v>12</v>
      </c>
      <c r="M317" t="str">
        <f t="shared" ca="1" si="112"/>
        <v>PE</v>
      </c>
      <c r="N317">
        <f t="shared" ca="1" si="117"/>
        <v>377910</v>
      </c>
      <c r="O317">
        <f t="shared" ca="1" si="113"/>
        <v>325805.19432569569</v>
      </c>
      <c r="P317">
        <f t="shared" ca="1" si="118"/>
        <v>165702.94697538219</v>
      </c>
      <c r="Q317">
        <f t="shared" ca="1" si="114"/>
        <v>160798</v>
      </c>
      <c r="R317">
        <f t="shared" ca="1" si="119"/>
        <v>9739.5117698081795</v>
      </c>
      <c r="S317">
        <f t="shared" ca="1" si="120"/>
        <v>7791.4726377007846</v>
      </c>
      <c r="T317">
        <f t="shared" ca="1" si="121"/>
        <v>551404.41961308289</v>
      </c>
      <c r="U317">
        <f t="shared" ca="1" si="122"/>
        <v>496342.70609550388</v>
      </c>
      <c r="V317">
        <f t="shared" ca="1" si="123"/>
        <v>55061.713517579017</v>
      </c>
      <c r="X317">
        <f t="shared" ca="1" si="115"/>
        <v>0</v>
      </c>
      <c r="Y317">
        <f t="shared" ca="1" si="116"/>
        <v>1</v>
      </c>
    </row>
    <row r="318" spans="2:25" x14ac:dyDescent="0.35">
      <c r="B318">
        <f t="shared" ca="1" si="101"/>
        <v>2</v>
      </c>
      <c r="C318" t="str">
        <f t="shared" ca="1" si="102"/>
        <v>Woman</v>
      </c>
      <c r="D318">
        <f t="shared" ca="1" si="103"/>
        <v>38</v>
      </c>
      <c r="E318">
        <f t="shared" ca="1" si="104"/>
        <v>5</v>
      </c>
      <c r="F318" t="str">
        <f t="shared" ca="1" si="105"/>
        <v>General work</v>
      </c>
      <c r="G318">
        <f t="shared" ca="1" si="106"/>
        <v>4</v>
      </c>
      <c r="H318" t="str">
        <f t="shared" ca="1" si="107"/>
        <v>College</v>
      </c>
      <c r="I318">
        <f t="shared" ca="1" si="108"/>
        <v>4</v>
      </c>
      <c r="J318">
        <f t="shared" ca="1" si="109"/>
        <v>1</v>
      </c>
      <c r="K318">
        <f t="shared" ca="1" si="110"/>
        <v>60913</v>
      </c>
      <c r="L318">
        <f t="shared" ca="1" si="111"/>
        <v>2</v>
      </c>
      <c r="M318" t="str">
        <f t="shared" ca="1" si="112"/>
        <v>BC</v>
      </c>
      <c r="N318">
        <f t="shared" ca="1" si="117"/>
        <v>182739</v>
      </c>
      <c r="O318">
        <f t="shared" ca="1" si="113"/>
        <v>50998.504452950088</v>
      </c>
      <c r="P318">
        <f t="shared" ca="1" si="118"/>
        <v>33825.199160442033</v>
      </c>
      <c r="Q318">
        <f t="shared" ca="1" si="114"/>
        <v>18794</v>
      </c>
      <c r="R318">
        <f t="shared" ca="1" si="119"/>
        <v>31223.345878732187</v>
      </c>
      <c r="S318">
        <f t="shared" ca="1" si="120"/>
        <v>10958.802628934845</v>
      </c>
      <c r="T318">
        <f t="shared" ca="1" si="121"/>
        <v>227523.0017893769</v>
      </c>
      <c r="U318">
        <f t="shared" ca="1" si="122"/>
        <v>101015.85033168228</v>
      </c>
      <c r="V318">
        <f t="shared" ca="1" si="123"/>
        <v>126507.15145769462</v>
      </c>
      <c r="X318">
        <f t="shared" ca="1" si="115"/>
        <v>0</v>
      </c>
      <c r="Y318">
        <f t="shared" ca="1" si="116"/>
        <v>1</v>
      </c>
    </row>
    <row r="319" spans="2:25" x14ac:dyDescent="0.35">
      <c r="B319">
        <f t="shared" ca="1" si="101"/>
        <v>2</v>
      </c>
      <c r="C319" t="str">
        <f t="shared" ca="1" si="102"/>
        <v>Woman</v>
      </c>
      <c r="D319">
        <f t="shared" ca="1" si="103"/>
        <v>39</v>
      </c>
      <c r="E319">
        <f t="shared" ca="1" si="104"/>
        <v>3</v>
      </c>
      <c r="F319" t="str">
        <f t="shared" ca="1" si="105"/>
        <v>Teaching</v>
      </c>
      <c r="G319">
        <f t="shared" ca="1" si="106"/>
        <v>1</v>
      </c>
      <c r="H319" t="str">
        <f t="shared" ca="1" si="107"/>
        <v>High School</v>
      </c>
      <c r="I319">
        <f t="shared" ca="1" si="108"/>
        <v>2</v>
      </c>
      <c r="J319">
        <f t="shared" ca="1" si="109"/>
        <v>2</v>
      </c>
      <c r="K319">
        <f t="shared" ca="1" si="110"/>
        <v>70191</v>
      </c>
      <c r="L319">
        <f t="shared" ca="1" si="111"/>
        <v>2</v>
      </c>
      <c r="M319" t="str">
        <f t="shared" ca="1" si="112"/>
        <v>BC</v>
      </c>
      <c r="N319">
        <f t="shared" ca="1" si="117"/>
        <v>350955</v>
      </c>
      <c r="O319">
        <f t="shared" ca="1" si="113"/>
        <v>8678.8898430907902</v>
      </c>
      <c r="P319">
        <f t="shared" ca="1" si="118"/>
        <v>90858.058412348735</v>
      </c>
      <c r="Q319">
        <f t="shared" ca="1" si="114"/>
        <v>21299</v>
      </c>
      <c r="R319">
        <f t="shared" ca="1" si="119"/>
        <v>38125.917881589194</v>
      </c>
      <c r="S319">
        <f t="shared" ca="1" si="120"/>
        <v>37677.176496452652</v>
      </c>
      <c r="T319">
        <f t="shared" ca="1" si="121"/>
        <v>479490.23490880139</v>
      </c>
      <c r="U319">
        <f t="shared" ca="1" si="122"/>
        <v>68103.80772467998</v>
      </c>
      <c r="V319">
        <f t="shared" ca="1" si="123"/>
        <v>411386.42718412139</v>
      </c>
      <c r="X319">
        <f t="shared" ca="1" si="115"/>
        <v>0</v>
      </c>
      <c r="Y319">
        <f t="shared" ca="1" si="116"/>
        <v>1</v>
      </c>
    </row>
    <row r="320" spans="2:25" x14ac:dyDescent="0.35">
      <c r="B320">
        <f t="shared" ca="1" si="101"/>
        <v>2</v>
      </c>
      <c r="C320" t="str">
        <f t="shared" ca="1" si="102"/>
        <v>Woman</v>
      </c>
      <c r="D320">
        <f t="shared" ca="1" si="103"/>
        <v>45</v>
      </c>
      <c r="E320">
        <f t="shared" ca="1" si="104"/>
        <v>2</v>
      </c>
      <c r="F320" t="str">
        <f t="shared" ca="1" si="105"/>
        <v>Construction</v>
      </c>
      <c r="G320">
        <f t="shared" ca="1" si="106"/>
        <v>3</v>
      </c>
      <c r="H320" t="str">
        <f t="shared" ca="1" si="107"/>
        <v>Technical</v>
      </c>
      <c r="I320">
        <f t="shared" ca="1" si="108"/>
        <v>3</v>
      </c>
      <c r="J320">
        <f t="shared" ca="1" si="109"/>
        <v>1</v>
      </c>
      <c r="K320">
        <f t="shared" ca="1" si="110"/>
        <v>67316</v>
      </c>
      <c r="L320">
        <f t="shared" ca="1" si="111"/>
        <v>6</v>
      </c>
      <c r="M320" t="str">
        <f t="shared" ca="1" si="112"/>
        <v>SA</v>
      </c>
      <c r="N320">
        <f t="shared" ca="1" si="117"/>
        <v>201948</v>
      </c>
      <c r="O320">
        <f t="shared" ca="1" si="113"/>
        <v>57315.255830899107</v>
      </c>
      <c r="P320">
        <f t="shared" ca="1" si="118"/>
        <v>9180.6444516112115</v>
      </c>
      <c r="Q320">
        <f t="shared" ca="1" si="114"/>
        <v>82</v>
      </c>
      <c r="R320">
        <f t="shared" ca="1" si="119"/>
        <v>57606.906895960114</v>
      </c>
      <c r="S320">
        <f t="shared" ca="1" si="120"/>
        <v>91705.853535298156</v>
      </c>
      <c r="T320">
        <f t="shared" ca="1" si="121"/>
        <v>302834.49798690935</v>
      </c>
      <c r="U320">
        <f t="shared" ca="1" si="122"/>
        <v>115004.16272685921</v>
      </c>
      <c r="V320">
        <f t="shared" ca="1" si="123"/>
        <v>187830.33526005014</v>
      </c>
      <c r="X320">
        <f t="shared" ca="1" si="115"/>
        <v>0</v>
      </c>
      <c r="Y320">
        <f t="shared" ca="1" si="116"/>
        <v>1</v>
      </c>
    </row>
    <row r="321" spans="2:25" x14ac:dyDescent="0.35">
      <c r="B321">
        <f t="shared" ca="1" si="101"/>
        <v>2</v>
      </c>
      <c r="C321" t="str">
        <f t="shared" ca="1" si="102"/>
        <v>Woman</v>
      </c>
      <c r="D321">
        <f t="shared" ca="1" si="103"/>
        <v>27</v>
      </c>
      <c r="E321">
        <f t="shared" ca="1" si="104"/>
        <v>5</v>
      </c>
      <c r="F321" t="str">
        <f t="shared" ca="1" si="105"/>
        <v>General work</v>
      </c>
      <c r="G321">
        <f t="shared" ca="1" si="106"/>
        <v>3</v>
      </c>
      <c r="H321" t="str">
        <f t="shared" ca="1" si="107"/>
        <v>Technical</v>
      </c>
      <c r="I321">
        <f t="shared" ca="1" si="108"/>
        <v>2</v>
      </c>
      <c r="J321">
        <f t="shared" ca="1" si="109"/>
        <v>2</v>
      </c>
      <c r="K321">
        <f t="shared" ca="1" si="110"/>
        <v>32538</v>
      </c>
      <c r="L321">
        <f t="shared" ca="1" si="111"/>
        <v>9</v>
      </c>
      <c r="M321" t="str">
        <f t="shared" ca="1" si="112"/>
        <v>QC</v>
      </c>
      <c r="N321">
        <f t="shared" ca="1" si="117"/>
        <v>195228</v>
      </c>
      <c r="O321">
        <f t="shared" ca="1" si="113"/>
        <v>13414.576279026192</v>
      </c>
      <c r="P321">
        <f t="shared" ca="1" si="118"/>
        <v>35386.024946516387</v>
      </c>
      <c r="Q321">
        <f t="shared" ca="1" si="114"/>
        <v>12598</v>
      </c>
      <c r="R321">
        <f t="shared" ca="1" si="119"/>
        <v>7189.6108146326605</v>
      </c>
      <c r="S321">
        <f t="shared" ca="1" si="120"/>
        <v>29360.160499366892</v>
      </c>
      <c r="T321">
        <f t="shared" ca="1" si="121"/>
        <v>259974.18544588328</v>
      </c>
      <c r="U321">
        <f t="shared" ca="1" si="122"/>
        <v>33202.187093658853</v>
      </c>
      <c r="V321">
        <f t="shared" ca="1" si="123"/>
        <v>226771.99835222441</v>
      </c>
      <c r="X321">
        <f t="shared" ca="1" si="115"/>
        <v>0</v>
      </c>
      <c r="Y321">
        <f t="shared" ca="1" si="116"/>
        <v>1</v>
      </c>
    </row>
    <row r="322" spans="2:25" x14ac:dyDescent="0.35">
      <c r="B322">
        <f t="shared" ca="1" si="101"/>
        <v>2</v>
      </c>
      <c r="C322" t="str">
        <f t="shared" ca="1" si="102"/>
        <v>Woman</v>
      </c>
      <c r="D322">
        <f t="shared" ca="1" si="103"/>
        <v>36</v>
      </c>
      <c r="E322">
        <f t="shared" ca="1" si="104"/>
        <v>1</v>
      </c>
      <c r="F322" t="str">
        <f t="shared" ca="1" si="105"/>
        <v>Health</v>
      </c>
      <c r="G322">
        <f t="shared" ca="1" si="106"/>
        <v>3</v>
      </c>
      <c r="H322" t="str">
        <f t="shared" ca="1" si="107"/>
        <v>Technical</v>
      </c>
      <c r="I322">
        <f t="shared" ca="1" si="108"/>
        <v>1</v>
      </c>
      <c r="J322">
        <f t="shared" ca="1" si="109"/>
        <v>1</v>
      </c>
      <c r="K322">
        <f t="shared" ca="1" si="110"/>
        <v>83743</v>
      </c>
      <c r="L322">
        <f t="shared" ca="1" si="111"/>
        <v>1</v>
      </c>
      <c r="M322" t="str">
        <f t="shared" ca="1" si="112"/>
        <v>Yukon</v>
      </c>
      <c r="N322">
        <f t="shared" ca="1" si="117"/>
        <v>502458</v>
      </c>
      <c r="O322">
        <f t="shared" ca="1" si="113"/>
        <v>148250.36146969808</v>
      </c>
      <c r="P322">
        <f t="shared" ca="1" si="118"/>
        <v>41886.419336248146</v>
      </c>
      <c r="Q322">
        <f t="shared" ca="1" si="114"/>
        <v>29627</v>
      </c>
      <c r="R322">
        <f t="shared" ca="1" si="119"/>
        <v>12047.633040355553</v>
      </c>
      <c r="S322">
        <f t="shared" ca="1" si="120"/>
        <v>28903.381438013836</v>
      </c>
      <c r="T322">
        <f t="shared" ca="1" si="121"/>
        <v>573247.80077426205</v>
      </c>
      <c r="U322">
        <f t="shared" ca="1" si="122"/>
        <v>189924.99451005363</v>
      </c>
      <c r="V322">
        <f t="shared" ca="1" si="123"/>
        <v>383322.8062642084</v>
      </c>
      <c r="X322">
        <f t="shared" ca="1" si="115"/>
        <v>0</v>
      </c>
      <c r="Y322">
        <f t="shared" ca="1" si="116"/>
        <v>1</v>
      </c>
    </row>
    <row r="323" spans="2:25" x14ac:dyDescent="0.35">
      <c r="B323">
        <f t="shared" ca="1" si="101"/>
        <v>1</v>
      </c>
      <c r="C323" t="str">
        <f t="shared" ca="1" si="102"/>
        <v>Man</v>
      </c>
      <c r="D323">
        <f t="shared" ca="1" si="103"/>
        <v>45</v>
      </c>
      <c r="E323">
        <f t="shared" ca="1" si="104"/>
        <v>1</v>
      </c>
      <c r="F323" t="str">
        <f t="shared" ca="1" si="105"/>
        <v>Health</v>
      </c>
      <c r="G323">
        <f t="shared" ca="1" si="106"/>
        <v>4</v>
      </c>
      <c r="H323" t="str">
        <f t="shared" ca="1" si="107"/>
        <v>College</v>
      </c>
      <c r="I323">
        <f t="shared" ca="1" si="108"/>
        <v>4</v>
      </c>
      <c r="J323">
        <f t="shared" ca="1" si="109"/>
        <v>1</v>
      </c>
      <c r="K323">
        <f t="shared" ca="1" si="110"/>
        <v>83847</v>
      </c>
      <c r="L323">
        <f t="shared" ca="1" si="111"/>
        <v>4</v>
      </c>
      <c r="M323" t="str">
        <f t="shared" ca="1" si="112"/>
        <v>AB</v>
      </c>
      <c r="N323">
        <f t="shared" ca="1" si="117"/>
        <v>419235</v>
      </c>
      <c r="O323">
        <f t="shared" ca="1" si="113"/>
        <v>287333.38020274759</v>
      </c>
      <c r="P323">
        <f t="shared" ca="1" si="118"/>
        <v>37256.388651813279</v>
      </c>
      <c r="Q323">
        <f t="shared" ca="1" si="114"/>
        <v>23825</v>
      </c>
      <c r="R323">
        <f t="shared" ca="1" si="119"/>
        <v>44903.016366887416</v>
      </c>
      <c r="S323">
        <f t="shared" ca="1" si="120"/>
        <v>122466.03691436999</v>
      </c>
      <c r="T323">
        <f t="shared" ca="1" si="121"/>
        <v>578957.42556618329</v>
      </c>
      <c r="U323">
        <f t="shared" ca="1" si="122"/>
        <v>356061.39656963502</v>
      </c>
      <c r="V323">
        <f t="shared" ca="1" si="123"/>
        <v>222896.02899654827</v>
      </c>
      <c r="X323">
        <f t="shared" ca="1" si="115"/>
        <v>0</v>
      </c>
      <c r="Y323">
        <f t="shared" ca="1" si="116"/>
        <v>1</v>
      </c>
    </row>
    <row r="324" spans="2:25" x14ac:dyDescent="0.35">
      <c r="B324">
        <f t="shared" ca="1" si="101"/>
        <v>1</v>
      </c>
      <c r="C324" t="str">
        <f t="shared" ca="1" si="102"/>
        <v>Man</v>
      </c>
      <c r="D324">
        <f t="shared" ca="1" si="103"/>
        <v>26</v>
      </c>
      <c r="E324">
        <f t="shared" ca="1" si="104"/>
        <v>6</v>
      </c>
      <c r="F324" t="str">
        <f t="shared" ca="1" si="105"/>
        <v>agricuture</v>
      </c>
      <c r="G324">
        <f t="shared" ca="1" si="106"/>
        <v>4</v>
      </c>
      <c r="H324" t="str">
        <f t="shared" ca="1" si="107"/>
        <v>College</v>
      </c>
      <c r="I324">
        <f t="shared" ca="1" si="108"/>
        <v>1</v>
      </c>
      <c r="J324">
        <f t="shared" ca="1" si="109"/>
        <v>1</v>
      </c>
      <c r="K324">
        <f t="shared" ca="1" si="110"/>
        <v>33541</v>
      </c>
      <c r="L324">
        <f t="shared" ca="1" si="111"/>
        <v>7</v>
      </c>
      <c r="M324" t="str">
        <f t="shared" ca="1" si="112"/>
        <v>MA</v>
      </c>
      <c r="N324">
        <f t="shared" ca="1" si="117"/>
        <v>134164</v>
      </c>
      <c r="O324">
        <f t="shared" ca="1" si="113"/>
        <v>93929.653118133283</v>
      </c>
      <c r="P324">
        <f t="shared" ca="1" si="118"/>
        <v>10049.11383726671</v>
      </c>
      <c r="Q324">
        <f t="shared" ca="1" si="114"/>
        <v>1307</v>
      </c>
      <c r="R324">
        <f t="shared" ca="1" si="119"/>
        <v>8813.9269052011005</v>
      </c>
      <c r="S324">
        <f t="shared" ca="1" si="120"/>
        <v>39004.515151126434</v>
      </c>
      <c r="T324">
        <f t="shared" ca="1" si="121"/>
        <v>183217.62898839315</v>
      </c>
      <c r="U324">
        <f t="shared" ca="1" si="122"/>
        <v>104050.58002333439</v>
      </c>
      <c r="V324">
        <f t="shared" ca="1" si="123"/>
        <v>79167.048965058755</v>
      </c>
      <c r="X324">
        <f t="shared" ca="1" si="115"/>
        <v>1</v>
      </c>
      <c r="Y324">
        <f t="shared" ca="1" si="116"/>
        <v>0</v>
      </c>
    </row>
    <row r="325" spans="2:25" x14ac:dyDescent="0.35">
      <c r="B325">
        <f t="shared" ref="B325:B388" ca="1" si="124">RANDBETWEEN(1,2)</f>
        <v>2</v>
      </c>
      <c r="C325" t="str">
        <f t="shared" ref="C325:C388" ca="1" si="125">IF(B325=1,"Man", "Woman")</f>
        <v>Woman</v>
      </c>
      <c r="D325">
        <f t="shared" ref="D325:D388" ca="1" si="126">RANDBETWEEN(25,45)</f>
        <v>26</v>
      </c>
      <c r="E325">
        <f t="shared" ref="E325:E388" ca="1" si="127">RANDBETWEEN(1,6)</f>
        <v>6</v>
      </c>
      <c r="F325" t="str">
        <f t="shared" ref="F325:F388" ca="1" si="128">VLOOKUP(E325,$AA$4:$AB$9,2)</f>
        <v>agricuture</v>
      </c>
      <c r="G325">
        <f t="shared" ref="G325:G388" ca="1" si="129">RANDBETWEEN(1,5)</f>
        <v>4</v>
      </c>
      <c r="H325" t="str">
        <f t="shared" ref="H325:H388" ca="1" si="130">VLOOKUP(G325,$AA$11:$AB$15,2)</f>
        <v>College</v>
      </c>
      <c r="I325">
        <f t="shared" ref="I325:I388" ca="1" si="131">RANDBETWEEN(1,4)</f>
        <v>4</v>
      </c>
      <c r="J325">
        <f t="shared" ref="J325:J388" ca="1" si="132">RANDBETWEEN(1,3)</f>
        <v>2</v>
      </c>
      <c r="K325">
        <f t="shared" ref="K325:K388" ca="1" si="133">RANDBETWEEN(25000,90000)</f>
        <v>38713</v>
      </c>
      <c r="L325">
        <f t="shared" ref="L325:L388" ca="1" si="134">RANDBETWEEN(1,13)</f>
        <v>13</v>
      </c>
      <c r="M325" t="str">
        <f t="shared" ref="M325:M388" ca="1" si="135">VLOOKUP(L325,$AA$17:$AB$29,2)</f>
        <v>NS</v>
      </c>
      <c r="N325">
        <f t="shared" ca="1" si="117"/>
        <v>116139</v>
      </c>
      <c r="O325">
        <f t="shared" ref="O325:O388" ca="1" si="136">RAND()*N325</f>
        <v>89871.410175734258</v>
      </c>
      <c r="P325">
        <f t="shared" ca="1" si="118"/>
        <v>43435.754177177994</v>
      </c>
      <c r="Q325">
        <f t="shared" ref="Q325:Q388" ca="1" si="137">RANDBETWEEN(0,P325)</f>
        <v>11648</v>
      </c>
      <c r="R325">
        <f t="shared" ca="1" si="119"/>
        <v>15149.677253974991</v>
      </c>
      <c r="S325">
        <f t="shared" ca="1" si="120"/>
        <v>21685.906066395641</v>
      </c>
      <c r="T325">
        <f t="shared" ca="1" si="121"/>
        <v>181260.66024357363</v>
      </c>
      <c r="U325">
        <f t="shared" ca="1" si="122"/>
        <v>116669.08742970925</v>
      </c>
      <c r="V325">
        <f t="shared" ca="1" si="123"/>
        <v>64591.572813864375</v>
      </c>
      <c r="X325">
        <f t="shared" ca="1" si="115"/>
        <v>1</v>
      </c>
      <c r="Y325">
        <f t="shared" ca="1" si="116"/>
        <v>0</v>
      </c>
    </row>
    <row r="326" spans="2:25" x14ac:dyDescent="0.35">
      <c r="B326">
        <f t="shared" ca="1" si="124"/>
        <v>2</v>
      </c>
      <c r="C326" t="str">
        <f t="shared" ca="1" si="125"/>
        <v>Woman</v>
      </c>
      <c r="D326">
        <f t="shared" ca="1" si="126"/>
        <v>40</v>
      </c>
      <c r="E326">
        <f t="shared" ca="1" si="127"/>
        <v>2</v>
      </c>
      <c r="F326" t="str">
        <f t="shared" ca="1" si="128"/>
        <v>Construction</v>
      </c>
      <c r="G326">
        <f t="shared" ca="1" si="129"/>
        <v>3</v>
      </c>
      <c r="H326" t="str">
        <f t="shared" ca="1" si="130"/>
        <v>Technical</v>
      </c>
      <c r="I326">
        <f t="shared" ca="1" si="131"/>
        <v>1</v>
      </c>
      <c r="J326">
        <f t="shared" ca="1" si="132"/>
        <v>2</v>
      </c>
      <c r="K326">
        <f t="shared" ca="1" si="133"/>
        <v>34673</v>
      </c>
      <c r="L326">
        <f t="shared" ca="1" si="134"/>
        <v>1</v>
      </c>
      <c r="M326" t="str">
        <f t="shared" ca="1" si="135"/>
        <v>Yukon</v>
      </c>
      <c r="N326">
        <f t="shared" ca="1" si="117"/>
        <v>208038</v>
      </c>
      <c r="O326">
        <f t="shared" ca="1" si="136"/>
        <v>11566.268531496729</v>
      </c>
      <c r="P326">
        <f t="shared" ca="1" si="118"/>
        <v>10845.985875994924</v>
      </c>
      <c r="Q326">
        <f t="shared" ca="1" si="137"/>
        <v>6899</v>
      </c>
      <c r="R326">
        <f t="shared" ca="1" si="119"/>
        <v>2208.3984719723753</v>
      </c>
      <c r="S326">
        <f t="shared" ca="1" si="120"/>
        <v>5121.7611656495865</v>
      </c>
      <c r="T326">
        <f t="shared" ca="1" si="121"/>
        <v>224005.74704164453</v>
      </c>
      <c r="U326">
        <f t="shared" ca="1" si="122"/>
        <v>20673.667003469105</v>
      </c>
      <c r="V326">
        <f t="shared" ca="1" si="123"/>
        <v>203332.08003817542</v>
      </c>
      <c r="X326">
        <f t="shared" ca="1" si="115"/>
        <v>0</v>
      </c>
      <c r="Y326">
        <f t="shared" ca="1" si="116"/>
        <v>1</v>
      </c>
    </row>
    <row r="327" spans="2:25" x14ac:dyDescent="0.35">
      <c r="B327">
        <f t="shared" ca="1" si="124"/>
        <v>2</v>
      </c>
      <c r="C327" t="str">
        <f t="shared" ca="1" si="125"/>
        <v>Woman</v>
      </c>
      <c r="D327">
        <f t="shared" ca="1" si="126"/>
        <v>39</v>
      </c>
      <c r="E327">
        <f t="shared" ca="1" si="127"/>
        <v>4</v>
      </c>
      <c r="F327" t="str">
        <f t="shared" ca="1" si="128"/>
        <v>IT</v>
      </c>
      <c r="G327">
        <f t="shared" ca="1" si="129"/>
        <v>3</v>
      </c>
      <c r="H327" t="str">
        <f t="shared" ca="1" si="130"/>
        <v>Technical</v>
      </c>
      <c r="I327">
        <f t="shared" ca="1" si="131"/>
        <v>2</v>
      </c>
      <c r="J327">
        <f t="shared" ca="1" si="132"/>
        <v>2</v>
      </c>
      <c r="K327">
        <f t="shared" ca="1" si="133"/>
        <v>75131</v>
      </c>
      <c r="L327">
        <f t="shared" ca="1" si="134"/>
        <v>13</v>
      </c>
      <c r="M327" t="str">
        <f t="shared" ca="1" si="135"/>
        <v>NS</v>
      </c>
      <c r="N327">
        <f t="shared" ca="1" si="117"/>
        <v>300524</v>
      </c>
      <c r="O327">
        <f t="shared" ca="1" si="136"/>
        <v>236953.13711686619</v>
      </c>
      <c r="P327">
        <f t="shared" ca="1" si="118"/>
        <v>28566.041909050575</v>
      </c>
      <c r="Q327">
        <f t="shared" ca="1" si="137"/>
        <v>866</v>
      </c>
      <c r="R327">
        <f t="shared" ca="1" si="119"/>
        <v>34975.13311534797</v>
      </c>
      <c r="S327">
        <f t="shared" ca="1" si="120"/>
        <v>68311.019853411228</v>
      </c>
      <c r="T327">
        <f t="shared" ca="1" si="121"/>
        <v>397401.06176246179</v>
      </c>
      <c r="U327">
        <f t="shared" ca="1" si="122"/>
        <v>272794.27023221413</v>
      </c>
      <c r="V327">
        <f t="shared" ca="1" si="123"/>
        <v>124606.79153024766</v>
      </c>
      <c r="X327">
        <f t="shared" ca="1" si="115"/>
        <v>0</v>
      </c>
      <c r="Y327">
        <f t="shared" ca="1" si="116"/>
        <v>1</v>
      </c>
    </row>
    <row r="328" spans="2:25" x14ac:dyDescent="0.35">
      <c r="B328">
        <f t="shared" ca="1" si="124"/>
        <v>1</v>
      </c>
      <c r="C328" t="str">
        <f t="shared" ca="1" si="125"/>
        <v>Man</v>
      </c>
      <c r="D328">
        <f t="shared" ca="1" si="126"/>
        <v>28</v>
      </c>
      <c r="E328">
        <f t="shared" ca="1" si="127"/>
        <v>3</v>
      </c>
      <c r="F328" t="str">
        <f t="shared" ca="1" si="128"/>
        <v>Teaching</v>
      </c>
      <c r="G328">
        <f t="shared" ca="1" si="129"/>
        <v>4</v>
      </c>
      <c r="H328" t="str">
        <f t="shared" ca="1" si="130"/>
        <v>College</v>
      </c>
      <c r="I328">
        <f t="shared" ca="1" si="131"/>
        <v>2</v>
      </c>
      <c r="J328">
        <f t="shared" ca="1" si="132"/>
        <v>3</v>
      </c>
      <c r="K328">
        <f t="shared" ca="1" si="133"/>
        <v>39298</v>
      </c>
      <c r="L328">
        <f t="shared" ca="1" si="134"/>
        <v>13</v>
      </c>
      <c r="M328" t="str">
        <f t="shared" ca="1" si="135"/>
        <v>NS</v>
      </c>
      <c r="N328">
        <f t="shared" ca="1" si="117"/>
        <v>117894</v>
      </c>
      <c r="O328">
        <f t="shared" ca="1" si="136"/>
        <v>93347.014703035937</v>
      </c>
      <c r="P328">
        <f t="shared" ca="1" si="118"/>
        <v>56616.087267488663</v>
      </c>
      <c r="Q328">
        <f t="shared" ca="1" si="137"/>
        <v>20614</v>
      </c>
      <c r="R328">
        <f t="shared" ca="1" si="119"/>
        <v>2228.1573515175719</v>
      </c>
      <c r="S328">
        <f t="shared" ca="1" si="120"/>
        <v>13778.308298046099</v>
      </c>
      <c r="T328">
        <f t="shared" ca="1" si="121"/>
        <v>188288.39556553474</v>
      </c>
      <c r="U328">
        <f t="shared" ca="1" si="122"/>
        <v>116189.17205455351</v>
      </c>
      <c r="V328">
        <f t="shared" ca="1" si="123"/>
        <v>72099.223510981232</v>
      </c>
      <c r="X328">
        <f t="shared" ca="1" si="115"/>
        <v>0</v>
      </c>
      <c r="Y328">
        <f t="shared" ca="1" si="116"/>
        <v>1</v>
      </c>
    </row>
    <row r="329" spans="2:25" x14ac:dyDescent="0.35">
      <c r="B329">
        <f t="shared" ca="1" si="124"/>
        <v>2</v>
      </c>
      <c r="C329" t="str">
        <f t="shared" ca="1" si="125"/>
        <v>Woman</v>
      </c>
      <c r="D329">
        <f t="shared" ca="1" si="126"/>
        <v>30</v>
      </c>
      <c r="E329">
        <f t="shared" ca="1" si="127"/>
        <v>6</v>
      </c>
      <c r="F329" t="str">
        <f t="shared" ca="1" si="128"/>
        <v>agricuture</v>
      </c>
      <c r="G329">
        <f t="shared" ca="1" si="129"/>
        <v>5</v>
      </c>
      <c r="H329" t="str">
        <f t="shared" ca="1" si="130"/>
        <v>Other</v>
      </c>
      <c r="I329">
        <f t="shared" ca="1" si="131"/>
        <v>1</v>
      </c>
      <c r="J329">
        <f t="shared" ca="1" si="132"/>
        <v>3</v>
      </c>
      <c r="K329">
        <f t="shared" ca="1" si="133"/>
        <v>64351</v>
      </c>
      <c r="L329">
        <f t="shared" ca="1" si="134"/>
        <v>3</v>
      </c>
      <c r="M329" t="str">
        <f t="shared" ca="1" si="135"/>
        <v>Northwest Ter</v>
      </c>
      <c r="N329">
        <f t="shared" ca="1" si="117"/>
        <v>386106</v>
      </c>
      <c r="O329">
        <f t="shared" ca="1" si="136"/>
        <v>349916.80511964607</v>
      </c>
      <c r="P329">
        <f t="shared" ca="1" si="118"/>
        <v>102747.47343943673</v>
      </c>
      <c r="Q329">
        <f t="shared" ca="1" si="137"/>
        <v>5092</v>
      </c>
      <c r="R329">
        <f t="shared" ca="1" si="119"/>
        <v>14281.141114461181</v>
      </c>
      <c r="S329">
        <f t="shared" ca="1" si="120"/>
        <v>56242.91238431797</v>
      </c>
      <c r="T329">
        <f t="shared" ca="1" si="121"/>
        <v>545096.38582375471</v>
      </c>
      <c r="U329">
        <f t="shared" ca="1" si="122"/>
        <v>369289.94623410725</v>
      </c>
      <c r="V329">
        <f t="shared" ca="1" si="123"/>
        <v>175806.43958964746</v>
      </c>
      <c r="X329">
        <f t="shared" ca="1" si="115"/>
        <v>1</v>
      </c>
      <c r="Y329">
        <f t="shared" ca="1" si="116"/>
        <v>0</v>
      </c>
    </row>
    <row r="330" spans="2:25" x14ac:dyDescent="0.35">
      <c r="B330">
        <f t="shared" ca="1" si="124"/>
        <v>2</v>
      </c>
      <c r="C330" t="str">
        <f t="shared" ca="1" si="125"/>
        <v>Woman</v>
      </c>
      <c r="D330">
        <f t="shared" ca="1" si="126"/>
        <v>39</v>
      </c>
      <c r="E330">
        <f t="shared" ca="1" si="127"/>
        <v>6</v>
      </c>
      <c r="F330" t="str">
        <f t="shared" ca="1" si="128"/>
        <v>agricuture</v>
      </c>
      <c r="G330">
        <f t="shared" ca="1" si="129"/>
        <v>5</v>
      </c>
      <c r="H330" t="str">
        <f t="shared" ca="1" si="130"/>
        <v>Other</v>
      </c>
      <c r="I330">
        <f t="shared" ca="1" si="131"/>
        <v>1</v>
      </c>
      <c r="J330">
        <f t="shared" ca="1" si="132"/>
        <v>3</v>
      </c>
      <c r="K330">
        <f t="shared" ca="1" si="133"/>
        <v>57640</v>
      </c>
      <c r="L330">
        <f t="shared" ca="1" si="134"/>
        <v>11</v>
      </c>
      <c r="M330" t="str">
        <f t="shared" ca="1" si="135"/>
        <v>NB</v>
      </c>
      <c r="N330">
        <f t="shared" ca="1" si="117"/>
        <v>230560</v>
      </c>
      <c r="O330">
        <f t="shared" ca="1" si="136"/>
        <v>179368.17893430611</v>
      </c>
      <c r="P330">
        <f t="shared" ca="1" si="118"/>
        <v>165125.32854647486</v>
      </c>
      <c r="Q330">
        <f t="shared" ca="1" si="137"/>
        <v>127458</v>
      </c>
      <c r="R330">
        <f t="shared" ca="1" si="119"/>
        <v>48650.263042247811</v>
      </c>
      <c r="S330">
        <f t="shared" ca="1" si="120"/>
        <v>74044.156674164027</v>
      </c>
      <c r="T330">
        <f t="shared" ca="1" si="121"/>
        <v>469729.48522063892</v>
      </c>
      <c r="U330">
        <f t="shared" ca="1" si="122"/>
        <v>355476.44197655394</v>
      </c>
      <c r="V330">
        <f t="shared" ca="1" si="123"/>
        <v>114253.04324408498</v>
      </c>
      <c r="X330">
        <f t="shared" ca="1" si="115"/>
        <v>0</v>
      </c>
      <c r="Y330">
        <f t="shared" ca="1" si="116"/>
        <v>1</v>
      </c>
    </row>
    <row r="331" spans="2:25" x14ac:dyDescent="0.35">
      <c r="B331">
        <f t="shared" ca="1" si="124"/>
        <v>1</v>
      </c>
      <c r="C331" t="str">
        <f t="shared" ca="1" si="125"/>
        <v>Man</v>
      </c>
      <c r="D331">
        <f t="shared" ca="1" si="126"/>
        <v>30</v>
      </c>
      <c r="E331">
        <f t="shared" ca="1" si="127"/>
        <v>4</v>
      </c>
      <c r="F331" t="str">
        <f t="shared" ca="1" si="128"/>
        <v>IT</v>
      </c>
      <c r="G331">
        <f t="shared" ca="1" si="129"/>
        <v>3</v>
      </c>
      <c r="H331" t="str">
        <f t="shared" ca="1" si="130"/>
        <v>Technical</v>
      </c>
      <c r="I331">
        <f t="shared" ca="1" si="131"/>
        <v>1</v>
      </c>
      <c r="J331">
        <f t="shared" ca="1" si="132"/>
        <v>3</v>
      </c>
      <c r="K331">
        <f t="shared" ca="1" si="133"/>
        <v>31075</v>
      </c>
      <c r="L331">
        <f t="shared" ca="1" si="134"/>
        <v>11</v>
      </c>
      <c r="M331" t="str">
        <f t="shared" ca="1" si="135"/>
        <v>NB</v>
      </c>
      <c r="N331">
        <f t="shared" ca="1" si="117"/>
        <v>93225</v>
      </c>
      <c r="O331">
        <f t="shared" ca="1" si="136"/>
        <v>55034.766844370126</v>
      </c>
      <c r="P331">
        <f t="shared" ca="1" si="118"/>
        <v>74731.045524579051</v>
      </c>
      <c r="Q331">
        <f t="shared" ca="1" si="137"/>
        <v>30050</v>
      </c>
      <c r="R331">
        <f t="shared" ca="1" si="119"/>
        <v>2915.7360652828897</v>
      </c>
      <c r="S331">
        <f t="shared" ca="1" si="120"/>
        <v>39282.744687892802</v>
      </c>
      <c r="T331">
        <f t="shared" ca="1" si="121"/>
        <v>207238.79021247185</v>
      </c>
      <c r="U331">
        <f t="shared" ca="1" si="122"/>
        <v>88000.50290965302</v>
      </c>
      <c r="V331">
        <f t="shared" ca="1" si="123"/>
        <v>119238.28730281883</v>
      </c>
      <c r="X331">
        <f t="shared" ref="X331:X394" ca="1" si="138">IF(C330="Man",1,0)</f>
        <v>0</v>
      </c>
      <c r="Y331">
        <f t="shared" ref="Y331:Y394" ca="1" si="139">IF(C330="Woman",1,0)</f>
        <v>1</v>
      </c>
    </row>
    <row r="332" spans="2:25" x14ac:dyDescent="0.35">
      <c r="B332">
        <f t="shared" ca="1" si="124"/>
        <v>2</v>
      </c>
      <c r="C332" t="str">
        <f t="shared" ca="1" si="125"/>
        <v>Woman</v>
      </c>
      <c r="D332">
        <f t="shared" ca="1" si="126"/>
        <v>39</v>
      </c>
      <c r="E332">
        <f t="shared" ca="1" si="127"/>
        <v>2</v>
      </c>
      <c r="F332" t="str">
        <f t="shared" ca="1" si="128"/>
        <v>Construction</v>
      </c>
      <c r="G332">
        <f t="shared" ca="1" si="129"/>
        <v>3</v>
      </c>
      <c r="H332" t="str">
        <f t="shared" ca="1" si="130"/>
        <v>Technical</v>
      </c>
      <c r="I332">
        <f t="shared" ca="1" si="131"/>
        <v>3</v>
      </c>
      <c r="J332">
        <f t="shared" ca="1" si="132"/>
        <v>2</v>
      </c>
      <c r="K332">
        <f t="shared" ca="1" si="133"/>
        <v>85992</v>
      </c>
      <c r="L332">
        <f t="shared" ca="1" si="134"/>
        <v>12</v>
      </c>
      <c r="M332" t="str">
        <f t="shared" ca="1" si="135"/>
        <v>PE</v>
      </c>
      <c r="N332">
        <f t="shared" ca="1" si="117"/>
        <v>343968</v>
      </c>
      <c r="O332">
        <f t="shared" ca="1" si="136"/>
        <v>149831.14646527174</v>
      </c>
      <c r="P332">
        <f t="shared" ca="1" si="118"/>
        <v>43779.383444592051</v>
      </c>
      <c r="Q332">
        <f t="shared" ca="1" si="137"/>
        <v>13418</v>
      </c>
      <c r="R332">
        <f t="shared" ca="1" si="119"/>
        <v>29342.500799280322</v>
      </c>
      <c r="S332">
        <f t="shared" ca="1" si="120"/>
        <v>94389.947275347498</v>
      </c>
      <c r="T332">
        <f t="shared" ca="1" si="121"/>
        <v>482137.33071993955</v>
      </c>
      <c r="U332">
        <f t="shared" ca="1" si="122"/>
        <v>192591.64726455207</v>
      </c>
      <c r="V332">
        <f t="shared" ca="1" si="123"/>
        <v>289545.68345538748</v>
      </c>
      <c r="X332">
        <f t="shared" ca="1" si="138"/>
        <v>1</v>
      </c>
      <c r="Y332">
        <f t="shared" ca="1" si="139"/>
        <v>0</v>
      </c>
    </row>
    <row r="333" spans="2:25" x14ac:dyDescent="0.35">
      <c r="B333">
        <f t="shared" ca="1" si="124"/>
        <v>2</v>
      </c>
      <c r="C333" t="str">
        <f t="shared" ca="1" si="125"/>
        <v>Woman</v>
      </c>
      <c r="D333">
        <f t="shared" ca="1" si="126"/>
        <v>25</v>
      </c>
      <c r="E333">
        <f t="shared" ca="1" si="127"/>
        <v>6</v>
      </c>
      <c r="F333" t="str">
        <f t="shared" ca="1" si="128"/>
        <v>agricuture</v>
      </c>
      <c r="G333">
        <f t="shared" ca="1" si="129"/>
        <v>5</v>
      </c>
      <c r="H333" t="str">
        <f t="shared" ca="1" si="130"/>
        <v>Other</v>
      </c>
      <c r="I333">
        <f t="shared" ca="1" si="131"/>
        <v>3</v>
      </c>
      <c r="J333">
        <f t="shared" ca="1" si="132"/>
        <v>3</v>
      </c>
      <c r="K333">
        <f t="shared" ca="1" si="133"/>
        <v>50696</v>
      </c>
      <c r="L333">
        <f t="shared" ca="1" si="134"/>
        <v>4</v>
      </c>
      <c r="M333" t="str">
        <f t="shared" ca="1" si="135"/>
        <v>AB</v>
      </c>
      <c r="N333">
        <f t="shared" ca="1" si="117"/>
        <v>304176</v>
      </c>
      <c r="O333">
        <f t="shared" ca="1" si="136"/>
        <v>283300.4386991348</v>
      </c>
      <c r="P333">
        <f t="shared" ca="1" si="118"/>
        <v>132728.19874186435</v>
      </c>
      <c r="Q333">
        <f t="shared" ca="1" si="137"/>
        <v>76731</v>
      </c>
      <c r="R333">
        <f t="shared" ca="1" si="119"/>
        <v>5367.4069416690891</v>
      </c>
      <c r="S333">
        <f t="shared" ca="1" si="120"/>
        <v>75260.760871271137</v>
      </c>
      <c r="T333">
        <f t="shared" ca="1" si="121"/>
        <v>512164.95961313549</v>
      </c>
      <c r="U333">
        <f t="shared" ca="1" si="122"/>
        <v>365398.84564080386</v>
      </c>
      <c r="V333">
        <f t="shared" ca="1" si="123"/>
        <v>146766.11397233163</v>
      </c>
      <c r="X333">
        <f t="shared" ca="1" si="138"/>
        <v>0</v>
      </c>
      <c r="Y333">
        <f t="shared" ca="1" si="139"/>
        <v>1</v>
      </c>
    </row>
    <row r="334" spans="2:25" x14ac:dyDescent="0.35">
      <c r="B334">
        <f t="shared" ca="1" si="124"/>
        <v>2</v>
      </c>
      <c r="C334" t="str">
        <f t="shared" ca="1" si="125"/>
        <v>Woman</v>
      </c>
      <c r="D334">
        <f t="shared" ca="1" si="126"/>
        <v>26</v>
      </c>
      <c r="E334">
        <f t="shared" ca="1" si="127"/>
        <v>2</v>
      </c>
      <c r="F334" t="str">
        <f t="shared" ca="1" si="128"/>
        <v>Construction</v>
      </c>
      <c r="G334">
        <f t="shared" ca="1" si="129"/>
        <v>3</v>
      </c>
      <c r="H334" t="str">
        <f t="shared" ca="1" si="130"/>
        <v>Technical</v>
      </c>
      <c r="I334">
        <f t="shared" ca="1" si="131"/>
        <v>4</v>
      </c>
      <c r="J334">
        <f t="shared" ca="1" si="132"/>
        <v>1</v>
      </c>
      <c r="K334">
        <f t="shared" ca="1" si="133"/>
        <v>88143</v>
      </c>
      <c r="L334">
        <f t="shared" ca="1" si="134"/>
        <v>12</v>
      </c>
      <c r="M334" t="str">
        <f t="shared" ca="1" si="135"/>
        <v>PE</v>
      </c>
      <c r="N334">
        <f t="shared" ca="1" si="117"/>
        <v>264429</v>
      </c>
      <c r="O334">
        <f t="shared" ca="1" si="136"/>
        <v>249814.32569376691</v>
      </c>
      <c r="P334">
        <f t="shared" ca="1" si="118"/>
        <v>69798.308318300114</v>
      </c>
      <c r="Q334">
        <f t="shared" ca="1" si="137"/>
        <v>60749</v>
      </c>
      <c r="R334">
        <f t="shared" ca="1" si="119"/>
        <v>12427.333626477099</v>
      </c>
      <c r="S334">
        <f t="shared" ca="1" si="120"/>
        <v>26670.111671658709</v>
      </c>
      <c r="T334">
        <f t="shared" ca="1" si="121"/>
        <v>360897.41998995881</v>
      </c>
      <c r="U334">
        <f t="shared" ca="1" si="122"/>
        <v>322990.65932024404</v>
      </c>
      <c r="V334">
        <f t="shared" ca="1" si="123"/>
        <v>37906.760669714771</v>
      </c>
      <c r="X334">
        <f t="shared" ca="1" si="138"/>
        <v>0</v>
      </c>
      <c r="Y334">
        <f t="shared" ca="1" si="139"/>
        <v>1</v>
      </c>
    </row>
    <row r="335" spans="2:25" x14ac:dyDescent="0.35">
      <c r="B335">
        <f t="shared" ca="1" si="124"/>
        <v>1</v>
      </c>
      <c r="C335" t="str">
        <f t="shared" ca="1" si="125"/>
        <v>Man</v>
      </c>
      <c r="D335">
        <f t="shared" ca="1" si="126"/>
        <v>26</v>
      </c>
      <c r="E335">
        <f t="shared" ca="1" si="127"/>
        <v>5</v>
      </c>
      <c r="F335" t="str">
        <f t="shared" ca="1" si="128"/>
        <v>General work</v>
      </c>
      <c r="G335">
        <f t="shared" ca="1" si="129"/>
        <v>3</v>
      </c>
      <c r="H335" t="str">
        <f t="shared" ca="1" si="130"/>
        <v>Technical</v>
      </c>
      <c r="I335">
        <f t="shared" ca="1" si="131"/>
        <v>2</v>
      </c>
      <c r="J335">
        <f t="shared" ca="1" si="132"/>
        <v>2</v>
      </c>
      <c r="K335">
        <f t="shared" ca="1" si="133"/>
        <v>62008</v>
      </c>
      <c r="L335">
        <f t="shared" ca="1" si="134"/>
        <v>4</v>
      </c>
      <c r="M335" t="str">
        <f t="shared" ca="1" si="135"/>
        <v>AB</v>
      </c>
      <c r="N335">
        <f t="shared" ca="1" si="117"/>
        <v>248032</v>
      </c>
      <c r="O335">
        <f t="shared" ca="1" si="136"/>
        <v>32773.232271358429</v>
      </c>
      <c r="P335">
        <f t="shared" ca="1" si="118"/>
        <v>4489.173892531895</v>
      </c>
      <c r="Q335">
        <f t="shared" ca="1" si="137"/>
        <v>884</v>
      </c>
      <c r="R335">
        <f t="shared" ca="1" si="119"/>
        <v>31224.873743002183</v>
      </c>
      <c r="S335">
        <f t="shared" ca="1" si="120"/>
        <v>37863.950982794035</v>
      </c>
      <c r="T335">
        <f t="shared" ca="1" si="121"/>
        <v>290385.12487532594</v>
      </c>
      <c r="U335">
        <f t="shared" ca="1" si="122"/>
        <v>64882.106014360616</v>
      </c>
      <c r="V335">
        <f t="shared" ca="1" si="123"/>
        <v>225503.01886096533</v>
      </c>
      <c r="X335">
        <f t="shared" ca="1" si="138"/>
        <v>0</v>
      </c>
      <c r="Y335">
        <f t="shared" ca="1" si="139"/>
        <v>1</v>
      </c>
    </row>
    <row r="336" spans="2:25" x14ac:dyDescent="0.35">
      <c r="B336">
        <f t="shared" ca="1" si="124"/>
        <v>1</v>
      </c>
      <c r="C336" t="str">
        <f t="shared" ca="1" si="125"/>
        <v>Man</v>
      </c>
      <c r="D336">
        <f t="shared" ca="1" si="126"/>
        <v>42</v>
      </c>
      <c r="E336">
        <f t="shared" ca="1" si="127"/>
        <v>1</v>
      </c>
      <c r="F336" t="str">
        <f t="shared" ca="1" si="128"/>
        <v>Health</v>
      </c>
      <c r="G336">
        <f t="shared" ca="1" si="129"/>
        <v>2</v>
      </c>
      <c r="H336" t="str">
        <f t="shared" ca="1" si="130"/>
        <v>University</v>
      </c>
      <c r="I336">
        <f t="shared" ca="1" si="131"/>
        <v>2</v>
      </c>
      <c r="J336">
        <f t="shared" ca="1" si="132"/>
        <v>2</v>
      </c>
      <c r="K336">
        <f t="shared" ca="1" si="133"/>
        <v>70316</v>
      </c>
      <c r="L336">
        <f t="shared" ca="1" si="134"/>
        <v>4</v>
      </c>
      <c r="M336" t="str">
        <f t="shared" ca="1" si="135"/>
        <v>AB</v>
      </c>
      <c r="N336">
        <f t="shared" ca="1" si="117"/>
        <v>421896</v>
      </c>
      <c r="O336">
        <f t="shared" ca="1" si="136"/>
        <v>380596.77481094009</v>
      </c>
      <c r="P336">
        <f t="shared" ca="1" si="118"/>
        <v>30659.674078895277</v>
      </c>
      <c r="Q336">
        <f t="shared" ca="1" si="137"/>
        <v>26667</v>
      </c>
      <c r="R336">
        <f t="shared" ca="1" si="119"/>
        <v>27373.299975387778</v>
      </c>
      <c r="S336">
        <f t="shared" ca="1" si="120"/>
        <v>18013.837412400004</v>
      </c>
      <c r="T336">
        <f t="shared" ca="1" si="121"/>
        <v>470569.5114912953</v>
      </c>
      <c r="U336">
        <f t="shared" ca="1" si="122"/>
        <v>434637.07478632784</v>
      </c>
      <c r="V336">
        <f t="shared" ca="1" si="123"/>
        <v>35932.436704967462</v>
      </c>
      <c r="X336">
        <f t="shared" ca="1" si="138"/>
        <v>1</v>
      </c>
      <c r="Y336">
        <f t="shared" ca="1" si="139"/>
        <v>0</v>
      </c>
    </row>
    <row r="337" spans="2:25" x14ac:dyDescent="0.35">
      <c r="B337">
        <f t="shared" ca="1" si="124"/>
        <v>2</v>
      </c>
      <c r="C337" t="str">
        <f t="shared" ca="1" si="125"/>
        <v>Woman</v>
      </c>
      <c r="D337">
        <f t="shared" ca="1" si="126"/>
        <v>27</v>
      </c>
      <c r="E337">
        <f t="shared" ca="1" si="127"/>
        <v>2</v>
      </c>
      <c r="F337" t="str">
        <f t="shared" ca="1" si="128"/>
        <v>Construction</v>
      </c>
      <c r="G337">
        <f t="shared" ca="1" si="129"/>
        <v>4</v>
      </c>
      <c r="H337" t="str">
        <f t="shared" ca="1" si="130"/>
        <v>College</v>
      </c>
      <c r="I337">
        <f t="shared" ca="1" si="131"/>
        <v>2</v>
      </c>
      <c r="J337">
        <f t="shared" ca="1" si="132"/>
        <v>3</v>
      </c>
      <c r="K337">
        <f t="shared" ca="1" si="133"/>
        <v>37455</v>
      </c>
      <c r="L337">
        <f t="shared" ca="1" si="134"/>
        <v>5</v>
      </c>
      <c r="M337" t="str">
        <f t="shared" ca="1" si="135"/>
        <v>Nunavut</v>
      </c>
      <c r="N337">
        <f t="shared" ref="N337:N400" ca="1" si="140">K337*RANDBETWEEN(3,6)</f>
        <v>187275</v>
      </c>
      <c r="O337">
        <f t="shared" ca="1" si="136"/>
        <v>155926.68310185758</v>
      </c>
      <c r="P337">
        <f t="shared" ref="P337:P400" ca="1" si="141">J337*RAND()*K337</f>
        <v>18221.569109030865</v>
      </c>
      <c r="Q337">
        <f t="shared" ca="1" si="137"/>
        <v>4039</v>
      </c>
      <c r="R337">
        <f t="shared" ref="R337:R400" ca="1" si="142">RAND()*K337</f>
        <v>2046.6053188453434</v>
      </c>
      <c r="S337">
        <f t="shared" ref="S337:S400" ca="1" si="143">RAND()*K337*1.5</f>
        <v>32410.480287848673</v>
      </c>
      <c r="T337">
        <f t="shared" ref="T337:T400" ca="1" si="144">N337+P337+S337</f>
        <v>237907.04939687953</v>
      </c>
      <c r="U337">
        <f t="shared" ref="U337:U400" ca="1" si="145">O337+Q337+R337</f>
        <v>162012.28842070291</v>
      </c>
      <c r="V337">
        <f t="shared" ref="V337:V400" ca="1" si="146">T337-U337</f>
        <v>75894.760976176622</v>
      </c>
      <c r="X337">
        <f t="shared" ca="1" si="138"/>
        <v>1</v>
      </c>
      <c r="Y337">
        <f t="shared" ca="1" si="139"/>
        <v>0</v>
      </c>
    </row>
    <row r="338" spans="2:25" x14ac:dyDescent="0.35">
      <c r="B338">
        <f t="shared" ca="1" si="124"/>
        <v>2</v>
      </c>
      <c r="C338" t="str">
        <f t="shared" ca="1" si="125"/>
        <v>Woman</v>
      </c>
      <c r="D338">
        <f t="shared" ca="1" si="126"/>
        <v>30</v>
      </c>
      <c r="E338">
        <f t="shared" ca="1" si="127"/>
        <v>1</v>
      </c>
      <c r="F338" t="str">
        <f t="shared" ca="1" si="128"/>
        <v>Health</v>
      </c>
      <c r="G338">
        <f t="shared" ca="1" si="129"/>
        <v>4</v>
      </c>
      <c r="H338" t="str">
        <f t="shared" ca="1" si="130"/>
        <v>College</v>
      </c>
      <c r="I338">
        <f t="shared" ca="1" si="131"/>
        <v>2</v>
      </c>
      <c r="J338">
        <f t="shared" ca="1" si="132"/>
        <v>2</v>
      </c>
      <c r="K338">
        <f t="shared" ca="1" si="133"/>
        <v>69640</v>
      </c>
      <c r="L338">
        <f t="shared" ca="1" si="134"/>
        <v>1</v>
      </c>
      <c r="M338" t="str">
        <f t="shared" ca="1" si="135"/>
        <v>Yukon</v>
      </c>
      <c r="N338">
        <f t="shared" ca="1" si="140"/>
        <v>348200</v>
      </c>
      <c r="O338">
        <f t="shared" ca="1" si="136"/>
        <v>192967.12043643047</v>
      </c>
      <c r="P338">
        <f t="shared" ca="1" si="141"/>
        <v>68430.584732826479</v>
      </c>
      <c r="Q338">
        <f t="shared" ca="1" si="137"/>
        <v>65663</v>
      </c>
      <c r="R338">
        <f t="shared" ca="1" si="142"/>
        <v>10963.954244358471</v>
      </c>
      <c r="S338">
        <f t="shared" ca="1" si="143"/>
        <v>49101.40886665009</v>
      </c>
      <c r="T338">
        <f t="shared" ca="1" si="144"/>
        <v>465731.99359947653</v>
      </c>
      <c r="U338">
        <f t="shared" ca="1" si="145"/>
        <v>269594.07468078897</v>
      </c>
      <c r="V338">
        <f t="shared" ca="1" si="146"/>
        <v>196137.91891868756</v>
      </c>
      <c r="X338">
        <f t="shared" ca="1" si="138"/>
        <v>0</v>
      </c>
      <c r="Y338">
        <f t="shared" ca="1" si="139"/>
        <v>1</v>
      </c>
    </row>
    <row r="339" spans="2:25" x14ac:dyDescent="0.35">
      <c r="B339">
        <f t="shared" ca="1" si="124"/>
        <v>2</v>
      </c>
      <c r="C339" t="str">
        <f t="shared" ca="1" si="125"/>
        <v>Woman</v>
      </c>
      <c r="D339">
        <f t="shared" ca="1" si="126"/>
        <v>31</v>
      </c>
      <c r="E339">
        <f t="shared" ca="1" si="127"/>
        <v>2</v>
      </c>
      <c r="F339" t="str">
        <f t="shared" ca="1" si="128"/>
        <v>Construction</v>
      </c>
      <c r="G339">
        <f t="shared" ca="1" si="129"/>
        <v>1</v>
      </c>
      <c r="H339" t="str">
        <f t="shared" ca="1" si="130"/>
        <v>High School</v>
      </c>
      <c r="I339">
        <f t="shared" ca="1" si="131"/>
        <v>2</v>
      </c>
      <c r="J339">
        <f t="shared" ca="1" si="132"/>
        <v>1</v>
      </c>
      <c r="K339">
        <f t="shared" ca="1" si="133"/>
        <v>48356</v>
      </c>
      <c r="L339">
        <f t="shared" ca="1" si="134"/>
        <v>3</v>
      </c>
      <c r="M339" t="str">
        <f t="shared" ca="1" si="135"/>
        <v>Northwest Ter</v>
      </c>
      <c r="N339">
        <f t="shared" ca="1" si="140"/>
        <v>290136</v>
      </c>
      <c r="O339">
        <f t="shared" ca="1" si="136"/>
        <v>28896.103095075472</v>
      </c>
      <c r="P339">
        <f t="shared" ca="1" si="141"/>
        <v>33577.591653845659</v>
      </c>
      <c r="Q339">
        <f t="shared" ca="1" si="137"/>
        <v>9006</v>
      </c>
      <c r="R339">
        <f t="shared" ca="1" si="142"/>
        <v>44550.567216708383</v>
      </c>
      <c r="S339">
        <f t="shared" ca="1" si="143"/>
        <v>8929.7985541612179</v>
      </c>
      <c r="T339">
        <f t="shared" ca="1" si="144"/>
        <v>332643.39020800689</v>
      </c>
      <c r="U339">
        <f t="shared" ca="1" si="145"/>
        <v>82452.670311783848</v>
      </c>
      <c r="V339">
        <f t="shared" ca="1" si="146"/>
        <v>250190.71989622305</v>
      </c>
      <c r="X339">
        <f t="shared" ca="1" si="138"/>
        <v>0</v>
      </c>
      <c r="Y339">
        <f t="shared" ca="1" si="139"/>
        <v>1</v>
      </c>
    </row>
    <row r="340" spans="2:25" x14ac:dyDescent="0.35">
      <c r="B340">
        <f t="shared" ca="1" si="124"/>
        <v>2</v>
      </c>
      <c r="C340" t="str">
        <f t="shared" ca="1" si="125"/>
        <v>Woman</v>
      </c>
      <c r="D340">
        <f t="shared" ca="1" si="126"/>
        <v>32</v>
      </c>
      <c r="E340">
        <f t="shared" ca="1" si="127"/>
        <v>6</v>
      </c>
      <c r="F340" t="str">
        <f t="shared" ca="1" si="128"/>
        <v>agricuture</v>
      </c>
      <c r="G340">
        <f t="shared" ca="1" si="129"/>
        <v>1</v>
      </c>
      <c r="H340" t="str">
        <f t="shared" ca="1" si="130"/>
        <v>High School</v>
      </c>
      <c r="I340">
        <f t="shared" ca="1" si="131"/>
        <v>1</v>
      </c>
      <c r="J340">
        <f t="shared" ca="1" si="132"/>
        <v>1</v>
      </c>
      <c r="K340">
        <f t="shared" ca="1" si="133"/>
        <v>59865</v>
      </c>
      <c r="L340">
        <f t="shared" ca="1" si="134"/>
        <v>2</v>
      </c>
      <c r="M340" t="str">
        <f t="shared" ca="1" si="135"/>
        <v>BC</v>
      </c>
      <c r="N340">
        <f t="shared" ca="1" si="140"/>
        <v>179595</v>
      </c>
      <c r="O340">
        <f t="shared" ca="1" si="136"/>
        <v>103075.51687532534</v>
      </c>
      <c r="P340">
        <f t="shared" ca="1" si="141"/>
        <v>12575.029267825161</v>
      </c>
      <c r="Q340">
        <f t="shared" ca="1" si="137"/>
        <v>2089</v>
      </c>
      <c r="R340">
        <f t="shared" ca="1" si="142"/>
        <v>24293.454768972362</v>
      </c>
      <c r="S340">
        <f t="shared" ca="1" si="143"/>
        <v>59137.332269676961</v>
      </c>
      <c r="T340">
        <f t="shared" ca="1" si="144"/>
        <v>251307.36153750212</v>
      </c>
      <c r="U340">
        <f t="shared" ca="1" si="145"/>
        <v>129457.97164429771</v>
      </c>
      <c r="V340">
        <f t="shared" ca="1" si="146"/>
        <v>121849.38989320441</v>
      </c>
      <c r="X340">
        <f t="shared" ca="1" si="138"/>
        <v>0</v>
      </c>
      <c r="Y340">
        <f t="shared" ca="1" si="139"/>
        <v>1</v>
      </c>
    </row>
    <row r="341" spans="2:25" x14ac:dyDescent="0.35">
      <c r="B341">
        <f t="shared" ca="1" si="124"/>
        <v>2</v>
      </c>
      <c r="C341" t="str">
        <f t="shared" ca="1" si="125"/>
        <v>Woman</v>
      </c>
      <c r="D341">
        <f t="shared" ca="1" si="126"/>
        <v>25</v>
      </c>
      <c r="E341">
        <f t="shared" ca="1" si="127"/>
        <v>5</v>
      </c>
      <c r="F341" t="str">
        <f t="shared" ca="1" si="128"/>
        <v>General work</v>
      </c>
      <c r="G341">
        <f t="shared" ca="1" si="129"/>
        <v>2</v>
      </c>
      <c r="H341" t="str">
        <f t="shared" ca="1" si="130"/>
        <v>University</v>
      </c>
      <c r="I341">
        <f t="shared" ca="1" si="131"/>
        <v>2</v>
      </c>
      <c r="J341">
        <f t="shared" ca="1" si="132"/>
        <v>2</v>
      </c>
      <c r="K341">
        <f t="shared" ca="1" si="133"/>
        <v>76623</v>
      </c>
      <c r="L341">
        <f t="shared" ca="1" si="134"/>
        <v>3</v>
      </c>
      <c r="M341" t="str">
        <f t="shared" ca="1" si="135"/>
        <v>Northwest Ter</v>
      </c>
      <c r="N341">
        <f t="shared" ca="1" si="140"/>
        <v>229869</v>
      </c>
      <c r="O341">
        <f t="shared" ca="1" si="136"/>
        <v>14831.256677301189</v>
      </c>
      <c r="P341">
        <f t="shared" ca="1" si="141"/>
        <v>128906.58051920301</v>
      </c>
      <c r="Q341">
        <f t="shared" ca="1" si="137"/>
        <v>23260</v>
      </c>
      <c r="R341">
        <f t="shared" ca="1" si="142"/>
        <v>6752.8864887546988</v>
      </c>
      <c r="S341">
        <f t="shared" ca="1" si="143"/>
        <v>99854.061231792119</v>
      </c>
      <c r="T341">
        <f t="shared" ca="1" si="144"/>
        <v>458629.64175099507</v>
      </c>
      <c r="U341">
        <f t="shared" ca="1" si="145"/>
        <v>44844.143166055888</v>
      </c>
      <c r="V341">
        <f t="shared" ca="1" si="146"/>
        <v>413785.49858493917</v>
      </c>
      <c r="X341">
        <f t="shared" ca="1" si="138"/>
        <v>0</v>
      </c>
      <c r="Y341">
        <f t="shared" ca="1" si="139"/>
        <v>1</v>
      </c>
    </row>
    <row r="342" spans="2:25" x14ac:dyDescent="0.35">
      <c r="B342">
        <f t="shared" ca="1" si="124"/>
        <v>2</v>
      </c>
      <c r="C342" t="str">
        <f t="shared" ca="1" si="125"/>
        <v>Woman</v>
      </c>
      <c r="D342">
        <f t="shared" ca="1" si="126"/>
        <v>34</v>
      </c>
      <c r="E342">
        <f t="shared" ca="1" si="127"/>
        <v>1</v>
      </c>
      <c r="F342" t="str">
        <f t="shared" ca="1" si="128"/>
        <v>Health</v>
      </c>
      <c r="G342">
        <f t="shared" ca="1" si="129"/>
        <v>1</v>
      </c>
      <c r="H342" t="str">
        <f t="shared" ca="1" si="130"/>
        <v>High School</v>
      </c>
      <c r="I342">
        <f t="shared" ca="1" si="131"/>
        <v>4</v>
      </c>
      <c r="J342">
        <f t="shared" ca="1" si="132"/>
        <v>1</v>
      </c>
      <c r="K342">
        <f t="shared" ca="1" si="133"/>
        <v>86386</v>
      </c>
      <c r="L342">
        <f t="shared" ca="1" si="134"/>
        <v>12</v>
      </c>
      <c r="M342" t="str">
        <f t="shared" ca="1" si="135"/>
        <v>PE</v>
      </c>
      <c r="N342">
        <f t="shared" ca="1" si="140"/>
        <v>518316</v>
      </c>
      <c r="O342">
        <f t="shared" ca="1" si="136"/>
        <v>173301.73370462516</v>
      </c>
      <c r="P342">
        <f t="shared" ca="1" si="141"/>
        <v>53842.14450750855</v>
      </c>
      <c r="Q342">
        <f t="shared" ca="1" si="137"/>
        <v>16965</v>
      </c>
      <c r="R342">
        <f t="shared" ca="1" si="142"/>
        <v>2658.8608171142314</v>
      </c>
      <c r="S342">
        <f t="shared" ca="1" si="143"/>
        <v>67643.171909642551</v>
      </c>
      <c r="T342">
        <f t="shared" ca="1" si="144"/>
        <v>639801.31641715101</v>
      </c>
      <c r="U342">
        <f t="shared" ca="1" si="145"/>
        <v>192925.5945217394</v>
      </c>
      <c r="V342">
        <f t="shared" ca="1" si="146"/>
        <v>446875.72189541161</v>
      </c>
      <c r="X342">
        <f t="shared" ca="1" si="138"/>
        <v>0</v>
      </c>
      <c r="Y342">
        <f t="shared" ca="1" si="139"/>
        <v>1</v>
      </c>
    </row>
    <row r="343" spans="2:25" x14ac:dyDescent="0.35">
      <c r="B343">
        <f t="shared" ca="1" si="124"/>
        <v>1</v>
      </c>
      <c r="C343" t="str">
        <f t="shared" ca="1" si="125"/>
        <v>Man</v>
      </c>
      <c r="D343">
        <f t="shared" ca="1" si="126"/>
        <v>40</v>
      </c>
      <c r="E343">
        <f t="shared" ca="1" si="127"/>
        <v>6</v>
      </c>
      <c r="F343" t="str">
        <f t="shared" ca="1" si="128"/>
        <v>agricuture</v>
      </c>
      <c r="G343">
        <f t="shared" ca="1" si="129"/>
        <v>5</v>
      </c>
      <c r="H343" t="str">
        <f t="shared" ca="1" si="130"/>
        <v>Other</v>
      </c>
      <c r="I343">
        <f t="shared" ca="1" si="131"/>
        <v>2</v>
      </c>
      <c r="J343">
        <f t="shared" ca="1" si="132"/>
        <v>3</v>
      </c>
      <c r="K343">
        <f t="shared" ca="1" si="133"/>
        <v>47901</v>
      </c>
      <c r="L343">
        <f t="shared" ca="1" si="134"/>
        <v>9</v>
      </c>
      <c r="M343" t="str">
        <f t="shared" ca="1" si="135"/>
        <v>QC</v>
      </c>
      <c r="N343">
        <f t="shared" ca="1" si="140"/>
        <v>287406</v>
      </c>
      <c r="O343">
        <f t="shared" ca="1" si="136"/>
        <v>118101.82797900088</v>
      </c>
      <c r="P343">
        <f t="shared" ca="1" si="141"/>
        <v>23196.338919425893</v>
      </c>
      <c r="Q343">
        <f t="shared" ca="1" si="137"/>
        <v>16281</v>
      </c>
      <c r="R343">
        <f t="shared" ca="1" si="142"/>
        <v>28711.602558870414</v>
      </c>
      <c r="S343">
        <f t="shared" ca="1" si="143"/>
        <v>49507.042512619388</v>
      </c>
      <c r="T343">
        <f t="shared" ca="1" si="144"/>
        <v>360109.38143204531</v>
      </c>
      <c r="U343">
        <f t="shared" ca="1" si="145"/>
        <v>163094.43053787129</v>
      </c>
      <c r="V343">
        <f t="shared" ca="1" si="146"/>
        <v>197014.95089417402</v>
      </c>
      <c r="X343">
        <f t="shared" ca="1" si="138"/>
        <v>0</v>
      </c>
      <c r="Y343">
        <f t="shared" ca="1" si="139"/>
        <v>1</v>
      </c>
    </row>
    <row r="344" spans="2:25" x14ac:dyDescent="0.35">
      <c r="B344">
        <f t="shared" ca="1" si="124"/>
        <v>1</v>
      </c>
      <c r="C344" t="str">
        <f t="shared" ca="1" si="125"/>
        <v>Man</v>
      </c>
      <c r="D344">
        <f t="shared" ca="1" si="126"/>
        <v>37</v>
      </c>
      <c r="E344">
        <f t="shared" ca="1" si="127"/>
        <v>3</v>
      </c>
      <c r="F344" t="str">
        <f t="shared" ca="1" si="128"/>
        <v>Teaching</v>
      </c>
      <c r="G344">
        <f t="shared" ca="1" si="129"/>
        <v>1</v>
      </c>
      <c r="H344" t="str">
        <f t="shared" ca="1" si="130"/>
        <v>High School</v>
      </c>
      <c r="I344">
        <f t="shared" ca="1" si="131"/>
        <v>2</v>
      </c>
      <c r="J344">
        <f t="shared" ca="1" si="132"/>
        <v>2</v>
      </c>
      <c r="K344">
        <f t="shared" ca="1" si="133"/>
        <v>55026</v>
      </c>
      <c r="L344">
        <f t="shared" ca="1" si="134"/>
        <v>1</v>
      </c>
      <c r="M344" t="str">
        <f t="shared" ca="1" si="135"/>
        <v>Yukon</v>
      </c>
      <c r="N344">
        <f t="shared" ca="1" si="140"/>
        <v>165078</v>
      </c>
      <c r="O344">
        <f t="shared" ca="1" si="136"/>
        <v>75025.799011530966</v>
      </c>
      <c r="P344">
        <f t="shared" ca="1" si="141"/>
        <v>9901.3271553289469</v>
      </c>
      <c r="Q344">
        <f t="shared" ca="1" si="137"/>
        <v>1561</v>
      </c>
      <c r="R344">
        <f t="shared" ca="1" si="142"/>
        <v>2107.4161381418271</v>
      </c>
      <c r="S344">
        <f t="shared" ca="1" si="143"/>
        <v>47670.024580992438</v>
      </c>
      <c r="T344">
        <f t="shared" ca="1" si="144"/>
        <v>222649.35173632138</v>
      </c>
      <c r="U344">
        <f t="shared" ca="1" si="145"/>
        <v>78694.215149672789</v>
      </c>
      <c r="V344">
        <f t="shared" ca="1" si="146"/>
        <v>143955.13658664859</v>
      </c>
      <c r="X344">
        <f t="shared" ca="1" si="138"/>
        <v>1</v>
      </c>
      <c r="Y344">
        <f t="shared" ca="1" si="139"/>
        <v>0</v>
      </c>
    </row>
    <row r="345" spans="2:25" x14ac:dyDescent="0.35">
      <c r="B345">
        <f t="shared" ca="1" si="124"/>
        <v>1</v>
      </c>
      <c r="C345" t="str">
        <f t="shared" ca="1" si="125"/>
        <v>Man</v>
      </c>
      <c r="D345">
        <f t="shared" ca="1" si="126"/>
        <v>34</v>
      </c>
      <c r="E345">
        <f t="shared" ca="1" si="127"/>
        <v>6</v>
      </c>
      <c r="F345" t="str">
        <f t="shared" ca="1" si="128"/>
        <v>agricuture</v>
      </c>
      <c r="G345">
        <f t="shared" ca="1" si="129"/>
        <v>5</v>
      </c>
      <c r="H345" t="str">
        <f t="shared" ca="1" si="130"/>
        <v>Other</v>
      </c>
      <c r="I345">
        <f t="shared" ca="1" si="131"/>
        <v>4</v>
      </c>
      <c r="J345">
        <f t="shared" ca="1" si="132"/>
        <v>1</v>
      </c>
      <c r="K345">
        <f t="shared" ca="1" si="133"/>
        <v>45557</v>
      </c>
      <c r="L345">
        <f t="shared" ca="1" si="134"/>
        <v>7</v>
      </c>
      <c r="M345" t="str">
        <f t="shared" ca="1" si="135"/>
        <v>MA</v>
      </c>
      <c r="N345">
        <f t="shared" ca="1" si="140"/>
        <v>182228</v>
      </c>
      <c r="O345">
        <f t="shared" ca="1" si="136"/>
        <v>153545.75357596448</v>
      </c>
      <c r="P345">
        <f t="shared" ca="1" si="141"/>
        <v>3798.2856459841469</v>
      </c>
      <c r="Q345">
        <f t="shared" ca="1" si="137"/>
        <v>3061</v>
      </c>
      <c r="R345">
        <f t="shared" ca="1" si="142"/>
        <v>14188.181092053779</v>
      </c>
      <c r="S345">
        <f t="shared" ca="1" si="143"/>
        <v>54262.810585977255</v>
      </c>
      <c r="T345">
        <f t="shared" ca="1" si="144"/>
        <v>240289.09623196139</v>
      </c>
      <c r="U345">
        <f t="shared" ca="1" si="145"/>
        <v>170794.93466801825</v>
      </c>
      <c r="V345">
        <f t="shared" ca="1" si="146"/>
        <v>69494.16156394314</v>
      </c>
      <c r="X345">
        <f t="shared" ca="1" si="138"/>
        <v>1</v>
      </c>
      <c r="Y345">
        <f t="shared" ca="1" si="139"/>
        <v>0</v>
      </c>
    </row>
    <row r="346" spans="2:25" x14ac:dyDescent="0.35">
      <c r="B346">
        <f t="shared" ca="1" si="124"/>
        <v>1</v>
      </c>
      <c r="C346" t="str">
        <f t="shared" ca="1" si="125"/>
        <v>Man</v>
      </c>
      <c r="D346">
        <f t="shared" ca="1" si="126"/>
        <v>43</v>
      </c>
      <c r="E346">
        <f t="shared" ca="1" si="127"/>
        <v>3</v>
      </c>
      <c r="F346" t="str">
        <f t="shared" ca="1" si="128"/>
        <v>Teaching</v>
      </c>
      <c r="G346">
        <f t="shared" ca="1" si="129"/>
        <v>3</v>
      </c>
      <c r="H346" t="str">
        <f t="shared" ca="1" si="130"/>
        <v>Technical</v>
      </c>
      <c r="I346">
        <f t="shared" ca="1" si="131"/>
        <v>1</v>
      </c>
      <c r="J346">
        <f t="shared" ca="1" si="132"/>
        <v>3</v>
      </c>
      <c r="K346">
        <f t="shared" ca="1" si="133"/>
        <v>32235</v>
      </c>
      <c r="L346">
        <f t="shared" ca="1" si="134"/>
        <v>5</v>
      </c>
      <c r="M346" t="str">
        <f t="shared" ca="1" si="135"/>
        <v>Nunavut</v>
      </c>
      <c r="N346">
        <f t="shared" ca="1" si="140"/>
        <v>96705</v>
      </c>
      <c r="O346">
        <f t="shared" ca="1" si="136"/>
        <v>76756.48622243639</v>
      </c>
      <c r="P346">
        <f t="shared" ca="1" si="141"/>
        <v>43680.330063841742</v>
      </c>
      <c r="Q346">
        <f t="shared" ca="1" si="137"/>
        <v>38498</v>
      </c>
      <c r="R346">
        <f t="shared" ca="1" si="142"/>
        <v>10890.835274595565</v>
      </c>
      <c r="S346">
        <f t="shared" ca="1" si="143"/>
        <v>42591.915885609174</v>
      </c>
      <c r="T346">
        <f t="shared" ca="1" si="144"/>
        <v>182977.24594945091</v>
      </c>
      <c r="U346">
        <f t="shared" ca="1" si="145"/>
        <v>126145.32149703195</v>
      </c>
      <c r="V346">
        <f t="shared" ca="1" si="146"/>
        <v>56831.924452418956</v>
      </c>
      <c r="X346">
        <f t="shared" ca="1" si="138"/>
        <v>1</v>
      </c>
      <c r="Y346">
        <f t="shared" ca="1" si="139"/>
        <v>0</v>
      </c>
    </row>
    <row r="347" spans="2:25" x14ac:dyDescent="0.35">
      <c r="B347">
        <f t="shared" ca="1" si="124"/>
        <v>2</v>
      </c>
      <c r="C347" t="str">
        <f t="shared" ca="1" si="125"/>
        <v>Woman</v>
      </c>
      <c r="D347">
        <f t="shared" ca="1" si="126"/>
        <v>44</v>
      </c>
      <c r="E347">
        <f t="shared" ca="1" si="127"/>
        <v>1</v>
      </c>
      <c r="F347" t="str">
        <f t="shared" ca="1" si="128"/>
        <v>Health</v>
      </c>
      <c r="G347">
        <f t="shared" ca="1" si="129"/>
        <v>4</v>
      </c>
      <c r="H347" t="str">
        <f t="shared" ca="1" si="130"/>
        <v>College</v>
      </c>
      <c r="I347">
        <f t="shared" ca="1" si="131"/>
        <v>3</v>
      </c>
      <c r="J347">
        <f t="shared" ca="1" si="132"/>
        <v>1</v>
      </c>
      <c r="K347">
        <f t="shared" ca="1" si="133"/>
        <v>74167</v>
      </c>
      <c r="L347">
        <f t="shared" ca="1" si="134"/>
        <v>9</v>
      </c>
      <c r="M347" t="str">
        <f t="shared" ca="1" si="135"/>
        <v>QC</v>
      </c>
      <c r="N347">
        <f t="shared" ca="1" si="140"/>
        <v>370835</v>
      </c>
      <c r="O347">
        <f t="shared" ca="1" si="136"/>
        <v>326539.06180298526</v>
      </c>
      <c r="P347">
        <f t="shared" ca="1" si="141"/>
        <v>33713.16605538156</v>
      </c>
      <c r="Q347">
        <f t="shared" ca="1" si="137"/>
        <v>16442</v>
      </c>
      <c r="R347">
        <f t="shared" ca="1" si="142"/>
        <v>46792.675275437694</v>
      </c>
      <c r="S347">
        <f t="shared" ca="1" si="143"/>
        <v>60716.174279414372</v>
      </c>
      <c r="T347">
        <f t="shared" ca="1" si="144"/>
        <v>465264.34033479588</v>
      </c>
      <c r="U347">
        <f t="shared" ca="1" si="145"/>
        <v>389773.73707842297</v>
      </c>
      <c r="V347">
        <f t="shared" ca="1" si="146"/>
        <v>75490.60325637291</v>
      </c>
      <c r="X347">
        <f t="shared" ca="1" si="138"/>
        <v>1</v>
      </c>
      <c r="Y347">
        <f t="shared" ca="1" si="139"/>
        <v>0</v>
      </c>
    </row>
    <row r="348" spans="2:25" x14ac:dyDescent="0.35">
      <c r="B348">
        <f t="shared" ca="1" si="124"/>
        <v>1</v>
      </c>
      <c r="C348" t="str">
        <f t="shared" ca="1" si="125"/>
        <v>Man</v>
      </c>
      <c r="D348">
        <f t="shared" ca="1" si="126"/>
        <v>36</v>
      </c>
      <c r="E348">
        <f t="shared" ca="1" si="127"/>
        <v>2</v>
      </c>
      <c r="F348" t="str">
        <f t="shared" ca="1" si="128"/>
        <v>Construction</v>
      </c>
      <c r="G348">
        <f t="shared" ca="1" si="129"/>
        <v>2</v>
      </c>
      <c r="H348" t="str">
        <f t="shared" ca="1" si="130"/>
        <v>University</v>
      </c>
      <c r="I348">
        <f t="shared" ca="1" si="131"/>
        <v>2</v>
      </c>
      <c r="J348">
        <f t="shared" ca="1" si="132"/>
        <v>2</v>
      </c>
      <c r="K348">
        <f t="shared" ca="1" si="133"/>
        <v>58624</v>
      </c>
      <c r="L348">
        <f t="shared" ca="1" si="134"/>
        <v>12</v>
      </c>
      <c r="M348" t="str">
        <f t="shared" ca="1" si="135"/>
        <v>PE</v>
      </c>
      <c r="N348">
        <f t="shared" ca="1" si="140"/>
        <v>351744</v>
      </c>
      <c r="O348">
        <f t="shared" ca="1" si="136"/>
        <v>263172.42922455008</v>
      </c>
      <c r="P348">
        <f t="shared" ca="1" si="141"/>
        <v>1238.3597518817344</v>
      </c>
      <c r="Q348">
        <f t="shared" ca="1" si="137"/>
        <v>447</v>
      </c>
      <c r="R348">
        <f t="shared" ca="1" si="142"/>
        <v>29821.715297147857</v>
      </c>
      <c r="S348">
        <f t="shared" ca="1" si="143"/>
        <v>64030.533003345481</v>
      </c>
      <c r="T348">
        <f t="shared" ca="1" si="144"/>
        <v>417012.89275522722</v>
      </c>
      <c r="U348">
        <f t="shared" ca="1" si="145"/>
        <v>293441.14452169795</v>
      </c>
      <c r="V348">
        <f t="shared" ca="1" si="146"/>
        <v>123571.74823352927</v>
      </c>
      <c r="X348">
        <f t="shared" ca="1" si="138"/>
        <v>0</v>
      </c>
      <c r="Y348">
        <f t="shared" ca="1" si="139"/>
        <v>1</v>
      </c>
    </row>
    <row r="349" spans="2:25" x14ac:dyDescent="0.35">
      <c r="B349">
        <f t="shared" ca="1" si="124"/>
        <v>2</v>
      </c>
      <c r="C349" t="str">
        <f t="shared" ca="1" si="125"/>
        <v>Woman</v>
      </c>
      <c r="D349">
        <f t="shared" ca="1" si="126"/>
        <v>43</v>
      </c>
      <c r="E349">
        <f t="shared" ca="1" si="127"/>
        <v>6</v>
      </c>
      <c r="F349" t="str">
        <f t="shared" ca="1" si="128"/>
        <v>agricuture</v>
      </c>
      <c r="G349">
        <f t="shared" ca="1" si="129"/>
        <v>5</v>
      </c>
      <c r="H349" t="str">
        <f t="shared" ca="1" si="130"/>
        <v>Other</v>
      </c>
      <c r="I349">
        <f t="shared" ca="1" si="131"/>
        <v>2</v>
      </c>
      <c r="J349">
        <f t="shared" ca="1" si="132"/>
        <v>3</v>
      </c>
      <c r="K349">
        <f t="shared" ca="1" si="133"/>
        <v>79836</v>
      </c>
      <c r="L349">
        <f t="shared" ca="1" si="134"/>
        <v>13</v>
      </c>
      <c r="M349" t="str">
        <f t="shared" ca="1" si="135"/>
        <v>NS</v>
      </c>
      <c r="N349">
        <f t="shared" ca="1" si="140"/>
        <v>319344</v>
      </c>
      <c r="O349">
        <f t="shared" ca="1" si="136"/>
        <v>313410.54190249677</v>
      </c>
      <c r="P349">
        <f t="shared" ca="1" si="141"/>
        <v>156206.86999849087</v>
      </c>
      <c r="Q349">
        <f t="shared" ca="1" si="137"/>
        <v>24349</v>
      </c>
      <c r="R349">
        <f t="shared" ca="1" si="142"/>
        <v>55046.23291991945</v>
      </c>
      <c r="S349">
        <f t="shared" ca="1" si="143"/>
        <v>104224.08252014301</v>
      </c>
      <c r="T349">
        <f t="shared" ca="1" si="144"/>
        <v>579774.95251863392</v>
      </c>
      <c r="U349">
        <f t="shared" ca="1" si="145"/>
        <v>392805.77482241625</v>
      </c>
      <c r="V349">
        <f t="shared" ca="1" si="146"/>
        <v>186969.17769621767</v>
      </c>
      <c r="X349">
        <f t="shared" ca="1" si="138"/>
        <v>1</v>
      </c>
      <c r="Y349">
        <f t="shared" ca="1" si="139"/>
        <v>0</v>
      </c>
    </row>
    <row r="350" spans="2:25" x14ac:dyDescent="0.35">
      <c r="B350">
        <f t="shared" ca="1" si="124"/>
        <v>2</v>
      </c>
      <c r="C350" t="str">
        <f t="shared" ca="1" si="125"/>
        <v>Woman</v>
      </c>
      <c r="D350">
        <f t="shared" ca="1" si="126"/>
        <v>30</v>
      </c>
      <c r="E350">
        <f t="shared" ca="1" si="127"/>
        <v>2</v>
      </c>
      <c r="F350" t="str">
        <f t="shared" ca="1" si="128"/>
        <v>Construction</v>
      </c>
      <c r="G350">
        <f t="shared" ca="1" si="129"/>
        <v>3</v>
      </c>
      <c r="H350" t="str">
        <f t="shared" ca="1" si="130"/>
        <v>Technical</v>
      </c>
      <c r="I350">
        <f t="shared" ca="1" si="131"/>
        <v>2</v>
      </c>
      <c r="J350">
        <f t="shared" ca="1" si="132"/>
        <v>2</v>
      </c>
      <c r="K350">
        <f t="shared" ca="1" si="133"/>
        <v>73780</v>
      </c>
      <c r="L350">
        <f t="shared" ca="1" si="134"/>
        <v>3</v>
      </c>
      <c r="M350" t="str">
        <f t="shared" ca="1" si="135"/>
        <v>Northwest Ter</v>
      </c>
      <c r="N350">
        <f t="shared" ca="1" si="140"/>
        <v>442680</v>
      </c>
      <c r="O350">
        <f t="shared" ca="1" si="136"/>
        <v>324941.00955034769</v>
      </c>
      <c r="P350">
        <f t="shared" ca="1" si="141"/>
        <v>65081.620562196687</v>
      </c>
      <c r="Q350">
        <f t="shared" ca="1" si="137"/>
        <v>797</v>
      </c>
      <c r="R350">
        <f t="shared" ca="1" si="142"/>
        <v>30818.634734209889</v>
      </c>
      <c r="S350">
        <f t="shared" ca="1" si="143"/>
        <v>6753.4819651469306</v>
      </c>
      <c r="T350">
        <f t="shared" ca="1" si="144"/>
        <v>514515.10252734367</v>
      </c>
      <c r="U350">
        <f t="shared" ca="1" si="145"/>
        <v>356556.64428455755</v>
      </c>
      <c r="V350">
        <f t="shared" ca="1" si="146"/>
        <v>157958.45824278612</v>
      </c>
      <c r="X350">
        <f t="shared" ca="1" si="138"/>
        <v>0</v>
      </c>
      <c r="Y350">
        <f t="shared" ca="1" si="139"/>
        <v>1</v>
      </c>
    </row>
    <row r="351" spans="2:25" x14ac:dyDescent="0.35">
      <c r="B351">
        <f t="shared" ca="1" si="124"/>
        <v>2</v>
      </c>
      <c r="C351" t="str">
        <f t="shared" ca="1" si="125"/>
        <v>Woman</v>
      </c>
      <c r="D351">
        <f t="shared" ca="1" si="126"/>
        <v>43</v>
      </c>
      <c r="E351">
        <f t="shared" ca="1" si="127"/>
        <v>3</v>
      </c>
      <c r="F351" t="str">
        <f t="shared" ca="1" si="128"/>
        <v>Teaching</v>
      </c>
      <c r="G351">
        <f t="shared" ca="1" si="129"/>
        <v>4</v>
      </c>
      <c r="H351" t="str">
        <f t="shared" ca="1" si="130"/>
        <v>College</v>
      </c>
      <c r="I351">
        <f t="shared" ca="1" si="131"/>
        <v>3</v>
      </c>
      <c r="J351">
        <f t="shared" ca="1" si="132"/>
        <v>2</v>
      </c>
      <c r="K351">
        <f t="shared" ca="1" si="133"/>
        <v>53756</v>
      </c>
      <c r="L351">
        <f t="shared" ca="1" si="134"/>
        <v>1</v>
      </c>
      <c r="M351" t="str">
        <f t="shared" ca="1" si="135"/>
        <v>Yukon</v>
      </c>
      <c r="N351">
        <f t="shared" ca="1" si="140"/>
        <v>268780</v>
      </c>
      <c r="O351">
        <f t="shared" ca="1" si="136"/>
        <v>99275.508976112571</v>
      </c>
      <c r="P351">
        <f t="shared" ca="1" si="141"/>
        <v>102916.12439138212</v>
      </c>
      <c r="Q351">
        <f t="shared" ca="1" si="137"/>
        <v>39136</v>
      </c>
      <c r="R351">
        <f t="shared" ca="1" si="142"/>
        <v>4867.1833247042368</v>
      </c>
      <c r="S351">
        <f t="shared" ca="1" si="143"/>
        <v>77161.201835655273</v>
      </c>
      <c r="T351">
        <f t="shared" ca="1" si="144"/>
        <v>448857.32622703735</v>
      </c>
      <c r="U351">
        <f t="shared" ca="1" si="145"/>
        <v>143278.69230081682</v>
      </c>
      <c r="V351">
        <f t="shared" ca="1" si="146"/>
        <v>305578.63392622053</v>
      </c>
      <c r="X351">
        <f t="shared" ca="1" si="138"/>
        <v>0</v>
      </c>
      <c r="Y351">
        <f t="shared" ca="1" si="139"/>
        <v>1</v>
      </c>
    </row>
    <row r="352" spans="2:25" x14ac:dyDescent="0.35">
      <c r="B352">
        <f t="shared" ca="1" si="124"/>
        <v>1</v>
      </c>
      <c r="C352" t="str">
        <f t="shared" ca="1" si="125"/>
        <v>Man</v>
      </c>
      <c r="D352">
        <f t="shared" ca="1" si="126"/>
        <v>40</v>
      </c>
      <c r="E352">
        <f t="shared" ca="1" si="127"/>
        <v>4</v>
      </c>
      <c r="F352" t="str">
        <f t="shared" ca="1" si="128"/>
        <v>IT</v>
      </c>
      <c r="G352">
        <f t="shared" ca="1" si="129"/>
        <v>5</v>
      </c>
      <c r="H352" t="str">
        <f t="shared" ca="1" si="130"/>
        <v>Other</v>
      </c>
      <c r="I352">
        <f t="shared" ca="1" si="131"/>
        <v>1</v>
      </c>
      <c r="J352">
        <f t="shared" ca="1" si="132"/>
        <v>2</v>
      </c>
      <c r="K352">
        <f t="shared" ca="1" si="133"/>
        <v>57482</v>
      </c>
      <c r="L352">
        <f t="shared" ca="1" si="134"/>
        <v>13</v>
      </c>
      <c r="M352" t="str">
        <f t="shared" ca="1" si="135"/>
        <v>NS</v>
      </c>
      <c r="N352">
        <f t="shared" ca="1" si="140"/>
        <v>344892</v>
      </c>
      <c r="O352">
        <f t="shared" ca="1" si="136"/>
        <v>90909.386012073301</v>
      </c>
      <c r="P352">
        <f t="shared" ca="1" si="141"/>
        <v>64632.638986971157</v>
      </c>
      <c r="Q352">
        <f t="shared" ca="1" si="137"/>
        <v>1889</v>
      </c>
      <c r="R352">
        <f t="shared" ca="1" si="142"/>
        <v>20991.856510582023</v>
      </c>
      <c r="S352">
        <f t="shared" ca="1" si="143"/>
        <v>52313.85554555917</v>
      </c>
      <c r="T352">
        <f t="shared" ca="1" si="144"/>
        <v>461838.49453253031</v>
      </c>
      <c r="U352">
        <f t="shared" ca="1" si="145"/>
        <v>113790.24252265532</v>
      </c>
      <c r="V352">
        <f t="shared" ca="1" si="146"/>
        <v>348048.25200987502</v>
      </c>
      <c r="X352">
        <f t="shared" ca="1" si="138"/>
        <v>0</v>
      </c>
      <c r="Y352">
        <f t="shared" ca="1" si="139"/>
        <v>1</v>
      </c>
    </row>
    <row r="353" spans="2:25" x14ac:dyDescent="0.35">
      <c r="B353">
        <f t="shared" ca="1" si="124"/>
        <v>1</v>
      </c>
      <c r="C353" t="str">
        <f t="shared" ca="1" si="125"/>
        <v>Man</v>
      </c>
      <c r="D353">
        <f t="shared" ca="1" si="126"/>
        <v>27</v>
      </c>
      <c r="E353">
        <f t="shared" ca="1" si="127"/>
        <v>5</v>
      </c>
      <c r="F353" t="str">
        <f t="shared" ca="1" si="128"/>
        <v>General work</v>
      </c>
      <c r="G353">
        <f t="shared" ca="1" si="129"/>
        <v>3</v>
      </c>
      <c r="H353" t="str">
        <f t="shared" ca="1" si="130"/>
        <v>Technical</v>
      </c>
      <c r="I353">
        <f t="shared" ca="1" si="131"/>
        <v>2</v>
      </c>
      <c r="J353">
        <f t="shared" ca="1" si="132"/>
        <v>3</v>
      </c>
      <c r="K353">
        <f t="shared" ca="1" si="133"/>
        <v>81571</v>
      </c>
      <c r="L353">
        <f t="shared" ca="1" si="134"/>
        <v>10</v>
      </c>
      <c r="M353" t="str">
        <f t="shared" ca="1" si="135"/>
        <v>NF</v>
      </c>
      <c r="N353">
        <f t="shared" ca="1" si="140"/>
        <v>326284</v>
      </c>
      <c r="O353">
        <f t="shared" ca="1" si="136"/>
        <v>321086.6716942651</v>
      </c>
      <c r="P353">
        <f t="shared" ca="1" si="141"/>
        <v>81934.016489723625</v>
      </c>
      <c r="Q353">
        <f t="shared" ca="1" si="137"/>
        <v>58517</v>
      </c>
      <c r="R353">
        <f t="shared" ca="1" si="142"/>
        <v>6853.7130426099829</v>
      </c>
      <c r="S353">
        <f t="shared" ca="1" si="143"/>
        <v>69474.645903911645</v>
      </c>
      <c r="T353">
        <f t="shared" ca="1" si="144"/>
        <v>477692.66239363526</v>
      </c>
      <c r="U353">
        <f t="shared" ca="1" si="145"/>
        <v>386457.38473687507</v>
      </c>
      <c r="V353">
        <f t="shared" ca="1" si="146"/>
        <v>91235.277656760183</v>
      </c>
      <c r="X353">
        <f t="shared" ca="1" si="138"/>
        <v>1</v>
      </c>
      <c r="Y353">
        <f t="shared" ca="1" si="139"/>
        <v>0</v>
      </c>
    </row>
    <row r="354" spans="2:25" x14ac:dyDescent="0.35">
      <c r="B354">
        <f t="shared" ca="1" si="124"/>
        <v>2</v>
      </c>
      <c r="C354" t="str">
        <f t="shared" ca="1" si="125"/>
        <v>Woman</v>
      </c>
      <c r="D354">
        <f t="shared" ca="1" si="126"/>
        <v>28</v>
      </c>
      <c r="E354">
        <f t="shared" ca="1" si="127"/>
        <v>6</v>
      </c>
      <c r="F354" t="str">
        <f t="shared" ca="1" si="128"/>
        <v>agricuture</v>
      </c>
      <c r="G354">
        <f t="shared" ca="1" si="129"/>
        <v>3</v>
      </c>
      <c r="H354" t="str">
        <f t="shared" ca="1" si="130"/>
        <v>Technical</v>
      </c>
      <c r="I354">
        <f t="shared" ca="1" si="131"/>
        <v>1</v>
      </c>
      <c r="J354">
        <f t="shared" ca="1" si="132"/>
        <v>3</v>
      </c>
      <c r="K354">
        <f t="shared" ca="1" si="133"/>
        <v>78205</v>
      </c>
      <c r="L354">
        <f t="shared" ca="1" si="134"/>
        <v>1</v>
      </c>
      <c r="M354" t="str">
        <f t="shared" ca="1" si="135"/>
        <v>Yukon</v>
      </c>
      <c r="N354">
        <f t="shared" ca="1" si="140"/>
        <v>234615</v>
      </c>
      <c r="O354">
        <f t="shared" ca="1" si="136"/>
        <v>36882.464024027118</v>
      </c>
      <c r="P354">
        <f t="shared" ca="1" si="141"/>
        <v>19105.585574976078</v>
      </c>
      <c r="Q354">
        <f t="shared" ca="1" si="137"/>
        <v>3800</v>
      </c>
      <c r="R354">
        <f t="shared" ca="1" si="142"/>
        <v>52915.372083953</v>
      </c>
      <c r="S354">
        <f t="shared" ca="1" si="143"/>
        <v>54210.374058886315</v>
      </c>
      <c r="T354">
        <f t="shared" ca="1" si="144"/>
        <v>307930.95963386237</v>
      </c>
      <c r="U354">
        <f t="shared" ca="1" si="145"/>
        <v>93597.836107980111</v>
      </c>
      <c r="V354">
        <f t="shared" ca="1" si="146"/>
        <v>214333.12352588226</v>
      </c>
      <c r="X354">
        <f t="shared" ca="1" si="138"/>
        <v>1</v>
      </c>
      <c r="Y354">
        <f t="shared" ca="1" si="139"/>
        <v>0</v>
      </c>
    </row>
    <row r="355" spans="2:25" x14ac:dyDescent="0.35">
      <c r="B355">
        <f t="shared" ca="1" si="124"/>
        <v>1</v>
      </c>
      <c r="C355" t="str">
        <f t="shared" ca="1" si="125"/>
        <v>Man</v>
      </c>
      <c r="D355">
        <f t="shared" ca="1" si="126"/>
        <v>41</v>
      </c>
      <c r="E355">
        <f t="shared" ca="1" si="127"/>
        <v>3</v>
      </c>
      <c r="F355" t="str">
        <f t="shared" ca="1" si="128"/>
        <v>Teaching</v>
      </c>
      <c r="G355">
        <f t="shared" ca="1" si="129"/>
        <v>5</v>
      </c>
      <c r="H355" t="str">
        <f t="shared" ca="1" si="130"/>
        <v>Other</v>
      </c>
      <c r="I355">
        <f t="shared" ca="1" si="131"/>
        <v>1</v>
      </c>
      <c r="J355">
        <f t="shared" ca="1" si="132"/>
        <v>3</v>
      </c>
      <c r="K355">
        <f t="shared" ca="1" si="133"/>
        <v>36733</v>
      </c>
      <c r="L355">
        <f t="shared" ca="1" si="134"/>
        <v>7</v>
      </c>
      <c r="M355" t="str">
        <f t="shared" ca="1" si="135"/>
        <v>MA</v>
      </c>
      <c r="N355">
        <f t="shared" ca="1" si="140"/>
        <v>110199</v>
      </c>
      <c r="O355">
        <f t="shared" ca="1" si="136"/>
        <v>84311.787512586758</v>
      </c>
      <c r="P355">
        <f t="shared" ca="1" si="141"/>
        <v>53092.984675435684</v>
      </c>
      <c r="Q355">
        <f t="shared" ca="1" si="137"/>
        <v>12314</v>
      </c>
      <c r="R355">
        <f t="shared" ca="1" si="142"/>
        <v>32458.380417548444</v>
      </c>
      <c r="S355">
        <f t="shared" ca="1" si="143"/>
        <v>36871.574129577253</v>
      </c>
      <c r="T355">
        <f t="shared" ca="1" si="144"/>
        <v>200163.55880501296</v>
      </c>
      <c r="U355">
        <f t="shared" ca="1" si="145"/>
        <v>129084.1679301352</v>
      </c>
      <c r="V355">
        <f t="shared" ca="1" si="146"/>
        <v>71079.390874877761</v>
      </c>
      <c r="X355">
        <f t="shared" ca="1" si="138"/>
        <v>0</v>
      </c>
      <c r="Y355">
        <f t="shared" ca="1" si="139"/>
        <v>1</v>
      </c>
    </row>
    <row r="356" spans="2:25" x14ac:dyDescent="0.35">
      <c r="B356">
        <f t="shared" ca="1" si="124"/>
        <v>2</v>
      </c>
      <c r="C356" t="str">
        <f t="shared" ca="1" si="125"/>
        <v>Woman</v>
      </c>
      <c r="D356">
        <f t="shared" ca="1" si="126"/>
        <v>27</v>
      </c>
      <c r="E356">
        <f t="shared" ca="1" si="127"/>
        <v>5</v>
      </c>
      <c r="F356" t="str">
        <f t="shared" ca="1" si="128"/>
        <v>General work</v>
      </c>
      <c r="G356">
        <f t="shared" ca="1" si="129"/>
        <v>1</v>
      </c>
      <c r="H356" t="str">
        <f t="shared" ca="1" si="130"/>
        <v>High School</v>
      </c>
      <c r="I356">
        <f t="shared" ca="1" si="131"/>
        <v>1</v>
      </c>
      <c r="J356">
        <f t="shared" ca="1" si="132"/>
        <v>2</v>
      </c>
      <c r="K356">
        <f t="shared" ca="1" si="133"/>
        <v>27576</v>
      </c>
      <c r="L356">
        <f t="shared" ca="1" si="134"/>
        <v>3</v>
      </c>
      <c r="M356" t="str">
        <f t="shared" ca="1" si="135"/>
        <v>Northwest Ter</v>
      </c>
      <c r="N356">
        <f t="shared" ca="1" si="140"/>
        <v>137880</v>
      </c>
      <c r="O356">
        <f t="shared" ca="1" si="136"/>
        <v>135538.93897482444</v>
      </c>
      <c r="P356">
        <f t="shared" ca="1" si="141"/>
        <v>25918.797834316025</v>
      </c>
      <c r="Q356">
        <f t="shared" ca="1" si="137"/>
        <v>12312</v>
      </c>
      <c r="R356">
        <f t="shared" ca="1" si="142"/>
        <v>11843.475695410441</v>
      </c>
      <c r="S356">
        <f t="shared" ca="1" si="143"/>
        <v>37949.384091846441</v>
      </c>
      <c r="T356">
        <f t="shared" ca="1" si="144"/>
        <v>201748.18192616248</v>
      </c>
      <c r="U356">
        <f t="shared" ca="1" si="145"/>
        <v>159694.4146702349</v>
      </c>
      <c r="V356">
        <f t="shared" ca="1" si="146"/>
        <v>42053.767255927582</v>
      </c>
      <c r="X356">
        <f t="shared" ca="1" si="138"/>
        <v>1</v>
      </c>
      <c r="Y356">
        <f t="shared" ca="1" si="139"/>
        <v>0</v>
      </c>
    </row>
    <row r="357" spans="2:25" x14ac:dyDescent="0.35">
      <c r="B357">
        <f t="shared" ca="1" si="124"/>
        <v>1</v>
      </c>
      <c r="C357" t="str">
        <f t="shared" ca="1" si="125"/>
        <v>Man</v>
      </c>
      <c r="D357">
        <f t="shared" ca="1" si="126"/>
        <v>26</v>
      </c>
      <c r="E357">
        <f t="shared" ca="1" si="127"/>
        <v>3</v>
      </c>
      <c r="F357" t="str">
        <f t="shared" ca="1" si="128"/>
        <v>Teaching</v>
      </c>
      <c r="G357">
        <f t="shared" ca="1" si="129"/>
        <v>5</v>
      </c>
      <c r="H357" t="str">
        <f t="shared" ca="1" si="130"/>
        <v>Other</v>
      </c>
      <c r="I357">
        <f t="shared" ca="1" si="131"/>
        <v>4</v>
      </c>
      <c r="J357">
        <f t="shared" ca="1" si="132"/>
        <v>1</v>
      </c>
      <c r="K357">
        <f t="shared" ca="1" si="133"/>
        <v>60685</v>
      </c>
      <c r="L357">
        <f t="shared" ca="1" si="134"/>
        <v>13</v>
      </c>
      <c r="M357" t="str">
        <f t="shared" ca="1" si="135"/>
        <v>NS</v>
      </c>
      <c r="N357">
        <f t="shared" ca="1" si="140"/>
        <v>182055</v>
      </c>
      <c r="O357">
        <f t="shared" ca="1" si="136"/>
        <v>99596.215168635768</v>
      </c>
      <c r="P357">
        <f t="shared" ca="1" si="141"/>
        <v>54878.325936273279</v>
      </c>
      <c r="Q357">
        <f t="shared" ca="1" si="137"/>
        <v>11148</v>
      </c>
      <c r="R357">
        <f t="shared" ca="1" si="142"/>
        <v>25525.267797998567</v>
      </c>
      <c r="S357">
        <f t="shared" ca="1" si="143"/>
        <v>78454.08598642156</v>
      </c>
      <c r="T357">
        <f t="shared" ca="1" si="144"/>
        <v>315387.41192269482</v>
      </c>
      <c r="U357">
        <f t="shared" ca="1" si="145"/>
        <v>136269.48296663433</v>
      </c>
      <c r="V357">
        <f t="shared" ca="1" si="146"/>
        <v>179117.9289560605</v>
      </c>
      <c r="X357">
        <f t="shared" ca="1" si="138"/>
        <v>0</v>
      </c>
      <c r="Y357">
        <f t="shared" ca="1" si="139"/>
        <v>1</v>
      </c>
    </row>
    <row r="358" spans="2:25" x14ac:dyDescent="0.35">
      <c r="B358">
        <f t="shared" ca="1" si="124"/>
        <v>2</v>
      </c>
      <c r="C358" t="str">
        <f t="shared" ca="1" si="125"/>
        <v>Woman</v>
      </c>
      <c r="D358">
        <f t="shared" ca="1" si="126"/>
        <v>40</v>
      </c>
      <c r="E358">
        <f t="shared" ca="1" si="127"/>
        <v>4</v>
      </c>
      <c r="F358" t="str">
        <f t="shared" ca="1" si="128"/>
        <v>IT</v>
      </c>
      <c r="G358">
        <f t="shared" ca="1" si="129"/>
        <v>1</v>
      </c>
      <c r="H358" t="str">
        <f t="shared" ca="1" si="130"/>
        <v>High School</v>
      </c>
      <c r="I358">
        <f t="shared" ca="1" si="131"/>
        <v>2</v>
      </c>
      <c r="J358">
        <f t="shared" ca="1" si="132"/>
        <v>3</v>
      </c>
      <c r="K358">
        <f t="shared" ca="1" si="133"/>
        <v>63071</v>
      </c>
      <c r="L358">
        <f t="shared" ca="1" si="134"/>
        <v>8</v>
      </c>
      <c r="M358" t="str">
        <f t="shared" ca="1" si="135"/>
        <v>ON</v>
      </c>
      <c r="N358">
        <f t="shared" ca="1" si="140"/>
        <v>189213</v>
      </c>
      <c r="O358">
        <f t="shared" ca="1" si="136"/>
        <v>72315.759609607936</v>
      </c>
      <c r="P358">
        <f t="shared" ca="1" si="141"/>
        <v>65261.542728304215</v>
      </c>
      <c r="Q358">
        <f t="shared" ca="1" si="137"/>
        <v>58157</v>
      </c>
      <c r="R358">
        <f t="shared" ca="1" si="142"/>
        <v>15240.180060266588</v>
      </c>
      <c r="S358">
        <f t="shared" ca="1" si="143"/>
        <v>11202.478912483337</v>
      </c>
      <c r="T358">
        <f t="shared" ca="1" si="144"/>
        <v>265677.02164078754</v>
      </c>
      <c r="U358">
        <f t="shared" ca="1" si="145"/>
        <v>145712.93966987453</v>
      </c>
      <c r="V358">
        <f t="shared" ca="1" si="146"/>
        <v>119964.08197091302</v>
      </c>
      <c r="X358">
        <f t="shared" ca="1" si="138"/>
        <v>1</v>
      </c>
      <c r="Y358">
        <f t="shared" ca="1" si="139"/>
        <v>0</v>
      </c>
    </row>
    <row r="359" spans="2:25" x14ac:dyDescent="0.35">
      <c r="B359">
        <f t="shared" ca="1" si="124"/>
        <v>1</v>
      </c>
      <c r="C359" t="str">
        <f t="shared" ca="1" si="125"/>
        <v>Man</v>
      </c>
      <c r="D359">
        <f t="shared" ca="1" si="126"/>
        <v>41</v>
      </c>
      <c r="E359">
        <f t="shared" ca="1" si="127"/>
        <v>3</v>
      </c>
      <c r="F359" t="str">
        <f t="shared" ca="1" si="128"/>
        <v>Teaching</v>
      </c>
      <c r="G359">
        <f t="shared" ca="1" si="129"/>
        <v>4</v>
      </c>
      <c r="H359" t="str">
        <f t="shared" ca="1" si="130"/>
        <v>College</v>
      </c>
      <c r="I359">
        <f t="shared" ca="1" si="131"/>
        <v>2</v>
      </c>
      <c r="J359">
        <f t="shared" ca="1" si="132"/>
        <v>3</v>
      </c>
      <c r="K359">
        <f t="shared" ca="1" si="133"/>
        <v>65803</v>
      </c>
      <c r="L359">
        <f t="shared" ca="1" si="134"/>
        <v>2</v>
      </c>
      <c r="M359" t="str">
        <f t="shared" ca="1" si="135"/>
        <v>BC</v>
      </c>
      <c r="N359">
        <f t="shared" ca="1" si="140"/>
        <v>394818</v>
      </c>
      <c r="O359">
        <f t="shared" ca="1" si="136"/>
        <v>320597.02103783045</v>
      </c>
      <c r="P359">
        <f t="shared" ca="1" si="141"/>
        <v>57990.650745423714</v>
      </c>
      <c r="Q359">
        <f t="shared" ca="1" si="137"/>
        <v>43455</v>
      </c>
      <c r="R359">
        <f t="shared" ca="1" si="142"/>
        <v>13712.946016121374</v>
      </c>
      <c r="S359">
        <f t="shared" ca="1" si="143"/>
        <v>93944.174871925366</v>
      </c>
      <c r="T359">
        <f t="shared" ca="1" si="144"/>
        <v>546752.82561734912</v>
      </c>
      <c r="U359">
        <f t="shared" ca="1" si="145"/>
        <v>377764.96705395181</v>
      </c>
      <c r="V359">
        <f t="shared" ca="1" si="146"/>
        <v>168987.85856339731</v>
      </c>
      <c r="X359">
        <f t="shared" ca="1" si="138"/>
        <v>0</v>
      </c>
      <c r="Y359">
        <f t="shared" ca="1" si="139"/>
        <v>1</v>
      </c>
    </row>
    <row r="360" spans="2:25" x14ac:dyDescent="0.35">
      <c r="B360">
        <f t="shared" ca="1" si="124"/>
        <v>2</v>
      </c>
      <c r="C360" t="str">
        <f t="shared" ca="1" si="125"/>
        <v>Woman</v>
      </c>
      <c r="D360">
        <f t="shared" ca="1" si="126"/>
        <v>27</v>
      </c>
      <c r="E360">
        <f t="shared" ca="1" si="127"/>
        <v>2</v>
      </c>
      <c r="F360" t="str">
        <f t="shared" ca="1" si="128"/>
        <v>Construction</v>
      </c>
      <c r="G360">
        <f t="shared" ca="1" si="129"/>
        <v>1</v>
      </c>
      <c r="H360" t="str">
        <f t="shared" ca="1" si="130"/>
        <v>High School</v>
      </c>
      <c r="I360">
        <f t="shared" ca="1" si="131"/>
        <v>3</v>
      </c>
      <c r="J360">
        <f t="shared" ca="1" si="132"/>
        <v>2</v>
      </c>
      <c r="K360">
        <f t="shared" ca="1" si="133"/>
        <v>41058</v>
      </c>
      <c r="L360">
        <f t="shared" ca="1" si="134"/>
        <v>9</v>
      </c>
      <c r="M360" t="str">
        <f t="shared" ca="1" si="135"/>
        <v>QC</v>
      </c>
      <c r="N360">
        <f t="shared" ca="1" si="140"/>
        <v>246348</v>
      </c>
      <c r="O360">
        <f t="shared" ca="1" si="136"/>
        <v>1341.8726776765948</v>
      </c>
      <c r="P360">
        <f t="shared" ca="1" si="141"/>
        <v>22799.4166488663</v>
      </c>
      <c r="Q360">
        <f t="shared" ca="1" si="137"/>
        <v>14012</v>
      </c>
      <c r="R360">
        <f t="shared" ca="1" si="142"/>
        <v>21016.458448581023</v>
      </c>
      <c r="S360">
        <f t="shared" ca="1" si="143"/>
        <v>35385.834813136076</v>
      </c>
      <c r="T360">
        <f t="shared" ca="1" si="144"/>
        <v>304533.2514620024</v>
      </c>
      <c r="U360">
        <f t="shared" ca="1" si="145"/>
        <v>36370.331126257617</v>
      </c>
      <c r="V360">
        <f t="shared" ca="1" si="146"/>
        <v>268162.9203357448</v>
      </c>
      <c r="X360">
        <f t="shared" ca="1" si="138"/>
        <v>1</v>
      </c>
      <c r="Y360">
        <f t="shared" ca="1" si="139"/>
        <v>0</v>
      </c>
    </row>
    <row r="361" spans="2:25" x14ac:dyDescent="0.35">
      <c r="B361">
        <f t="shared" ca="1" si="124"/>
        <v>1</v>
      </c>
      <c r="C361" t="str">
        <f t="shared" ca="1" si="125"/>
        <v>Man</v>
      </c>
      <c r="D361">
        <f t="shared" ca="1" si="126"/>
        <v>39</v>
      </c>
      <c r="E361">
        <f t="shared" ca="1" si="127"/>
        <v>5</v>
      </c>
      <c r="F361" t="str">
        <f t="shared" ca="1" si="128"/>
        <v>General work</v>
      </c>
      <c r="G361">
        <f t="shared" ca="1" si="129"/>
        <v>4</v>
      </c>
      <c r="H361" t="str">
        <f t="shared" ca="1" si="130"/>
        <v>College</v>
      </c>
      <c r="I361">
        <f t="shared" ca="1" si="131"/>
        <v>2</v>
      </c>
      <c r="J361">
        <f t="shared" ca="1" si="132"/>
        <v>3</v>
      </c>
      <c r="K361">
        <f t="shared" ca="1" si="133"/>
        <v>62073</v>
      </c>
      <c r="L361">
        <f t="shared" ca="1" si="134"/>
        <v>13</v>
      </c>
      <c r="M361" t="str">
        <f t="shared" ca="1" si="135"/>
        <v>NS</v>
      </c>
      <c r="N361">
        <f t="shared" ca="1" si="140"/>
        <v>310365</v>
      </c>
      <c r="O361">
        <f t="shared" ca="1" si="136"/>
        <v>149435.80863822135</v>
      </c>
      <c r="P361">
        <f t="shared" ca="1" si="141"/>
        <v>107817.86739342559</v>
      </c>
      <c r="Q361">
        <f t="shared" ca="1" si="137"/>
        <v>54981</v>
      </c>
      <c r="R361">
        <f t="shared" ca="1" si="142"/>
        <v>17356.543166282681</v>
      </c>
      <c r="S361">
        <f t="shared" ca="1" si="143"/>
        <v>34055.629331751603</v>
      </c>
      <c r="T361">
        <f t="shared" ca="1" si="144"/>
        <v>452238.49672517722</v>
      </c>
      <c r="U361">
        <f t="shared" ca="1" si="145"/>
        <v>221773.35180450403</v>
      </c>
      <c r="V361">
        <f t="shared" ca="1" si="146"/>
        <v>230465.14492067319</v>
      </c>
      <c r="X361">
        <f t="shared" ca="1" si="138"/>
        <v>0</v>
      </c>
      <c r="Y361">
        <f t="shared" ca="1" si="139"/>
        <v>1</v>
      </c>
    </row>
    <row r="362" spans="2:25" x14ac:dyDescent="0.35">
      <c r="B362">
        <f t="shared" ca="1" si="124"/>
        <v>1</v>
      </c>
      <c r="C362" t="str">
        <f t="shared" ca="1" si="125"/>
        <v>Man</v>
      </c>
      <c r="D362">
        <f t="shared" ca="1" si="126"/>
        <v>35</v>
      </c>
      <c r="E362">
        <f t="shared" ca="1" si="127"/>
        <v>2</v>
      </c>
      <c r="F362" t="str">
        <f t="shared" ca="1" si="128"/>
        <v>Construction</v>
      </c>
      <c r="G362">
        <f t="shared" ca="1" si="129"/>
        <v>4</v>
      </c>
      <c r="H362" t="str">
        <f t="shared" ca="1" si="130"/>
        <v>College</v>
      </c>
      <c r="I362">
        <f t="shared" ca="1" si="131"/>
        <v>4</v>
      </c>
      <c r="J362">
        <f t="shared" ca="1" si="132"/>
        <v>2</v>
      </c>
      <c r="K362">
        <f t="shared" ca="1" si="133"/>
        <v>63949</v>
      </c>
      <c r="L362">
        <f t="shared" ca="1" si="134"/>
        <v>10</v>
      </c>
      <c r="M362" t="str">
        <f t="shared" ca="1" si="135"/>
        <v>NF</v>
      </c>
      <c r="N362">
        <f t="shared" ca="1" si="140"/>
        <v>255796</v>
      </c>
      <c r="O362">
        <f t="shared" ca="1" si="136"/>
        <v>4527.0788037638695</v>
      </c>
      <c r="P362">
        <f t="shared" ca="1" si="141"/>
        <v>32608.381176389128</v>
      </c>
      <c r="Q362">
        <f t="shared" ca="1" si="137"/>
        <v>5784</v>
      </c>
      <c r="R362">
        <f t="shared" ca="1" si="142"/>
        <v>12463.901842030356</v>
      </c>
      <c r="S362">
        <f t="shared" ca="1" si="143"/>
        <v>93504.616843066484</v>
      </c>
      <c r="T362">
        <f t="shared" ca="1" si="144"/>
        <v>381908.99801945558</v>
      </c>
      <c r="U362">
        <f t="shared" ca="1" si="145"/>
        <v>22774.980645794225</v>
      </c>
      <c r="V362">
        <f t="shared" ca="1" si="146"/>
        <v>359134.01737366134</v>
      </c>
      <c r="X362">
        <f t="shared" ca="1" si="138"/>
        <v>1</v>
      </c>
      <c r="Y362">
        <f t="shared" ca="1" si="139"/>
        <v>0</v>
      </c>
    </row>
    <row r="363" spans="2:25" x14ac:dyDescent="0.35">
      <c r="B363">
        <f t="shared" ca="1" si="124"/>
        <v>1</v>
      </c>
      <c r="C363" t="str">
        <f t="shared" ca="1" si="125"/>
        <v>Man</v>
      </c>
      <c r="D363">
        <f t="shared" ca="1" si="126"/>
        <v>44</v>
      </c>
      <c r="E363">
        <f t="shared" ca="1" si="127"/>
        <v>2</v>
      </c>
      <c r="F363" t="str">
        <f t="shared" ca="1" si="128"/>
        <v>Construction</v>
      </c>
      <c r="G363">
        <f t="shared" ca="1" si="129"/>
        <v>2</v>
      </c>
      <c r="H363" t="str">
        <f t="shared" ca="1" si="130"/>
        <v>University</v>
      </c>
      <c r="I363">
        <f t="shared" ca="1" si="131"/>
        <v>3</v>
      </c>
      <c r="J363">
        <f t="shared" ca="1" si="132"/>
        <v>1</v>
      </c>
      <c r="K363">
        <f t="shared" ca="1" si="133"/>
        <v>34477</v>
      </c>
      <c r="L363">
        <f t="shared" ca="1" si="134"/>
        <v>3</v>
      </c>
      <c r="M363" t="str">
        <f t="shared" ca="1" si="135"/>
        <v>Northwest Ter</v>
      </c>
      <c r="N363">
        <f t="shared" ca="1" si="140"/>
        <v>206862</v>
      </c>
      <c r="O363">
        <f t="shared" ca="1" si="136"/>
        <v>188479.45746604766</v>
      </c>
      <c r="P363">
        <f t="shared" ca="1" si="141"/>
        <v>21020.509350619282</v>
      </c>
      <c r="Q363">
        <f t="shared" ca="1" si="137"/>
        <v>4139</v>
      </c>
      <c r="R363">
        <f t="shared" ca="1" si="142"/>
        <v>19509.292406310269</v>
      </c>
      <c r="S363">
        <f t="shared" ca="1" si="143"/>
        <v>2237.2430358624115</v>
      </c>
      <c r="T363">
        <f t="shared" ca="1" si="144"/>
        <v>230119.75238648168</v>
      </c>
      <c r="U363">
        <f t="shared" ca="1" si="145"/>
        <v>212127.74987235793</v>
      </c>
      <c r="V363">
        <f t="shared" ca="1" si="146"/>
        <v>17992.002514123742</v>
      </c>
      <c r="X363">
        <f t="shared" ca="1" si="138"/>
        <v>1</v>
      </c>
      <c r="Y363">
        <f t="shared" ca="1" si="139"/>
        <v>0</v>
      </c>
    </row>
    <row r="364" spans="2:25" x14ac:dyDescent="0.35">
      <c r="B364">
        <f t="shared" ca="1" si="124"/>
        <v>2</v>
      </c>
      <c r="C364" t="str">
        <f t="shared" ca="1" si="125"/>
        <v>Woman</v>
      </c>
      <c r="D364">
        <f t="shared" ca="1" si="126"/>
        <v>37</v>
      </c>
      <c r="E364">
        <f t="shared" ca="1" si="127"/>
        <v>5</v>
      </c>
      <c r="F364" t="str">
        <f t="shared" ca="1" si="128"/>
        <v>General work</v>
      </c>
      <c r="G364">
        <f t="shared" ca="1" si="129"/>
        <v>4</v>
      </c>
      <c r="H364" t="str">
        <f t="shared" ca="1" si="130"/>
        <v>College</v>
      </c>
      <c r="I364">
        <f t="shared" ca="1" si="131"/>
        <v>3</v>
      </c>
      <c r="J364">
        <f t="shared" ca="1" si="132"/>
        <v>2</v>
      </c>
      <c r="K364">
        <f t="shared" ca="1" si="133"/>
        <v>65198</v>
      </c>
      <c r="L364">
        <f t="shared" ca="1" si="134"/>
        <v>4</v>
      </c>
      <c r="M364" t="str">
        <f t="shared" ca="1" si="135"/>
        <v>AB</v>
      </c>
      <c r="N364">
        <f t="shared" ca="1" si="140"/>
        <v>195594</v>
      </c>
      <c r="O364">
        <f t="shared" ca="1" si="136"/>
        <v>27215.569255113125</v>
      </c>
      <c r="P364">
        <f t="shared" ca="1" si="141"/>
        <v>41083.94661959626</v>
      </c>
      <c r="Q364">
        <f t="shared" ca="1" si="137"/>
        <v>22406</v>
      </c>
      <c r="R364">
        <f t="shared" ca="1" si="142"/>
        <v>39656.548880847164</v>
      </c>
      <c r="S364">
        <f t="shared" ca="1" si="143"/>
        <v>59351.820064016269</v>
      </c>
      <c r="T364">
        <f t="shared" ca="1" si="144"/>
        <v>296029.76668361254</v>
      </c>
      <c r="U364">
        <f t="shared" ca="1" si="145"/>
        <v>89278.118135960278</v>
      </c>
      <c r="V364">
        <f t="shared" ca="1" si="146"/>
        <v>206751.64854765226</v>
      </c>
      <c r="X364">
        <f t="shared" ca="1" si="138"/>
        <v>1</v>
      </c>
      <c r="Y364">
        <f t="shared" ca="1" si="139"/>
        <v>0</v>
      </c>
    </row>
    <row r="365" spans="2:25" x14ac:dyDescent="0.35">
      <c r="B365">
        <f t="shared" ca="1" si="124"/>
        <v>2</v>
      </c>
      <c r="C365" t="str">
        <f t="shared" ca="1" si="125"/>
        <v>Woman</v>
      </c>
      <c r="D365">
        <f t="shared" ca="1" si="126"/>
        <v>37</v>
      </c>
      <c r="E365">
        <f t="shared" ca="1" si="127"/>
        <v>4</v>
      </c>
      <c r="F365" t="str">
        <f t="shared" ca="1" si="128"/>
        <v>IT</v>
      </c>
      <c r="G365">
        <f t="shared" ca="1" si="129"/>
        <v>4</v>
      </c>
      <c r="H365" t="str">
        <f t="shared" ca="1" si="130"/>
        <v>College</v>
      </c>
      <c r="I365">
        <f t="shared" ca="1" si="131"/>
        <v>2</v>
      </c>
      <c r="J365">
        <f t="shared" ca="1" si="132"/>
        <v>1</v>
      </c>
      <c r="K365">
        <f t="shared" ca="1" si="133"/>
        <v>44683</v>
      </c>
      <c r="L365">
        <f t="shared" ca="1" si="134"/>
        <v>3</v>
      </c>
      <c r="M365" t="str">
        <f t="shared" ca="1" si="135"/>
        <v>Northwest Ter</v>
      </c>
      <c r="N365">
        <f t="shared" ca="1" si="140"/>
        <v>134049</v>
      </c>
      <c r="O365">
        <f t="shared" ca="1" si="136"/>
        <v>130563.59681186054</v>
      </c>
      <c r="P365">
        <f t="shared" ca="1" si="141"/>
        <v>39834.871764639938</v>
      </c>
      <c r="Q365">
        <f t="shared" ca="1" si="137"/>
        <v>30276</v>
      </c>
      <c r="R365">
        <f t="shared" ca="1" si="142"/>
        <v>19015.705880238911</v>
      </c>
      <c r="S365">
        <f t="shared" ca="1" si="143"/>
        <v>37451.02290242842</v>
      </c>
      <c r="T365">
        <f t="shared" ca="1" si="144"/>
        <v>211334.89466706838</v>
      </c>
      <c r="U365">
        <f t="shared" ca="1" si="145"/>
        <v>179855.30269209945</v>
      </c>
      <c r="V365">
        <f t="shared" ca="1" si="146"/>
        <v>31479.591974968935</v>
      </c>
      <c r="X365">
        <f t="shared" ca="1" si="138"/>
        <v>0</v>
      </c>
      <c r="Y365">
        <f t="shared" ca="1" si="139"/>
        <v>1</v>
      </c>
    </row>
    <row r="366" spans="2:25" x14ac:dyDescent="0.35">
      <c r="B366">
        <f t="shared" ca="1" si="124"/>
        <v>2</v>
      </c>
      <c r="C366" t="str">
        <f t="shared" ca="1" si="125"/>
        <v>Woman</v>
      </c>
      <c r="D366">
        <f t="shared" ca="1" si="126"/>
        <v>40</v>
      </c>
      <c r="E366">
        <f t="shared" ca="1" si="127"/>
        <v>6</v>
      </c>
      <c r="F366" t="str">
        <f t="shared" ca="1" si="128"/>
        <v>agricuture</v>
      </c>
      <c r="G366">
        <f t="shared" ca="1" si="129"/>
        <v>5</v>
      </c>
      <c r="H366" t="str">
        <f t="shared" ca="1" si="130"/>
        <v>Other</v>
      </c>
      <c r="I366">
        <f t="shared" ca="1" si="131"/>
        <v>2</v>
      </c>
      <c r="J366">
        <f t="shared" ca="1" si="132"/>
        <v>2</v>
      </c>
      <c r="K366">
        <f t="shared" ca="1" si="133"/>
        <v>49134</v>
      </c>
      <c r="L366">
        <f t="shared" ca="1" si="134"/>
        <v>6</v>
      </c>
      <c r="M366" t="str">
        <f t="shared" ca="1" si="135"/>
        <v>SA</v>
      </c>
      <c r="N366">
        <f t="shared" ca="1" si="140"/>
        <v>294804</v>
      </c>
      <c r="O366">
        <f t="shared" ca="1" si="136"/>
        <v>140757.41571965287</v>
      </c>
      <c r="P366">
        <f t="shared" ca="1" si="141"/>
        <v>74729.178591659453</v>
      </c>
      <c r="Q366">
        <f t="shared" ca="1" si="137"/>
        <v>26970</v>
      </c>
      <c r="R366">
        <f t="shared" ca="1" si="142"/>
        <v>42514.674995084257</v>
      </c>
      <c r="S366">
        <f t="shared" ca="1" si="143"/>
        <v>9228.7572511274375</v>
      </c>
      <c r="T366">
        <f t="shared" ca="1" si="144"/>
        <v>378761.93584278692</v>
      </c>
      <c r="U366">
        <f t="shared" ca="1" si="145"/>
        <v>210242.09071473713</v>
      </c>
      <c r="V366">
        <f t="shared" ca="1" si="146"/>
        <v>168519.84512804978</v>
      </c>
      <c r="X366">
        <f t="shared" ca="1" si="138"/>
        <v>0</v>
      </c>
      <c r="Y366">
        <f t="shared" ca="1" si="139"/>
        <v>1</v>
      </c>
    </row>
    <row r="367" spans="2:25" x14ac:dyDescent="0.35">
      <c r="B367">
        <f t="shared" ca="1" si="124"/>
        <v>1</v>
      </c>
      <c r="C367" t="str">
        <f t="shared" ca="1" si="125"/>
        <v>Man</v>
      </c>
      <c r="D367">
        <f t="shared" ca="1" si="126"/>
        <v>34</v>
      </c>
      <c r="E367">
        <f t="shared" ca="1" si="127"/>
        <v>1</v>
      </c>
      <c r="F367" t="str">
        <f t="shared" ca="1" si="128"/>
        <v>Health</v>
      </c>
      <c r="G367">
        <f t="shared" ca="1" si="129"/>
        <v>5</v>
      </c>
      <c r="H367" t="str">
        <f t="shared" ca="1" si="130"/>
        <v>Other</v>
      </c>
      <c r="I367">
        <f t="shared" ca="1" si="131"/>
        <v>2</v>
      </c>
      <c r="J367">
        <f t="shared" ca="1" si="132"/>
        <v>1</v>
      </c>
      <c r="K367">
        <f t="shared" ca="1" si="133"/>
        <v>72120</v>
      </c>
      <c r="L367">
        <f t="shared" ca="1" si="134"/>
        <v>13</v>
      </c>
      <c r="M367" t="str">
        <f t="shared" ca="1" si="135"/>
        <v>NS</v>
      </c>
      <c r="N367">
        <f t="shared" ca="1" si="140"/>
        <v>432720</v>
      </c>
      <c r="O367">
        <f t="shared" ca="1" si="136"/>
        <v>191453.6830206264</v>
      </c>
      <c r="P367">
        <f t="shared" ca="1" si="141"/>
        <v>16488.52146125404</v>
      </c>
      <c r="Q367">
        <f t="shared" ca="1" si="137"/>
        <v>6267</v>
      </c>
      <c r="R367">
        <f t="shared" ca="1" si="142"/>
        <v>64680.237436833828</v>
      </c>
      <c r="S367">
        <f t="shared" ca="1" si="143"/>
        <v>89886.124174785393</v>
      </c>
      <c r="T367">
        <f t="shared" ca="1" si="144"/>
        <v>539094.64563603944</v>
      </c>
      <c r="U367">
        <f t="shared" ca="1" si="145"/>
        <v>262400.92045746022</v>
      </c>
      <c r="V367">
        <f t="shared" ca="1" si="146"/>
        <v>276693.72517857922</v>
      </c>
      <c r="X367">
        <f t="shared" ca="1" si="138"/>
        <v>0</v>
      </c>
      <c r="Y367">
        <f t="shared" ca="1" si="139"/>
        <v>1</v>
      </c>
    </row>
    <row r="368" spans="2:25" x14ac:dyDescent="0.35">
      <c r="B368">
        <f t="shared" ca="1" si="124"/>
        <v>2</v>
      </c>
      <c r="C368" t="str">
        <f t="shared" ca="1" si="125"/>
        <v>Woman</v>
      </c>
      <c r="D368">
        <f t="shared" ca="1" si="126"/>
        <v>29</v>
      </c>
      <c r="E368">
        <f t="shared" ca="1" si="127"/>
        <v>3</v>
      </c>
      <c r="F368" t="str">
        <f t="shared" ca="1" si="128"/>
        <v>Teaching</v>
      </c>
      <c r="G368">
        <f t="shared" ca="1" si="129"/>
        <v>2</v>
      </c>
      <c r="H368" t="str">
        <f t="shared" ca="1" si="130"/>
        <v>University</v>
      </c>
      <c r="I368">
        <f t="shared" ca="1" si="131"/>
        <v>2</v>
      </c>
      <c r="J368">
        <f t="shared" ca="1" si="132"/>
        <v>3</v>
      </c>
      <c r="K368">
        <f t="shared" ca="1" si="133"/>
        <v>43133</v>
      </c>
      <c r="L368">
        <f t="shared" ca="1" si="134"/>
        <v>8</v>
      </c>
      <c r="M368" t="str">
        <f t="shared" ca="1" si="135"/>
        <v>ON</v>
      </c>
      <c r="N368">
        <f t="shared" ca="1" si="140"/>
        <v>215665</v>
      </c>
      <c r="O368">
        <f t="shared" ca="1" si="136"/>
        <v>194822.87155946714</v>
      </c>
      <c r="P368">
        <f t="shared" ca="1" si="141"/>
        <v>55225.245005981182</v>
      </c>
      <c r="Q368">
        <f t="shared" ca="1" si="137"/>
        <v>51108</v>
      </c>
      <c r="R368">
        <f t="shared" ca="1" si="142"/>
        <v>23510.030415628953</v>
      </c>
      <c r="S368">
        <f t="shared" ca="1" si="143"/>
        <v>51353.117640805125</v>
      </c>
      <c r="T368">
        <f t="shared" ca="1" si="144"/>
        <v>322243.36264678632</v>
      </c>
      <c r="U368">
        <f t="shared" ca="1" si="145"/>
        <v>269440.90197509609</v>
      </c>
      <c r="V368">
        <f t="shared" ca="1" si="146"/>
        <v>52802.460671690234</v>
      </c>
      <c r="X368">
        <f t="shared" ca="1" si="138"/>
        <v>1</v>
      </c>
      <c r="Y368">
        <f t="shared" ca="1" si="139"/>
        <v>0</v>
      </c>
    </row>
    <row r="369" spans="2:25" x14ac:dyDescent="0.35">
      <c r="B369">
        <f t="shared" ca="1" si="124"/>
        <v>2</v>
      </c>
      <c r="C369" t="str">
        <f t="shared" ca="1" si="125"/>
        <v>Woman</v>
      </c>
      <c r="D369">
        <f t="shared" ca="1" si="126"/>
        <v>29</v>
      </c>
      <c r="E369">
        <f t="shared" ca="1" si="127"/>
        <v>6</v>
      </c>
      <c r="F369" t="str">
        <f t="shared" ca="1" si="128"/>
        <v>agricuture</v>
      </c>
      <c r="G369">
        <f t="shared" ca="1" si="129"/>
        <v>3</v>
      </c>
      <c r="H369" t="str">
        <f t="shared" ca="1" si="130"/>
        <v>Technical</v>
      </c>
      <c r="I369">
        <f t="shared" ca="1" si="131"/>
        <v>4</v>
      </c>
      <c r="J369">
        <f t="shared" ca="1" si="132"/>
        <v>1</v>
      </c>
      <c r="K369">
        <f t="shared" ca="1" si="133"/>
        <v>29654</v>
      </c>
      <c r="L369">
        <f t="shared" ca="1" si="134"/>
        <v>8</v>
      </c>
      <c r="M369" t="str">
        <f t="shared" ca="1" si="135"/>
        <v>ON</v>
      </c>
      <c r="N369">
        <f t="shared" ca="1" si="140"/>
        <v>148270</v>
      </c>
      <c r="O369">
        <f t="shared" ca="1" si="136"/>
        <v>122325.8446016292</v>
      </c>
      <c r="P369">
        <f t="shared" ca="1" si="141"/>
        <v>29211.601311438761</v>
      </c>
      <c r="Q369">
        <f t="shared" ca="1" si="137"/>
        <v>13733</v>
      </c>
      <c r="R369">
        <f t="shared" ca="1" si="142"/>
        <v>21228.209056251628</v>
      </c>
      <c r="S369">
        <f t="shared" ca="1" si="143"/>
        <v>34031.906225842948</v>
      </c>
      <c r="T369">
        <f t="shared" ca="1" si="144"/>
        <v>211513.50753728172</v>
      </c>
      <c r="U369">
        <f t="shared" ca="1" si="145"/>
        <v>157287.05365788081</v>
      </c>
      <c r="V369">
        <f t="shared" ca="1" si="146"/>
        <v>54226.453879400913</v>
      </c>
      <c r="X369">
        <f t="shared" ca="1" si="138"/>
        <v>0</v>
      </c>
      <c r="Y369">
        <f t="shared" ca="1" si="139"/>
        <v>1</v>
      </c>
    </row>
    <row r="370" spans="2:25" x14ac:dyDescent="0.35">
      <c r="B370">
        <f t="shared" ca="1" si="124"/>
        <v>2</v>
      </c>
      <c r="C370" t="str">
        <f t="shared" ca="1" si="125"/>
        <v>Woman</v>
      </c>
      <c r="D370">
        <f t="shared" ca="1" si="126"/>
        <v>40</v>
      </c>
      <c r="E370">
        <f t="shared" ca="1" si="127"/>
        <v>4</v>
      </c>
      <c r="F370" t="str">
        <f t="shared" ca="1" si="128"/>
        <v>IT</v>
      </c>
      <c r="G370">
        <f t="shared" ca="1" si="129"/>
        <v>1</v>
      </c>
      <c r="H370" t="str">
        <f t="shared" ca="1" si="130"/>
        <v>High School</v>
      </c>
      <c r="I370">
        <f t="shared" ca="1" si="131"/>
        <v>2</v>
      </c>
      <c r="J370">
        <f t="shared" ca="1" si="132"/>
        <v>1</v>
      </c>
      <c r="K370">
        <f t="shared" ca="1" si="133"/>
        <v>77958</v>
      </c>
      <c r="L370">
        <f t="shared" ca="1" si="134"/>
        <v>9</v>
      </c>
      <c r="M370" t="str">
        <f t="shared" ca="1" si="135"/>
        <v>QC</v>
      </c>
      <c r="N370">
        <f t="shared" ca="1" si="140"/>
        <v>389790</v>
      </c>
      <c r="O370">
        <f t="shared" ca="1" si="136"/>
        <v>67318.11913255023</v>
      </c>
      <c r="P370">
        <f t="shared" ca="1" si="141"/>
        <v>26643.390903193045</v>
      </c>
      <c r="Q370">
        <f t="shared" ca="1" si="137"/>
        <v>12142</v>
      </c>
      <c r="R370">
        <f t="shared" ca="1" si="142"/>
        <v>39398.699663478692</v>
      </c>
      <c r="S370">
        <f t="shared" ca="1" si="143"/>
        <v>46143.153167372177</v>
      </c>
      <c r="T370">
        <f t="shared" ca="1" si="144"/>
        <v>462576.5440705652</v>
      </c>
      <c r="U370">
        <f t="shared" ca="1" si="145"/>
        <v>118858.81879602892</v>
      </c>
      <c r="V370">
        <f t="shared" ca="1" si="146"/>
        <v>343717.72527453629</v>
      </c>
      <c r="X370">
        <f t="shared" ca="1" si="138"/>
        <v>0</v>
      </c>
      <c r="Y370">
        <f t="shared" ca="1" si="139"/>
        <v>1</v>
      </c>
    </row>
    <row r="371" spans="2:25" x14ac:dyDescent="0.35">
      <c r="B371">
        <f t="shared" ca="1" si="124"/>
        <v>2</v>
      </c>
      <c r="C371" t="str">
        <f t="shared" ca="1" si="125"/>
        <v>Woman</v>
      </c>
      <c r="D371">
        <f t="shared" ca="1" si="126"/>
        <v>33</v>
      </c>
      <c r="E371">
        <f t="shared" ca="1" si="127"/>
        <v>2</v>
      </c>
      <c r="F371" t="str">
        <f t="shared" ca="1" si="128"/>
        <v>Construction</v>
      </c>
      <c r="G371">
        <f t="shared" ca="1" si="129"/>
        <v>2</v>
      </c>
      <c r="H371" t="str">
        <f t="shared" ca="1" si="130"/>
        <v>University</v>
      </c>
      <c r="I371">
        <f t="shared" ca="1" si="131"/>
        <v>3</v>
      </c>
      <c r="J371">
        <f t="shared" ca="1" si="132"/>
        <v>1</v>
      </c>
      <c r="K371">
        <f t="shared" ca="1" si="133"/>
        <v>55193</v>
      </c>
      <c r="L371">
        <f t="shared" ca="1" si="134"/>
        <v>3</v>
      </c>
      <c r="M371" t="str">
        <f t="shared" ca="1" si="135"/>
        <v>Northwest Ter</v>
      </c>
      <c r="N371">
        <f t="shared" ca="1" si="140"/>
        <v>165579</v>
      </c>
      <c r="O371">
        <f t="shared" ca="1" si="136"/>
        <v>122138.3949823882</v>
      </c>
      <c r="P371">
        <f t="shared" ca="1" si="141"/>
        <v>13622.794144129672</v>
      </c>
      <c r="Q371">
        <f t="shared" ca="1" si="137"/>
        <v>12501</v>
      </c>
      <c r="R371">
        <f t="shared" ca="1" si="142"/>
        <v>12902.419422993413</v>
      </c>
      <c r="S371">
        <f t="shared" ca="1" si="143"/>
        <v>59472.395607278755</v>
      </c>
      <c r="T371">
        <f t="shared" ca="1" si="144"/>
        <v>238674.18975140841</v>
      </c>
      <c r="U371">
        <f t="shared" ca="1" si="145"/>
        <v>147541.81440538159</v>
      </c>
      <c r="V371">
        <f t="shared" ca="1" si="146"/>
        <v>91132.37534602682</v>
      </c>
      <c r="X371">
        <f t="shared" ca="1" si="138"/>
        <v>0</v>
      </c>
      <c r="Y371">
        <f t="shared" ca="1" si="139"/>
        <v>1</v>
      </c>
    </row>
    <row r="372" spans="2:25" x14ac:dyDescent="0.35">
      <c r="B372">
        <f t="shared" ca="1" si="124"/>
        <v>2</v>
      </c>
      <c r="C372" t="str">
        <f t="shared" ca="1" si="125"/>
        <v>Woman</v>
      </c>
      <c r="D372">
        <f t="shared" ca="1" si="126"/>
        <v>42</v>
      </c>
      <c r="E372">
        <f t="shared" ca="1" si="127"/>
        <v>6</v>
      </c>
      <c r="F372" t="str">
        <f t="shared" ca="1" si="128"/>
        <v>agricuture</v>
      </c>
      <c r="G372">
        <f t="shared" ca="1" si="129"/>
        <v>3</v>
      </c>
      <c r="H372" t="str">
        <f t="shared" ca="1" si="130"/>
        <v>Technical</v>
      </c>
      <c r="I372">
        <f t="shared" ca="1" si="131"/>
        <v>2</v>
      </c>
      <c r="J372">
        <f t="shared" ca="1" si="132"/>
        <v>3</v>
      </c>
      <c r="K372">
        <f t="shared" ca="1" si="133"/>
        <v>82709</v>
      </c>
      <c r="L372">
        <f t="shared" ca="1" si="134"/>
        <v>3</v>
      </c>
      <c r="M372" t="str">
        <f t="shared" ca="1" si="135"/>
        <v>Northwest Ter</v>
      </c>
      <c r="N372">
        <f t="shared" ca="1" si="140"/>
        <v>330836</v>
      </c>
      <c r="O372">
        <f t="shared" ca="1" si="136"/>
        <v>241365.94135798802</v>
      </c>
      <c r="P372">
        <f t="shared" ca="1" si="141"/>
        <v>136217.80927970292</v>
      </c>
      <c r="Q372">
        <f t="shared" ca="1" si="137"/>
        <v>30528</v>
      </c>
      <c r="R372">
        <f t="shared" ca="1" si="142"/>
        <v>61947.983997434916</v>
      </c>
      <c r="S372">
        <f t="shared" ca="1" si="143"/>
        <v>41178.571375257823</v>
      </c>
      <c r="T372">
        <f t="shared" ca="1" si="144"/>
        <v>508232.38065496075</v>
      </c>
      <c r="U372">
        <f t="shared" ca="1" si="145"/>
        <v>333841.92535542295</v>
      </c>
      <c r="V372">
        <f t="shared" ca="1" si="146"/>
        <v>174390.4552995378</v>
      </c>
      <c r="X372">
        <f t="shared" ca="1" si="138"/>
        <v>0</v>
      </c>
      <c r="Y372">
        <f t="shared" ca="1" si="139"/>
        <v>1</v>
      </c>
    </row>
    <row r="373" spans="2:25" x14ac:dyDescent="0.35">
      <c r="B373">
        <f t="shared" ca="1" si="124"/>
        <v>2</v>
      </c>
      <c r="C373" t="str">
        <f t="shared" ca="1" si="125"/>
        <v>Woman</v>
      </c>
      <c r="D373">
        <f t="shared" ca="1" si="126"/>
        <v>26</v>
      </c>
      <c r="E373">
        <f t="shared" ca="1" si="127"/>
        <v>3</v>
      </c>
      <c r="F373" t="str">
        <f t="shared" ca="1" si="128"/>
        <v>Teaching</v>
      </c>
      <c r="G373">
        <f t="shared" ca="1" si="129"/>
        <v>1</v>
      </c>
      <c r="H373" t="str">
        <f t="shared" ca="1" si="130"/>
        <v>High School</v>
      </c>
      <c r="I373">
        <f t="shared" ca="1" si="131"/>
        <v>4</v>
      </c>
      <c r="J373">
        <f t="shared" ca="1" si="132"/>
        <v>3</v>
      </c>
      <c r="K373">
        <f t="shared" ca="1" si="133"/>
        <v>57274</v>
      </c>
      <c r="L373">
        <f t="shared" ca="1" si="134"/>
        <v>7</v>
      </c>
      <c r="M373" t="str">
        <f t="shared" ca="1" si="135"/>
        <v>MA</v>
      </c>
      <c r="N373">
        <f t="shared" ca="1" si="140"/>
        <v>171822</v>
      </c>
      <c r="O373">
        <f t="shared" ca="1" si="136"/>
        <v>146653.25446449735</v>
      </c>
      <c r="P373">
        <f t="shared" ca="1" si="141"/>
        <v>138372.98480829486</v>
      </c>
      <c r="Q373">
        <f t="shared" ca="1" si="137"/>
        <v>12231</v>
      </c>
      <c r="R373">
        <f t="shared" ca="1" si="142"/>
        <v>44855.427285416015</v>
      </c>
      <c r="S373">
        <f t="shared" ca="1" si="143"/>
        <v>24064.494110387383</v>
      </c>
      <c r="T373">
        <f t="shared" ca="1" si="144"/>
        <v>334259.47891868226</v>
      </c>
      <c r="U373">
        <f t="shared" ca="1" si="145"/>
        <v>203739.68174991338</v>
      </c>
      <c r="V373">
        <f t="shared" ca="1" si="146"/>
        <v>130519.79716876888</v>
      </c>
      <c r="X373">
        <f t="shared" ca="1" si="138"/>
        <v>0</v>
      </c>
      <c r="Y373">
        <f t="shared" ca="1" si="139"/>
        <v>1</v>
      </c>
    </row>
    <row r="374" spans="2:25" x14ac:dyDescent="0.35">
      <c r="B374">
        <f t="shared" ca="1" si="124"/>
        <v>2</v>
      </c>
      <c r="C374" t="str">
        <f t="shared" ca="1" si="125"/>
        <v>Woman</v>
      </c>
      <c r="D374">
        <f t="shared" ca="1" si="126"/>
        <v>36</v>
      </c>
      <c r="E374">
        <f t="shared" ca="1" si="127"/>
        <v>5</v>
      </c>
      <c r="F374" t="str">
        <f t="shared" ca="1" si="128"/>
        <v>General work</v>
      </c>
      <c r="G374">
        <f t="shared" ca="1" si="129"/>
        <v>2</v>
      </c>
      <c r="H374" t="str">
        <f t="shared" ca="1" si="130"/>
        <v>University</v>
      </c>
      <c r="I374">
        <f t="shared" ca="1" si="131"/>
        <v>2</v>
      </c>
      <c r="J374">
        <f t="shared" ca="1" si="132"/>
        <v>1</v>
      </c>
      <c r="K374">
        <f t="shared" ca="1" si="133"/>
        <v>59547</v>
      </c>
      <c r="L374">
        <f t="shared" ca="1" si="134"/>
        <v>4</v>
      </c>
      <c r="M374" t="str">
        <f t="shared" ca="1" si="135"/>
        <v>AB</v>
      </c>
      <c r="N374">
        <f t="shared" ca="1" si="140"/>
        <v>357282</v>
      </c>
      <c r="O374">
        <f t="shared" ca="1" si="136"/>
        <v>207077.84598050654</v>
      </c>
      <c r="P374">
        <f t="shared" ca="1" si="141"/>
        <v>10798.712975877223</v>
      </c>
      <c r="Q374">
        <f t="shared" ca="1" si="137"/>
        <v>4799</v>
      </c>
      <c r="R374">
        <f t="shared" ca="1" si="142"/>
        <v>42327.068866718706</v>
      </c>
      <c r="S374">
        <f t="shared" ca="1" si="143"/>
        <v>82974.189798054591</v>
      </c>
      <c r="T374">
        <f t="shared" ca="1" si="144"/>
        <v>451054.9027739318</v>
      </c>
      <c r="U374">
        <f t="shared" ca="1" si="145"/>
        <v>254203.91484722524</v>
      </c>
      <c r="V374">
        <f t="shared" ca="1" si="146"/>
        <v>196850.98792670656</v>
      </c>
      <c r="X374">
        <f t="shared" ca="1" si="138"/>
        <v>0</v>
      </c>
      <c r="Y374">
        <f t="shared" ca="1" si="139"/>
        <v>1</v>
      </c>
    </row>
    <row r="375" spans="2:25" x14ac:dyDescent="0.35">
      <c r="B375">
        <f t="shared" ca="1" si="124"/>
        <v>1</v>
      </c>
      <c r="C375" t="str">
        <f t="shared" ca="1" si="125"/>
        <v>Man</v>
      </c>
      <c r="D375">
        <f t="shared" ca="1" si="126"/>
        <v>39</v>
      </c>
      <c r="E375">
        <f t="shared" ca="1" si="127"/>
        <v>5</v>
      </c>
      <c r="F375" t="str">
        <f t="shared" ca="1" si="128"/>
        <v>General work</v>
      </c>
      <c r="G375">
        <f t="shared" ca="1" si="129"/>
        <v>5</v>
      </c>
      <c r="H375" t="str">
        <f t="shared" ca="1" si="130"/>
        <v>Other</v>
      </c>
      <c r="I375">
        <f t="shared" ca="1" si="131"/>
        <v>3</v>
      </c>
      <c r="J375">
        <f t="shared" ca="1" si="132"/>
        <v>1</v>
      </c>
      <c r="K375">
        <f t="shared" ca="1" si="133"/>
        <v>69224</v>
      </c>
      <c r="L375">
        <f t="shared" ca="1" si="134"/>
        <v>4</v>
      </c>
      <c r="M375" t="str">
        <f t="shared" ca="1" si="135"/>
        <v>AB</v>
      </c>
      <c r="N375">
        <f t="shared" ca="1" si="140"/>
        <v>346120</v>
      </c>
      <c r="O375">
        <f t="shared" ca="1" si="136"/>
        <v>176434.68677593206</v>
      </c>
      <c r="P375">
        <f t="shared" ca="1" si="141"/>
        <v>19441.890389195349</v>
      </c>
      <c r="Q375">
        <f t="shared" ca="1" si="137"/>
        <v>7802</v>
      </c>
      <c r="R375">
        <f t="shared" ca="1" si="142"/>
        <v>48483.660001466822</v>
      </c>
      <c r="S375">
        <f t="shared" ca="1" si="143"/>
        <v>101718.60183015111</v>
      </c>
      <c r="T375">
        <f t="shared" ca="1" si="144"/>
        <v>467280.49221934646</v>
      </c>
      <c r="U375">
        <f t="shared" ca="1" si="145"/>
        <v>232720.3467773989</v>
      </c>
      <c r="V375">
        <f t="shared" ca="1" si="146"/>
        <v>234560.14544194756</v>
      </c>
      <c r="X375">
        <f t="shared" ca="1" si="138"/>
        <v>0</v>
      </c>
      <c r="Y375">
        <f t="shared" ca="1" si="139"/>
        <v>1</v>
      </c>
    </row>
    <row r="376" spans="2:25" x14ac:dyDescent="0.35">
      <c r="B376">
        <f t="shared" ca="1" si="124"/>
        <v>1</v>
      </c>
      <c r="C376" t="str">
        <f t="shared" ca="1" si="125"/>
        <v>Man</v>
      </c>
      <c r="D376">
        <f t="shared" ca="1" si="126"/>
        <v>34</v>
      </c>
      <c r="E376">
        <f t="shared" ca="1" si="127"/>
        <v>6</v>
      </c>
      <c r="F376" t="str">
        <f t="shared" ca="1" si="128"/>
        <v>agricuture</v>
      </c>
      <c r="G376">
        <f t="shared" ca="1" si="129"/>
        <v>4</v>
      </c>
      <c r="H376" t="str">
        <f t="shared" ca="1" si="130"/>
        <v>College</v>
      </c>
      <c r="I376">
        <f t="shared" ca="1" si="131"/>
        <v>4</v>
      </c>
      <c r="J376">
        <f t="shared" ca="1" si="132"/>
        <v>1</v>
      </c>
      <c r="K376">
        <f t="shared" ca="1" si="133"/>
        <v>74136</v>
      </c>
      <c r="L376">
        <f t="shared" ca="1" si="134"/>
        <v>9</v>
      </c>
      <c r="M376" t="str">
        <f t="shared" ca="1" si="135"/>
        <v>QC</v>
      </c>
      <c r="N376">
        <f t="shared" ca="1" si="140"/>
        <v>444816</v>
      </c>
      <c r="O376">
        <f t="shared" ca="1" si="136"/>
        <v>234106.22246485704</v>
      </c>
      <c r="P376">
        <f t="shared" ca="1" si="141"/>
        <v>51708.453736142714</v>
      </c>
      <c r="Q376">
        <f t="shared" ca="1" si="137"/>
        <v>4680</v>
      </c>
      <c r="R376">
        <f t="shared" ca="1" si="142"/>
        <v>64970.688044936564</v>
      </c>
      <c r="S376">
        <f t="shared" ca="1" si="143"/>
        <v>81006.389980307766</v>
      </c>
      <c r="T376">
        <f t="shared" ca="1" si="144"/>
        <v>577530.8437164505</v>
      </c>
      <c r="U376">
        <f t="shared" ca="1" si="145"/>
        <v>303756.91050979361</v>
      </c>
      <c r="V376">
        <f t="shared" ca="1" si="146"/>
        <v>273773.93320665689</v>
      </c>
      <c r="X376">
        <f t="shared" ca="1" si="138"/>
        <v>1</v>
      </c>
      <c r="Y376">
        <f t="shared" ca="1" si="139"/>
        <v>0</v>
      </c>
    </row>
    <row r="377" spans="2:25" x14ac:dyDescent="0.35">
      <c r="B377">
        <f t="shared" ca="1" si="124"/>
        <v>1</v>
      </c>
      <c r="C377" t="str">
        <f t="shared" ca="1" si="125"/>
        <v>Man</v>
      </c>
      <c r="D377">
        <f t="shared" ca="1" si="126"/>
        <v>41</v>
      </c>
      <c r="E377">
        <f t="shared" ca="1" si="127"/>
        <v>1</v>
      </c>
      <c r="F377" t="str">
        <f t="shared" ca="1" si="128"/>
        <v>Health</v>
      </c>
      <c r="G377">
        <f t="shared" ca="1" si="129"/>
        <v>1</v>
      </c>
      <c r="H377" t="str">
        <f t="shared" ca="1" si="130"/>
        <v>High School</v>
      </c>
      <c r="I377">
        <f t="shared" ca="1" si="131"/>
        <v>2</v>
      </c>
      <c r="J377">
        <f t="shared" ca="1" si="132"/>
        <v>2</v>
      </c>
      <c r="K377">
        <f t="shared" ca="1" si="133"/>
        <v>26501</v>
      </c>
      <c r="L377">
        <f t="shared" ca="1" si="134"/>
        <v>4</v>
      </c>
      <c r="M377" t="str">
        <f t="shared" ca="1" si="135"/>
        <v>AB</v>
      </c>
      <c r="N377">
        <f t="shared" ca="1" si="140"/>
        <v>132505</v>
      </c>
      <c r="O377">
        <f t="shared" ca="1" si="136"/>
        <v>40853.202535369783</v>
      </c>
      <c r="P377">
        <f t="shared" ca="1" si="141"/>
        <v>25447.804297412775</v>
      </c>
      <c r="Q377">
        <f t="shared" ca="1" si="137"/>
        <v>5962</v>
      </c>
      <c r="R377">
        <f t="shared" ca="1" si="142"/>
        <v>22223.021881046192</v>
      </c>
      <c r="S377">
        <f t="shared" ca="1" si="143"/>
        <v>13245.102702595805</v>
      </c>
      <c r="T377">
        <f t="shared" ca="1" si="144"/>
        <v>171197.90700000859</v>
      </c>
      <c r="U377">
        <f t="shared" ca="1" si="145"/>
        <v>69038.224416415978</v>
      </c>
      <c r="V377">
        <f t="shared" ca="1" si="146"/>
        <v>102159.68258359261</v>
      </c>
      <c r="X377">
        <f t="shared" ca="1" si="138"/>
        <v>1</v>
      </c>
      <c r="Y377">
        <f t="shared" ca="1" si="139"/>
        <v>0</v>
      </c>
    </row>
    <row r="378" spans="2:25" x14ac:dyDescent="0.35">
      <c r="B378">
        <f t="shared" ca="1" si="124"/>
        <v>1</v>
      </c>
      <c r="C378" t="str">
        <f t="shared" ca="1" si="125"/>
        <v>Man</v>
      </c>
      <c r="D378">
        <f t="shared" ca="1" si="126"/>
        <v>32</v>
      </c>
      <c r="E378">
        <f t="shared" ca="1" si="127"/>
        <v>4</v>
      </c>
      <c r="F378" t="str">
        <f t="shared" ca="1" si="128"/>
        <v>IT</v>
      </c>
      <c r="G378">
        <f t="shared" ca="1" si="129"/>
        <v>4</v>
      </c>
      <c r="H378" t="str">
        <f t="shared" ca="1" si="130"/>
        <v>College</v>
      </c>
      <c r="I378">
        <f t="shared" ca="1" si="131"/>
        <v>1</v>
      </c>
      <c r="J378">
        <f t="shared" ca="1" si="132"/>
        <v>1</v>
      </c>
      <c r="K378">
        <f t="shared" ca="1" si="133"/>
        <v>54757</v>
      </c>
      <c r="L378">
        <f t="shared" ca="1" si="134"/>
        <v>3</v>
      </c>
      <c r="M378" t="str">
        <f t="shared" ca="1" si="135"/>
        <v>Northwest Ter</v>
      </c>
      <c r="N378">
        <f t="shared" ca="1" si="140"/>
        <v>219028</v>
      </c>
      <c r="O378">
        <f t="shared" ca="1" si="136"/>
        <v>199785.74529428498</v>
      </c>
      <c r="P378">
        <f t="shared" ca="1" si="141"/>
        <v>15550.430063514945</v>
      </c>
      <c r="Q378">
        <f t="shared" ca="1" si="137"/>
        <v>4354</v>
      </c>
      <c r="R378">
        <f t="shared" ca="1" si="142"/>
        <v>6800.683403331911</v>
      </c>
      <c r="S378">
        <f t="shared" ca="1" si="143"/>
        <v>36483.726436272525</v>
      </c>
      <c r="T378">
        <f t="shared" ca="1" si="144"/>
        <v>271062.15649978747</v>
      </c>
      <c r="U378">
        <f t="shared" ca="1" si="145"/>
        <v>210940.42869761688</v>
      </c>
      <c r="V378">
        <f t="shared" ca="1" si="146"/>
        <v>60121.727802170586</v>
      </c>
      <c r="X378">
        <f t="shared" ca="1" si="138"/>
        <v>1</v>
      </c>
      <c r="Y378">
        <f t="shared" ca="1" si="139"/>
        <v>0</v>
      </c>
    </row>
    <row r="379" spans="2:25" x14ac:dyDescent="0.35">
      <c r="B379">
        <f t="shared" ca="1" si="124"/>
        <v>1</v>
      </c>
      <c r="C379" t="str">
        <f t="shared" ca="1" si="125"/>
        <v>Man</v>
      </c>
      <c r="D379">
        <f t="shared" ca="1" si="126"/>
        <v>37</v>
      </c>
      <c r="E379">
        <f t="shared" ca="1" si="127"/>
        <v>6</v>
      </c>
      <c r="F379" t="str">
        <f t="shared" ca="1" si="128"/>
        <v>agricuture</v>
      </c>
      <c r="G379">
        <f t="shared" ca="1" si="129"/>
        <v>5</v>
      </c>
      <c r="H379" t="str">
        <f t="shared" ca="1" si="130"/>
        <v>Other</v>
      </c>
      <c r="I379">
        <f t="shared" ca="1" si="131"/>
        <v>4</v>
      </c>
      <c r="J379">
        <f t="shared" ca="1" si="132"/>
        <v>3</v>
      </c>
      <c r="K379">
        <f t="shared" ca="1" si="133"/>
        <v>57019</v>
      </c>
      <c r="L379">
        <f t="shared" ca="1" si="134"/>
        <v>1</v>
      </c>
      <c r="M379" t="str">
        <f t="shared" ca="1" si="135"/>
        <v>Yukon</v>
      </c>
      <c r="N379">
        <f t="shared" ca="1" si="140"/>
        <v>228076</v>
      </c>
      <c r="O379">
        <f t="shared" ca="1" si="136"/>
        <v>24093.788980892539</v>
      </c>
      <c r="P379">
        <f t="shared" ca="1" si="141"/>
        <v>131120.55113605713</v>
      </c>
      <c r="Q379">
        <f t="shared" ca="1" si="137"/>
        <v>71442</v>
      </c>
      <c r="R379">
        <f t="shared" ca="1" si="142"/>
        <v>47087.152140436701</v>
      </c>
      <c r="S379">
        <f t="shared" ca="1" si="143"/>
        <v>44804.183218591854</v>
      </c>
      <c r="T379">
        <f t="shared" ca="1" si="144"/>
        <v>404000.73435464897</v>
      </c>
      <c r="U379">
        <f t="shared" ca="1" si="145"/>
        <v>142622.94112132923</v>
      </c>
      <c r="V379">
        <f t="shared" ca="1" si="146"/>
        <v>261377.79323331974</v>
      </c>
      <c r="X379">
        <f t="shared" ca="1" si="138"/>
        <v>1</v>
      </c>
      <c r="Y379">
        <f t="shared" ca="1" si="139"/>
        <v>0</v>
      </c>
    </row>
    <row r="380" spans="2:25" x14ac:dyDescent="0.35">
      <c r="B380">
        <f t="shared" ca="1" si="124"/>
        <v>1</v>
      </c>
      <c r="C380" t="str">
        <f t="shared" ca="1" si="125"/>
        <v>Man</v>
      </c>
      <c r="D380">
        <f t="shared" ca="1" si="126"/>
        <v>32</v>
      </c>
      <c r="E380">
        <f t="shared" ca="1" si="127"/>
        <v>1</v>
      </c>
      <c r="F380" t="str">
        <f t="shared" ca="1" si="128"/>
        <v>Health</v>
      </c>
      <c r="G380">
        <f t="shared" ca="1" si="129"/>
        <v>2</v>
      </c>
      <c r="H380" t="str">
        <f t="shared" ca="1" si="130"/>
        <v>University</v>
      </c>
      <c r="I380">
        <f t="shared" ca="1" si="131"/>
        <v>1</v>
      </c>
      <c r="J380">
        <f t="shared" ca="1" si="132"/>
        <v>1</v>
      </c>
      <c r="K380">
        <f t="shared" ca="1" si="133"/>
        <v>64668</v>
      </c>
      <c r="L380">
        <f t="shared" ca="1" si="134"/>
        <v>3</v>
      </c>
      <c r="M380" t="str">
        <f t="shared" ca="1" si="135"/>
        <v>Northwest Ter</v>
      </c>
      <c r="N380">
        <f t="shared" ca="1" si="140"/>
        <v>323340</v>
      </c>
      <c r="O380">
        <f t="shared" ca="1" si="136"/>
        <v>249938.77459000368</v>
      </c>
      <c r="P380">
        <f t="shared" ca="1" si="141"/>
        <v>8931.2631960243853</v>
      </c>
      <c r="Q380">
        <f t="shared" ca="1" si="137"/>
        <v>1061</v>
      </c>
      <c r="R380">
        <f t="shared" ca="1" si="142"/>
        <v>30203.935771909466</v>
      </c>
      <c r="S380">
        <f t="shared" ca="1" si="143"/>
        <v>61254.311001963841</v>
      </c>
      <c r="T380">
        <f t="shared" ca="1" si="144"/>
        <v>393525.57419798826</v>
      </c>
      <c r="U380">
        <f t="shared" ca="1" si="145"/>
        <v>281203.71036191314</v>
      </c>
      <c r="V380">
        <f t="shared" ca="1" si="146"/>
        <v>112321.86383607512</v>
      </c>
      <c r="X380">
        <f t="shared" ca="1" si="138"/>
        <v>1</v>
      </c>
      <c r="Y380">
        <f t="shared" ca="1" si="139"/>
        <v>0</v>
      </c>
    </row>
    <row r="381" spans="2:25" x14ac:dyDescent="0.35">
      <c r="B381">
        <f t="shared" ca="1" si="124"/>
        <v>2</v>
      </c>
      <c r="C381" t="str">
        <f t="shared" ca="1" si="125"/>
        <v>Woman</v>
      </c>
      <c r="D381">
        <f t="shared" ca="1" si="126"/>
        <v>43</v>
      </c>
      <c r="E381">
        <f t="shared" ca="1" si="127"/>
        <v>3</v>
      </c>
      <c r="F381" t="str">
        <f t="shared" ca="1" si="128"/>
        <v>Teaching</v>
      </c>
      <c r="G381">
        <f t="shared" ca="1" si="129"/>
        <v>5</v>
      </c>
      <c r="H381" t="str">
        <f t="shared" ca="1" si="130"/>
        <v>Other</v>
      </c>
      <c r="I381">
        <f t="shared" ca="1" si="131"/>
        <v>1</v>
      </c>
      <c r="J381">
        <f t="shared" ca="1" si="132"/>
        <v>2</v>
      </c>
      <c r="K381">
        <f t="shared" ca="1" si="133"/>
        <v>58446</v>
      </c>
      <c r="L381">
        <f t="shared" ca="1" si="134"/>
        <v>6</v>
      </c>
      <c r="M381" t="str">
        <f t="shared" ca="1" si="135"/>
        <v>SA</v>
      </c>
      <c r="N381">
        <f t="shared" ca="1" si="140"/>
        <v>175338</v>
      </c>
      <c r="O381">
        <f t="shared" ca="1" si="136"/>
        <v>168598.88202857823</v>
      </c>
      <c r="P381">
        <f t="shared" ca="1" si="141"/>
        <v>49564.396242298564</v>
      </c>
      <c r="Q381">
        <f t="shared" ca="1" si="137"/>
        <v>25910</v>
      </c>
      <c r="R381">
        <f t="shared" ca="1" si="142"/>
        <v>41007.060565113607</v>
      </c>
      <c r="S381">
        <f t="shared" ca="1" si="143"/>
        <v>73896.120499170502</v>
      </c>
      <c r="T381">
        <f t="shared" ca="1" si="144"/>
        <v>298798.51674146904</v>
      </c>
      <c r="U381">
        <f t="shared" ca="1" si="145"/>
        <v>235515.94259369184</v>
      </c>
      <c r="V381">
        <f t="shared" ca="1" si="146"/>
        <v>63282.574147777195</v>
      </c>
      <c r="X381">
        <f t="shared" ca="1" si="138"/>
        <v>1</v>
      </c>
      <c r="Y381">
        <f t="shared" ca="1" si="139"/>
        <v>0</v>
      </c>
    </row>
    <row r="382" spans="2:25" x14ac:dyDescent="0.35">
      <c r="B382">
        <f t="shared" ca="1" si="124"/>
        <v>2</v>
      </c>
      <c r="C382" t="str">
        <f t="shared" ca="1" si="125"/>
        <v>Woman</v>
      </c>
      <c r="D382">
        <f t="shared" ca="1" si="126"/>
        <v>36</v>
      </c>
      <c r="E382">
        <f t="shared" ca="1" si="127"/>
        <v>5</v>
      </c>
      <c r="F382" t="str">
        <f t="shared" ca="1" si="128"/>
        <v>General work</v>
      </c>
      <c r="G382">
        <f t="shared" ca="1" si="129"/>
        <v>1</v>
      </c>
      <c r="H382" t="str">
        <f t="shared" ca="1" si="130"/>
        <v>High School</v>
      </c>
      <c r="I382">
        <f t="shared" ca="1" si="131"/>
        <v>1</v>
      </c>
      <c r="J382">
        <f t="shared" ca="1" si="132"/>
        <v>1</v>
      </c>
      <c r="K382">
        <f t="shared" ca="1" si="133"/>
        <v>50972</v>
      </c>
      <c r="L382">
        <f t="shared" ca="1" si="134"/>
        <v>11</v>
      </c>
      <c r="M382" t="str">
        <f t="shared" ca="1" si="135"/>
        <v>NB</v>
      </c>
      <c r="N382">
        <f t="shared" ca="1" si="140"/>
        <v>203888</v>
      </c>
      <c r="O382">
        <f t="shared" ca="1" si="136"/>
        <v>187860.67119814848</v>
      </c>
      <c r="P382">
        <f t="shared" ca="1" si="141"/>
        <v>50755.716971953734</v>
      </c>
      <c r="Q382">
        <f t="shared" ca="1" si="137"/>
        <v>25942</v>
      </c>
      <c r="R382">
        <f t="shared" ca="1" si="142"/>
        <v>12849.196605166071</v>
      </c>
      <c r="S382">
        <f t="shared" ca="1" si="143"/>
        <v>37850.781390675555</v>
      </c>
      <c r="T382">
        <f t="shared" ca="1" si="144"/>
        <v>292494.49836262933</v>
      </c>
      <c r="U382">
        <f t="shared" ca="1" si="145"/>
        <v>226651.86780331456</v>
      </c>
      <c r="V382">
        <f t="shared" ca="1" si="146"/>
        <v>65842.63055931477</v>
      </c>
      <c r="X382">
        <f t="shared" ca="1" si="138"/>
        <v>0</v>
      </c>
      <c r="Y382">
        <f t="shared" ca="1" si="139"/>
        <v>1</v>
      </c>
    </row>
    <row r="383" spans="2:25" x14ac:dyDescent="0.35">
      <c r="B383">
        <f t="shared" ca="1" si="124"/>
        <v>1</v>
      </c>
      <c r="C383" t="str">
        <f t="shared" ca="1" si="125"/>
        <v>Man</v>
      </c>
      <c r="D383">
        <f t="shared" ca="1" si="126"/>
        <v>42</v>
      </c>
      <c r="E383">
        <f t="shared" ca="1" si="127"/>
        <v>4</v>
      </c>
      <c r="F383" t="str">
        <f t="shared" ca="1" si="128"/>
        <v>IT</v>
      </c>
      <c r="G383">
        <f t="shared" ca="1" si="129"/>
        <v>1</v>
      </c>
      <c r="H383" t="str">
        <f t="shared" ca="1" si="130"/>
        <v>High School</v>
      </c>
      <c r="I383">
        <f t="shared" ca="1" si="131"/>
        <v>3</v>
      </c>
      <c r="J383">
        <f t="shared" ca="1" si="132"/>
        <v>2</v>
      </c>
      <c r="K383">
        <f t="shared" ca="1" si="133"/>
        <v>28520</v>
      </c>
      <c r="L383">
        <f t="shared" ca="1" si="134"/>
        <v>1</v>
      </c>
      <c r="M383" t="str">
        <f t="shared" ca="1" si="135"/>
        <v>Yukon</v>
      </c>
      <c r="N383">
        <f t="shared" ca="1" si="140"/>
        <v>142600</v>
      </c>
      <c r="O383">
        <f t="shared" ca="1" si="136"/>
        <v>98394.572426929924</v>
      </c>
      <c r="P383">
        <f t="shared" ca="1" si="141"/>
        <v>17015.13788558263</v>
      </c>
      <c r="Q383">
        <f t="shared" ca="1" si="137"/>
        <v>10870</v>
      </c>
      <c r="R383">
        <f t="shared" ca="1" si="142"/>
        <v>15751.358935673785</v>
      </c>
      <c r="S383">
        <f t="shared" ca="1" si="143"/>
        <v>11599.271589875001</v>
      </c>
      <c r="T383">
        <f t="shared" ca="1" si="144"/>
        <v>171214.40947545762</v>
      </c>
      <c r="U383">
        <f t="shared" ca="1" si="145"/>
        <v>125015.9313626037</v>
      </c>
      <c r="V383">
        <f t="shared" ca="1" si="146"/>
        <v>46198.478112853918</v>
      </c>
      <c r="X383">
        <f t="shared" ca="1" si="138"/>
        <v>0</v>
      </c>
      <c r="Y383">
        <f t="shared" ca="1" si="139"/>
        <v>1</v>
      </c>
    </row>
    <row r="384" spans="2:25" x14ac:dyDescent="0.35">
      <c r="B384">
        <f t="shared" ca="1" si="124"/>
        <v>1</v>
      </c>
      <c r="C384" t="str">
        <f t="shared" ca="1" si="125"/>
        <v>Man</v>
      </c>
      <c r="D384">
        <f t="shared" ca="1" si="126"/>
        <v>35</v>
      </c>
      <c r="E384">
        <f t="shared" ca="1" si="127"/>
        <v>5</v>
      </c>
      <c r="F384" t="str">
        <f t="shared" ca="1" si="128"/>
        <v>General work</v>
      </c>
      <c r="G384">
        <f t="shared" ca="1" si="129"/>
        <v>3</v>
      </c>
      <c r="H384" t="str">
        <f t="shared" ca="1" si="130"/>
        <v>Technical</v>
      </c>
      <c r="I384">
        <f t="shared" ca="1" si="131"/>
        <v>3</v>
      </c>
      <c r="J384">
        <f t="shared" ca="1" si="132"/>
        <v>3</v>
      </c>
      <c r="K384">
        <f t="shared" ca="1" si="133"/>
        <v>37603</v>
      </c>
      <c r="L384">
        <f t="shared" ca="1" si="134"/>
        <v>7</v>
      </c>
      <c r="M384" t="str">
        <f t="shared" ca="1" si="135"/>
        <v>MA</v>
      </c>
      <c r="N384">
        <f t="shared" ca="1" si="140"/>
        <v>112809</v>
      </c>
      <c r="O384">
        <f t="shared" ca="1" si="136"/>
        <v>103086.43710220618</v>
      </c>
      <c r="P384">
        <f t="shared" ca="1" si="141"/>
        <v>17244.537321405529</v>
      </c>
      <c r="Q384">
        <f t="shared" ca="1" si="137"/>
        <v>17093</v>
      </c>
      <c r="R384">
        <f t="shared" ca="1" si="142"/>
        <v>26419.603969229964</v>
      </c>
      <c r="S384">
        <f t="shared" ca="1" si="143"/>
        <v>10941.126639131993</v>
      </c>
      <c r="T384">
        <f t="shared" ca="1" si="144"/>
        <v>140994.66396053752</v>
      </c>
      <c r="U384">
        <f t="shared" ca="1" si="145"/>
        <v>146599.04107143614</v>
      </c>
      <c r="V384">
        <f t="shared" ca="1" si="146"/>
        <v>-5604.3771108986111</v>
      </c>
      <c r="X384">
        <f t="shared" ca="1" si="138"/>
        <v>1</v>
      </c>
      <c r="Y384">
        <f t="shared" ca="1" si="139"/>
        <v>0</v>
      </c>
    </row>
    <row r="385" spans="2:25" x14ac:dyDescent="0.35">
      <c r="B385">
        <f t="shared" ca="1" si="124"/>
        <v>1</v>
      </c>
      <c r="C385" t="str">
        <f t="shared" ca="1" si="125"/>
        <v>Man</v>
      </c>
      <c r="D385">
        <f t="shared" ca="1" si="126"/>
        <v>26</v>
      </c>
      <c r="E385">
        <f t="shared" ca="1" si="127"/>
        <v>1</v>
      </c>
      <c r="F385" t="str">
        <f t="shared" ca="1" si="128"/>
        <v>Health</v>
      </c>
      <c r="G385">
        <f t="shared" ca="1" si="129"/>
        <v>3</v>
      </c>
      <c r="H385" t="str">
        <f t="shared" ca="1" si="130"/>
        <v>Technical</v>
      </c>
      <c r="I385">
        <f t="shared" ca="1" si="131"/>
        <v>4</v>
      </c>
      <c r="J385">
        <f t="shared" ca="1" si="132"/>
        <v>3</v>
      </c>
      <c r="K385">
        <f t="shared" ca="1" si="133"/>
        <v>25327</v>
      </c>
      <c r="L385">
        <f t="shared" ca="1" si="134"/>
        <v>8</v>
      </c>
      <c r="M385" t="str">
        <f t="shared" ca="1" si="135"/>
        <v>ON</v>
      </c>
      <c r="N385">
        <f t="shared" ca="1" si="140"/>
        <v>151962</v>
      </c>
      <c r="O385">
        <f t="shared" ca="1" si="136"/>
        <v>65512.380190291238</v>
      </c>
      <c r="P385">
        <f t="shared" ca="1" si="141"/>
        <v>72785.526551026647</v>
      </c>
      <c r="Q385">
        <f t="shared" ca="1" si="137"/>
        <v>39347</v>
      </c>
      <c r="R385">
        <f t="shared" ca="1" si="142"/>
        <v>9267.314476963269</v>
      </c>
      <c r="S385">
        <f t="shared" ca="1" si="143"/>
        <v>25426.232383942963</v>
      </c>
      <c r="T385">
        <f t="shared" ca="1" si="144"/>
        <v>250173.75893496961</v>
      </c>
      <c r="U385">
        <f t="shared" ca="1" si="145"/>
        <v>114126.6946672545</v>
      </c>
      <c r="V385">
        <f t="shared" ca="1" si="146"/>
        <v>136047.06426771509</v>
      </c>
      <c r="X385">
        <f t="shared" ca="1" si="138"/>
        <v>1</v>
      </c>
      <c r="Y385">
        <f t="shared" ca="1" si="139"/>
        <v>0</v>
      </c>
    </row>
    <row r="386" spans="2:25" x14ac:dyDescent="0.35">
      <c r="B386">
        <f t="shared" ca="1" si="124"/>
        <v>2</v>
      </c>
      <c r="C386" t="str">
        <f t="shared" ca="1" si="125"/>
        <v>Woman</v>
      </c>
      <c r="D386">
        <f t="shared" ca="1" si="126"/>
        <v>32</v>
      </c>
      <c r="E386">
        <f t="shared" ca="1" si="127"/>
        <v>2</v>
      </c>
      <c r="F386" t="str">
        <f t="shared" ca="1" si="128"/>
        <v>Construction</v>
      </c>
      <c r="G386">
        <f t="shared" ca="1" si="129"/>
        <v>3</v>
      </c>
      <c r="H386" t="str">
        <f t="shared" ca="1" si="130"/>
        <v>Technical</v>
      </c>
      <c r="I386">
        <f t="shared" ca="1" si="131"/>
        <v>1</v>
      </c>
      <c r="J386">
        <f t="shared" ca="1" si="132"/>
        <v>2</v>
      </c>
      <c r="K386">
        <f t="shared" ca="1" si="133"/>
        <v>60183</v>
      </c>
      <c r="L386">
        <f t="shared" ca="1" si="134"/>
        <v>11</v>
      </c>
      <c r="M386" t="str">
        <f t="shared" ca="1" si="135"/>
        <v>NB</v>
      </c>
      <c r="N386">
        <f t="shared" ca="1" si="140"/>
        <v>300915</v>
      </c>
      <c r="O386">
        <f t="shared" ca="1" si="136"/>
        <v>159013.70906374528</v>
      </c>
      <c r="P386">
        <f t="shared" ca="1" si="141"/>
        <v>3026.369326647944</v>
      </c>
      <c r="Q386">
        <f t="shared" ca="1" si="137"/>
        <v>2864</v>
      </c>
      <c r="R386">
        <f t="shared" ca="1" si="142"/>
        <v>2805.6615719754432</v>
      </c>
      <c r="S386">
        <f t="shared" ca="1" si="143"/>
        <v>17411.825235509408</v>
      </c>
      <c r="T386">
        <f t="shared" ca="1" si="144"/>
        <v>321353.19456215738</v>
      </c>
      <c r="U386">
        <f t="shared" ca="1" si="145"/>
        <v>164683.37063572073</v>
      </c>
      <c r="V386">
        <f t="shared" ca="1" si="146"/>
        <v>156669.82392643666</v>
      </c>
      <c r="X386">
        <f t="shared" ca="1" si="138"/>
        <v>1</v>
      </c>
      <c r="Y386">
        <f t="shared" ca="1" si="139"/>
        <v>0</v>
      </c>
    </row>
    <row r="387" spans="2:25" x14ac:dyDescent="0.35">
      <c r="B387">
        <f t="shared" ca="1" si="124"/>
        <v>1</v>
      </c>
      <c r="C387" t="str">
        <f t="shared" ca="1" si="125"/>
        <v>Man</v>
      </c>
      <c r="D387">
        <f t="shared" ca="1" si="126"/>
        <v>44</v>
      </c>
      <c r="E387">
        <f t="shared" ca="1" si="127"/>
        <v>2</v>
      </c>
      <c r="F387" t="str">
        <f t="shared" ca="1" si="128"/>
        <v>Construction</v>
      </c>
      <c r="G387">
        <f t="shared" ca="1" si="129"/>
        <v>3</v>
      </c>
      <c r="H387" t="str">
        <f t="shared" ca="1" si="130"/>
        <v>Technical</v>
      </c>
      <c r="I387">
        <f t="shared" ca="1" si="131"/>
        <v>2</v>
      </c>
      <c r="J387">
        <f t="shared" ca="1" si="132"/>
        <v>1</v>
      </c>
      <c r="K387">
        <f t="shared" ca="1" si="133"/>
        <v>54735</v>
      </c>
      <c r="L387">
        <f t="shared" ca="1" si="134"/>
        <v>7</v>
      </c>
      <c r="M387" t="str">
        <f t="shared" ca="1" si="135"/>
        <v>MA</v>
      </c>
      <c r="N387">
        <f t="shared" ca="1" si="140"/>
        <v>164205</v>
      </c>
      <c r="O387">
        <f t="shared" ca="1" si="136"/>
        <v>5097.858355797639</v>
      </c>
      <c r="P387">
        <f t="shared" ca="1" si="141"/>
        <v>42223.937010328373</v>
      </c>
      <c r="Q387">
        <f t="shared" ca="1" si="137"/>
        <v>20740</v>
      </c>
      <c r="R387">
        <f t="shared" ca="1" si="142"/>
        <v>29387.631250050104</v>
      </c>
      <c r="S387">
        <f t="shared" ca="1" si="143"/>
        <v>6576.2279621833914</v>
      </c>
      <c r="T387">
        <f t="shared" ca="1" si="144"/>
        <v>213005.16497251176</v>
      </c>
      <c r="U387">
        <f t="shared" ca="1" si="145"/>
        <v>55225.489605847746</v>
      </c>
      <c r="V387">
        <f t="shared" ca="1" si="146"/>
        <v>157779.67536666401</v>
      </c>
      <c r="X387">
        <f t="shared" ca="1" si="138"/>
        <v>0</v>
      </c>
      <c r="Y387">
        <f t="shared" ca="1" si="139"/>
        <v>1</v>
      </c>
    </row>
    <row r="388" spans="2:25" x14ac:dyDescent="0.35">
      <c r="B388">
        <f t="shared" ca="1" si="124"/>
        <v>2</v>
      </c>
      <c r="C388" t="str">
        <f t="shared" ca="1" si="125"/>
        <v>Woman</v>
      </c>
      <c r="D388">
        <f t="shared" ca="1" si="126"/>
        <v>38</v>
      </c>
      <c r="E388">
        <f t="shared" ca="1" si="127"/>
        <v>4</v>
      </c>
      <c r="F388" t="str">
        <f t="shared" ca="1" si="128"/>
        <v>IT</v>
      </c>
      <c r="G388">
        <f t="shared" ca="1" si="129"/>
        <v>4</v>
      </c>
      <c r="H388" t="str">
        <f t="shared" ca="1" si="130"/>
        <v>College</v>
      </c>
      <c r="I388">
        <f t="shared" ca="1" si="131"/>
        <v>2</v>
      </c>
      <c r="J388">
        <f t="shared" ca="1" si="132"/>
        <v>1</v>
      </c>
      <c r="K388">
        <f t="shared" ca="1" si="133"/>
        <v>81453</v>
      </c>
      <c r="L388">
        <f t="shared" ca="1" si="134"/>
        <v>9</v>
      </c>
      <c r="M388" t="str">
        <f t="shared" ca="1" si="135"/>
        <v>QC</v>
      </c>
      <c r="N388">
        <f t="shared" ca="1" si="140"/>
        <v>488718</v>
      </c>
      <c r="O388">
        <f t="shared" ca="1" si="136"/>
        <v>182751.93408013612</v>
      </c>
      <c r="P388">
        <f t="shared" ca="1" si="141"/>
        <v>75143.497853713314</v>
      </c>
      <c r="Q388">
        <f t="shared" ca="1" si="137"/>
        <v>40010</v>
      </c>
      <c r="R388">
        <f t="shared" ca="1" si="142"/>
        <v>16678.687463667164</v>
      </c>
      <c r="S388">
        <f t="shared" ca="1" si="143"/>
        <v>23904.319547605839</v>
      </c>
      <c r="T388">
        <f t="shared" ca="1" si="144"/>
        <v>587765.81740131916</v>
      </c>
      <c r="U388">
        <f t="shared" ca="1" si="145"/>
        <v>239440.62154380328</v>
      </c>
      <c r="V388">
        <f t="shared" ca="1" si="146"/>
        <v>348325.19585751591</v>
      </c>
      <c r="X388">
        <f t="shared" ca="1" si="138"/>
        <v>1</v>
      </c>
      <c r="Y388">
        <f t="shared" ca="1" si="139"/>
        <v>0</v>
      </c>
    </row>
    <row r="389" spans="2:25" x14ac:dyDescent="0.35">
      <c r="B389">
        <f t="shared" ref="B389:B452" ca="1" si="147">RANDBETWEEN(1,2)</f>
        <v>1</v>
      </c>
      <c r="C389" t="str">
        <f t="shared" ref="C389:C452" ca="1" si="148">IF(B389=1,"Man", "Woman")</f>
        <v>Man</v>
      </c>
      <c r="D389">
        <f t="shared" ref="D389:D452" ca="1" si="149">RANDBETWEEN(25,45)</f>
        <v>35</v>
      </c>
      <c r="E389">
        <f t="shared" ref="E389:E452" ca="1" si="150">RANDBETWEEN(1,6)</f>
        <v>5</v>
      </c>
      <c r="F389" t="str">
        <f t="shared" ref="F389:F452" ca="1" si="151">VLOOKUP(E389,$AA$4:$AB$9,2)</f>
        <v>General work</v>
      </c>
      <c r="G389">
        <f t="shared" ref="G389:G452" ca="1" si="152">RANDBETWEEN(1,5)</f>
        <v>3</v>
      </c>
      <c r="H389" t="str">
        <f t="shared" ref="H389:H452" ca="1" si="153">VLOOKUP(G389,$AA$11:$AB$15,2)</f>
        <v>Technical</v>
      </c>
      <c r="I389">
        <f t="shared" ref="I389:I452" ca="1" si="154">RANDBETWEEN(1,4)</f>
        <v>2</v>
      </c>
      <c r="J389">
        <f t="shared" ref="J389:J452" ca="1" si="155">RANDBETWEEN(1,3)</f>
        <v>3</v>
      </c>
      <c r="K389">
        <f t="shared" ref="K389:K452" ca="1" si="156">RANDBETWEEN(25000,90000)</f>
        <v>41003</v>
      </c>
      <c r="L389">
        <f t="shared" ref="L389:L452" ca="1" si="157">RANDBETWEEN(1,13)</f>
        <v>4</v>
      </c>
      <c r="M389" t="str">
        <f t="shared" ref="M389:M452" ca="1" si="158">VLOOKUP(L389,$AA$17:$AB$29,2)</f>
        <v>AB</v>
      </c>
      <c r="N389">
        <f t="shared" ca="1" si="140"/>
        <v>164012</v>
      </c>
      <c r="O389">
        <f t="shared" ref="O389:O452" ca="1" si="159">RAND()*N389</f>
        <v>153392.96048798761</v>
      </c>
      <c r="P389">
        <f t="shared" ca="1" si="141"/>
        <v>17755.35088347473</v>
      </c>
      <c r="Q389">
        <f t="shared" ref="Q389:Q452" ca="1" si="160">RANDBETWEEN(0,P389)</f>
        <v>12647</v>
      </c>
      <c r="R389">
        <f t="shared" ca="1" si="142"/>
        <v>3281.0298858294946</v>
      </c>
      <c r="S389">
        <f t="shared" ca="1" si="143"/>
        <v>17377.093510510807</v>
      </c>
      <c r="T389">
        <f t="shared" ca="1" si="144"/>
        <v>199144.44439398553</v>
      </c>
      <c r="U389">
        <f t="shared" ca="1" si="145"/>
        <v>169320.9903738171</v>
      </c>
      <c r="V389">
        <f t="shared" ca="1" si="146"/>
        <v>29823.454020168429</v>
      </c>
      <c r="X389">
        <f t="shared" ca="1" si="138"/>
        <v>0</v>
      </c>
      <c r="Y389">
        <f t="shared" ca="1" si="139"/>
        <v>1</v>
      </c>
    </row>
    <row r="390" spans="2:25" x14ac:dyDescent="0.35">
      <c r="B390">
        <f t="shared" ca="1" si="147"/>
        <v>1</v>
      </c>
      <c r="C390" t="str">
        <f t="shared" ca="1" si="148"/>
        <v>Man</v>
      </c>
      <c r="D390">
        <f t="shared" ca="1" si="149"/>
        <v>35</v>
      </c>
      <c r="E390">
        <f t="shared" ca="1" si="150"/>
        <v>6</v>
      </c>
      <c r="F390" t="str">
        <f t="shared" ca="1" si="151"/>
        <v>agricuture</v>
      </c>
      <c r="G390">
        <f t="shared" ca="1" si="152"/>
        <v>5</v>
      </c>
      <c r="H390" t="str">
        <f t="shared" ca="1" si="153"/>
        <v>Other</v>
      </c>
      <c r="I390">
        <f t="shared" ca="1" si="154"/>
        <v>1</v>
      </c>
      <c r="J390">
        <f t="shared" ca="1" si="155"/>
        <v>1</v>
      </c>
      <c r="K390">
        <f t="shared" ca="1" si="156"/>
        <v>55217</v>
      </c>
      <c r="L390">
        <f t="shared" ca="1" si="157"/>
        <v>11</v>
      </c>
      <c r="M390" t="str">
        <f t="shared" ca="1" si="158"/>
        <v>NB</v>
      </c>
      <c r="N390">
        <f t="shared" ca="1" si="140"/>
        <v>165651</v>
      </c>
      <c r="O390">
        <f t="shared" ca="1" si="159"/>
        <v>158909.04763910078</v>
      </c>
      <c r="P390">
        <f t="shared" ca="1" si="141"/>
        <v>39533.015906763816</v>
      </c>
      <c r="Q390">
        <f t="shared" ca="1" si="160"/>
        <v>30454</v>
      </c>
      <c r="R390">
        <f t="shared" ca="1" si="142"/>
        <v>43631.486004532017</v>
      </c>
      <c r="S390">
        <f t="shared" ca="1" si="143"/>
        <v>55855.713473340234</v>
      </c>
      <c r="T390">
        <f t="shared" ca="1" si="144"/>
        <v>261039.72938010405</v>
      </c>
      <c r="U390">
        <f t="shared" ca="1" si="145"/>
        <v>232994.53364363281</v>
      </c>
      <c r="V390">
        <f t="shared" ca="1" si="146"/>
        <v>28045.195736471243</v>
      </c>
      <c r="X390">
        <f t="shared" ca="1" si="138"/>
        <v>1</v>
      </c>
      <c r="Y390">
        <f t="shared" ca="1" si="139"/>
        <v>0</v>
      </c>
    </row>
    <row r="391" spans="2:25" x14ac:dyDescent="0.35">
      <c r="B391">
        <f t="shared" ca="1" si="147"/>
        <v>1</v>
      </c>
      <c r="C391" t="str">
        <f t="shared" ca="1" si="148"/>
        <v>Man</v>
      </c>
      <c r="D391">
        <f t="shared" ca="1" si="149"/>
        <v>28</v>
      </c>
      <c r="E391">
        <f t="shared" ca="1" si="150"/>
        <v>3</v>
      </c>
      <c r="F391" t="str">
        <f t="shared" ca="1" si="151"/>
        <v>Teaching</v>
      </c>
      <c r="G391">
        <f t="shared" ca="1" si="152"/>
        <v>1</v>
      </c>
      <c r="H391" t="str">
        <f t="shared" ca="1" si="153"/>
        <v>High School</v>
      </c>
      <c r="I391">
        <f t="shared" ca="1" si="154"/>
        <v>4</v>
      </c>
      <c r="J391">
        <f t="shared" ca="1" si="155"/>
        <v>2</v>
      </c>
      <c r="K391">
        <f t="shared" ca="1" si="156"/>
        <v>74253</v>
      </c>
      <c r="L391">
        <f t="shared" ca="1" si="157"/>
        <v>1</v>
      </c>
      <c r="M391" t="str">
        <f t="shared" ca="1" si="158"/>
        <v>Yukon</v>
      </c>
      <c r="N391">
        <f t="shared" ca="1" si="140"/>
        <v>222759</v>
      </c>
      <c r="O391">
        <f t="shared" ca="1" si="159"/>
        <v>128960.45027994341</v>
      </c>
      <c r="P391">
        <f t="shared" ca="1" si="141"/>
        <v>37542.419779981501</v>
      </c>
      <c r="Q391">
        <f t="shared" ca="1" si="160"/>
        <v>2398</v>
      </c>
      <c r="R391">
        <f t="shared" ca="1" si="142"/>
        <v>54815.861149557568</v>
      </c>
      <c r="S391">
        <f t="shared" ca="1" si="143"/>
        <v>34099.529374939491</v>
      </c>
      <c r="T391">
        <f t="shared" ca="1" si="144"/>
        <v>294400.94915492099</v>
      </c>
      <c r="U391">
        <f t="shared" ca="1" si="145"/>
        <v>186174.31142950099</v>
      </c>
      <c r="V391">
        <f t="shared" ca="1" si="146"/>
        <v>108226.63772542001</v>
      </c>
      <c r="X391">
        <f t="shared" ca="1" si="138"/>
        <v>1</v>
      </c>
      <c r="Y391">
        <f t="shared" ca="1" si="139"/>
        <v>0</v>
      </c>
    </row>
    <row r="392" spans="2:25" x14ac:dyDescent="0.35">
      <c r="B392">
        <f t="shared" ca="1" si="147"/>
        <v>1</v>
      </c>
      <c r="C392" t="str">
        <f t="shared" ca="1" si="148"/>
        <v>Man</v>
      </c>
      <c r="D392">
        <f t="shared" ca="1" si="149"/>
        <v>43</v>
      </c>
      <c r="E392">
        <f t="shared" ca="1" si="150"/>
        <v>3</v>
      </c>
      <c r="F392" t="str">
        <f t="shared" ca="1" si="151"/>
        <v>Teaching</v>
      </c>
      <c r="G392">
        <f t="shared" ca="1" si="152"/>
        <v>1</v>
      </c>
      <c r="H392" t="str">
        <f t="shared" ca="1" si="153"/>
        <v>High School</v>
      </c>
      <c r="I392">
        <f t="shared" ca="1" si="154"/>
        <v>4</v>
      </c>
      <c r="J392">
        <f t="shared" ca="1" si="155"/>
        <v>1</v>
      </c>
      <c r="K392">
        <f t="shared" ca="1" si="156"/>
        <v>66180</v>
      </c>
      <c r="L392">
        <f t="shared" ca="1" si="157"/>
        <v>13</v>
      </c>
      <c r="M392" t="str">
        <f t="shared" ca="1" si="158"/>
        <v>NS</v>
      </c>
      <c r="N392">
        <f t="shared" ca="1" si="140"/>
        <v>264720</v>
      </c>
      <c r="O392">
        <f t="shared" ca="1" si="159"/>
        <v>29177.175705758582</v>
      </c>
      <c r="P392">
        <f t="shared" ca="1" si="141"/>
        <v>61015.809553780266</v>
      </c>
      <c r="Q392">
        <f t="shared" ca="1" si="160"/>
        <v>47545</v>
      </c>
      <c r="R392">
        <f t="shared" ca="1" si="142"/>
        <v>521.67094701836709</v>
      </c>
      <c r="S392">
        <f t="shared" ca="1" si="143"/>
        <v>46181.289496705933</v>
      </c>
      <c r="T392">
        <f t="shared" ca="1" si="144"/>
        <v>371917.09905048617</v>
      </c>
      <c r="U392">
        <f t="shared" ca="1" si="145"/>
        <v>77243.846652776949</v>
      </c>
      <c r="V392">
        <f t="shared" ca="1" si="146"/>
        <v>294673.25239770924</v>
      </c>
      <c r="X392">
        <f t="shared" ca="1" si="138"/>
        <v>1</v>
      </c>
      <c r="Y392">
        <f t="shared" ca="1" si="139"/>
        <v>0</v>
      </c>
    </row>
    <row r="393" spans="2:25" x14ac:dyDescent="0.35">
      <c r="B393">
        <f t="shared" ca="1" si="147"/>
        <v>1</v>
      </c>
      <c r="C393" t="str">
        <f t="shared" ca="1" si="148"/>
        <v>Man</v>
      </c>
      <c r="D393">
        <f t="shared" ca="1" si="149"/>
        <v>30</v>
      </c>
      <c r="E393">
        <f t="shared" ca="1" si="150"/>
        <v>6</v>
      </c>
      <c r="F393" t="str">
        <f t="shared" ca="1" si="151"/>
        <v>agricuture</v>
      </c>
      <c r="G393">
        <f t="shared" ca="1" si="152"/>
        <v>3</v>
      </c>
      <c r="H393" t="str">
        <f t="shared" ca="1" si="153"/>
        <v>Technical</v>
      </c>
      <c r="I393">
        <f t="shared" ca="1" si="154"/>
        <v>2</v>
      </c>
      <c r="J393">
        <f t="shared" ca="1" si="155"/>
        <v>2</v>
      </c>
      <c r="K393">
        <f t="shared" ca="1" si="156"/>
        <v>64025</v>
      </c>
      <c r="L393">
        <f t="shared" ca="1" si="157"/>
        <v>8</v>
      </c>
      <c r="M393" t="str">
        <f t="shared" ca="1" si="158"/>
        <v>ON</v>
      </c>
      <c r="N393">
        <f t="shared" ca="1" si="140"/>
        <v>384150</v>
      </c>
      <c r="O393">
        <f t="shared" ca="1" si="159"/>
        <v>63620.198143111753</v>
      </c>
      <c r="P393">
        <f t="shared" ca="1" si="141"/>
        <v>58662.002437931296</v>
      </c>
      <c r="Q393">
        <f t="shared" ca="1" si="160"/>
        <v>12520</v>
      </c>
      <c r="R393">
        <f t="shared" ca="1" si="142"/>
        <v>34479.681762080167</v>
      </c>
      <c r="S393">
        <f t="shared" ca="1" si="143"/>
        <v>10815.12595748638</v>
      </c>
      <c r="T393">
        <f t="shared" ca="1" si="144"/>
        <v>453627.12839541771</v>
      </c>
      <c r="U393">
        <f t="shared" ca="1" si="145"/>
        <v>110619.87990519192</v>
      </c>
      <c r="V393">
        <f t="shared" ca="1" si="146"/>
        <v>343007.24849022576</v>
      </c>
      <c r="X393">
        <f t="shared" ca="1" si="138"/>
        <v>1</v>
      </c>
      <c r="Y393">
        <f t="shared" ca="1" si="139"/>
        <v>0</v>
      </c>
    </row>
    <row r="394" spans="2:25" x14ac:dyDescent="0.35">
      <c r="B394">
        <f t="shared" ca="1" si="147"/>
        <v>1</v>
      </c>
      <c r="C394" t="str">
        <f t="shared" ca="1" si="148"/>
        <v>Man</v>
      </c>
      <c r="D394">
        <f t="shared" ca="1" si="149"/>
        <v>41</v>
      </c>
      <c r="E394">
        <f t="shared" ca="1" si="150"/>
        <v>3</v>
      </c>
      <c r="F394" t="str">
        <f t="shared" ca="1" si="151"/>
        <v>Teaching</v>
      </c>
      <c r="G394">
        <f t="shared" ca="1" si="152"/>
        <v>1</v>
      </c>
      <c r="H394" t="str">
        <f t="shared" ca="1" si="153"/>
        <v>High School</v>
      </c>
      <c r="I394">
        <f t="shared" ca="1" si="154"/>
        <v>3</v>
      </c>
      <c r="J394">
        <f t="shared" ca="1" si="155"/>
        <v>2</v>
      </c>
      <c r="K394">
        <f t="shared" ca="1" si="156"/>
        <v>26422</v>
      </c>
      <c r="L394">
        <f t="shared" ca="1" si="157"/>
        <v>7</v>
      </c>
      <c r="M394" t="str">
        <f t="shared" ca="1" si="158"/>
        <v>MA</v>
      </c>
      <c r="N394">
        <f t="shared" ca="1" si="140"/>
        <v>132110</v>
      </c>
      <c r="O394">
        <f t="shared" ca="1" si="159"/>
        <v>62447.296387772367</v>
      </c>
      <c r="P394">
        <f t="shared" ca="1" si="141"/>
        <v>16594.746106621868</v>
      </c>
      <c r="Q394">
        <f t="shared" ca="1" si="160"/>
        <v>16327</v>
      </c>
      <c r="R394">
        <f t="shared" ca="1" si="142"/>
        <v>2171.8260112866897</v>
      </c>
      <c r="S394">
        <f t="shared" ca="1" si="143"/>
        <v>38367.254567921656</v>
      </c>
      <c r="T394">
        <f t="shared" ca="1" si="144"/>
        <v>187072.00067454352</v>
      </c>
      <c r="U394">
        <f t="shared" ca="1" si="145"/>
        <v>80946.122399059052</v>
      </c>
      <c r="V394">
        <f t="shared" ca="1" si="146"/>
        <v>106125.87827548447</v>
      </c>
      <c r="X394">
        <f t="shared" ca="1" si="138"/>
        <v>1</v>
      </c>
      <c r="Y394">
        <f t="shared" ca="1" si="139"/>
        <v>0</v>
      </c>
    </row>
    <row r="395" spans="2:25" x14ac:dyDescent="0.35">
      <c r="B395">
        <f t="shared" ca="1" si="147"/>
        <v>2</v>
      </c>
      <c r="C395" t="str">
        <f t="shared" ca="1" si="148"/>
        <v>Woman</v>
      </c>
      <c r="D395">
        <f t="shared" ca="1" si="149"/>
        <v>28</v>
      </c>
      <c r="E395">
        <f t="shared" ca="1" si="150"/>
        <v>4</v>
      </c>
      <c r="F395" t="str">
        <f t="shared" ca="1" si="151"/>
        <v>IT</v>
      </c>
      <c r="G395">
        <f t="shared" ca="1" si="152"/>
        <v>4</v>
      </c>
      <c r="H395" t="str">
        <f t="shared" ca="1" si="153"/>
        <v>College</v>
      </c>
      <c r="I395">
        <f t="shared" ca="1" si="154"/>
        <v>3</v>
      </c>
      <c r="J395">
        <f t="shared" ca="1" si="155"/>
        <v>1</v>
      </c>
      <c r="K395">
        <f t="shared" ca="1" si="156"/>
        <v>54590</v>
      </c>
      <c r="L395">
        <f t="shared" ca="1" si="157"/>
        <v>10</v>
      </c>
      <c r="M395" t="str">
        <f t="shared" ca="1" si="158"/>
        <v>NF</v>
      </c>
      <c r="N395">
        <f t="shared" ca="1" si="140"/>
        <v>218360</v>
      </c>
      <c r="O395">
        <f t="shared" ca="1" si="159"/>
        <v>99498.040925613619</v>
      </c>
      <c r="P395">
        <f t="shared" ca="1" si="141"/>
        <v>9625.9421250166724</v>
      </c>
      <c r="Q395">
        <f t="shared" ca="1" si="160"/>
        <v>6239</v>
      </c>
      <c r="R395">
        <f t="shared" ca="1" si="142"/>
        <v>41423.710983482903</v>
      </c>
      <c r="S395">
        <f t="shared" ca="1" si="143"/>
        <v>70194.506830921906</v>
      </c>
      <c r="T395">
        <f t="shared" ca="1" si="144"/>
        <v>298180.44895593857</v>
      </c>
      <c r="U395">
        <f t="shared" ca="1" si="145"/>
        <v>147160.75190909652</v>
      </c>
      <c r="V395">
        <f t="shared" ca="1" si="146"/>
        <v>151019.69704684205</v>
      </c>
      <c r="X395">
        <f t="shared" ref="X395:X458" ca="1" si="161">IF(C394="Man",1,0)</f>
        <v>1</v>
      </c>
      <c r="Y395">
        <f t="shared" ref="Y395:Y458" ca="1" si="162">IF(C394="Woman",1,0)</f>
        <v>0</v>
      </c>
    </row>
    <row r="396" spans="2:25" x14ac:dyDescent="0.35">
      <c r="B396">
        <f t="shared" ca="1" si="147"/>
        <v>1</v>
      </c>
      <c r="C396" t="str">
        <f t="shared" ca="1" si="148"/>
        <v>Man</v>
      </c>
      <c r="D396">
        <f t="shared" ca="1" si="149"/>
        <v>28</v>
      </c>
      <c r="E396">
        <f t="shared" ca="1" si="150"/>
        <v>1</v>
      </c>
      <c r="F396" t="str">
        <f t="shared" ca="1" si="151"/>
        <v>Health</v>
      </c>
      <c r="G396">
        <f t="shared" ca="1" si="152"/>
        <v>1</v>
      </c>
      <c r="H396" t="str">
        <f t="shared" ca="1" si="153"/>
        <v>High School</v>
      </c>
      <c r="I396">
        <f t="shared" ca="1" si="154"/>
        <v>3</v>
      </c>
      <c r="J396">
        <f t="shared" ca="1" si="155"/>
        <v>1</v>
      </c>
      <c r="K396">
        <f t="shared" ca="1" si="156"/>
        <v>87893</v>
      </c>
      <c r="L396">
        <f t="shared" ca="1" si="157"/>
        <v>8</v>
      </c>
      <c r="M396" t="str">
        <f t="shared" ca="1" si="158"/>
        <v>ON</v>
      </c>
      <c r="N396">
        <f t="shared" ca="1" si="140"/>
        <v>527358</v>
      </c>
      <c r="O396">
        <f t="shared" ca="1" si="159"/>
        <v>264702.69676327234</v>
      </c>
      <c r="P396">
        <f t="shared" ca="1" si="141"/>
        <v>54889.893129179007</v>
      </c>
      <c r="Q396">
        <f t="shared" ca="1" si="160"/>
        <v>4076</v>
      </c>
      <c r="R396">
        <f t="shared" ca="1" si="142"/>
        <v>52519.26063167784</v>
      </c>
      <c r="S396">
        <f t="shared" ca="1" si="143"/>
        <v>96456.16465444889</v>
      </c>
      <c r="T396">
        <f t="shared" ca="1" si="144"/>
        <v>678704.05778362788</v>
      </c>
      <c r="U396">
        <f t="shared" ca="1" si="145"/>
        <v>321297.95739495021</v>
      </c>
      <c r="V396">
        <f t="shared" ca="1" si="146"/>
        <v>357406.10038867767</v>
      </c>
      <c r="X396">
        <f t="shared" ca="1" si="161"/>
        <v>0</v>
      </c>
      <c r="Y396">
        <f t="shared" ca="1" si="162"/>
        <v>1</v>
      </c>
    </row>
    <row r="397" spans="2:25" x14ac:dyDescent="0.35">
      <c r="B397">
        <f t="shared" ca="1" si="147"/>
        <v>2</v>
      </c>
      <c r="C397" t="str">
        <f t="shared" ca="1" si="148"/>
        <v>Woman</v>
      </c>
      <c r="D397">
        <f t="shared" ca="1" si="149"/>
        <v>41</v>
      </c>
      <c r="E397">
        <f t="shared" ca="1" si="150"/>
        <v>6</v>
      </c>
      <c r="F397" t="str">
        <f t="shared" ca="1" si="151"/>
        <v>agricuture</v>
      </c>
      <c r="G397">
        <f t="shared" ca="1" si="152"/>
        <v>2</v>
      </c>
      <c r="H397" t="str">
        <f t="shared" ca="1" si="153"/>
        <v>University</v>
      </c>
      <c r="I397">
        <f t="shared" ca="1" si="154"/>
        <v>3</v>
      </c>
      <c r="J397">
        <f t="shared" ca="1" si="155"/>
        <v>3</v>
      </c>
      <c r="K397">
        <f t="shared" ca="1" si="156"/>
        <v>43540</v>
      </c>
      <c r="L397">
        <f t="shared" ca="1" si="157"/>
        <v>9</v>
      </c>
      <c r="M397" t="str">
        <f t="shared" ca="1" si="158"/>
        <v>QC</v>
      </c>
      <c r="N397">
        <f t="shared" ca="1" si="140"/>
        <v>130620</v>
      </c>
      <c r="O397">
        <f t="shared" ca="1" si="159"/>
        <v>102012.26807375147</v>
      </c>
      <c r="P397">
        <f t="shared" ca="1" si="141"/>
        <v>39554.783127371389</v>
      </c>
      <c r="Q397">
        <f t="shared" ca="1" si="160"/>
        <v>19205</v>
      </c>
      <c r="R397">
        <f t="shared" ca="1" si="142"/>
        <v>29613.098967564558</v>
      </c>
      <c r="S397">
        <f t="shared" ca="1" si="143"/>
        <v>48503.758927584146</v>
      </c>
      <c r="T397">
        <f t="shared" ca="1" si="144"/>
        <v>218678.54205495556</v>
      </c>
      <c r="U397">
        <f t="shared" ca="1" si="145"/>
        <v>150830.36704131603</v>
      </c>
      <c r="V397">
        <f t="shared" ca="1" si="146"/>
        <v>67848.175013639528</v>
      </c>
      <c r="X397">
        <f t="shared" ca="1" si="161"/>
        <v>1</v>
      </c>
      <c r="Y397">
        <f t="shared" ca="1" si="162"/>
        <v>0</v>
      </c>
    </row>
    <row r="398" spans="2:25" x14ac:dyDescent="0.35">
      <c r="B398">
        <f t="shared" ca="1" si="147"/>
        <v>2</v>
      </c>
      <c r="C398" t="str">
        <f t="shared" ca="1" si="148"/>
        <v>Woman</v>
      </c>
      <c r="D398">
        <f t="shared" ca="1" si="149"/>
        <v>31</v>
      </c>
      <c r="E398">
        <f t="shared" ca="1" si="150"/>
        <v>3</v>
      </c>
      <c r="F398" t="str">
        <f t="shared" ca="1" si="151"/>
        <v>Teaching</v>
      </c>
      <c r="G398">
        <f t="shared" ca="1" si="152"/>
        <v>1</v>
      </c>
      <c r="H398" t="str">
        <f t="shared" ca="1" si="153"/>
        <v>High School</v>
      </c>
      <c r="I398">
        <f t="shared" ca="1" si="154"/>
        <v>2</v>
      </c>
      <c r="J398">
        <f t="shared" ca="1" si="155"/>
        <v>3</v>
      </c>
      <c r="K398">
        <f t="shared" ca="1" si="156"/>
        <v>31485</v>
      </c>
      <c r="L398">
        <f t="shared" ca="1" si="157"/>
        <v>3</v>
      </c>
      <c r="M398" t="str">
        <f t="shared" ca="1" si="158"/>
        <v>Northwest Ter</v>
      </c>
      <c r="N398">
        <f t="shared" ca="1" si="140"/>
        <v>125940</v>
      </c>
      <c r="O398">
        <f t="shared" ca="1" si="159"/>
        <v>9301.88644251804</v>
      </c>
      <c r="P398">
        <f t="shared" ca="1" si="141"/>
        <v>16403.971130760252</v>
      </c>
      <c r="Q398">
        <f t="shared" ca="1" si="160"/>
        <v>12873</v>
      </c>
      <c r="R398">
        <f t="shared" ca="1" si="142"/>
        <v>25011.631869093744</v>
      </c>
      <c r="S398">
        <f t="shared" ca="1" si="143"/>
        <v>27136.229971805089</v>
      </c>
      <c r="T398">
        <f t="shared" ca="1" si="144"/>
        <v>169480.20110256533</v>
      </c>
      <c r="U398">
        <f t="shared" ca="1" si="145"/>
        <v>47186.518311611784</v>
      </c>
      <c r="V398">
        <f t="shared" ca="1" si="146"/>
        <v>122293.68279095355</v>
      </c>
      <c r="X398">
        <f t="shared" ca="1" si="161"/>
        <v>0</v>
      </c>
      <c r="Y398">
        <f t="shared" ca="1" si="162"/>
        <v>1</v>
      </c>
    </row>
    <row r="399" spans="2:25" x14ac:dyDescent="0.35">
      <c r="B399">
        <f t="shared" ca="1" si="147"/>
        <v>2</v>
      </c>
      <c r="C399" t="str">
        <f t="shared" ca="1" si="148"/>
        <v>Woman</v>
      </c>
      <c r="D399">
        <f t="shared" ca="1" si="149"/>
        <v>32</v>
      </c>
      <c r="E399">
        <f t="shared" ca="1" si="150"/>
        <v>2</v>
      </c>
      <c r="F399" t="str">
        <f t="shared" ca="1" si="151"/>
        <v>Construction</v>
      </c>
      <c r="G399">
        <f t="shared" ca="1" si="152"/>
        <v>5</v>
      </c>
      <c r="H399" t="str">
        <f t="shared" ca="1" si="153"/>
        <v>Other</v>
      </c>
      <c r="I399">
        <f t="shared" ca="1" si="154"/>
        <v>2</v>
      </c>
      <c r="J399">
        <f t="shared" ca="1" si="155"/>
        <v>2</v>
      </c>
      <c r="K399">
        <f t="shared" ca="1" si="156"/>
        <v>31995</v>
      </c>
      <c r="L399">
        <f t="shared" ca="1" si="157"/>
        <v>3</v>
      </c>
      <c r="M399" t="str">
        <f t="shared" ca="1" si="158"/>
        <v>Northwest Ter</v>
      </c>
      <c r="N399">
        <f t="shared" ca="1" si="140"/>
        <v>127980</v>
      </c>
      <c r="O399">
        <f t="shared" ca="1" si="159"/>
        <v>14530.66017415971</v>
      </c>
      <c r="P399">
        <f t="shared" ca="1" si="141"/>
        <v>47268.961464218606</v>
      </c>
      <c r="Q399">
        <f t="shared" ca="1" si="160"/>
        <v>24426</v>
      </c>
      <c r="R399">
        <f t="shared" ca="1" si="142"/>
        <v>4445.6644413406666</v>
      </c>
      <c r="S399">
        <f t="shared" ca="1" si="143"/>
        <v>1576.3470944170522</v>
      </c>
      <c r="T399">
        <f t="shared" ca="1" si="144"/>
        <v>176825.30855863568</v>
      </c>
      <c r="U399">
        <f t="shared" ca="1" si="145"/>
        <v>43402.32461550038</v>
      </c>
      <c r="V399">
        <f t="shared" ca="1" si="146"/>
        <v>133422.9839431353</v>
      </c>
      <c r="X399">
        <f t="shared" ca="1" si="161"/>
        <v>0</v>
      </c>
      <c r="Y399">
        <f t="shared" ca="1" si="162"/>
        <v>1</v>
      </c>
    </row>
    <row r="400" spans="2:25" x14ac:dyDescent="0.35">
      <c r="B400">
        <f t="shared" ca="1" si="147"/>
        <v>1</v>
      </c>
      <c r="C400" t="str">
        <f t="shared" ca="1" si="148"/>
        <v>Man</v>
      </c>
      <c r="D400">
        <f t="shared" ca="1" si="149"/>
        <v>26</v>
      </c>
      <c r="E400">
        <f t="shared" ca="1" si="150"/>
        <v>5</v>
      </c>
      <c r="F400" t="str">
        <f t="shared" ca="1" si="151"/>
        <v>General work</v>
      </c>
      <c r="G400">
        <f t="shared" ca="1" si="152"/>
        <v>2</v>
      </c>
      <c r="H400" t="str">
        <f t="shared" ca="1" si="153"/>
        <v>University</v>
      </c>
      <c r="I400">
        <f t="shared" ca="1" si="154"/>
        <v>1</v>
      </c>
      <c r="J400">
        <f t="shared" ca="1" si="155"/>
        <v>3</v>
      </c>
      <c r="K400">
        <f t="shared" ca="1" si="156"/>
        <v>78335</v>
      </c>
      <c r="L400">
        <f t="shared" ca="1" si="157"/>
        <v>2</v>
      </c>
      <c r="M400" t="str">
        <f t="shared" ca="1" si="158"/>
        <v>BC</v>
      </c>
      <c r="N400">
        <f t="shared" ca="1" si="140"/>
        <v>313340</v>
      </c>
      <c r="O400">
        <f t="shared" ca="1" si="159"/>
        <v>153877.80927457361</v>
      </c>
      <c r="P400">
        <f t="shared" ca="1" si="141"/>
        <v>122463.14777578326</v>
      </c>
      <c r="Q400">
        <f t="shared" ca="1" si="160"/>
        <v>61662</v>
      </c>
      <c r="R400">
        <f t="shared" ca="1" si="142"/>
        <v>38729.701995434494</v>
      </c>
      <c r="S400">
        <f t="shared" ca="1" si="143"/>
        <v>73206.924754242995</v>
      </c>
      <c r="T400">
        <f t="shared" ca="1" si="144"/>
        <v>509010.07253002626</v>
      </c>
      <c r="U400">
        <f t="shared" ca="1" si="145"/>
        <v>254269.51127000811</v>
      </c>
      <c r="V400">
        <f t="shared" ca="1" si="146"/>
        <v>254740.56126001815</v>
      </c>
      <c r="X400">
        <f t="shared" ca="1" si="161"/>
        <v>0</v>
      </c>
      <c r="Y400">
        <f t="shared" ca="1" si="162"/>
        <v>1</v>
      </c>
    </row>
    <row r="401" spans="2:25" x14ac:dyDescent="0.35">
      <c r="B401">
        <f t="shared" ca="1" si="147"/>
        <v>1</v>
      </c>
      <c r="C401" t="str">
        <f t="shared" ca="1" si="148"/>
        <v>Man</v>
      </c>
      <c r="D401">
        <f t="shared" ca="1" si="149"/>
        <v>37</v>
      </c>
      <c r="E401">
        <f t="shared" ca="1" si="150"/>
        <v>6</v>
      </c>
      <c r="F401" t="str">
        <f t="shared" ca="1" si="151"/>
        <v>agricuture</v>
      </c>
      <c r="G401">
        <f t="shared" ca="1" si="152"/>
        <v>3</v>
      </c>
      <c r="H401" t="str">
        <f t="shared" ca="1" si="153"/>
        <v>Technical</v>
      </c>
      <c r="I401">
        <f t="shared" ca="1" si="154"/>
        <v>3</v>
      </c>
      <c r="J401">
        <f t="shared" ca="1" si="155"/>
        <v>3</v>
      </c>
      <c r="K401">
        <f t="shared" ca="1" si="156"/>
        <v>56316</v>
      </c>
      <c r="L401">
        <f t="shared" ca="1" si="157"/>
        <v>1</v>
      </c>
      <c r="M401" t="str">
        <f t="shared" ca="1" si="158"/>
        <v>Yukon</v>
      </c>
      <c r="N401">
        <f t="shared" ref="N401:N464" ca="1" si="163">K401*RANDBETWEEN(3,6)</f>
        <v>281580</v>
      </c>
      <c r="O401">
        <f t="shared" ca="1" si="159"/>
        <v>81688.996855617705</v>
      </c>
      <c r="P401">
        <f t="shared" ref="P401:P464" ca="1" si="164">J401*RAND()*K401</f>
        <v>118696.23334035966</v>
      </c>
      <c r="Q401">
        <f t="shared" ca="1" si="160"/>
        <v>31416</v>
      </c>
      <c r="R401">
        <f t="shared" ref="R401:R464" ca="1" si="165">RAND()*K401</f>
        <v>16733.9714419763</v>
      </c>
      <c r="S401">
        <f t="shared" ref="S401:S464" ca="1" si="166">RAND()*K401*1.5</f>
        <v>79107.221382854827</v>
      </c>
      <c r="T401">
        <f t="shared" ref="T401:T464" ca="1" si="167">N401+P401+S401</f>
        <v>479383.4547232145</v>
      </c>
      <c r="U401">
        <f t="shared" ref="U401:U464" ca="1" si="168">O401+Q401+R401</f>
        <v>129838.96829759401</v>
      </c>
      <c r="V401">
        <f t="shared" ref="V401:V464" ca="1" si="169">T401-U401</f>
        <v>349544.4864256205</v>
      </c>
      <c r="X401">
        <f t="shared" ca="1" si="161"/>
        <v>1</v>
      </c>
      <c r="Y401">
        <f t="shared" ca="1" si="162"/>
        <v>0</v>
      </c>
    </row>
    <row r="402" spans="2:25" x14ac:dyDescent="0.35">
      <c r="B402">
        <f t="shared" ca="1" si="147"/>
        <v>1</v>
      </c>
      <c r="C402" t="str">
        <f t="shared" ca="1" si="148"/>
        <v>Man</v>
      </c>
      <c r="D402">
        <f t="shared" ca="1" si="149"/>
        <v>27</v>
      </c>
      <c r="E402">
        <f t="shared" ca="1" si="150"/>
        <v>1</v>
      </c>
      <c r="F402" t="str">
        <f t="shared" ca="1" si="151"/>
        <v>Health</v>
      </c>
      <c r="G402">
        <f t="shared" ca="1" si="152"/>
        <v>2</v>
      </c>
      <c r="H402" t="str">
        <f t="shared" ca="1" si="153"/>
        <v>University</v>
      </c>
      <c r="I402">
        <f t="shared" ca="1" si="154"/>
        <v>4</v>
      </c>
      <c r="J402">
        <f t="shared" ca="1" si="155"/>
        <v>2</v>
      </c>
      <c r="K402">
        <f t="shared" ca="1" si="156"/>
        <v>78221</v>
      </c>
      <c r="L402">
        <f t="shared" ca="1" si="157"/>
        <v>3</v>
      </c>
      <c r="M402" t="str">
        <f t="shared" ca="1" si="158"/>
        <v>Northwest Ter</v>
      </c>
      <c r="N402">
        <f t="shared" ca="1" si="163"/>
        <v>312884</v>
      </c>
      <c r="O402">
        <f t="shared" ca="1" si="159"/>
        <v>258692.81003589279</v>
      </c>
      <c r="P402">
        <f t="shared" ca="1" si="164"/>
        <v>132689.50735906637</v>
      </c>
      <c r="Q402">
        <f t="shared" ca="1" si="160"/>
        <v>47915</v>
      </c>
      <c r="R402">
        <f t="shared" ca="1" si="165"/>
        <v>66968.447840049979</v>
      </c>
      <c r="S402">
        <f t="shared" ca="1" si="166"/>
        <v>57181.823016458533</v>
      </c>
      <c r="T402">
        <f t="shared" ca="1" si="167"/>
        <v>502755.33037552494</v>
      </c>
      <c r="U402">
        <f t="shared" ca="1" si="168"/>
        <v>373576.25787594274</v>
      </c>
      <c r="V402">
        <f t="shared" ca="1" si="169"/>
        <v>129179.07249958219</v>
      </c>
      <c r="X402">
        <f t="shared" ca="1" si="161"/>
        <v>1</v>
      </c>
      <c r="Y402">
        <f t="shared" ca="1" si="162"/>
        <v>0</v>
      </c>
    </row>
    <row r="403" spans="2:25" x14ac:dyDescent="0.35">
      <c r="B403">
        <f t="shared" ca="1" si="147"/>
        <v>2</v>
      </c>
      <c r="C403" t="str">
        <f t="shared" ca="1" si="148"/>
        <v>Woman</v>
      </c>
      <c r="D403">
        <f t="shared" ca="1" si="149"/>
        <v>31</v>
      </c>
      <c r="E403">
        <f t="shared" ca="1" si="150"/>
        <v>1</v>
      </c>
      <c r="F403" t="str">
        <f t="shared" ca="1" si="151"/>
        <v>Health</v>
      </c>
      <c r="G403">
        <f t="shared" ca="1" si="152"/>
        <v>1</v>
      </c>
      <c r="H403" t="str">
        <f t="shared" ca="1" si="153"/>
        <v>High School</v>
      </c>
      <c r="I403">
        <f t="shared" ca="1" si="154"/>
        <v>4</v>
      </c>
      <c r="J403">
        <f t="shared" ca="1" si="155"/>
        <v>1</v>
      </c>
      <c r="K403">
        <f t="shared" ca="1" si="156"/>
        <v>76081</v>
      </c>
      <c r="L403">
        <f t="shared" ca="1" si="157"/>
        <v>6</v>
      </c>
      <c r="M403" t="str">
        <f t="shared" ca="1" si="158"/>
        <v>SA</v>
      </c>
      <c r="N403">
        <f t="shared" ca="1" si="163"/>
        <v>228243</v>
      </c>
      <c r="O403">
        <f t="shared" ca="1" si="159"/>
        <v>154789.42759251178</v>
      </c>
      <c r="P403">
        <f t="shared" ca="1" si="164"/>
        <v>41640.327121666567</v>
      </c>
      <c r="Q403">
        <f t="shared" ca="1" si="160"/>
        <v>32817</v>
      </c>
      <c r="R403">
        <f t="shared" ca="1" si="165"/>
        <v>62812.307597931882</v>
      </c>
      <c r="S403">
        <f t="shared" ca="1" si="166"/>
        <v>106192.58657435904</v>
      </c>
      <c r="T403">
        <f t="shared" ca="1" si="167"/>
        <v>376075.91369602561</v>
      </c>
      <c r="U403">
        <f t="shared" ca="1" si="168"/>
        <v>250418.73519044367</v>
      </c>
      <c r="V403">
        <f t="shared" ca="1" si="169"/>
        <v>125657.17850558195</v>
      </c>
      <c r="X403">
        <f t="shared" ca="1" si="161"/>
        <v>1</v>
      </c>
      <c r="Y403">
        <f t="shared" ca="1" si="162"/>
        <v>0</v>
      </c>
    </row>
    <row r="404" spans="2:25" x14ac:dyDescent="0.35">
      <c r="B404">
        <f t="shared" ca="1" si="147"/>
        <v>1</v>
      </c>
      <c r="C404" t="str">
        <f t="shared" ca="1" si="148"/>
        <v>Man</v>
      </c>
      <c r="D404">
        <f t="shared" ca="1" si="149"/>
        <v>30</v>
      </c>
      <c r="E404">
        <f t="shared" ca="1" si="150"/>
        <v>3</v>
      </c>
      <c r="F404" t="str">
        <f t="shared" ca="1" si="151"/>
        <v>Teaching</v>
      </c>
      <c r="G404">
        <f t="shared" ca="1" si="152"/>
        <v>3</v>
      </c>
      <c r="H404" t="str">
        <f t="shared" ca="1" si="153"/>
        <v>Technical</v>
      </c>
      <c r="I404">
        <f t="shared" ca="1" si="154"/>
        <v>3</v>
      </c>
      <c r="J404">
        <f t="shared" ca="1" si="155"/>
        <v>3</v>
      </c>
      <c r="K404">
        <f t="shared" ca="1" si="156"/>
        <v>58508</v>
      </c>
      <c r="L404">
        <f t="shared" ca="1" si="157"/>
        <v>7</v>
      </c>
      <c r="M404" t="str">
        <f t="shared" ca="1" si="158"/>
        <v>MA</v>
      </c>
      <c r="N404">
        <f t="shared" ca="1" si="163"/>
        <v>292540</v>
      </c>
      <c r="O404">
        <f t="shared" ca="1" si="159"/>
        <v>133970.74713268617</v>
      </c>
      <c r="P404">
        <f t="shared" ca="1" si="164"/>
        <v>173532.38150104461</v>
      </c>
      <c r="Q404">
        <f t="shared" ca="1" si="160"/>
        <v>130457</v>
      </c>
      <c r="R404">
        <f t="shared" ca="1" si="165"/>
        <v>31478.099018371828</v>
      </c>
      <c r="S404">
        <f t="shared" ca="1" si="166"/>
        <v>17251.507537074784</v>
      </c>
      <c r="T404">
        <f t="shared" ca="1" si="167"/>
        <v>483323.88903811941</v>
      </c>
      <c r="U404">
        <f t="shared" ca="1" si="168"/>
        <v>295905.84615105804</v>
      </c>
      <c r="V404">
        <f t="shared" ca="1" si="169"/>
        <v>187418.04288706137</v>
      </c>
      <c r="X404">
        <f t="shared" ca="1" si="161"/>
        <v>0</v>
      </c>
      <c r="Y404">
        <f t="shared" ca="1" si="162"/>
        <v>1</v>
      </c>
    </row>
    <row r="405" spans="2:25" x14ac:dyDescent="0.35">
      <c r="B405">
        <f t="shared" ca="1" si="147"/>
        <v>2</v>
      </c>
      <c r="C405" t="str">
        <f t="shared" ca="1" si="148"/>
        <v>Woman</v>
      </c>
      <c r="D405">
        <f t="shared" ca="1" si="149"/>
        <v>29</v>
      </c>
      <c r="E405">
        <f t="shared" ca="1" si="150"/>
        <v>1</v>
      </c>
      <c r="F405" t="str">
        <f t="shared" ca="1" si="151"/>
        <v>Health</v>
      </c>
      <c r="G405">
        <f t="shared" ca="1" si="152"/>
        <v>2</v>
      </c>
      <c r="H405" t="str">
        <f t="shared" ca="1" si="153"/>
        <v>University</v>
      </c>
      <c r="I405">
        <f t="shared" ca="1" si="154"/>
        <v>4</v>
      </c>
      <c r="J405">
        <f t="shared" ca="1" si="155"/>
        <v>1</v>
      </c>
      <c r="K405">
        <f t="shared" ca="1" si="156"/>
        <v>37699</v>
      </c>
      <c r="L405">
        <f t="shared" ca="1" si="157"/>
        <v>9</v>
      </c>
      <c r="M405" t="str">
        <f t="shared" ca="1" si="158"/>
        <v>QC</v>
      </c>
      <c r="N405">
        <f t="shared" ca="1" si="163"/>
        <v>188495</v>
      </c>
      <c r="O405">
        <f t="shared" ca="1" si="159"/>
        <v>83595.143908889397</v>
      </c>
      <c r="P405">
        <f t="shared" ca="1" si="164"/>
        <v>28860.231540074376</v>
      </c>
      <c r="Q405">
        <f t="shared" ca="1" si="160"/>
        <v>2300</v>
      </c>
      <c r="R405">
        <f t="shared" ca="1" si="165"/>
        <v>26752.773146321138</v>
      </c>
      <c r="S405">
        <f t="shared" ca="1" si="166"/>
        <v>40304.343066171263</v>
      </c>
      <c r="T405">
        <f t="shared" ca="1" si="167"/>
        <v>257659.57460624562</v>
      </c>
      <c r="U405">
        <f t="shared" ca="1" si="168"/>
        <v>112647.91705521054</v>
      </c>
      <c r="V405">
        <f t="shared" ca="1" si="169"/>
        <v>145011.65755103508</v>
      </c>
      <c r="X405">
        <f t="shared" ca="1" si="161"/>
        <v>1</v>
      </c>
      <c r="Y405">
        <f t="shared" ca="1" si="162"/>
        <v>0</v>
      </c>
    </row>
    <row r="406" spans="2:25" x14ac:dyDescent="0.35">
      <c r="B406">
        <f t="shared" ca="1" si="147"/>
        <v>1</v>
      </c>
      <c r="C406" t="str">
        <f t="shared" ca="1" si="148"/>
        <v>Man</v>
      </c>
      <c r="D406">
        <f t="shared" ca="1" si="149"/>
        <v>29</v>
      </c>
      <c r="E406">
        <f t="shared" ca="1" si="150"/>
        <v>2</v>
      </c>
      <c r="F406" t="str">
        <f t="shared" ca="1" si="151"/>
        <v>Construction</v>
      </c>
      <c r="G406">
        <f t="shared" ca="1" si="152"/>
        <v>1</v>
      </c>
      <c r="H406" t="str">
        <f t="shared" ca="1" si="153"/>
        <v>High School</v>
      </c>
      <c r="I406">
        <f t="shared" ca="1" si="154"/>
        <v>2</v>
      </c>
      <c r="J406">
        <f t="shared" ca="1" si="155"/>
        <v>1</v>
      </c>
      <c r="K406">
        <f t="shared" ca="1" si="156"/>
        <v>37446</v>
      </c>
      <c r="L406">
        <f t="shared" ca="1" si="157"/>
        <v>1</v>
      </c>
      <c r="M406" t="str">
        <f t="shared" ca="1" si="158"/>
        <v>Yukon</v>
      </c>
      <c r="N406">
        <f t="shared" ca="1" si="163"/>
        <v>149784</v>
      </c>
      <c r="O406">
        <f t="shared" ca="1" si="159"/>
        <v>24405.727653057991</v>
      </c>
      <c r="P406">
        <f t="shared" ca="1" si="164"/>
        <v>19000.835703222761</v>
      </c>
      <c r="Q406">
        <f t="shared" ca="1" si="160"/>
        <v>2828</v>
      </c>
      <c r="R406">
        <f t="shared" ca="1" si="165"/>
        <v>19051.874860227144</v>
      </c>
      <c r="S406">
        <f t="shared" ca="1" si="166"/>
        <v>42472.648828183934</v>
      </c>
      <c r="T406">
        <f t="shared" ca="1" si="167"/>
        <v>211257.48453140669</v>
      </c>
      <c r="U406">
        <f t="shared" ca="1" si="168"/>
        <v>46285.602513285136</v>
      </c>
      <c r="V406">
        <f t="shared" ca="1" si="169"/>
        <v>164971.88201812154</v>
      </c>
      <c r="X406">
        <f t="shared" ca="1" si="161"/>
        <v>0</v>
      </c>
      <c r="Y406">
        <f t="shared" ca="1" si="162"/>
        <v>1</v>
      </c>
    </row>
    <row r="407" spans="2:25" x14ac:dyDescent="0.35">
      <c r="B407">
        <f t="shared" ca="1" si="147"/>
        <v>2</v>
      </c>
      <c r="C407" t="str">
        <f t="shared" ca="1" si="148"/>
        <v>Woman</v>
      </c>
      <c r="D407">
        <f t="shared" ca="1" si="149"/>
        <v>38</v>
      </c>
      <c r="E407">
        <f t="shared" ca="1" si="150"/>
        <v>4</v>
      </c>
      <c r="F407" t="str">
        <f t="shared" ca="1" si="151"/>
        <v>IT</v>
      </c>
      <c r="G407">
        <f t="shared" ca="1" si="152"/>
        <v>3</v>
      </c>
      <c r="H407" t="str">
        <f t="shared" ca="1" si="153"/>
        <v>Technical</v>
      </c>
      <c r="I407">
        <f t="shared" ca="1" si="154"/>
        <v>3</v>
      </c>
      <c r="J407">
        <f t="shared" ca="1" si="155"/>
        <v>1</v>
      </c>
      <c r="K407">
        <f t="shared" ca="1" si="156"/>
        <v>61981</v>
      </c>
      <c r="L407">
        <f t="shared" ca="1" si="157"/>
        <v>4</v>
      </c>
      <c r="M407" t="str">
        <f t="shared" ca="1" si="158"/>
        <v>AB</v>
      </c>
      <c r="N407">
        <f t="shared" ca="1" si="163"/>
        <v>247924</v>
      </c>
      <c r="O407">
        <f t="shared" ca="1" si="159"/>
        <v>222143.62774614478</v>
      </c>
      <c r="P407">
        <f t="shared" ca="1" si="164"/>
        <v>9961.6718463637644</v>
      </c>
      <c r="Q407">
        <f t="shared" ca="1" si="160"/>
        <v>9179</v>
      </c>
      <c r="R407">
        <f t="shared" ca="1" si="165"/>
        <v>54038.533450164919</v>
      </c>
      <c r="S407">
        <f t="shared" ca="1" si="166"/>
        <v>50961.716606616268</v>
      </c>
      <c r="T407">
        <f t="shared" ca="1" si="167"/>
        <v>308847.38845298003</v>
      </c>
      <c r="U407">
        <f t="shared" ca="1" si="168"/>
        <v>285361.16119630972</v>
      </c>
      <c r="V407">
        <f t="shared" ca="1" si="169"/>
        <v>23486.227256670303</v>
      </c>
      <c r="X407">
        <f t="shared" ca="1" si="161"/>
        <v>1</v>
      </c>
      <c r="Y407">
        <f t="shared" ca="1" si="162"/>
        <v>0</v>
      </c>
    </row>
    <row r="408" spans="2:25" x14ac:dyDescent="0.35">
      <c r="B408">
        <f t="shared" ca="1" si="147"/>
        <v>1</v>
      </c>
      <c r="C408" t="str">
        <f t="shared" ca="1" si="148"/>
        <v>Man</v>
      </c>
      <c r="D408">
        <f t="shared" ca="1" si="149"/>
        <v>32</v>
      </c>
      <c r="E408">
        <f t="shared" ca="1" si="150"/>
        <v>6</v>
      </c>
      <c r="F408" t="str">
        <f t="shared" ca="1" si="151"/>
        <v>agricuture</v>
      </c>
      <c r="G408">
        <f t="shared" ca="1" si="152"/>
        <v>4</v>
      </c>
      <c r="H408" t="str">
        <f t="shared" ca="1" si="153"/>
        <v>College</v>
      </c>
      <c r="I408">
        <f t="shared" ca="1" si="154"/>
        <v>2</v>
      </c>
      <c r="J408">
        <f t="shared" ca="1" si="155"/>
        <v>3</v>
      </c>
      <c r="K408">
        <f t="shared" ca="1" si="156"/>
        <v>77399</v>
      </c>
      <c r="L408">
        <f t="shared" ca="1" si="157"/>
        <v>9</v>
      </c>
      <c r="M408" t="str">
        <f t="shared" ca="1" si="158"/>
        <v>QC</v>
      </c>
      <c r="N408">
        <f t="shared" ca="1" si="163"/>
        <v>232197</v>
      </c>
      <c r="O408">
        <f t="shared" ca="1" si="159"/>
        <v>99631.884818702965</v>
      </c>
      <c r="P408">
        <f t="shared" ca="1" si="164"/>
        <v>67380.355021302879</v>
      </c>
      <c r="Q408">
        <f t="shared" ca="1" si="160"/>
        <v>24959</v>
      </c>
      <c r="R408">
        <f t="shared" ca="1" si="165"/>
        <v>28155.491846931101</v>
      </c>
      <c r="S408">
        <f t="shared" ca="1" si="166"/>
        <v>25318.740996712892</v>
      </c>
      <c r="T408">
        <f t="shared" ca="1" si="167"/>
        <v>324896.09601801576</v>
      </c>
      <c r="U408">
        <f t="shared" ca="1" si="168"/>
        <v>152746.37666563407</v>
      </c>
      <c r="V408">
        <f t="shared" ca="1" si="169"/>
        <v>172149.71935238168</v>
      </c>
      <c r="X408">
        <f t="shared" ca="1" si="161"/>
        <v>0</v>
      </c>
      <c r="Y408">
        <f t="shared" ca="1" si="162"/>
        <v>1</v>
      </c>
    </row>
    <row r="409" spans="2:25" x14ac:dyDescent="0.35">
      <c r="B409">
        <f t="shared" ca="1" si="147"/>
        <v>2</v>
      </c>
      <c r="C409" t="str">
        <f t="shared" ca="1" si="148"/>
        <v>Woman</v>
      </c>
      <c r="D409">
        <f t="shared" ca="1" si="149"/>
        <v>27</v>
      </c>
      <c r="E409">
        <f t="shared" ca="1" si="150"/>
        <v>6</v>
      </c>
      <c r="F409" t="str">
        <f t="shared" ca="1" si="151"/>
        <v>agricuture</v>
      </c>
      <c r="G409">
        <f t="shared" ca="1" si="152"/>
        <v>5</v>
      </c>
      <c r="H409" t="str">
        <f t="shared" ca="1" si="153"/>
        <v>Other</v>
      </c>
      <c r="I409">
        <f t="shared" ca="1" si="154"/>
        <v>4</v>
      </c>
      <c r="J409">
        <f t="shared" ca="1" si="155"/>
        <v>3</v>
      </c>
      <c r="K409">
        <f t="shared" ca="1" si="156"/>
        <v>47426</v>
      </c>
      <c r="L409">
        <f t="shared" ca="1" si="157"/>
        <v>3</v>
      </c>
      <c r="M409" t="str">
        <f t="shared" ca="1" si="158"/>
        <v>Northwest Ter</v>
      </c>
      <c r="N409">
        <f t="shared" ca="1" si="163"/>
        <v>284556</v>
      </c>
      <c r="O409">
        <f t="shared" ca="1" si="159"/>
        <v>255396.33397490912</v>
      </c>
      <c r="P409">
        <f t="shared" ca="1" si="164"/>
        <v>22355.589700075529</v>
      </c>
      <c r="Q409">
        <f t="shared" ca="1" si="160"/>
        <v>18344</v>
      </c>
      <c r="R409">
        <f t="shared" ca="1" si="165"/>
        <v>5845.4137417334105</v>
      </c>
      <c r="S409">
        <f t="shared" ca="1" si="166"/>
        <v>59761.542240430528</v>
      </c>
      <c r="T409">
        <f t="shared" ca="1" si="167"/>
        <v>366673.13194050605</v>
      </c>
      <c r="U409">
        <f t="shared" ca="1" si="168"/>
        <v>279585.74771664257</v>
      </c>
      <c r="V409">
        <f t="shared" ca="1" si="169"/>
        <v>87087.384223863482</v>
      </c>
      <c r="X409">
        <f t="shared" ca="1" si="161"/>
        <v>1</v>
      </c>
      <c r="Y409">
        <f t="shared" ca="1" si="162"/>
        <v>0</v>
      </c>
    </row>
    <row r="410" spans="2:25" x14ac:dyDescent="0.35">
      <c r="B410">
        <f t="shared" ca="1" si="147"/>
        <v>1</v>
      </c>
      <c r="C410" t="str">
        <f t="shared" ca="1" si="148"/>
        <v>Man</v>
      </c>
      <c r="D410">
        <f t="shared" ca="1" si="149"/>
        <v>31</v>
      </c>
      <c r="E410">
        <f t="shared" ca="1" si="150"/>
        <v>5</v>
      </c>
      <c r="F410" t="str">
        <f t="shared" ca="1" si="151"/>
        <v>General work</v>
      </c>
      <c r="G410">
        <f t="shared" ca="1" si="152"/>
        <v>3</v>
      </c>
      <c r="H410" t="str">
        <f t="shared" ca="1" si="153"/>
        <v>Technical</v>
      </c>
      <c r="I410">
        <f t="shared" ca="1" si="154"/>
        <v>4</v>
      </c>
      <c r="J410">
        <f t="shared" ca="1" si="155"/>
        <v>2</v>
      </c>
      <c r="K410">
        <f t="shared" ca="1" si="156"/>
        <v>53780</v>
      </c>
      <c r="L410">
        <f t="shared" ca="1" si="157"/>
        <v>8</v>
      </c>
      <c r="M410" t="str">
        <f t="shared" ca="1" si="158"/>
        <v>ON</v>
      </c>
      <c r="N410">
        <f t="shared" ca="1" si="163"/>
        <v>322680</v>
      </c>
      <c r="O410">
        <f t="shared" ca="1" si="159"/>
        <v>176342.05992992231</v>
      </c>
      <c r="P410">
        <f t="shared" ca="1" si="164"/>
        <v>37625.144412634188</v>
      </c>
      <c r="Q410">
        <f t="shared" ca="1" si="160"/>
        <v>27568</v>
      </c>
      <c r="R410">
        <f t="shared" ca="1" si="165"/>
        <v>10381.716980453579</v>
      </c>
      <c r="S410">
        <f t="shared" ca="1" si="166"/>
        <v>78413.28314809587</v>
      </c>
      <c r="T410">
        <f t="shared" ca="1" si="167"/>
        <v>438718.42756073008</v>
      </c>
      <c r="U410">
        <f t="shared" ca="1" si="168"/>
        <v>214291.77691037589</v>
      </c>
      <c r="V410">
        <f t="shared" ca="1" si="169"/>
        <v>224426.65065035419</v>
      </c>
      <c r="X410">
        <f t="shared" ca="1" si="161"/>
        <v>0</v>
      </c>
      <c r="Y410">
        <f t="shared" ca="1" si="162"/>
        <v>1</v>
      </c>
    </row>
    <row r="411" spans="2:25" x14ac:dyDescent="0.35">
      <c r="B411">
        <f t="shared" ca="1" si="147"/>
        <v>2</v>
      </c>
      <c r="C411" t="str">
        <f t="shared" ca="1" si="148"/>
        <v>Woman</v>
      </c>
      <c r="D411">
        <f t="shared" ca="1" si="149"/>
        <v>25</v>
      </c>
      <c r="E411">
        <f t="shared" ca="1" si="150"/>
        <v>6</v>
      </c>
      <c r="F411" t="str">
        <f t="shared" ca="1" si="151"/>
        <v>agricuture</v>
      </c>
      <c r="G411">
        <f t="shared" ca="1" si="152"/>
        <v>5</v>
      </c>
      <c r="H411" t="str">
        <f t="shared" ca="1" si="153"/>
        <v>Other</v>
      </c>
      <c r="I411">
        <f t="shared" ca="1" si="154"/>
        <v>3</v>
      </c>
      <c r="J411">
        <f t="shared" ca="1" si="155"/>
        <v>3</v>
      </c>
      <c r="K411">
        <f t="shared" ca="1" si="156"/>
        <v>82466</v>
      </c>
      <c r="L411">
        <f t="shared" ca="1" si="157"/>
        <v>4</v>
      </c>
      <c r="M411" t="str">
        <f t="shared" ca="1" si="158"/>
        <v>AB</v>
      </c>
      <c r="N411">
        <f t="shared" ca="1" si="163"/>
        <v>329864</v>
      </c>
      <c r="O411">
        <f t="shared" ca="1" si="159"/>
        <v>262299.55387445434</v>
      </c>
      <c r="P411">
        <f t="shared" ca="1" si="164"/>
        <v>3454.9930059954945</v>
      </c>
      <c r="Q411">
        <f t="shared" ca="1" si="160"/>
        <v>2574</v>
      </c>
      <c r="R411">
        <f t="shared" ca="1" si="165"/>
        <v>28171.349056800984</v>
      </c>
      <c r="S411">
        <f t="shared" ca="1" si="166"/>
        <v>51068.2071216326</v>
      </c>
      <c r="T411">
        <f t="shared" ca="1" si="167"/>
        <v>384387.20012762811</v>
      </c>
      <c r="U411">
        <f t="shared" ca="1" si="168"/>
        <v>293044.90293125535</v>
      </c>
      <c r="V411">
        <f t="shared" ca="1" si="169"/>
        <v>91342.297196372761</v>
      </c>
      <c r="X411">
        <f t="shared" ca="1" si="161"/>
        <v>1</v>
      </c>
      <c r="Y411">
        <f t="shared" ca="1" si="162"/>
        <v>0</v>
      </c>
    </row>
    <row r="412" spans="2:25" x14ac:dyDescent="0.35">
      <c r="B412">
        <f t="shared" ca="1" si="147"/>
        <v>2</v>
      </c>
      <c r="C412" t="str">
        <f t="shared" ca="1" si="148"/>
        <v>Woman</v>
      </c>
      <c r="D412">
        <f t="shared" ca="1" si="149"/>
        <v>35</v>
      </c>
      <c r="E412">
        <f t="shared" ca="1" si="150"/>
        <v>4</v>
      </c>
      <c r="F412" t="str">
        <f t="shared" ca="1" si="151"/>
        <v>IT</v>
      </c>
      <c r="G412">
        <f t="shared" ca="1" si="152"/>
        <v>2</v>
      </c>
      <c r="H412" t="str">
        <f t="shared" ca="1" si="153"/>
        <v>University</v>
      </c>
      <c r="I412">
        <f t="shared" ca="1" si="154"/>
        <v>4</v>
      </c>
      <c r="J412">
        <f t="shared" ca="1" si="155"/>
        <v>3</v>
      </c>
      <c r="K412">
        <f t="shared" ca="1" si="156"/>
        <v>77964</v>
      </c>
      <c r="L412">
        <f t="shared" ca="1" si="157"/>
        <v>2</v>
      </c>
      <c r="M412" t="str">
        <f t="shared" ca="1" si="158"/>
        <v>BC</v>
      </c>
      <c r="N412">
        <f t="shared" ca="1" si="163"/>
        <v>233892</v>
      </c>
      <c r="O412">
        <f t="shared" ca="1" si="159"/>
        <v>124250.63063471898</v>
      </c>
      <c r="P412">
        <f t="shared" ca="1" si="164"/>
        <v>9138.9234975537147</v>
      </c>
      <c r="Q412">
        <f t="shared" ca="1" si="160"/>
        <v>5488</v>
      </c>
      <c r="R412">
        <f t="shared" ca="1" si="165"/>
        <v>73336.98599030255</v>
      </c>
      <c r="S412">
        <f t="shared" ca="1" si="166"/>
        <v>108544.81240091837</v>
      </c>
      <c r="T412">
        <f t="shared" ca="1" si="167"/>
        <v>351575.73589847208</v>
      </c>
      <c r="U412">
        <f t="shared" ca="1" si="168"/>
        <v>203075.61662502153</v>
      </c>
      <c r="V412">
        <f t="shared" ca="1" si="169"/>
        <v>148500.11927345055</v>
      </c>
      <c r="X412">
        <f t="shared" ca="1" si="161"/>
        <v>0</v>
      </c>
      <c r="Y412">
        <f t="shared" ca="1" si="162"/>
        <v>1</v>
      </c>
    </row>
    <row r="413" spans="2:25" x14ac:dyDescent="0.35">
      <c r="B413">
        <f t="shared" ca="1" si="147"/>
        <v>2</v>
      </c>
      <c r="C413" t="str">
        <f t="shared" ca="1" si="148"/>
        <v>Woman</v>
      </c>
      <c r="D413">
        <f t="shared" ca="1" si="149"/>
        <v>28</v>
      </c>
      <c r="E413">
        <f t="shared" ca="1" si="150"/>
        <v>1</v>
      </c>
      <c r="F413" t="str">
        <f t="shared" ca="1" si="151"/>
        <v>Health</v>
      </c>
      <c r="G413">
        <f t="shared" ca="1" si="152"/>
        <v>3</v>
      </c>
      <c r="H413" t="str">
        <f t="shared" ca="1" si="153"/>
        <v>Technical</v>
      </c>
      <c r="I413">
        <f t="shared" ca="1" si="154"/>
        <v>4</v>
      </c>
      <c r="J413">
        <f t="shared" ca="1" si="155"/>
        <v>1</v>
      </c>
      <c r="K413">
        <f t="shared" ca="1" si="156"/>
        <v>26230</v>
      </c>
      <c r="L413">
        <f t="shared" ca="1" si="157"/>
        <v>1</v>
      </c>
      <c r="M413" t="str">
        <f t="shared" ca="1" si="158"/>
        <v>Yukon</v>
      </c>
      <c r="N413">
        <f t="shared" ca="1" si="163"/>
        <v>78690</v>
      </c>
      <c r="O413">
        <f t="shared" ca="1" si="159"/>
        <v>78647.50044093524</v>
      </c>
      <c r="P413">
        <f t="shared" ca="1" si="164"/>
        <v>25864.172314201682</v>
      </c>
      <c r="Q413">
        <f t="shared" ca="1" si="160"/>
        <v>11037</v>
      </c>
      <c r="R413">
        <f t="shared" ca="1" si="165"/>
        <v>21166.969197361283</v>
      </c>
      <c r="S413">
        <f t="shared" ca="1" si="166"/>
        <v>4939.2986753749365</v>
      </c>
      <c r="T413">
        <f t="shared" ca="1" si="167"/>
        <v>109493.47098957663</v>
      </c>
      <c r="U413">
        <f t="shared" ca="1" si="168"/>
        <v>110851.46963829652</v>
      </c>
      <c r="V413">
        <f t="shared" ca="1" si="169"/>
        <v>-1357.9986487198912</v>
      </c>
      <c r="X413">
        <f t="shared" ca="1" si="161"/>
        <v>0</v>
      </c>
      <c r="Y413">
        <f t="shared" ca="1" si="162"/>
        <v>1</v>
      </c>
    </row>
    <row r="414" spans="2:25" x14ac:dyDescent="0.35">
      <c r="B414">
        <f t="shared" ca="1" si="147"/>
        <v>1</v>
      </c>
      <c r="C414" t="str">
        <f t="shared" ca="1" si="148"/>
        <v>Man</v>
      </c>
      <c r="D414">
        <f t="shared" ca="1" si="149"/>
        <v>42</v>
      </c>
      <c r="E414">
        <f t="shared" ca="1" si="150"/>
        <v>3</v>
      </c>
      <c r="F414" t="str">
        <f t="shared" ca="1" si="151"/>
        <v>Teaching</v>
      </c>
      <c r="G414">
        <f t="shared" ca="1" si="152"/>
        <v>3</v>
      </c>
      <c r="H414" t="str">
        <f t="shared" ca="1" si="153"/>
        <v>Technical</v>
      </c>
      <c r="I414">
        <f t="shared" ca="1" si="154"/>
        <v>3</v>
      </c>
      <c r="J414">
        <f t="shared" ca="1" si="155"/>
        <v>3</v>
      </c>
      <c r="K414">
        <f t="shared" ca="1" si="156"/>
        <v>35231</v>
      </c>
      <c r="L414">
        <f t="shared" ca="1" si="157"/>
        <v>11</v>
      </c>
      <c r="M414" t="str">
        <f t="shared" ca="1" si="158"/>
        <v>NB</v>
      </c>
      <c r="N414">
        <f t="shared" ca="1" si="163"/>
        <v>176155</v>
      </c>
      <c r="O414">
        <f t="shared" ca="1" si="159"/>
        <v>168627.09139970812</v>
      </c>
      <c r="P414">
        <f t="shared" ca="1" si="164"/>
        <v>32433.347424402175</v>
      </c>
      <c r="Q414">
        <f t="shared" ca="1" si="160"/>
        <v>5047</v>
      </c>
      <c r="R414">
        <f t="shared" ca="1" si="165"/>
        <v>11642.633927846626</v>
      </c>
      <c r="S414">
        <f t="shared" ca="1" si="166"/>
        <v>23252.464448155355</v>
      </c>
      <c r="T414">
        <f t="shared" ca="1" si="167"/>
        <v>231840.8118725575</v>
      </c>
      <c r="U414">
        <f t="shared" ca="1" si="168"/>
        <v>185316.72532755474</v>
      </c>
      <c r="V414">
        <f t="shared" ca="1" si="169"/>
        <v>46524.086545002763</v>
      </c>
      <c r="X414">
        <f t="shared" ca="1" si="161"/>
        <v>0</v>
      </c>
      <c r="Y414">
        <f t="shared" ca="1" si="162"/>
        <v>1</v>
      </c>
    </row>
    <row r="415" spans="2:25" x14ac:dyDescent="0.35">
      <c r="B415">
        <f t="shared" ca="1" si="147"/>
        <v>1</v>
      </c>
      <c r="C415" t="str">
        <f t="shared" ca="1" si="148"/>
        <v>Man</v>
      </c>
      <c r="D415">
        <f t="shared" ca="1" si="149"/>
        <v>36</v>
      </c>
      <c r="E415">
        <f t="shared" ca="1" si="150"/>
        <v>3</v>
      </c>
      <c r="F415" t="str">
        <f t="shared" ca="1" si="151"/>
        <v>Teaching</v>
      </c>
      <c r="G415">
        <f t="shared" ca="1" si="152"/>
        <v>2</v>
      </c>
      <c r="H415" t="str">
        <f t="shared" ca="1" si="153"/>
        <v>University</v>
      </c>
      <c r="I415">
        <f t="shared" ca="1" si="154"/>
        <v>4</v>
      </c>
      <c r="J415">
        <f t="shared" ca="1" si="155"/>
        <v>1</v>
      </c>
      <c r="K415">
        <f t="shared" ca="1" si="156"/>
        <v>40832</v>
      </c>
      <c r="L415">
        <f t="shared" ca="1" si="157"/>
        <v>1</v>
      </c>
      <c r="M415" t="str">
        <f t="shared" ca="1" si="158"/>
        <v>Yukon</v>
      </c>
      <c r="N415">
        <f t="shared" ca="1" si="163"/>
        <v>204160</v>
      </c>
      <c r="O415">
        <f t="shared" ca="1" si="159"/>
        <v>138193.81555964169</v>
      </c>
      <c r="P415">
        <f t="shared" ca="1" si="164"/>
        <v>13789.598183535556</v>
      </c>
      <c r="Q415">
        <f t="shared" ca="1" si="160"/>
        <v>8928</v>
      </c>
      <c r="R415">
        <f t="shared" ca="1" si="165"/>
        <v>37622.352498263019</v>
      </c>
      <c r="S415">
        <f t="shared" ca="1" si="166"/>
        <v>5302.7902656596762</v>
      </c>
      <c r="T415">
        <f t="shared" ca="1" si="167"/>
        <v>223252.38844919525</v>
      </c>
      <c r="U415">
        <f t="shared" ca="1" si="168"/>
        <v>184744.1680579047</v>
      </c>
      <c r="V415">
        <f t="shared" ca="1" si="169"/>
        <v>38508.220391290553</v>
      </c>
      <c r="X415">
        <f t="shared" ca="1" si="161"/>
        <v>1</v>
      </c>
      <c r="Y415">
        <f t="shared" ca="1" si="162"/>
        <v>0</v>
      </c>
    </row>
    <row r="416" spans="2:25" x14ac:dyDescent="0.35">
      <c r="B416">
        <f t="shared" ca="1" si="147"/>
        <v>1</v>
      </c>
      <c r="C416" t="str">
        <f t="shared" ca="1" si="148"/>
        <v>Man</v>
      </c>
      <c r="D416">
        <f t="shared" ca="1" si="149"/>
        <v>31</v>
      </c>
      <c r="E416">
        <f t="shared" ca="1" si="150"/>
        <v>4</v>
      </c>
      <c r="F416" t="str">
        <f t="shared" ca="1" si="151"/>
        <v>IT</v>
      </c>
      <c r="G416">
        <f t="shared" ca="1" si="152"/>
        <v>2</v>
      </c>
      <c r="H416" t="str">
        <f t="shared" ca="1" si="153"/>
        <v>University</v>
      </c>
      <c r="I416">
        <f t="shared" ca="1" si="154"/>
        <v>1</v>
      </c>
      <c r="J416">
        <f t="shared" ca="1" si="155"/>
        <v>3</v>
      </c>
      <c r="K416">
        <f t="shared" ca="1" si="156"/>
        <v>69814</v>
      </c>
      <c r="L416">
        <f t="shared" ca="1" si="157"/>
        <v>4</v>
      </c>
      <c r="M416" t="str">
        <f t="shared" ca="1" si="158"/>
        <v>AB</v>
      </c>
      <c r="N416">
        <f t="shared" ca="1" si="163"/>
        <v>209442</v>
      </c>
      <c r="O416">
        <f t="shared" ca="1" si="159"/>
        <v>160212.68308909799</v>
      </c>
      <c r="P416">
        <f t="shared" ca="1" si="164"/>
        <v>138935.87317511148</v>
      </c>
      <c r="Q416">
        <f t="shared" ca="1" si="160"/>
        <v>13674</v>
      </c>
      <c r="R416">
        <f t="shared" ca="1" si="165"/>
        <v>61501.782197295914</v>
      </c>
      <c r="S416">
        <f t="shared" ca="1" si="166"/>
        <v>32909.326926441659</v>
      </c>
      <c r="T416">
        <f t="shared" ca="1" si="167"/>
        <v>381287.20010155311</v>
      </c>
      <c r="U416">
        <f t="shared" ca="1" si="168"/>
        <v>235388.46528639391</v>
      </c>
      <c r="V416">
        <f t="shared" ca="1" si="169"/>
        <v>145898.7348151592</v>
      </c>
      <c r="X416">
        <f t="shared" ca="1" si="161"/>
        <v>1</v>
      </c>
      <c r="Y416">
        <f t="shared" ca="1" si="162"/>
        <v>0</v>
      </c>
    </row>
    <row r="417" spans="2:25" x14ac:dyDescent="0.35">
      <c r="B417">
        <f t="shared" ca="1" si="147"/>
        <v>1</v>
      </c>
      <c r="C417" t="str">
        <f t="shared" ca="1" si="148"/>
        <v>Man</v>
      </c>
      <c r="D417">
        <f t="shared" ca="1" si="149"/>
        <v>31</v>
      </c>
      <c r="E417">
        <f t="shared" ca="1" si="150"/>
        <v>6</v>
      </c>
      <c r="F417" t="str">
        <f t="shared" ca="1" si="151"/>
        <v>agricuture</v>
      </c>
      <c r="G417">
        <f t="shared" ca="1" si="152"/>
        <v>3</v>
      </c>
      <c r="H417" t="str">
        <f t="shared" ca="1" si="153"/>
        <v>Technical</v>
      </c>
      <c r="I417">
        <f t="shared" ca="1" si="154"/>
        <v>2</v>
      </c>
      <c r="J417">
        <f t="shared" ca="1" si="155"/>
        <v>2</v>
      </c>
      <c r="K417">
        <f t="shared" ca="1" si="156"/>
        <v>30274</v>
      </c>
      <c r="L417">
        <f t="shared" ca="1" si="157"/>
        <v>5</v>
      </c>
      <c r="M417" t="str">
        <f t="shared" ca="1" si="158"/>
        <v>Nunavut</v>
      </c>
      <c r="N417">
        <f t="shared" ca="1" si="163"/>
        <v>151370</v>
      </c>
      <c r="O417">
        <f t="shared" ca="1" si="159"/>
        <v>59906.654328433142</v>
      </c>
      <c r="P417">
        <f t="shared" ca="1" si="164"/>
        <v>4636.0324446238101</v>
      </c>
      <c r="Q417">
        <f t="shared" ca="1" si="160"/>
        <v>1386</v>
      </c>
      <c r="R417">
        <f t="shared" ca="1" si="165"/>
        <v>353.2765576074554</v>
      </c>
      <c r="S417">
        <f t="shared" ca="1" si="166"/>
        <v>19676.614236612309</v>
      </c>
      <c r="T417">
        <f t="shared" ca="1" si="167"/>
        <v>175682.64668123613</v>
      </c>
      <c r="U417">
        <f t="shared" ca="1" si="168"/>
        <v>61645.930886040594</v>
      </c>
      <c r="V417">
        <f t="shared" ca="1" si="169"/>
        <v>114036.71579519555</v>
      </c>
      <c r="X417">
        <f t="shared" ca="1" si="161"/>
        <v>1</v>
      </c>
      <c r="Y417">
        <f t="shared" ca="1" si="162"/>
        <v>0</v>
      </c>
    </row>
    <row r="418" spans="2:25" x14ac:dyDescent="0.35">
      <c r="B418">
        <f t="shared" ca="1" si="147"/>
        <v>2</v>
      </c>
      <c r="C418" t="str">
        <f t="shared" ca="1" si="148"/>
        <v>Woman</v>
      </c>
      <c r="D418">
        <f t="shared" ca="1" si="149"/>
        <v>42</v>
      </c>
      <c r="E418">
        <f t="shared" ca="1" si="150"/>
        <v>1</v>
      </c>
      <c r="F418" t="str">
        <f t="shared" ca="1" si="151"/>
        <v>Health</v>
      </c>
      <c r="G418">
        <f t="shared" ca="1" si="152"/>
        <v>5</v>
      </c>
      <c r="H418" t="str">
        <f t="shared" ca="1" si="153"/>
        <v>Other</v>
      </c>
      <c r="I418">
        <f t="shared" ca="1" si="154"/>
        <v>3</v>
      </c>
      <c r="J418">
        <f t="shared" ca="1" si="155"/>
        <v>3</v>
      </c>
      <c r="K418">
        <f t="shared" ca="1" si="156"/>
        <v>35032</v>
      </c>
      <c r="L418">
        <f t="shared" ca="1" si="157"/>
        <v>3</v>
      </c>
      <c r="M418" t="str">
        <f t="shared" ca="1" si="158"/>
        <v>Northwest Ter</v>
      </c>
      <c r="N418">
        <f t="shared" ca="1" si="163"/>
        <v>210192</v>
      </c>
      <c r="O418">
        <f t="shared" ca="1" si="159"/>
        <v>198925.73690598118</v>
      </c>
      <c r="P418">
        <f t="shared" ca="1" si="164"/>
        <v>99512.191758462504</v>
      </c>
      <c r="Q418">
        <f t="shared" ca="1" si="160"/>
        <v>50367</v>
      </c>
      <c r="R418">
        <f t="shared" ca="1" si="165"/>
        <v>6527.9605489660262</v>
      </c>
      <c r="S418">
        <f t="shared" ca="1" si="166"/>
        <v>35460.540630285759</v>
      </c>
      <c r="T418">
        <f t="shared" ca="1" si="167"/>
        <v>345164.73238874826</v>
      </c>
      <c r="U418">
        <f t="shared" ca="1" si="168"/>
        <v>255820.69745494719</v>
      </c>
      <c r="V418">
        <f t="shared" ca="1" si="169"/>
        <v>89344.034933801071</v>
      </c>
      <c r="X418">
        <f t="shared" ca="1" si="161"/>
        <v>1</v>
      </c>
      <c r="Y418">
        <f t="shared" ca="1" si="162"/>
        <v>0</v>
      </c>
    </row>
    <row r="419" spans="2:25" x14ac:dyDescent="0.35">
      <c r="B419">
        <f t="shared" ca="1" si="147"/>
        <v>2</v>
      </c>
      <c r="C419" t="str">
        <f t="shared" ca="1" si="148"/>
        <v>Woman</v>
      </c>
      <c r="D419">
        <f t="shared" ca="1" si="149"/>
        <v>35</v>
      </c>
      <c r="E419">
        <f t="shared" ca="1" si="150"/>
        <v>6</v>
      </c>
      <c r="F419" t="str">
        <f t="shared" ca="1" si="151"/>
        <v>agricuture</v>
      </c>
      <c r="G419">
        <f t="shared" ca="1" si="152"/>
        <v>2</v>
      </c>
      <c r="H419" t="str">
        <f t="shared" ca="1" si="153"/>
        <v>University</v>
      </c>
      <c r="I419">
        <f t="shared" ca="1" si="154"/>
        <v>1</v>
      </c>
      <c r="J419">
        <f t="shared" ca="1" si="155"/>
        <v>2</v>
      </c>
      <c r="K419">
        <f t="shared" ca="1" si="156"/>
        <v>38199</v>
      </c>
      <c r="L419">
        <f t="shared" ca="1" si="157"/>
        <v>9</v>
      </c>
      <c r="M419" t="str">
        <f t="shared" ca="1" si="158"/>
        <v>QC</v>
      </c>
      <c r="N419">
        <f t="shared" ca="1" si="163"/>
        <v>114597</v>
      </c>
      <c r="O419">
        <f t="shared" ca="1" si="159"/>
        <v>53097.729792206454</v>
      </c>
      <c r="P419">
        <f t="shared" ca="1" si="164"/>
        <v>27610.239323640821</v>
      </c>
      <c r="Q419">
        <f t="shared" ca="1" si="160"/>
        <v>8674</v>
      </c>
      <c r="R419">
        <f t="shared" ca="1" si="165"/>
        <v>28904.625779394915</v>
      </c>
      <c r="S419">
        <f t="shared" ca="1" si="166"/>
        <v>43935.267444019133</v>
      </c>
      <c r="T419">
        <f t="shared" ca="1" si="167"/>
        <v>186142.50676765997</v>
      </c>
      <c r="U419">
        <f t="shared" ca="1" si="168"/>
        <v>90676.355571601365</v>
      </c>
      <c r="V419">
        <f t="shared" ca="1" si="169"/>
        <v>95466.151196058607</v>
      </c>
      <c r="X419">
        <f t="shared" ca="1" si="161"/>
        <v>0</v>
      </c>
      <c r="Y419">
        <f t="shared" ca="1" si="162"/>
        <v>1</v>
      </c>
    </row>
    <row r="420" spans="2:25" x14ac:dyDescent="0.35">
      <c r="B420">
        <f t="shared" ca="1" si="147"/>
        <v>2</v>
      </c>
      <c r="C420" t="str">
        <f t="shared" ca="1" si="148"/>
        <v>Woman</v>
      </c>
      <c r="D420">
        <f t="shared" ca="1" si="149"/>
        <v>33</v>
      </c>
      <c r="E420">
        <f t="shared" ca="1" si="150"/>
        <v>1</v>
      </c>
      <c r="F420" t="str">
        <f t="shared" ca="1" si="151"/>
        <v>Health</v>
      </c>
      <c r="G420">
        <f t="shared" ca="1" si="152"/>
        <v>5</v>
      </c>
      <c r="H420" t="str">
        <f t="shared" ca="1" si="153"/>
        <v>Other</v>
      </c>
      <c r="I420">
        <f t="shared" ca="1" si="154"/>
        <v>3</v>
      </c>
      <c r="J420">
        <f t="shared" ca="1" si="155"/>
        <v>3</v>
      </c>
      <c r="K420">
        <f t="shared" ca="1" si="156"/>
        <v>60622</v>
      </c>
      <c r="L420">
        <f t="shared" ca="1" si="157"/>
        <v>12</v>
      </c>
      <c r="M420" t="str">
        <f t="shared" ca="1" si="158"/>
        <v>PE</v>
      </c>
      <c r="N420">
        <f t="shared" ca="1" si="163"/>
        <v>303110</v>
      </c>
      <c r="O420">
        <f t="shared" ca="1" si="159"/>
        <v>133051.72562795147</v>
      </c>
      <c r="P420">
        <f t="shared" ca="1" si="164"/>
        <v>30951.885125879213</v>
      </c>
      <c r="Q420">
        <f t="shared" ca="1" si="160"/>
        <v>29837</v>
      </c>
      <c r="R420">
        <f t="shared" ca="1" si="165"/>
        <v>53088.430640236496</v>
      </c>
      <c r="S420">
        <f t="shared" ca="1" si="166"/>
        <v>54267.541186930757</v>
      </c>
      <c r="T420">
        <f t="shared" ca="1" si="167"/>
        <v>388329.42631280993</v>
      </c>
      <c r="U420">
        <f t="shared" ca="1" si="168"/>
        <v>215977.15626818797</v>
      </c>
      <c r="V420">
        <f t="shared" ca="1" si="169"/>
        <v>172352.27004462195</v>
      </c>
      <c r="X420">
        <f t="shared" ca="1" si="161"/>
        <v>0</v>
      </c>
      <c r="Y420">
        <f t="shared" ca="1" si="162"/>
        <v>1</v>
      </c>
    </row>
    <row r="421" spans="2:25" x14ac:dyDescent="0.35">
      <c r="B421">
        <f t="shared" ca="1" si="147"/>
        <v>2</v>
      </c>
      <c r="C421" t="str">
        <f t="shared" ca="1" si="148"/>
        <v>Woman</v>
      </c>
      <c r="D421">
        <f t="shared" ca="1" si="149"/>
        <v>26</v>
      </c>
      <c r="E421">
        <f t="shared" ca="1" si="150"/>
        <v>3</v>
      </c>
      <c r="F421" t="str">
        <f t="shared" ca="1" si="151"/>
        <v>Teaching</v>
      </c>
      <c r="G421">
        <f t="shared" ca="1" si="152"/>
        <v>2</v>
      </c>
      <c r="H421" t="str">
        <f t="shared" ca="1" si="153"/>
        <v>University</v>
      </c>
      <c r="I421">
        <f t="shared" ca="1" si="154"/>
        <v>1</v>
      </c>
      <c r="J421">
        <f t="shared" ca="1" si="155"/>
        <v>3</v>
      </c>
      <c r="K421">
        <f t="shared" ca="1" si="156"/>
        <v>42391</v>
      </c>
      <c r="L421">
        <f t="shared" ca="1" si="157"/>
        <v>13</v>
      </c>
      <c r="M421" t="str">
        <f t="shared" ca="1" si="158"/>
        <v>NS</v>
      </c>
      <c r="N421">
        <f t="shared" ca="1" si="163"/>
        <v>127173</v>
      </c>
      <c r="O421">
        <f t="shared" ca="1" si="159"/>
        <v>73816.454663575088</v>
      </c>
      <c r="P421">
        <f t="shared" ca="1" si="164"/>
        <v>77545.779200642763</v>
      </c>
      <c r="Q421">
        <f t="shared" ca="1" si="160"/>
        <v>76463</v>
      </c>
      <c r="R421">
        <f t="shared" ca="1" si="165"/>
        <v>25715.027290077094</v>
      </c>
      <c r="S421">
        <f t="shared" ca="1" si="166"/>
        <v>35032.291506537287</v>
      </c>
      <c r="T421">
        <f t="shared" ca="1" si="167"/>
        <v>239751.07070718007</v>
      </c>
      <c r="U421">
        <f t="shared" ca="1" si="168"/>
        <v>175994.4819536522</v>
      </c>
      <c r="V421">
        <f t="shared" ca="1" si="169"/>
        <v>63756.588753527874</v>
      </c>
      <c r="X421">
        <f t="shared" ca="1" si="161"/>
        <v>0</v>
      </c>
      <c r="Y421">
        <f t="shared" ca="1" si="162"/>
        <v>1</v>
      </c>
    </row>
    <row r="422" spans="2:25" x14ac:dyDescent="0.35">
      <c r="B422">
        <f t="shared" ca="1" si="147"/>
        <v>1</v>
      </c>
      <c r="C422" t="str">
        <f t="shared" ca="1" si="148"/>
        <v>Man</v>
      </c>
      <c r="D422">
        <f t="shared" ca="1" si="149"/>
        <v>35</v>
      </c>
      <c r="E422">
        <f t="shared" ca="1" si="150"/>
        <v>1</v>
      </c>
      <c r="F422" t="str">
        <f t="shared" ca="1" si="151"/>
        <v>Health</v>
      </c>
      <c r="G422">
        <f t="shared" ca="1" si="152"/>
        <v>3</v>
      </c>
      <c r="H422" t="str">
        <f t="shared" ca="1" si="153"/>
        <v>Technical</v>
      </c>
      <c r="I422">
        <f t="shared" ca="1" si="154"/>
        <v>1</v>
      </c>
      <c r="J422">
        <f t="shared" ca="1" si="155"/>
        <v>3</v>
      </c>
      <c r="K422">
        <f t="shared" ca="1" si="156"/>
        <v>62544</v>
      </c>
      <c r="L422">
        <f t="shared" ca="1" si="157"/>
        <v>8</v>
      </c>
      <c r="M422" t="str">
        <f t="shared" ca="1" si="158"/>
        <v>ON</v>
      </c>
      <c r="N422">
        <f t="shared" ca="1" si="163"/>
        <v>187632</v>
      </c>
      <c r="O422">
        <f t="shared" ca="1" si="159"/>
        <v>136523.49701074712</v>
      </c>
      <c r="P422">
        <f t="shared" ca="1" si="164"/>
        <v>761.15080804152058</v>
      </c>
      <c r="Q422">
        <f t="shared" ca="1" si="160"/>
        <v>282</v>
      </c>
      <c r="R422">
        <f t="shared" ca="1" si="165"/>
        <v>47802.751113447979</v>
      </c>
      <c r="S422">
        <f t="shared" ca="1" si="166"/>
        <v>88311.066340685182</v>
      </c>
      <c r="T422">
        <f t="shared" ca="1" si="167"/>
        <v>276704.21714872669</v>
      </c>
      <c r="U422">
        <f t="shared" ca="1" si="168"/>
        <v>184608.24812419509</v>
      </c>
      <c r="V422">
        <f t="shared" ca="1" si="169"/>
        <v>92095.969024531601</v>
      </c>
      <c r="X422">
        <f t="shared" ca="1" si="161"/>
        <v>0</v>
      </c>
      <c r="Y422">
        <f t="shared" ca="1" si="162"/>
        <v>1</v>
      </c>
    </row>
    <row r="423" spans="2:25" x14ac:dyDescent="0.35">
      <c r="B423">
        <f t="shared" ca="1" si="147"/>
        <v>2</v>
      </c>
      <c r="C423" t="str">
        <f t="shared" ca="1" si="148"/>
        <v>Woman</v>
      </c>
      <c r="D423">
        <f t="shared" ca="1" si="149"/>
        <v>41</v>
      </c>
      <c r="E423">
        <f t="shared" ca="1" si="150"/>
        <v>2</v>
      </c>
      <c r="F423" t="str">
        <f t="shared" ca="1" si="151"/>
        <v>Construction</v>
      </c>
      <c r="G423">
        <f t="shared" ca="1" si="152"/>
        <v>2</v>
      </c>
      <c r="H423" t="str">
        <f t="shared" ca="1" si="153"/>
        <v>University</v>
      </c>
      <c r="I423">
        <f t="shared" ca="1" si="154"/>
        <v>2</v>
      </c>
      <c r="J423">
        <f t="shared" ca="1" si="155"/>
        <v>1</v>
      </c>
      <c r="K423">
        <f t="shared" ca="1" si="156"/>
        <v>41300</v>
      </c>
      <c r="L423">
        <f t="shared" ca="1" si="157"/>
        <v>3</v>
      </c>
      <c r="M423" t="str">
        <f t="shared" ca="1" si="158"/>
        <v>Northwest Ter</v>
      </c>
      <c r="N423">
        <f t="shared" ca="1" si="163"/>
        <v>247800</v>
      </c>
      <c r="O423">
        <f t="shared" ca="1" si="159"/>
        <v>112544.06410194178</v>
      </c>
      <c r="P423">
        <f t="shared" ca="1" si="164"/>
        <v>22505.258460672638</v>
      </c>
      <c r="Q423">
        <f t="shared" ca="1" si="160"/>
        <v>13435</v>
      </c>
      <c r="R423">
        <f t="shared" ca="1" si="165"/>
        <v>36529.359620698771</v>
      </c>
      <c r="S423">
        <f t="shared" ca="1" si="166"/>
        <v>40448.39253258719</v>
      </c>
      <c r="T423">
        <f t="shared" ca="1" si="167"/>
        <v>310753.6509932598</v>
      </c>
      <c r="U423">
        <f t="shared" ca="1" si="168"/>
        <v>162508.42372264055</v>
      </c>
      <c r="V423">
        <f t="shared" ca="1" si="169"/>
        <v>148245.22727061925</v>
      </c>
      <c r="X423">
        <f t="shared" ca="1" si="161"/>
        <v>1</v>
      </c>
      <c r="Y423">
        <f t="shared" ca="1" si="162"/>
        <v>0</v>
      </c>
    </row>
    <row r="424" spans="2:25" x14ac:dyDescent="0.35">
      <c r="B424">
        <f t="shared" ca="1" si="147"/>
        <v>1</v>
      </c>
      <c r="C424" t="str">
        <f t="shared" ca="1" si="148"/>
        <v>Man</v>
      </c>
      <c r="D424">
        <f t="shared" ca="1" si="149"/>
        <v>45</v>
      </c>
      <c r="E424">
        <f t="shared" ca="1" si="150"/>
        <v>2</v>
      </c>
      <c r="F424" t="str">
        <f t="shared" ca="1" si="151"/>
        <v>Construction</v>
      </c>
      <c r="G424">
        <f t="shared" ca="1" si="152"/>
        <v>1</v>
      </c>
      <c r="H424" t="str">
        <f t="shared" ca="1" si="153"/>
        <v>High School</v>
      </c>
      <c r="I424">
        <f t="shared" ca="1" si="154"/>
        <v>1</v>
      </c>
      <c r="J424">
        <f t="shared" ca="1" si="155"/>
        <v>2</v>
      </c>
      <c r="K424">
        <f t="shared" ca="1" si="156"/>
        <v>34116</v>
      </c>
      <c r="L424">
        <f t="shared" ca="1" si="157"/>
        <v>9</v>
      </c>
      <c r="M424" t="str">
        <f t="shared" ca="1" si="158"/>
        <v>QC</v>
      </c>
      <c r="N424">
        <f t="shared" ca="1" si="163"/>
        <v>170580</v>
      </c>
      <c r="O424">
        <f t="shared" ca="1" si="159"/>
        <v>14405.058308472844</v>
      </c>
      <c r="P424">
        <f t="shared" ca="1" si="164"/>
        <v>62640.644939772319</v>
      </c>
      <c r="Q424">
        <f t="shared" ca="1" si="160"/>
        <v>42788</v>
      </c>
      <c r="R424">
        <f t="shared" ca="1" si="165"/>
        <v>31244.289672817958</v>
      </c>
      <c r="S424">
        <f t="shared" ca="1" si="166"/>
        <v>26593.136631438698</v>
      </c>
      <c r="T424">
        <f t="shared" ca="1" si="167"/>
        <v>259813.781571211</v>
      </c>
      <c r="U424">
        <f t="shared" ca="1" si="168"/>
        <v>88437.347981290804</v>
      </c>
      <c r="V424">
        <f t="shared" ca="1" si="169"/>
        <v>171376.4335899202</v>
      </c>
      <c r="X424">
        <f t="shared" ca="1" si="161"/>
        <v>0</v>
      </c>
      <c r="Y424">
        <f t="shared" ca="1" si="162"/>
        <v>1</v>
      </c>
    </row>
    <row r="425" spans="2:25" x14ac:dyDescent="0.35">
      <c r="B425">
        <f t="shared" ca="1" si="147"/>
        <v>1</v>
      </c>
      <c r="C425" t="str">
        <f t="shared" ca="1" si="148"/>
        <v>Man</v>
      </c>
      <c r="D425">
        <f t="shared" ca="1" si="149"/>
        <v>28</v>
      </c>
      <c r="E425">
        <f t="shared" ca="1" si="150"/>
        <v>3</v>
      </c>
      <c r="F425" t="str">
        <f t="shared" ca="1" si="151"/>
        <v>Teaching</v>
      </c>
      <c r="G425">
        <f t="shared" ca="1" si="152"/>
        <v>4</v>
      </c>
      <c r="H425" t="str">
        <f t="shared" ca="1" si="153"/>
        <v>College</v>
      </c>
      <c r="I425">
        <f t="shared" ca="1" si="154"/>
        <v>1</v>
      </c>
      <c r="J425">
        <f t="shared" ca="1" si="155"/>
        <v>1</v>
      </c>
      <c r="K425">
        <f t="shared" ca="1" si="156"/>
        <v>64165</v>
      </c>
      <c r="L425">
        <f t="shared" ca="1" si="157"/>
        <v>2</v>
      </c>
      <c r="M425" t="str">
        <f t="shared" ca="1" si="158"/>
        <v>BC</v>
      </c>
      <c r="N425">
        <f t="shared" ca="1" si="163"/>
        <v>256660</v>
      </c>
      <c r="O425">
        <f t="shared" ca="1" si="159"/>
        <v>49975.166228348171</v>
      </c>
      <c r="P425">
        <f t="shared" ca="1" si="164"/>
        <v>55276.641310978099</v>
      </c>
      <c r="Q425">
        <f t="shared" ca="1" si="160"/>
        <v>16208</v>
      </c>
      <c r="R425">
        <f t="shared" ca="1" si="165"/>
        <v>2300.3707158100051</v>
      </c>
      <c r="S425">
        <f t="shared" ca="1" si="166"/>
        <v>20135.795182700764</v>
      </c>
      <c r="T425">
        <f t="shared" ca="1" si="167"/>
        <v>332072.43649367883</v>
      </c>
      <c r="U425">
        <f t="shared" ca="1" si="168"/>
        <v>68483.536944158172</v>
      </c>
      <c r="V425">
        <f t="shared" ca="1" si="169"/>
        <v>263588.89954952069</v>
      </c>
      <c r="X425">
        <f t="shared" ca="1" si="161"/>
        <v>1</v>
      </c>
      <c r="Y425">
        <f t="shared" ca="1" si="162"/>
        <v>0</v>
      </c>
    </row>
    <row r="426" spans="2:25" x14ac:dyDescent="0.35">
      <c r="B426">
        <f t="shared" ca="1" si="147"/>
        <v>2</v>
      </c>
      <c r="C426" t="str">
        <f t="shared" ca="1" si="148"/>
        <v>Woman</v>
      </c>
      <c r="D426">
        <f t="shared" ca="1" si="149"/>
        <v>41</v>
      </c>
      <c r="E426">
        <f t="shared" ca="1" si="150"/>
        <v>1</v>
      </c>
      <c r="F426" t="str">
        <f t="shared" ca="1" si="151"/>
        <v>Health</v>
      </c>
      <c r="G426">
        <f t="shared" ca="1" si="152"/>
        <v>2</v>
      </c>
      <c r="H426" t="str">
        <f t="shared" ca="1" si="153"/>
        <v>University</v>
      </c>
      <c r="I426">
        <f t="shared" ca="1" si="154"/>
        <v>2</v>
      </c>
      <c r="J426">
        <f t="shared" ca="1" si="155"/>
        <v>3</v>
      </c>
      <c r="K426">
        <f t="shared" ca="1" si="156"/>
        <v>70070</v>
      </c>
      <c r="L426">
        <f t="shared" ca="1" si="157"/>
        <v>13</v>
      </c>
      <c r="M426" t="str">
        <f t="shared" ca="1" si="158"/>
        <v>NS</v>
      </c>
      <c r="N426">
        <f t="shared" ca="1" si="163"/>
        <v>210210</v>
      </c>
      <c r="O426">
        <f t="shared" ca="1" si="159"/>
        <v>42027.500715349168</v>
      </c>
      <c r="P426">
        <f t="shared" ca="1" si="164"/>
        <v>107713.34582931468</v>
      </c>
      <c r="Q426">
        <f t="shared" ca="1" si="160"/>
        <v>62887</v>
      </c>
      <c r="R426">
        <f t="shared" ca="1" si="165"/>
        <v>38999.88800495163</v>
      </c>
      <c r="S426">
        <f t="shared" ca="1" si="166"/>
        <v>33358.763318237907</v>
      </c>
      <c r="T426">
        <f t="shared" ca="1" si="167"/>
        <v>351282.10914755258</v>
      </c>
      <c r="U426">
        <f t="shared" ca="1" si="168"/>
        <v>143914.38872030081</v>
      </c>
      <c r="V426">
        <f t="shared" ca="1" si="169"/>
        <v>207367.72042725177</v>
      </c>
      <c r="X426">
        <f t="shared" ca="1" si="161"/>
        <v>1</v>
      </c>
      <c r="Y426">
        <f t="shared" ca="1" si="162"/>
        <v>0</v>
      </c>
    </row>
    <row r="427" spans="2:25" x14ac:dyDescent="0.35">
      <c r="B427">
        <f t="shared" ca="1" si="147"/>
        <v>2</v>
      </c>
      <c r="C427" t="str">
        <f t="shared" ca="1" si="148"/>
        <v>Woman</v>
      </c>
      <c r="D427">
        <f t="shared" ca="1" si="149"/>
        <v>40</v>
      </c>
      <c r="E427">
        <f t="shared" ca="1" si="150"/>
        <v>3</v>
      </c>
      <c r="F427" t="str">
        <f t="shared" ca="1" si="151"/>
        <v>Teaching</v>
      </c>
      <c r="G427">
        <f t="shared" ca="1" si="152"/>
        <v>3</v>
      </c>
      <c r="H427" t="str">
        <f t="shared" ca="1" si="153"/>
        <v>Technical</v>
      </c>
      <c r="I427">
        <f t="shared" ca="1" si="154"/>
        <v>3</v>
      </c>
      <c r="J427">
        <f t="shared" ca="1" si="155"/>
        <v>1</v>
      </c>
      <c r="K427">
        <f t="shared" ca="1" si="156"/>
        <v>45289</v>
      </c>
      <c r="L427">
        <f t="shared" ca="1" si="157"/>
        <v>2</v>
      </c>
      <c r="M427" t="str">
        <f t="shared" ca="1" si="158"/>
        <v>BC</v>
      </c>
      <c r="N427">
        <f t="shared" ca="1" si="163"/>
        <v>226445</v>
      </c>
      <c r="O427">
        <f t="shared" ca="1" si="159"/>
        <v>31861.368350726032</v>
      </c>
      <c r="P427">
        <f t="shared" ca="1" si="164"/>
        <v>32232.670087069724</v>
      </c>
      <c r="Q427">
        <f t="shared" ca="1" si="160"/>
        <v>6021</v>
      </c>
      <c r="R427">
        <f t="shared" ca="1" si="165"/>
        <v>2509.2651416371</v>
      </c>
      <c r="S427">
        <f t="shared" ca="1" si="166"/>
        <v>20679.376356442554</v>
      </c>
      <c r="T427">
        <f t="shared" ca="1" si="167"/>
        <v>279357.04644351231</v>
      </c>
      <c r="U427">
        <f t="shared" ca="1" si="168"/>
        <v>40391.633492363129</v>
      </c>
      <c r="V427">
        <f t="shared" ca="1" si="169"/>
        <v>238965.41295114919</v>
      </c>
      <c r="X427">
        <f t="shared" ca="1" si="161"/>
        <v>0</v>
      </c>
      <c r="Y427">
        <f t="shared" ca="1" si="162"/>
        <v>1</v>
      </c>
    </row>
    <row r="428" spans="2:25" x14ac:dyDescent="0.35">
      <c r="B428">
        <f t="shared" ca="1" si="147"/>
        <v>1</v>
      </c>
      <c r="C428" t="str">
        <f t="shared" ca="1" si="148"/>
        <v>Man</v>
      </c>
      <c r="D428">
        <f t="shared" ca="1" si="149"/>
        <v>29</v>
      </c>
      <c r="E428">
        <f t="shared" ca="1" si="150"/>
        <v>2</v>
      </c>
      <c r="F428" t="str">
        <f t="shared" ca="1" si="151"/>
        <v>Construction</v>
      </c>
      <c r="G428">
        <f t="shared" ca="1" si="152"/>
        <v>5</v>
      </c>
      <c r="H428" t="str">
        <f t="shared" ca="1" si="153"/>
        <v>Other</v>
      </c>
      <c r="I428">
        <f t="shared" ca="1" si="154"/>
        <v>3</v>
      </c>
      <c r="J428">
        <f t="shared" ca="1" si="155"/>
        <v>2</v>
      </c>
      <c r="K428">
        <f t="shared" ca="1" si="156"/>
        <v>27983</v>
      </c>
      <c r="L428">
        <f t="shared" ca="1" si="157"/>
        <v>1</v>
      </c>
      <c r="M428" t="str">
        <f t="shared" ca="1" si="158"/>
        <v>Yukon</v>
      </c>
      <c r="N428">
        <f t="shared" ca="1" si="163"/>
        <v>167898</v>
      </c>
      <c r="O428">
        <f t="shared" ca="1" si="159"/>
        <v>144057.23478957749</v>
      </c>
      <c r="P428">
        <f t="shared" ca="1" si="164"/>
        <v>24864.0331410244</v>
      </c>
      <c r="Q428">
        <f t="shared" ca="1" si="160"/>
        <v>1412</v>
      </c>
      <c r="R428">
        <f t="shared" ca="1" si="165"/>
        <v>19608.049384988706</v>
      </c>
      <c r="S428">
        <f t="shared" ca="1" si="166"/>
        <v>21394.961077967033</v>
      </c>
      <c r="T428">
        <f t="shared" ca="1" si="167"/>
        <v>214156.99421899143</v>
      </c>
      <c r="U428">
        <f t="shared" ca="1" si="168"/>
        <v>165077.28417456619</v>
      </c>
      <c r="V428">
        <f t="shared" ca="1" si="169"/>
        <v>49079.710044425243</v>
      </c>
      <c r="X428">
        <f t="shared" ca="1" si="161"/>
        <v>0</v>
      </c>
      <c r="Y428">
        <f t="shared" ca="1" si="162"/>
        <v>1</v>
      </c>
    </row>
    <row r="429" spans="2:25" x14ac:dyDescent="0.35">
      <c r="B429">
        <f t="shared" ca="1" si="147"/>
        <v>1</v>
      </c>
      <c r="C429" t="str">
        <f t="shared" ca="1" si="148"/>
        <v>Man</v>
      </c>
      <c r="D429">
        <f t="shared" ca="1" si="149"/>
        <v>33</v>
      </c>
      <c r="E429">
        <f t="shared" ca="1" si="150"/>
        <v>2</v>
      </c>
      <c r="F429" t="str">
        <f t="shared" ca="1" si="151"/>
        <v>Construction</v>
      </c>
      <c r="G429">
        <f t="shared" ca="1" si="152"/>
        <v>4</v>
      </c>
      <c r="H429" t="str">
        <f t="shared" ca="1" si="153"/>
        <v>College</v>
      </c>
      <c r="I429">
        <f t="shared" ca="1" si="154"/>
        <v>1</v>
      </c>
      <c r="J429">
        <f t="shared" ca="1" si="155"/>
        <v>1</v>
      </c>
      <c r="K429">
        <f t="shared" ca="1" si="156"/>
        <v>50490</v>
      </c>
      <c r="L429">
        <f t="shared" ca="1" si="157"/>
        <v>3</v>
      </c>
      <c r="M429" t="str">
        <f t="shared" ca="1" si="158"/>
        <v>Northwest Ter</v>
      </c>
      <c r="N429">
        <f t="shared" ca="1" si="163"/>
        <v>201960</v>
      </c>
      <c r="O429">
        <f t="shared" ca="1" si="159"/>
        <v>66694.390861081236</v>
      </c>
      <c r="P429">
        <f t="shared" ca="1" si="164"/>
        <v>13002.18263433611</v>
      </c>
      <c r="Q429">
        <f t="shared" ca="1" si="160"/>
        <v>2730</v>
      </c>
      <c r="R429">
        <f t="shared" ca="1" si="165"/>
        <v>33088.660368217847</v>
      </c>
      <c r="S429">
        <f t="shared" ca="1" si="166"/>
        <v>15731.795741727514</v>
      </c>
      <c r="T429">
        <f t="shared" ca="1" si="167"/>
        <v>230693.97837606363</v>
      </c>
      <c r="U429">
        <f t="shared" ca="1" si="168"/>
        <v>102513.05122929908</v>
      </c>
      <c r="V429">
        <f t="shared" ca="1" si="169"/>
        <v>128180.92714676456</v>
      </c>
      <c r="X429">
        <f t="shared" ca="1" si="161"/>
        <v>1</v>
      </c>
      <c r="Y429">
        <f t="shared" ca="1" si="162"/>
        <v>0</v>
      </c>
    </row>
    <row r="430" spans="2:25" x14ac:dyDescent="0.35">
      <c r="B430">
        <f t="shared" ca="1" si="147"/>
        <v>1</v>
      </c>
      <c r="C430" t="str">
        <f t="shared" ca="1" si="148"/>
        <v>Man</v>
      </c>
      <c r="D430">
        <f t="shared" ca="1" si="149"/>
        <v>27</v>
      </c>
      <c r="E430">
        <f t="shared" ca="1" si="150"/>
        <v>1</v>
      </c>
      <c r="F430" t="str">
        <f t="shared" ca="1" si="151"/>
        <v>Health</v>
      </c>
      <c r="G430">
        <f t="shared" ca="1" si="152"/>
        <v>1</v>
      </c>
      <c r="H430" t="str">
        <f t="shared" ca="1" si="153"/>
        <v>High School</v>
      </c>
      <c r="I430">
        <f t="shared" ca="1" si="154"/>
        <v>4</v>
      </c>
      <c r="J430">
        <f t="shared" ca="1" si="155"/>
        <v>2</v>
      </c>
      <c r="K430">
        <f t="shared" ca="1" si="156"/>
        <v>73349</v>
      </c>
      <c r="L430">
        <f t="shared" ca="1" si="157"/>
        <v>5</v>
      </c>
      <c r="M430" t="str">
        <f t="shared" ca="1" si="158"/>
        <v>Nunavut</v>
      </c>
      <c r="N430">
        <f t="shared" ca="1" si="163"/>
        <v>293396</v>
      </c>
      <c r="O430">
        <f t="shared" ca="1" si="159"/>
        <v>145110.51116001143</v>
      </c>
      <c r="P430">
        <f t="shared" ca="1" si="164"/>
        <v>94928.420890753507</v>
      </c>
      <c r="Q430">
        <f t="shared" ca="1" si="160"/>
        <v>64645</v>
      </c>
      <c r="R430">
        <f t="shared" ca="1" si="165"/>
        <v>16355.935657191974</v>
      </c>
      <c r="S430">
        <f t="shared" ca="1" si="166"/>
        <v>74941.973404799268</v>
      </c>
      <c r="T430">
        <f t="shared" ca="1" si="167"/>
        <v>463266.39429555275</v>
      </c>
      <c r="U430">
        <f t="shared" ca="1" si="168"/>
        <v>226111.4468172034</v>
      </c>
      <c r="V430">
        <f t="shared" ca="1" si="169"/>
        <v>237154.94747834935</v>
      </c>
      <c r="X430">
        <f t="shared" ca="1" si="161"/>
        <v>1</v>
      </c>
      <c r="Y430">
        <f t="shared" ca="1" si="162"/>
        <v>0</v>
      </c>
    </row>
    <row r="431" spans="2:25" x14ac:dyDescent="0.35">
      <c r="B431">
        <f t="shared" ca="1" si="147"/>
        <v>1</v>
      </c>
      <c r="C431" t="str">
        <f t="shared" ca="1" si="148"/>
        <v>Man</v>
      </c>
      <c r="D431">
        <f t="shared" ca="1" si="149"/>
        <v>43</v>
      </c>
      <c r="E431">
        <f t="shared" ca="1" si="150"/>
        <v>2</v>
      </c>
      <c r="F431" t="str">
        <f t="shared" ca="1" si="151"/>
        <v>Construction</v>
      </c>
      <c r="G431">
        <f t="shared" ca="1" si="152"/>
        <v>3</v>
      </c>
      <c r="H431" t="str">
        <f t="shared" ca="1" si="153"/>
        <v>Technical</v>
      </c>
      <c r="I431">
        <f t="shared" ca="1" si="154"/>
        <v>1</v>
      </c>
      <c r="J431">
        <f t="shared" ca="1" si="155"/>
        <v>2</v>
      </c>
      <c r="K431">
        <f t="shared" ca="1" si="156"/>
        <v>83784</v>
      </c>
      <c r="L431">
        <f t="shared" ca="1" si="157"/>
        <v>3</v>
      </c>
      <c r="M431" t="str">
        <f t="shared" ca="1" si="158"/>
        <v>Northwest Ter</v>
      </c>
      <c r="N431">
        <f t="shared" ca="1" si="163"/>
        <v>251352</v>
      </c>
      <c r="O431">
        <f t="shared" ca="1" si="159"/>
        <v>200909.50531598798</v>
      </c>
      <c r="P431">
        <f t="shared" ca="1" si="164"/>
        <v>99454.75080536044</v>
      </c>
      <c r="Q431">
        <f t="shared" ca="1" si="160"/>
        <v>36044</v>
      </c>
      <c r="R431">
        <f t="shared" ca="1" si="165"/>
        <v>41531.165624179266</v>
      </c>
      <c r="S431">
        <f t="shared" ca="1" si="166"/>
        <v>43735.673759833204</v>
      </c>
      <c r="T431">
        <f t="shared" ca="1" si="167"/>
        <v>394542.42456519365</v>
      </c>
      <c r="U431">
        <f t="shared" ca="1" si="168"/>
        <v>278484.67094016727</v>
      </c>
      <c r="V431">
        <f t="shared" ca="1" si="169"/>
        <v>116057.75362502638</v>
      </c>
      <c r="X431">
        <f t="shared" ca="1" si="161"/>
        <v>1</v>
      </c>
      <c r="Y431">
        <f t="shared" ca="1" si="162"/>
        <v>0</v>
      </c>
    </row>
    <row r="432" spans="2:25" x14ac:dyDescent="0.35">
      <c r="B432">
        <f t="shared" ca="1" si="147"/>
        <v>2</v>
      </c>
      <c r="C432" t="str">
        <f t="shared" ca="1" si="148"/>
        <v>Woman</v>
      </c>
      <c r="D432">
        <f t="shared" ca="1" si="149"/>
        <v>28</v>
      </c>
      <c r="E432">
        <f t="shared" ca="1" si="150"/>
        <v>2</v>
      </c>
      <c r="F432" t="str">
        <f t="shared" ca="1" si="151"/>
        <v>Construction</v>
      </c>
      <c r="G432">
        <f t="shared" ca="1" si="152"/>
        <v>3</v>
      </c>
      <c r="H432" t="str">
        <f t="shared" ca="1" si="153"/>
        <v>Technical</v>
      </c>
      <c r="I432">
        <f t="shared" ca="1" si="154"/>
        <v>2</v>
      </c>
      <c r="J432">
        <f t="shared" ca="1" si="155"/>
        <v>1</v>
      </c>
      <c r="K432">
        <f t="shared" ca="1" si="156"/>
        <v>48524</v>
      </c>
      <c r="L432">
        <f t="shared" ca="1" si="157"/>
        <v>10</v>
      </c>
      <c r="M432" t="str">
        <f t="shared" ca="1" si="158"/>
        <v>NF</v>
      </c>
      <c r="N432">
        <f t="shared" ca="1" si="163"/>
        <v>194096</v>
      </c>
      <c r="O432">
        <f t="shared" ca="1" si="159"/>
        <v>95749.923424408698</v>
      </c>
      <c r="P432">
        <f t="shared" ca="1" si="164"/>
        <v>37525.042527063575</v>
      </c>
      <c r="Q432">
        <f t="shared" ca="1" si="160"/>
        <v>33760</v>
      </c>
      <c r="R432">
        <f t="shared" ca="1" si="165"/>
        <v>28036.058742778318</v>
      </c>
      <c r="S432">
        <f t="shared" ca="1" si="166"/>
        <v>20290.691826587616</v>
      </c>
      <c r="T432">
        <f t="shared" ca="1" si="167"/>
        <v>251911.73435365118</v>
      </c>
      <c r="U432">
        <f t="shared" ca="1" si="168"/>
        <v>157545.98216718703</v>
      </c>
      <c r="V432">
        <f t="shared" ca="1" si="169"/>
        <v>94365.752186464146</v>
      </c>
      <c r="X432">
        <f t="shared" ca="1" si="161"/>
        <v>1</v>
      </c>
      <c r="Y432">
        <f t="shared" ca="1" si="162"/>
        <v>0</v>
      </c>
    </row>
    <row r="433" spans="2:25" x14ac:dyDescent="0.35">
      <c r="B433">
        <f t="shared" ca="1" si="147"/>
        <v>2</v>
      </c>
      <c r="C433" t="str">
        <f t="shared" ca="1" si="148"/>
        <v>Woman</v>
      </c>
      <c r="D433">
        <f t="shared" ca="1" si="149"/>
        <v>31</v>
      </c>
      <c r="E433">
        <f t="shared" ca="1" si="150"/>
        <v>6</v>
      </c>
      <c r="F433" t="str">
        <f t="shared" ca="1" si="151"/>
        <v>agricuture</v>
      </c>
      <c r="G433">
        <f t="shared" ca="1" si="152"/>
        <v>4</v>
      </c>
      <c r="H433" t="str">
        <f t="shared" ca="1" si="153"/>
        <v>College</v>
      </c>
      <c r="I433">
        <f t="shared" ca="1" si="154"/>
        <v>2</v>
      </c>
      <c r="J433">
        <f t="shared" ca="1" si="155"/>
        <v>2</v>
      </c>
      <c r="K433">
        <f t="shared" ca="1" si="156"/>
        <v>49554</v>
      </c>
      <c r="L433">
        <f t="shared" ca="1" si="157"/>
        <v>9</v>
      </c>
      <c r="M433" t="str">
        <f t="shared" ca="1" si="158"/>
        <v>QC</v>
      </c>
      <c r="N433">
        <f t="shared" ca="1" si="163"/>
        <v>148662</v>
      </c>
      <c r="O433">
        <f t="shared" ca="1" si="159"/>
        <v>94422.780094436268</v>
      </c>
      <c r="P433">
        <f t="shared" ca="1" si="164"/>
        <v>11970.083469127565</v>
      </c>
      <c r="Q433">
        <f t="shared" ca="1" si="160"/>
        <v>1433</v>
      </c>
      <c r="R433">
        <f t="shared" ca="1" si="165"/>
        <v>7282.8814015520484</v>
      </c>
      <c r="S433">
        <f t="shared" ca="1" si="166"/>
        <v>54836.940175962089</v>
      </c>
      <c r="T433">
        <f t="shared" ca="1" si="167"/>
        <v>215469.02364508965</v>
      </c>
      <c r="U433">
        <f t="shared" ca="1" si="168"/>
        <v>103138.66149598832</v>
      </c>
      <c r="V433">
        <f t="shared" ca="1" si="169"/>
        <v>112330.36214910133</v>
      </c>
      <c r="X433">
        <f t="shared" ca="1" si="161"/>
        <v>0</v>
      </c>
      <c r="Y433">
        <f t="shared" ca="1" si="162"/>
        <v>1</v>
      </c>
    </row>
    <row r="434" spans="2:25" x14ac:dyDescent="0.35">
      <c r="B434">
        <f t="shared" ca="1" si="147"/>
        <v>1</v>
      </c>
      <c r="C434" t="str">
        <f t="shared" ca="1" si="148"/>
        <v>Man</v>
      </c>
      <c r="D434">
        <f t="shared" ca="1" si="149"/>
        <v>40</v>
      </c>
      <c r="E434">
        <f t="shared" ca="1" si="150"/>
        <v>3</v>
      </c>
      <c r="F434" t="str">
        <f t="shared" ca="1" si="151"/>
        <v>Teaching</v>
      </c>
      <c r="G434">
        <f t="shared" ca="1" si="152"/>
        <v>2</v>
      </c>
      <c r="H434" t="str">
        <f t="shared" ca="1" si="153"/>
        <v>University</v>
      </c>
      <c r="I434">
        <f t="shared" ca="1" si="154"/>
        <v>1</v>
      </c>
      <c r="J434">
        <f t="shared" ca="1" si="155"/>
        <v>3</v>
      </c>
      <c r="K434">
        <f t="shared" ca="1" si="156"/>
        <v>85882</v>
      </c>
      <c r="L434">
        <f t="shared" ca="1" si="157"/>
        <v>3</v>
      </c>
      <c r="M434" t="str">
        <f t="shared" ca="1" si="158"/>
        <v>Northwest Ter</v>
      </c>
      <c r="N434">
        <f t="shared" ca="1" si="163"/>
        <v>257646</v>
      </c>
      <c r="O434">
        <f t="shared" ca="1" si="159"/>
        <v>93799.872313620494</v>
      </c>
      <c r="P434">
        <f t="shared" ca="1" si="164"/>
        <v>102459.50601986874</v>
      </c>
      <c r="Q434">
        <f t="shared" ca="1" si="160"/>
        <v>33560</v>
      </c>
      <c r="R434">
        <f t="shared" ca="1" si="165"/>
        <v>79805.36694298865</v>
      </c>
      <c r="S434">
        <f t="shared" ca="1" si="166"/>
        <v>25902.47123330714</v>
      </c>
      <c r="T434">
        <f t="shared" ca="1" si="167"/>
        <v>386007.97725317592</v>
      </c>
      <c r="U434">
        <f t="shared" ca="1" si="168"/>
        <v>207165.23925660914</v>
      </c>
      <c r="V434">
        <f t="shared" ca="1" si="169"/>
        <v>178842.73799656678</v>
      </c>
      <c r="X434">
        <f t="shared" ca="1" si="161"/>
        <v>0</v>
      </c>
      <c r="Y434">
        <f t="shared" ca="1" si="162"/>
        <v>1</v>
      </c>
    </row>
    <row r="435" spans="2:25" x14ac:dyDescent="0.35">
      <c r="B435">
        <f t="shared" ca="1" si="147"/>
        <v>1</v>
      </c>
      <c r="C435" t="str">
        <f t="shared" ca="1" si="148"/>
        <v>Man</v>
      </c>
      <c r="D435">
        <f t="shared" ca="1" si="149"/>
        <v>38</v>
      </c>
      <c r="E435">
        <f t="shared" ca="1" si="150"/>
        <v>1</v>
      </c>
      <c r="F435" t="str">
        <f t="shared" ca="1" si="151"/>
        <v>Health</v>
      </c>
      <c r="G435">
        <f t="shared" ca="1" si="152"/>
        <v>1</v>
      </c>
      <c r="H435" t="str">
        <f t="shared" ca="1" si="153"/>
        <v>High School</v>
      </c>
      <c r="I435">
        <f t="shared" ca="1" si="154"/>
        <v>1</v>
      </c>
      <c r="J435">
        <f t="shared" ca="1" si="155"/>
        <v>1</v>
      </c>
      <c r="K435">
        <f t="shared" ca="1" si="156"/>
        <v>58792</v>
      </c>
      <c r="L435">
        <f t="shared" ca="1" si="157"/>
        <v>1</v>
      </c>
      <c r="M435" t="str">
        <f t="shared" ca="1" si="158"/>
        <v>Yukon</v>
      </c>
      <c r="N435">
        <f t="shared" ca="1" si="163"/>
        <v>352752</v>
      </c>
      <c r="O435">
        <f t="shared" ca="1" si="159"/>
        <v>316583.27799884591</v>
      </c>
      <c r="P435">
        <f t="shared" ca="1" si="164"/>
        <v>35479.011535812271</v>
      </c>
      <c r="Q435">
        <f t="shared" ca="1" si="160"/>
        <v>587</v>
      </c>
      <c r="R435">
        <f t="shared" ca="1" si="165"/>
        <v>52614.285429716889</v>
      </c>
      <c r="S435">
        <f t="shared" ca="1" si="166"/>
        <v>52481.548743266416</v>
      </c>
      <c r="T435">
        <f t="shared" ca="1" si="167"/>
        <v>440712.56027907872</v>
      </c>
      <c r="U435">
        <f t="shared" ca="1" si="168"/>
        <v>369784.56342856277</v>
      </c>
      <c r="V435">
        <f t="shared" ca="1" si="169"/>
        <v>70927.996850515949</v>
      </c>
      <c r="X435">
        <f t="shared" ca="1" si="161"/>
        <v>1</v>
      </c>
      <c r="Y435">
        <f t="shared" ca="1" si="162"/>
        <v>0</v>
      </c>
    </row>
    <row r="436" spans="2:25" x14ac:dyDescent="0.35">
      <c r="B436">
        <f t="shared" ca="1" si="147"/>
        <v>2</v>
      </c>
      <c r="C436" t="str">
        <f t="shared" ca="1" si="148"/>
        <v>Woman</v>
      </c>
      <c r="D436">
        <f t="shared" ca="1" si="149"/>
        <v>37</v>
      </c>
      <c r="E436">
        <f t="shared" ca="1" si="150"/>
        <v>2</v>
      </c>
      <c r="F436" t="str">
        <f t="shared" ca="1" si="151"/>
        <v>Construction</v>
      </c>
      <c r="G436">
        <f t="shared" ca="1" si="152"/>
        <v>2</v>
      </c>
      <c r="H436" t="str">
        <f t="shared" ca="1" si="153"/>
        <v>University</v>
      </c>
      <c r="I436">
        <f t="shared" ca="1" si="154"/>
        <v>4</v>
      </c>
      <c r="J436">
        <f t="shared" ca="1" si="155"/>
        <v>2</v>
      </c>
      <c r="K436">
        <f t="shared" ca="1" si="156"/>
        <v>60941</v>
      </c>
      <c r="L436">
        <f t="shared" ca="1" si="157"/>
        <v>3</v>
      </c>
      <c r="M436" t="str">
        <f t="shared" ca="1" si="158"/>
        <v>Northwest Ter</v>
      </c>
      <c r="N436">
        <f t="shared" ca="1" si="163"/>
        <v>243764</v>
      </c>
      <c r="O436">
        <f t="shared" ca="1" si="159"/>
        <v>129503.37622544584</v>
      </c>
      <c r="P436">
        <f t="shared" ca="1" si="164"/>
        <v>90110.018891875894</v>
      </c>
      <c r="Q436">
        <f t="shared" ca="1" si="160"/>
        <v>9818</v>
      </c>
      <c r="R436">
        <f t="shared" ca="1" si="165"/>
        <v>30092.794418638172</v>
      </c>
      <c r="S436">
        <f t="shared" ca="1" si="166"/>
        <v>60659.253185158028</v>
      </c>
      <c r="T436">
        <f t="shared" ca="1" si="167"/>
        <v>394533.27207703388</v>
      </c>
      <c r="U436">
        <f t="shared" ca="1" si="168"/>
        <v>169414.17064408399</v>
      </c>
      <c r="V436">
        <f t="shared" ca="1" si="169"/>
        <v>225119.10143294989</v>
      </c>
      <c r="X436">
        <f t="shared" ca="1" si="161"/>
        <v>1</v>
      </c>
      <c r="Y436">
        <f t="shared" ca="1" si="162"/>
        <v>0</v>
      </c>
    </row>
    <row r="437" spans="2:25" x14ac:dyDescent="0.35">
      <c r="B437">
        <f t="shared" ca="1" si="147"/>
        <v>2</v>
      </c>
      <c r="C437" t="str">
        <f t="shared" ca="1" si="148"/>
        <v>Woman</v>
      </c>
      <c r="D437">
        <f t="shared" ca="1" si="149"/>
        <v>29</v>
      </c>
      <c r="E437">
        <f t="shared" ca="1" si="150"/>
        <v>4</v>
      </c>
      <c r="F437" t="str">
        <f t="shared" ca="1" si="151"/>
        <v>IT</v>
      </c>
      <c r="G437">
        <f t="shared" ca="1" si="152"/>
        <v>5</v>
      </c>
      <c r="H437" t="str">
        <f t="shared" ca="1" si="153"/>
        <v>Other</v>
      </c>
      <c r="I437">
        <f t="shared" ca="1" si="154"/>
        <v>2</v>
      </c>
      <c r="J437">
        <f t="shared" ca="1" si="155"/>
        <v>3</v>
      </c>
      <c r="K437">
        <f t="shared" ca="1" si="156"/>
        <v>52500</v>
      </c>
      <c r="L437">
        <f t="shared" ca="1" si="157"/>
        <v>8</v>
      </c>
      <c r="M437" t="str">
        <f t="shared" ca="1" si="158"/>
        <v>ON</v>
      </c>
      <c r="N437">
        <f t="shared" ca="1" si="163"/>
        <v>210000</v>
      </c>
      <c r="O437">
        <f t="shared" ca="1" si="159"/>
        <v>48899.185524509747</v>
      </c>
      <c r="P437">
        <f t="shared" ca="1" si="164"/>
        <v>44465.351838732546</v>
      </c>
      <c r="Q437">
        <f t="shared" ca="1" si="160"/>
        <v>37598</v>
      </c>
      <c r="R437">
        <f t="shared" ca="1" si="165"/>
        <v>4432.9094116383976</v>
      </c>
      <c r="S437">
        <f t="shared" ca="1" si="166"/>
        <v>73504.259662937271</v>
      </c>
      <c r="T437">
        <f t="shared" ca="1" si="167"/>
        <v>327969.6115016698</v>
      </c>
      <c r="U437">
        <f t="shared" ca="1" si="168"/>
        <v>90930.094936148147</v>
      </c>
      <c r="V437">
        <f t="shared" ca="1" si="169"/>
        <v>237039.51656552166</v>
      </c>
      <c r="X437">
        <f t="shared" ca="1" si="161"/>
        <v>0</v>
      </c>
      <c r="Y437">
        <f t="shared" ca="1" si="162"/>
        <v>1</v>
      </c>
    </row>
    <row r="438" spans="2:25" x14ac:dyDescent="0.35">
      <c r="B438">
        <f t="shared" ca="1" si="147"/>
        <v>2</v>
      </c>
      <c r="C438" t="str">
        <f t="shared" ca="1" si="148"/>
        <v>Woman</v>
      </c>
      <c r="D438">
        <f t="shared" ca="1" si="149"/>
        <v>45</v>
      </c>
      <c r="E438">
        <f t="shared" ca="1" si="150"/>
        <v>6</v>
      </c>
      <c r="F438" t="str">
        <f t="shared" ca="1" si="151"/>
        <v>agricuture</v>
      </c>
      <c r="G438">
        <f t="shared" ca="1" si="152"/>
        <v>5</v>
      </c>
      <c r="H438" t="str">
        <f t="shared" ca="1" si="153"/>
        <v>Other</v>
      </c>
      <c r="I438">
        <f t="shared" ca="1" si="154"/>
        <v>4</v>
      </c>
      <c r="J438">
        <f t="shared" ca="1" si="155"/>
        <v>2</v>
      </c>
      <c r="K438">
        <f t="shared" ca="1" si="156"/>
        <v>66825</v>
      </c>
      <c r="L438">
        <f t="shared" ca="1" si="157"/>
        <v>11</v>
      </c>
      <c r="M438" t="str">
        <f t="shared" ca="1" si="158"/>
        <v>NB</v>
      </c>
      <c r="N438">
        <f t="shared" ca="1" si="163"/>
        <v>200475</v>
      </c>
      <c r="O438">
        <f t="shared" ca="1" si="159"/>
        <v>148165.48789556461</v>
      </c>
      <c r="P438">
        <f t="shared" ca="1" si="164"/>
        <v>129728.6626407087</v>
      </c>
      <c r="Q438">
        <f t="shared" ca="1" si="160"/>
        <v>11779</v>
      </c>
      <c r="R438">
        <f t="shared" ca="1" si="165"/>
        <v>57922.065543116223</v>
      </c>
      <c r="S438">
        <f t="shared" ca="1" si="166"/>
        <v>3683.523122953834</v>
      </c>
      <c r="T438">
        <f t="shared" ca="1" si="167"/>
        <v>333887.18576366256</v>
      </c>
      <c r="U438">
        <f t="shared" ca="1" si="168"/>
        <v>217866.55343868083</v>
      </c>
      <c r="V438">
        <f t="shared" ca="1" si="169"/>
        <v>116020.63232498174</v>
      </c>
      <c r="X438">
        <f t="shared" ca="1" si="161"/>
        <v>0</v>
      </c>
      <c r="Y438">
        <f t="shared" ca="1" si="162"/>
        <v>1</v>
      </c>
    </row>
    <row r="439" spans="2:25" x14ac:dyDescent="0.35">
      <c r="B439">
        <f t="shared" ca="1" si="147"/>
        <v>2</v>
      </c>
      <c r="C439" t="str">
        <f t="shared" ca="1" si="148"/>
        <v>Woman</v>
      </c>
      <c r="D439">
        <f t="shared" ca="1" si="149"/>
        <v>36</v>
      </c>
      <c r="E439">
        <f t="shared" ca="1" si="150"/>
        <v>1</v>
      </c>
      <c r="F439" t="str">
        <f t="shared" ca="1" si="151"/>
        <v>Health</v>
      </c>
      <c r="G439">
        <f t="shared" ca="1" si="152"/>
        <v>3</v>
      </c>
      <c r="H439" t="str">
        <f t="shared" ca="1" si="153"/>
        <v>Technical</v>
      </c>
      <c r="I439">
        <f t="shared" ca="1" si="154"/>
        <v>2</v>
      </c>
      <c r="J439">
        <f t="shared" ca="1" si="155"/>
        <v>2</v>
      </c>
      <c r="K439">
        <f t="shared" ca="1" si="156"/>
        <v>25682</v>
      </c>
      <c r="L439">
        <f t="shared" ca="1" si="157"/>
        <v>10</v>
      </c>
      <c r="M439" t="str">
        <f t="shared" ca="1" si="158"/>
        <v>NF</v>
      </c>
      <c r="N439">
        <f t="shared" ca="1" si="163"/>
        <v>128410</v>
      </c>
      <c r="O439">
        <f t="shared" ca="1" si="159"/>
        <v>2782.7584854135143</v>
      </c>
      <c r="P439">
        <f t="shared" ca="1" si="164"/>
        <v>27333.807381633047</v>
      </c>
      <c r="Q439">
        <f t="shared" ca="1" si="160"/>
        <v>8411</v>
      </c>
      <c r="R439">
        <f t="shared" ca="1" si="165"/>
        <v>7876.0725346022191</v>
      </c>
      <c r="S439">
        <f t="shared" ca="1" si="166"/>
        <v>28447.807144646256</v>
      </c>
      <c r="T439">
        <f t="shared" ca="1" si="167"/>
        <v>184191.61452627933</v>
      </c>
      <c r="U439">
        <f t="shared" ca="1" si="168"/>
        <v>19069.831020015736</v>
      </c>
      <c r="V439">
        <f t="shared" ca="1" si="169"/>
        <v>165121.7835062636</v>
      </c>
      <c r="X439">
        <f t="shared" ca="1" si="161"/>
        <v>0</v>
      </c>
      <c r="Y439">
        <f t="shared" ca="1" si="162"/>
        <v>1</v>
      </c>
    </row>
    <row r="440" spans="2:25" x14ac:dyDescent="0.35">
      <c r="B440">
        <f t="shared" ca="1" si="147"/>
        <v>2</v>
      </c>
      <c r="C440" t="str">
        <f t="shared" ca="1" si="148"/>
        <v>Woman</v>
      </c>
      <c r="D440">
        <f t="shared" ca="1" si="149"/>
        <v>32</v>
      </c>
      <c r="E440">
        <f t="shared" ca="1" si="150"/>
        <v>2</v>
      </c>
      <c r="F440" t="str">
        <f t="shared" ca="1" si="151"/>
        <v>Construction</v>
      </c>
      <c r="G440">
        <f t="shared" ca="1" si="152"/>
        <v>2</v>
      </c>
      <c r="H440" t="str">
        <f t="shared" ca="1" si="153"/>
        <v>University</v>
      </c>
      <c r="I440">
        <f t="shared" ca="1" si="154"/>
        <v>4</v>
      </c>
      <c r="J440">
        <f t="shared" ca="1" si="155"/>
        <v>3</v>
      </c>
      <c r="K440">
        <f t="shared" ca="1" si="156"/>
        <v>73015</v>
      </c>
      <c r="L440">
        <f t="shared" ca="1" si="157"/>
        <v>5</v>
      </c>
      <c r="M440" t="str">
        <f t="shared" ca="1" si="158"/>
        <v>Nunavut</v>
      </c>
      <c r="N440">
        <f t="shared" ca="1" si="163"/>
        <v>438090</v>
      </c>
      <c r="O440">
        <f t="shared" ca="1" si="159"/>
        <v>143481.76147997627</v>
      </c>
      <c r="P440">
        <f t="shared" ca="1" si="164"/>
        <v>105760.95005115918</v>
      </c>
      <c r="Q440">
        <f t="shared" ca="1" si="160"/>
        <v>96876</v>
      </c>
      <c r="R440">
        <f t="shared" ca="1" si="165"/>
        <v>72615.10720813123</v>
      </c>
      <c r="S440">
        <f t="shared" ca="1" si="166"/>
        <v>31704.756414105363</v>
      </c>
      <c r="T440">
        <f t="shared" ca="1" si="167"/>
        <v>575555.70646526455</v>
      </c>
      <c r="U440">
        <f t="shared" ca="1" si="168"/>
        <v>312972.86868810747</v>
      </c>
      <c r="V440">
        <f t="shared" ca="1" si="169"/>
        <v>262582.83777715708</v>
      </c>
      <c r="X440">
        <f t="shared" ca="1" si="161"/>
        <v>0</v>
      </c>
      <c r="Y440">
        <f t="shared" ca="1" si="162"/>
        <v>1</v>
      </c>
    </row>
    <row r="441" spans="2:25" x14ac:dyDescent="0.35">
      <c r="B441">
        <f t="shared" ca="1" si="147"/>
        <v>2</v>
      </c>
      <c r="C441" t="str">
        <f t="shared" ca="1" si="148"/>
        <v>Woman</v>
      </c>
      <c r="D441">
        <f t="shared" ca="1" si="149"/>
        <v>30</v>
      </c>
      <c r="E441">
        <f t="shared" ca="1" si="150"/>
        <v>1</v>
      </c>
      <c r="F441" t="str">
        <f t="shared" ca="1" si="151"/>
        <v>Health</v>
      </c>
      <c r="G441">
        <f t="shared" ca="1" si="152"/>
        <v>4</v>
      </c>
      <c r="H441" t="str">
        <f t="shared" ca="1" si="153"/>
        <v>College</v>
      </c>
      <c r="I441">
        <f t="shared" ca="1" si="154"/>
        <v>1</v>
      </c>
      <c r="J441">
        <f t="shared" ca="1" si="155"/>
        <v>2</v>
      </c>
      <c r="K441">
        <f t="shared" ca="1" si="156"/>
        <v>28962</v>
      </c>
      <c r="L441">
        <f t="shared" ca="1" si="157"/>
        <v>11</v>
      </c>
      <c r="M441" t="str">
        <f t="shared" ca="1" si="158"/>
        <v>NB</v>
      </c>
      <c r="N441">
        <f t="shared" ca="1" si="163"/>
        <v>86886</v>
      </c>
      <c r="O441">
        <f t="shared" ca="1" si="159"/>
        <v>56992.29761252262</v>
      </c>
      <c r="P441">
        <f t="shared" ca="1" si="164"/>
        <v>29422.276103209246</v>
      </c>
      <c r="Q441">
        <f t="shared" ca="1" si="160"/>
        <v>4638</v>
      </c>
      <c r="R441">
        <f t="shared" ca="1" si="165"/>
        <v>11424.429565613305</v>
      </c>
      <c r="S441">
        <f t="shared" ca="1" si="166"/>
        <v>1335.8957381669588</v>
      </c>
      <c r="T441">
        <f t="shared" ca="1" si="167"/>
        <v>117644.1718413762</v>
      </c>
      <c r="U441">
        <f t="shared" ca="1" si="168"/>
        <v>73054.72717813593</v>
      </c>
      <c r="V441">
        <f t="shared" ca="1" si="169"/>
        <v>44589.444663240269</v>
      </c>
      <c r="X441">
        <f t="shared" ca="1" si="161"/>
        <v>0</v>
      </c>
      <c r="Y441">
        <f t="shared" ca="1" si="162"/>
        <v>1</v>
      </c>
    </row>
    <row r="442" spans="2:25" x14ac:dyDescent="0.35">
      <c r="B442">
        <f t="shared" ca="1" si="147"/>
        <v>2</v>
      </c>
      <c r="C442" t="str">
        <f t="shared" ca="1" si="148"/>
        <v>Woman</v>
      </c>
      <c r="D442">
        <f t="shared" ca="1" si="149"/>
        <v>28</v>
      </c>
      <c r="E442">
        <f t="shared" ca="1" si="150"/>
        <v>1</v>
      </c>
      <c r="F442" t="str">
        <f t="shared" ca="1" si="151"/>
        <v>Health</v>
      </c>
      <c r="G442">
        <f t="shared" ca="1" si="152"/>
        <v>2</v>
      </c>
      <c r="H442" t="str">
        <f t="shared" ca="1" si="153"/>
        <v>University</v>
      </c>
      <c r="I442">
        <f t="shared" ca="1" si="154"/>
        <v>3</v>
      </c>
      <c r="J442">
        <f t="shared" ca="1" si="155"/>
        <v>2</v>
      </c>
      <c r="K442">
        <f t="shared" ca="1" si="156"/>
        <v>70249</v>
      </c>
      <c r="L442">
        <f t="shared" ca="1" si="157"/>
        <v>1</v>
      </c>
      <c r="M442" t="str">
        <f t="shared" ca="1" si="158"/>
        <v>Yukon</v>
      </c>
      <c r="N442">
        <f t="shared" ca="1" si="163"/>
        <v>421494</v>
      </c>
      <c r="O442">
        <f t="shared" ca="1" si="159"/>
        <v>283675.04838190973</v>
      </c>
      <c r="P442">
        <f t="shared" ca="1" si="164"/>
        <v>34735.36947334258</v>
      </c>
      <c r="Q442">
        <f t="shared" ca="1" si="160"/>
        <v>12586</v>
      </c>
      <c r="R442">
        <f t="shared" ca="1" si="165"/>
        <v>69784.704095903566</v>
      </c>
      <c r="S442">
        <f t="shared" ca="1" si="166"/>
        <v>78661.218627054448</v>
      </c>
      <c r="T442">
        <f t="shared" ca="1" si="167"/>
        <v>534890.58810039703</v>
      </c>
      <c r="U442">
        <f t="shared" ca="1" si="168"/>
        <v>366045.75247781328</v>
      </c>
      <c r="V442">
        <f t="shared" ca="1" si="169"/>
        <v>168844.83562258375</v>
      </c>
      <c r="X442">
        <f t="shared" ca="1" si="161"/>
        <v>0</v>
      </c>
      <c r="Y442">
        <f t="shared" ca="1" si="162"/>
        <v>1</v>
      </c>
    </row>
    <row r="443" spans="2:25" x14ac:dyDescent="0.35">
      <c r="B443">
        <f t="shared" ca="1" si="147"/>
        <v>2</v>
      </c>
      <c r="C443" t="str">
        <f t="shared" ca="1" si="148"/>
        <v>Woman</v>
      </c>
      <c r="D443">
        <f t="shared" ca="1" si="149"/>
        <v>38</v>
      </c>
      <c r="E443">
        <f t="shared" ca="1" si="150"/>
        <v>4</v>
      </c>
      <c r="F443" t="str">
        <f t="shared" ca="1" si="151"/>
        <v>IT</v>
      </c>
      <c r="G443">
        <f t="shared" ca="1" si="152"/>
        <v>4</v>
      </c>
      <c r="H443" t="str">
        <f t="shared" ca="1" si="153"/>
        <v>College</v>
      </c>
      <c r="I443">
        <f t="shared" ca="1" si="154"/>
        <v>4</v>
      </c>
      <c r="J443">
        <f t="shared" ca="1" si="155"/>
        <v>3</v>
      </c>
      <c r="K443">
        <f t="shared" ca="1" si="156"/>
        <v>47428</v>
      </c>
      <c r="L443">
        <f t="shared" ca="1" si="157"/>
        <v>3</v>
      </c>
      <c r="M443" t="str">
        <f t="shared" ca="1" si="158"/>
        <v>Northwest Ter</v>
      </c>
      <c r="N443">
        <f t="shared" ca="1" si="163"/>
        <v>237140</v>
      </c>
      <c r="O443">
        <f t="shared" ca="1" si="159"/>
        <v>116382.56991921076</v>
      </c>
      <c r="P443">
        <f t="shared" ca="1" si="164"/>
        <v>119371.47281974973</v>
      </c>
      <c r="Q443">
        <f t="shared" ca="1" si="160"/>
        <v>117172</v>
      </c>
      <c r="R443">
        <f t="shared" ca="1" si="165"/>
        <v>15598.101114638035</v>
      </c>
      <c r="S443">
        <f t="shared" ca="1" si="166"/>
        <v>10652.724658201303</v>
      </c>
      <c r="T443">
        <f t="shared" ca="1" si="167"/>
        <v>367164.19747795106</v>
      </c>
      <c r="U443">
        <f t="shared" ca="1" si="168"/>
        <v>249152.67103384878</v>
      </c>
      <c r="V443">
        <f t="shared" ca="1" si="169"/>
        <v>118011.52644410229</v>
      </c>
      <c r="X443">
        <f t="shared" ca="1" si="161"/>
        <v>0</v>
      </c>
      <c r="Y443">
        <f t="shared" ca="1" si="162"/>
        <v>1</v>
      </c>
    </row>
    <row r="444" spans="2:25" x14ac:dyDescent="0.35">
      <c r="B444">
        <f t="shared" ca="1" si="147"/>
        <v>2</v>
      </c>
      <c r="C444" t="str">
        <f t="shared" ca="1" si="148"/>
        <v>Woman</v>
      </c>
      <c r="D444">
        <f t="shared" ca="1" si="149"/>
        <v>42</v>
      </c>
      <c r="E444">
        <f t="shared" ca="1" si="150"/>
        <v>2</v>
      </c>
      <c r="F444" t="str">
        <f t="shared" ca="1" si="151"/>
        <v>Construction</v>
      </c>
      <c r="G444">
        <f t="shared" ca="1" si="152"/>
        <v>4</v>
      </c>
      <c r="H444" t="str">
        <f t="shared" ca="1" si="153"/>
        <v>College</v>
      </c>
      <c r="I444">
        <f t="shared" ca="1" si="154"/>
        <v>2</v>
      </c>
      <c r="J444">
        <f t="shared" ca="1" si="155"/>
        <v>3</v>
      </c>
      <c r="K444">
        <f t="shared" ca="1" si="156"/>
        <v>41245</v>
      </c>
      <c r="L444">
        <f t="shared" ca="1" si="157"/>
        <v>10</v>
      </c>
      <c r="M444" t="str">
        <f t="shared" ca="1" si="158"/>
        <v>NF</v>
      </c>
      <c r="N444">
        <f t="shared" ca="1" si="163"/>
        <v>123735</v>
      </c>
      <c r="O444">
        <f t="shared" ca="1" si="159"/>
        <v>95585.252808518286</v>
      </c>
      <c r="P444">
        <f t="shared" ca="1" si="164"/>
        <v>70980.256639208834</v>
      </c>
      <c r="Q444">
        <f t="shared" ca="1" si="160"/>
        <v>10097</v>
      </c>
      <c r="R444">
        <f t="shared" ca="1" si="165"/>
        <v>35538.572243613642</v>
      </c>
      <c r="S444">
        <f t="shared" ca="1" si="166"/>
        <v>58060.391964784256</v>
      </c>
      <c r="T444">
        <f t="shared" ca="1" si="167"/>
        <v>252775.64860399306</v>
      </c>
      <c r="U444">
        <f t="shared" ca="1" si="168"/>
        <v>141220.82505213193</v>
      </c>
      <c r="V444">
        <f t="shared" ca="1" si="169"/>
        <v>111554.82355186113</v>
      </c>
      <c r="X444">
        <f t="shared" ca="1" si="161"/>
        <v>0</v>
      </c>
      <c r="Y444">
        <f t="shared" ca="1" si="162"/>
        <v>1</v>
      </c>
    </row>
    <row r="445" spans="2:25" x14ac:dyDescent="0.35">
      <c r="B445">
        <f t="shared" ca="1" si="147"/>
        <v>1</v>
      </c>
      <c r="C445" t="str">
        <f t="shared" ca="1" si="148"/>
        <v>Man</v>
      </c>
      <c r="D445">
        <f t="shared" ca="1" si="149"/>
        <v>35</v>
      </c>
      <c r="E445">
        <f t="shared" ca="1" si="150"/>
        <v>5</v>
      </c>
      <c r="F445" t="str">
        <f t="shared" ca="1" si="151"/>
        <v>General work</v>
      </c>
      <c r="G445">
        <f t="shared" ca="1" si="152"/>
        <v>1</v>
      </c>
      <c r="H445" t="str">
        <f t="shared" ca="1" si="153"/>
        <v>High School</v>
      </c>
      <c r="I445">
        <f t="shared" ca="1" si="154"/>
        <v>1</v>
      </c>
      <c r="J445">
        <f t="shared" ca="1" si="155"/>
        <v>3</v>
      </c>
      <c r="K445">
        <f t="shared" ca="1" si="156"/>
        <v>41453</v>
      </c>
      <c r="L445">
        <f t="shared" ca="1" si="157"/>
        <v>5</v>
      </c>
      <c r="M445" t="str">
        <f t="shared" ca="1" si="158"/>
        <v>Nunavut</v>
      </c>
      <c r="N445">
        <f t="shared" ca="1" si="163"/>
        <v>207265</v>
      </c>
      <c r="O445">
        <f t="shared" ca="1" si="159"/>
        <v>73792.991379967963</v>
      </c>
      <c r="P445">
        <f t="shared" ca="1" si="164"/>
        <v>122634.63744253684</v>
      </c>
      <c r="Q445">
        <f t="shared" ca="1" si="160"/>
        <v>27463</v>
      </c>
      <c r="R445">
        <f t="shared" ca="1" si="165"/>
        <v>14264.535076844244</v>
      </c>
      <c r="S445">
        <f t="shared" ca="1" si="166"/>
        <v>40014.242386919133</v>
      </c>
      <c r="T445">
        <f t="shared" ca="1" si="167"/>
        <v>369913.87982945598</v>
      </c>
      <c r="U445">
        <f t="shared" ca="1" si="168"/>
        <v>115520.52645681221</v>
      </c>
      <c r="V445">
        <f t="shared" ca="1" si="169"/>
        <v>254393.35337264376</v>
      </c>
      <c r="X445">
        <f t="shared" ca="1" si="161"/>
        <v>0</v>
      </c>
      <c r="Y445">
        <f t="shared" ca="1" si="162"/>
        <v>1</v>
      </c>
    </row>
    <row r="446" spans="2:25" x14ac:dyDescent="0.35">
      <c r="B446">
        <f t="shared" ca="1" si="147"/>
        <v>1</v>
      </c>
      <c r="C446" t="str">
        <f t="shared" ca="1" si="148"/>
        <v>Man</v>
      </c>
      <c r="D446">
        <f t="shared" ca="1" si="149"/>
        <v>27</v>
      </c>
      <c r="E446">
        <f t="shared" ca="1" si="150"/>
        <v>3</v>
      </c>
      <c r="F446" t="str">
        <f t="shared" ca="1" si="151"/>
        <v>Teaching</v>
      </c>
      <c r="G446">
        <f t="shared" ca="1" si="152"/>
        <v>4</v>
      </c>
      <c r="H446" t="str">
        <f t="shared" ca="1" si="153"/>
        <v>College</v>
      </c>
      <c r="I446">
        <f t="shared" ca="1" si="154"/>
        <v>3</v>
      </c>
      <c r="J446">
        <f t="shared" ca="1" si="155"/>
        <v>1</v>
      </c>
      <c r="K446">
        <f t="shared" ca="1" si="156"/>
        <v>37033</v>
      </c>
      <c r="L446">
        <f t="shared" ca="1" si="157"/>
        <v>9</v>
      </c>
      <c r="M446" t="str">
        <f t="shared" ca="1" si="158"/>
        <v>QC</v>
      </c>
      <c r="N446">
        <f t="shared" ca="1" si="163"/>
        <v>148132</v>
      </c>
      <c r="O446">
        <f t="shared" ca="1" si="159"/>
        <v>70253.290890587843</v>
      </c>
      <c r="P446">
        <f t="shared" ca="1" si="164"/>
        <v>6146.3875012878043</v>
      </c>
      <c r="Q446">
        <f t="shared" ca="1" si="160"/>
        <v>709</v>
      </c>
      <c r="R446">
        <f t="shared" ca="1" si="165"/>
        <v>34071.731344877946</v>
      </c>
      <c r="S446">
        <f t="shared" ca="1" si="166"/>
        <v>34453.708059243661</v>
      </c>
      <c r="T446">
        <f t="shared" ca="1" si="167"/>
        <v>188732.09556053145</v>
      </c>
      <c r="U446">
        <f t="shared" ca="1" si="168"/>
        <v>105034.02223546579</v>
      </c>
      <c r="V446">
        <f t="shared" ca="1" si="169"/>
        <v>83698.073325065663</v>
      </c>
      <c r="X446">
        <f t="shared" ca="1" si="161"/>
        <v>1</v>
      </c>
      <c r="Y446">
        <f t="shared" ca="1" si="162"/>
        <v>0</v>
      </c>
    </row>
    <row r="447" spans="2:25" x14ac:dyDescent="0.35">
      <c r="B447">
        <f t="shared" ca="1" si="147"/>
        <v>2</v>
      </c>
      <c r="C447" t="str">
        <f t="shared" ca="1" si="148"/>
        <v>Woman</v>
      </c>
      <c r="D447">
        <f t="shared" ca="1" si="149"/>
        <v>36</v>
      </c>
      <c r="E447">
        <f t="shared" ca="1" si="150"/>
        <v>6</v>
      </c>
      <c r="F447" t="str">
        <f t="shared" ca="1" si="151"/>
        <v>agricuture</v>
      </c>
      <c r="G447">
        <f t="shared" ca="1" si="152"/>
        <v>2</v>
      </c>
      <c r="H447" t="str">
        <f t="shared" ca="1" si="153"/>
        <v>University</v>
      </c>
      <c r="I447">
        <f t="shared" ca="1" si="154"/>
        <v>1</v>
      </c>
      <c r="J447">
        <f t="shared" ca="1" si="155"/>
        <v>1</v>
      </c>
      <c r="K447">
        <f t="shared" ca="1" si="156"/>
        <v>58704</v>
      </c>
      <c r="L447">
        <f t="shared" ca="1" si="157"/>
        <v>4</v>
      </c>
      <c r="M447" t="str">
        <f t="shared" ca="1" si="158"/>
        <v>AB</v>
      </c>
      <c r="N447">
        <f t="shared" ca="1" si="163"/>
        <v>293520</v>
      </c>
      <c r="O447">
        <f t="shared" ca="1" si="159"/>
        <v>146796.50546116949</v>
      </c>
      <c r="P447">
        <f t="shared" ca="1" si="164"/>
        <v>12523.512295625513</v>
      </c>
      <c r="Q447">
        <f t="shared" ca="1" si="160"/>
        <v>10042</v>
      </c>
      <c r="R447">
        <f t="shared" ca="1" si="165"/>
        <v>52012.203772567074</v>
      </c>
      <c r="S447">
        <f t="shared" ca="1" si="166"/>
        <v>54233.903685923651</v>
      </c>
      <c r="T447">
        <f t="shared" ca="1" si="167"/>
        <v>360277.41598154919</v>
      </c>
      <c r="U447">
        <f t="shared" ca="1" si="168"/>
        <v>208850.70923373656</v>
      </c>
      <c r="V447">
        <f t="shared" ca="1" si="169"/>
        <v>151426.70674781263</v>
      </c>
      <c r="X447">
        <f t="shared" ca="1" si="161"/>
        <v>1</v>
      </c>
      <c r="Y447">
        <f t="shared" ca="1" si="162"/>
        <v>0</v>
      </c>
    </row>
    <row r="448" spans="2:25" x14ac:dyDescent="0.35">
      <c r="B448">
        <f t="shared" ca="1" si="147"/>
        <v>2</v>
      </c>
      <c r="C448" t="str">
        <f t="shared" ca="1" si="148"/>
        <v>Woman</v>
      </c>
      <c r="D448">
        <f t="shared" ca="1" si="149"/>
        <v>25</v>
      </c>
      <c r="E448">
        <f t="shared" ca="1" si="150"/>
        <v>4</v>
      </c>
      <c r="F448" t="str">
        <f t="shared" ca="1" si="151"/>
        <v>IT</v>
      </c>
      <c r="G448">
        <f t="shared" ca="1" si="152"/>
        <v>5</v>
      </c>
      <c r="H448" t="str">
        <f t="shared" ca="1" si="153"/>
        <v>Other</v>
      </c>
      <c r="I448">
        <f t="shared" ca="1" si="154"/>
        <v>4</v>
      </c>
      <c r="J448">
        <f t="shared" ca="1" si="155"/>
        <v>1</v>
      </c>
      <c r="K448">
        <f t="shared" ca="1" si="156"/>
        <v>62006</v>
      </c>
      <c r="L448">
        <f t="shared" ca="1" si="157"/>
        <v>3</v>
      </c>
      <c r="M448" t="str">
        <f t="shared" ca="1" si="158"/>
        <v>Northwest Ter</v>
      </c>
      <c r="N448">
        <f t="shared" ca="1" si="163"/>
        <v>372036</v>
      </c>
      <c r="O448">
        <f t="shared" ca="1" si="159"/>
        <v>42424.751654870124</v>
      </c>
      <c r="P448">
        <f t="shared" ca="1" si="164"/>
        <v>45770.918284126506</v>
      </c>
      <c r="Q448">
        <f t="shared" ca="1" si="160"/>
        <v>10523</v>
      </c>
      <c r="R448">
        <f t="shared" ca="1" si="165"/>
        <v>61617.667000366557</v>
      </c>
      <c r="S448">
        <f t="shared" ca="1" si="166"/>
        <v>43554.361506419795</v>
      </c>
      <c r="T448">
        <f t="shared" ca="1" si="167"/>
        <v>461361.27979054628</v>
      </c>
      <c r="U448">
        <f t="shared" ca="1" si="168"/>
        <v>114565.41865523669</v>
      </c>
      <c r="V448">
        <f t="shared" ca="1" si="169"/>
        <v>346795.86113530956</v>
      </c>
      <c r="X448">
        <f t="shared" ca="1" si="161"/>
        <v>0</v>
      </c>
      <c r="Y448">
        <f t="shared" ca="1" si="162"/>
        <v>1</v>
      </c>
    </row>
    <row r="449" spans="2:25" x14ac:dyDescent="0.35">
      <c r="B449">
        <f t="shared" ca="1" si="147"/>
        <v>2</v>
      </c>
      <c r="C449" t="str">
        <f t="shared" ca="1" si="148"/>
        <v>Woman</v>
      </c>
      <c r="D449">
        <f t="shared" ca="1" si="149"/>
        <v>25</v>
      </c>
      <c r="E449">
        <f t="shared" ca="1" si="150"/>
        <v>2</v>
      </c>
      <c r="F449" t="str">
        <f t="shared" ca="1" si="151"/>
        <v>Construction</v>
      </c>
      <c r="G449">
        <f t="shared" ca="1" si="152"/>
        <v>4</v>
      </c>
      <c r="H449" t="str">
        <f t="shared" ca="1" si="153"/>
        <v>College</v>
      </c>
      <c r="I449">
        <f t="shared" ca="1" si="154"/>
        <v>1</v>
      </c>
      <c r="J449">
        <f t="shared" ca="1" si="155"/>
        <v>3</v>
      </c>
      <c r="K449">
        <f t="shared" ca="1" si="156"/>
        <v>76062</v>
      </c>
      <c r="L449">
        <f t="shared" ca="1" si="157"/>
        <v>2</v>
      </c>
      <c r="M449" t="str">
        <f t="shared" ca="1" si="158"/>
        <v>BC</v>
      </c>
      <c r="N449">
        <f t="shared" ca="1" si="163"/>
        <v>380310</v>
      </c>
      <c r="O449">
        <f t="shared" ca="1" si="159"/>
        <v>342119.75379949086</v>
      </c>
      <c r="P449">
        <f t="shared" ca="1" si="164"/>
        <v>51365.339519180656</v>
      </c>
      <c r="Q449">
        <f t="shared" ca="1" si="160"/>
        <v>4098</v>
      </c>
      <c r="R449">
        <f t="shared" ca="1" si="165"/>
        <v>17381.173291713832</v>
      </c>
      <c r="S449">
        <f t="shared" ca="1" si="166"/>
        <v>4602.3216525519019</v>
      </c>
      <c r="T449">
        <f t="shared" ca="1" si="167"/>
        <v>436277.66117173253</v>
      </c>
      <c r="U449">
        <f t="shared" ca="1" si="168"/>
        <v>363598.92709120468</v>
      </c>
      <c r="V449">
        <f t="shared" ca="1" si="169"/>
        <v>72678.734080527851</v>
      </c>
      <c r="X449">
        <f t="shared" ca="1" si="161"/>
        <v>0</v>
      </c>
      <c r="Y449">
        <f t="shared" ca="1" si="162"/>
        <v>1</v>
      </c>
    </row>
    <row r="450" spans="2:25" x14ac:dyDescent="0.35">
      <c r="B450">
        <f t="shared" ca="1" si="147"/>
        <v>2</v>
      </c>
      <c r="C450" t="str">
        <f t="shared" ca="1" si="148"/>
        <v>Woman</v>
      </c>
      <c r="D450">
        <f t="shared" ca="1" si="149"/>
        <v>39</v>
      </c>
      <c r="E450">
        <f t="shared" ca="1" si="150"/>
        <v>2</v>
      </c>
      <c r="F450" t="str">
        <f t="shared" ca="1" si="151"/>
        <v>Construction</v>
      </c>
      <c r="G450">
        <f t="shared" ca="1" si="152"/>
        <v>1</v>
      </c>
      <c r="H450" t="str">
        <f t="shared" ca="1" si="153"/>
        <v>High School</v>
      </c>
      <c r="I450">
        <f t="shared" ca="1" si="154"/>
        <v>3</v>
      </c>
      <c r="J450">
        <f t="shared" ca="1" si="155"/>
        <v>2</v>
      </c>
      <c r="K450">
        <f t="shared" ca="1" si="156"/>
        <v>67624</v>
      </c>
      <c r="L450">
        <f t="shared" ca="1" si="157"/>
        <v>11</v>
      </c>
      <c r="M450" t="str">
        <f t="shared" ca="1" si="158"/>
        <v>NB</v>
      </c>
      <c r="N450">
        <f t="shared" ca="1" si="163"/>
        <v>338120</v>
      </c>
      <c r="O450">
        <f t="shared" ca="1" si="159"/>
        <v>59090.87054758356</v>
      </c>
      <c r="P450">
        <f t="shared" ca="1" si="164"/>
        <v>34744.808969150326</v>
      </c>
      <c r="Q450">
        <f t="shared" ca="1" si="160"/>
        <v>33758</v>
      </c>
      <c r="R450">
        <f t="shared" ca="1" si="165"/>
        <v>19302.704976778969</v>
      </c>
      <c r="S450">
        <f t="shared" ca="1" si="166"/>
        <v>76591.99293833031</v>
      </c>
      <c r="T450">
        <f t="shared" ca="1" si="167"/>
        <v>449456.80190748058</v>
      </c>
      <c r="U450">
        <f t="shared" ca="1" si="168"/>
        <v>112151.57552436253</v>
      </c>
      <c r="V450">
        <f t="shared" ca="1" si="169"/>
        <v>337305.22638311808</v>
      </c>
      <c r="X450">
        <f t="shared" ca="1" si="161"/>
        <v>0</v>
      </c>
      <c r="Y450">
        <f t="shared" ca="1" si="162"/>
        <v>1</v>
      </c>
    </row>
    <row r="451" spans="2:25" x14ac:dyDescent="0.35">
      <c r="B451">
        <f t="shared" ca="1" si="147"/>
        <v>1</v>
      </c>
      <c r="C451" t="str">
        <f t="shared" ca="1" si="148"/>
        <v>Man</v>
      </c>
      <c r="D451">
        <f t="shared" ca="1" si="149"/>
        <v>33</v>
      </c>
      <c r="E451">
        <f t="shared" ca="1" si="150"/>
        <v>4</v>
      </c>
      <c r="F451" t="str">
        <f t="shared" ca="1" si="151"/>
        <v>IT</v>
      </c>
      <c r="G451">
        <f t="shared" ca="1" si="152"/>
        <v>3</v>
      </c>
      <c r="H451" t="str">
        <f t="shared" ca="1" si="153"/>
        <v>Technical</v>
      </c>
      <c r="I451">
        <f t="shared" ca="1" si="154"/>
        <v>1</v>
      </c>
      <c r="J451">
        <f t="shared" ca="1" si="155"/>
        <v>3</v>
      </c>
      <c r="K451">
        <f t="shared" ca="1" si="156"/>
        <v>28088</v>
      </c>
      <c r="L451">
        <f t="shared" ca="1" si="157"/>
        <v>9</v>
      </c>
      <c r="M451" t="str">
        <f t="shared" ca="1" si="158"/>
        <v>QC</v>
      </c>
      <c r="N451">
        <f t="shared" ca="1" si="163"/>
        <v>84264</v>
      </c>
      <c r="O451">
        <f t="shared" ca="1" si="159"/>
        <v>46877.870935414372</v>
      </c>
      <c r="P451">
        <f t="shared" ca="1" si="164"/>
        <v>38237.917801736585</v>
      </c>
      <c r="Q451">
        <f t="shared" ca="1" si="160"/>
        <v>25140</v>
      </c>
      <c r="R451">
        <f t="shared" ca="1" si="165"/>
        <v>16944.581182118483</v>
      </c>
      <c r="S451">
        <f t="shared" ca="1" si="166"/>
        <v>33226.182903205627</v>
      </c>
      <c r="T451">
        <f t="shared" ca="1" si="167"/>
        <v>155728.10070494222</v>
      </c>
      <c r="U451">
        <f t="shared" ca="1" si="168"/>
        <v>88962.452117532841</v>
      </c>
      <c r="V451">
        <f t="shared" ca="1" si="169"/>
        <v>66765.648587409378</v>
      </c>
      <c r="X451">
        <f t="shared" ca="1" si="161"/>
        <v>0</v>
      </c>
      <c r="Y451">
        <f t="shared" ca="1" si="162"/>
        <v>1</v>
      </c>
    </row>
    <row r="452" spans="2:25" x14ac:dyDescent="0.35">
      <c r="B452">
        <f t="shared" ca="1" si="147"/>
        <v>2</v>
      </c>
      <c r="C452" t="str">
        <f t="shared" ca="1" si="148"/>
        <v>Woman</v>
      </c>
      <c r="D452">
        <f t="shared" ca="1" si="149"/>
        <v>35</v>
      </c>
      <c r="E452">
        <f t="shared" ca="1" si="150"/>
        <v>1</v>
      </c>
      <c r="F452" t="str">
        <f t="shared" ca="1" si="151"/>
        <v>Health</v>
      </c>
      <c r="G452">
        <f t="shared" ca="1" si="152"/>
        <v>4</v>
      </c>
      <c r="H452" t="str">
        <f t="shared" ca="1" si="153"/>
        <v>College</v>
      </c>
      <c r="I452">
        <f t="shared" ca="1" si="154"/>
        <v>2</v>
      </c>
      <c r="J452">
        <f t="shared" ca="1" si="155"/>
        <v>3</v>
      </c>
      <c r="K452">
        <f t="shared" ca="1" si="156"/>
        <v>36626</v>
      </c>
      <c r="L452">
        <f t="shared" ca="1" si="157"/>
        <v>1</v>
      </c>
      <c r="M452" t="str">
        <f t="shared" ca="1" si="158"/>
        <v>Yukon</v>
      </c>
      <c r="N452">
        <f t="shared" ca="1" si="163"/>
        <v>219756</v>
      </c>
      <c r="O452">
        <f t="shared" ca="1" si="159"/>
        <v>26619.507950133364</v>
      </c>
      <c r="P452">
        <f t="shared" ca="1" si="164"/>
        <v>3077.438218506054</v>
      </c>
      <c r="Q452">
        <f t="shared" ca="1" si="160"/>
        <v>2680</v>
      </c>
      <c r="R452">
        <f t="shared" ca="1" si="165"/>
        <v>25930.114254795786</v>
      </c>
      <c r="S452">
        <f t="shared" ca="1" si="166"/>
        <v>9947.460321252056</v>
      </c>
      <c r="T452">
        <f t="shared" ca="1" si="167"/>
        <v>232780.89853975811</v>
      </c>
      <c r="U452">
        <f t="shared" ca="1" si="168"/>
        <v>55229.622204929154</v>
      </c>
      <c r="V452">
        <f t="shared" ca="1" si="169"/>
        <v>177551.27633482896</v>
      </c>
      <c r="X452">
        <f t="shared" ca="1" si="161"/>
        <v>1</v>
      </c>
      <c r="Y452">
        <f t="shared" ca="1" si="162"/>
        <v>0</v>
      </c>
    </row>
    <row r="453" spans="2:25" x14ac:dyDescent="0.35">
      <c r="B453">
        <f t="shared" ref="B453:B500" ca="1" si="170">RANDBETWEEN(1,2)</f>
        <v>1</v>
      </c>
      <c r="C453" t="str">
        <f t="shared" ref="C453:C500" ca="1" si="171">IF(B453=1,"Man", "Woman")</f>
        <v>Man</v>
      </c>
      <c r="D453">
        <f t="shared" ref="D453:D500" ca="1" si="172">RANDBETWEEN(25,45)</f>
        <v>26</v>
      </c>
      <c r="E453">
        <f t="shared" ref="E453:E500" ca="1" si="173">RANDBETWEEN(1,6)</f>
        <v>2</v>
      </c>
      <c r="F453" t="str">
        <f t="shared" ref="F453:F500" ca="1" si="174">VLOOKUP(E453,$AA$4:$AB$9,2)</f>
        <v>Construction</v>
      </c>
      <c r="G453">
        <f t="shared" ref="G453:G500" ca="1" si="175">RANDBETWEEN(1,5)</f>
        <v>2</v>
      </c>
      <c r="H453" t="str">
        <f t="shared" ref="H453:H500" ca="1" si="176">VLOOKUP(G453,$AA$11:$AB$15,2)</f>
        <v>University</v>
      </c>
      <c r="I453">
        <f t="shared" ref="I453:I500" ca="1" si="177">RANDBETWEEN(1,4)</f>
        <v>4</v>
      </c>
      <c r="J453">
        <f t="shared" ref="J453:J500" ca="1" si="178">RANDBETWEEN(1,3)</f>
        <v>2</v>
      </c>
      <c r="K453">
        <f t="shared" ref="K453:K500" ca="1" si="179">RANDBETWEEN(25000,90000)</f>
        <v>31688</v>
      </c>
      <c r="L453">
        <f t="shared" ref="L453:L500" ca="1" si="180">RANDBETWEEN(1,13)</f>
        <v>12</v>
      </c>
      <c r="M453" t="str">
        <f t="shared" ref="M453:M500" ca="1" si="181">VLOOKUP(L453,$AA$17:$AB$29,2)</f>
        <v>PE</v>
      </c>
      <c r="N453">
        <f t="shared" ca="1" si="163"/>
        <v>190128</v>
      </c>
      <c r="O453">
        <f t="shared" ref="O453:O500" ca="1" si="182">RAND()*N453</f>
        <v>162258.5172226764</v>
      </c>
      <c r="P453">
        <f t="shared" ca="1" si="164"/>
        <v>50367.84779113382</v>
      </c>
      <c r="Q453">
        <f t="shared" ref="Q453:Q500" ca="1" si="183">RANDBETWEEN(0,P453)</f>
        <v>16760</v>
      </c>
      <c r="R453">
        <f t="shared" ca="1" si="165"/>
        <v>7880.0411515373889</v>
      </c>
      <c r="S453">
        <f t="shared" ca="1" si="166"/>
        <v>2357.1492120878693</v>
      </c>
      <c r="T453">
        <f t="shared" ca="1" si="167"/>
        <v>242852.99700322171</v>
      </c>
      <c r="U453">
        <f t="shared" ca="1" si="168"/>
        <v>186898.55837421378</v>
      </c>
      <c r="V453">
        <f t="shared" ca="1" si="169"/>
        <v>55954.438629007927</v>
      </c>
      <c r="X453">
        <f t="shared" ca="1" si="161"/>
        <v>0</v>
      </c>
      <c r="Y453">
        <f t="shared" ca="1" si="162"/>
        <v>1</v>
      </c>
    </row>
    <row r="454" spans="2:25" x14ac:dyDescent="0.35">
      <c r="B454">
        <f t="shared" ca="1" si="170"/>
        <v>2</v>
      </c>
      <c r="C454" t="str">
        <f t="shared" ca="1" si="171"/>
        <v>Woman</v>
      </c>
      <c r="D454">
        <f t="shared" ca="1" si="172"/>
        <v>32</v>
      </c>
      <c r="E454">
        <f t="shared" ca="1" si="173"/>
        <v>6</v>
      </c>
      <c r="F454" t="str">
        <f t="shared" ca="1" si="174"/>
        <v>agricuture</v>
      </c>
      <c r="G454">
        <f t="shared" ca="1" si="175"/>
        <v>3</v>
      </c>
      <c r="H454" t="str">
        <f t="shared" ca="1" si="176"/>
        <v>Technical</v>
      </c>
      <c r="I454">
        <f t="shared" ca="1" si="177"/>
        <v>4</v>
      </c>
      <c r="J454">
        <f t="shared" ca="1" si="178"/>
        <v>3</v>
      </c>
      <c r="K454">
        <f t="shared" ca="1" si="179"/>
        <v>49265</v>
      </c>
      <c r="L454">
        <f t="shared" ca="1" si="180"/>
        <v>6</v>
      </c>
      <c r="M454" t="str">
        <f t="shared" ca="1" si="181"/>
        <v>SA</v>
      </c>
      <c r="N454">
        <f t="shared" ca="1" si="163"/>
        <v>147795</v>
      </c>
      <c r="O454">
        <f t="shared" ca="1" si="182"/>
        <v>35834.175038965426</v>
      </c>
      <c r="P454">
        <f t="shared" ca="1" si="164"/>
        <v>56612.365943361663</v>
      </c>
      <c r="Q454">
        <f t="shared" ca="1" si="183"/>
        <v>38287</v>
      </c>
      <c r="R454">
        <f t="shared" ca="1" si="165"/>
        <v>19562.74938430082</v>
      </c>
      <c r="S454">
        <f t="shared" ca="1" si="166"/>
        <v>35269.604303579581</v>
      </c>
      <c r="T454">
        <f t="shared" ca="1" si="167"/>
        <v>239676.97024694123</v>
      </c>
      <c r="U454">
        <f t="shared" ca="1" si="168"/>
        <v>93683.924423266231</v>
      </c>
      <c r="V454">
        <f t="shared" ca="1" si="169"/>
        <v>145993.045823675</v>
      </c>
      <c r="X454">
        <f t="shared" ca="1" si="161"/>
        <v>1</v>
      </c>
      <c r="Y454">
        <f t="shared" ca="1" si="162"/>
        <v>0</v>
      </c>
    </row>
    <row r="455" spans="2:25" x14ac:dyDescent="0.35">
      <c r="B455">
        <f t="shared" ca="1" si="170"/>
        <v>2</v>
      </c>
      <c r="C455" t="str">
        <f t="shared" ca="1" si="171"/>
        <v>Woman</v>
      </c>
      <c r="D455">
        <f t="shared" ca="1" si="172"/>
        <v>32</v>
      </c>
      <c r="E455">
        <f t="shared" ca="1" si="173"/>
        <v>1</v>
      </c>
      <c r="F455" t="str">
        <f t="shared" ca="1" si="174"/>
        <v>Health</v>
      </c>
      <c r="G455">
        <f t="shared" ca="1" si="175"/>
        <v>5</v>
      </c>
      <c r="H455" t="str">
        <f t="shared" ca="1" si="176"/>
        <v>Other</v>
      </c>
      <c r="I455">
        <f t="shared" ca="1" si="177"/>
        <v>1</v>
      </c>
      <c r="J455">
        <f t="shared" ca="1" si="178"/>
        <v>3</v>
      </c>
      <c r="K455">
        <f t="shared" ca="1" si="179"/>
        <v>30672</v>
      </c>
      <c r="L455">
        <f t="shared" ca="1" si="180"/>
        <v>12</v>
      </c>
      <c r="M455" t="str">
        <f t="shared" ca="1" si="181"/>
        <v>PE</v>
      </c>
      <c r="N455">
        <f t="shared" ca="1" si="163"/>
        <v>153360</v>
      </c>
      <c r="O455">
        <f t="shared" ca="1" si="182"/>
        <v>44047.764349165358</v>
      </c>
      <c r="P455">
        <f t="shared" ca="1" si="164"/>
        <v>76744.725678816903</v>
      </c>
      <c r="Q455">
        <f t="shared" ca="1" si="183"/>
        <v>59082</v>
      </c>
      <c r="R455">
        <f t="shared" ca="1" si="165"/>
        <v>19131.679749783871</v>
      </c>
      <c r="S455">
        <f t="shared" ca="1" si="166"/>
        <v>17477.64123577885</v>
      </c>
      <c r="T455">
        <f t="shared" ca="1" si="167"/>
        <v>247582.36691459577</v>
      </c>
      <c r="U455">
        <f t="shared" ca="1" si="168"/>
        <v>122261.44409894923</v>
      </c>
      <c r="V455">
        <f t="shared" ca="1" si="169"/>
        <v>125320.92281564654</v>
      </c>
      <c r="X455">
        <f t="shared" ca="1" si="161"/>
        <v>0</v>
      </c>
      <c r="Y455">
        <f t="shared" ca="1" si="162"/>
        <v>1</v>
      </c>
    </row>
    <row r="456" spans="2:25" x14ac:dyDescent="0.35">
      <c r="B456">
        <f t="shared" ca="1" si="170"/>
        <v>2</v>
      </c>
      <c r="C456" t="str">
        <f t="shared" ca="1" si="171"/>
        <v>Woman</v>
      </c>
      <c r="D456">
        <f t="shared" ca="1" si="172"/>
        <v>45</v>
      </c>
      <c r="E456">
        <f t="shared" ca="1" si="173"/>
        <v>1</v>
      </c>
      <c r="F456" t="str">
        <f t="shared" ca="1" si="174"/>
        <v>Health</v>
      </c>
      <c r="G456">
        <f t="shared" ca="1" si="175"/>
        <v>3</v>
      </c>
      <c r="H456" t="str">
        <f t="shared" ca="1" si="176"/>
        <v>Technical</v>
      </c>
      <c r="I456">
        <f t="shared" ca="1" si="177"/>
        <v>2</v>
      </c>
      <c r="J456">
        <f t="shared" ca="1" si="178"/>
        <v>3</v>
      </c>
      <c r="K456">
        <f t="shared" ca="1" si="179"/>
        <v>43976</v>
      </c>
      <c r="L456">
        <f t="shared" ca="1" si="180"/>
        <v>10</v>
      </c>
      <c r="M456" t="str">
        <f t="shared" ca="1" si="181"/>
        <v>NF</v>
      </c>
      <c r="N456">
        <f t="shared" ca="1" si="163"/>
        <v>219880</v>
      </c>
      <c r="O456">
        <f t="shared" ca="1" si="182"/>
        <v>131719.48024441849</v>
      </c>
      <c r="P456">
        <f t="shared" ca="1" si="164"/>
        <v>114917.35400092162</v>
      </c>
      <c r="Q456">
        <f t="shared" ca="1" si="183"/>
        <v>58607</v>
      </c>
      <c r="R456">
        <f t="shared" ca="1" si="165"/>
        <v>24791.41810504553</v>
      </c>
      <c r="S456">
        <f t="shared" ca="1" si="166"/>
        <v>27255.736683312007</v>
      </c>
      <c r="T456">
        <f t="shared" ca="1" si="167"/>
        <v>362053.09068423358</v>
      </c>
      <c r="U456">
        <f t="shared" ca="1" si="168"/>
        <v>215117.89834946403</v>
      </c>
      <c r="V456">
        <f t="shared" ca="1" si="169"/>
        <v>146935.19233476956</v>
      </c>
      <c r="X456">
        <f t="shared" ca="1" si="161"/>
        <v>0</v>
      </c>
      <c r="Y456">
        <f t="shared" ca="1" si="162"/>
        <v>1</v>
      </c>
    </row>
    <row r="457" spans="2:25" x14ac:dyDescent="0.35">
      <c r="B457">
        <f t="shared" ca="1" si="170"/>
        <v>1</v>
      </c>
      <c r="C457" t="str">
        <f t="shared" ca="1" si="171"/>
        <v>Man</v>
      </c>
      <c r="D457">
        <f t="shared" ca="1" si="172"/>
        <v>36</v>
      </c>
      <c r="E457">
        <f t="shared" ca="1" si="173"/>
        <v>5</v>
      </c>
      <c r="F457" t="str">
        <f t="shared" ca="1" si="174"/>
        <v>General work</v>
      </c>
      <c r="G457">
        <f t="shared" ca="1" si="175"/>
        <v>4</v>
      </c>
      <c r="H457" t="str">
        <f t="shared" ca="1" si="176"/>
        <v>College</v>
      </c>
      <c r="I457">
        <f t="shared" ca="1" si="177"/>
        <v>3</v>
      </c>
      <c r="J457">
        <f t="shared" ca="1" si="178"/>
        <v>2</v>
      </c>
      <c r="K457">
        <f t="shared" ca="1" si="179"/>
        <v>84820</v>
      </c>
      <c r="L457">
        <f t="shared" ca="1" si="180"/>
        <v>12</v>
      </c>
      <c r="M457" t="str">
        <f t="shared" ca="1" si="181"/>
        <v>PE</v>
      </c>
      <c r="N457">
        <f t="shared" ca="1" si="163"/>
        <v>339280</v>
      </c>
      <c r="O457">
        <f t="shared" ca="1" si="182"/>
        <v>121425.86250680953</v>
      </c>
      <c r="P457">
        <f t="shared" ca="1" si="164"/>
        <v>29873.667146798001</v>
      </c>
      <c r="Q457">
        <f t="shared" ca="1" si="183"/>
        <v>27482</v>
      </c>
      <c r="R457">
        <f t="shared" ca="1" si="165"/>
        <v>50845.155400942902</v>
      </c>
      <c r="S457">
        <f t="shared" ca="1" si="166"/>
        <v>74008.23073289296</v>
      </c>
      <c r="T457">
        <f t="shared" ca="1" si="167"/>
        <v>443161.89787969098</v>
      </c>
      <c r="U457">
        <f t="shared" ca="1" si="168"/>
        <v>199753.01790775242</v>
      </c>
      <c r="V457">
        <f t="shared" ca="1" si="169"/>
        <v>243408.87997193856</v>
      </c>
      <c r="X457">
        <f t="shared" ca="1" si="161"/>
        <v>0</v>
      </c>
      <c r="Y457">
        <f t="shared" ca="1" si="162"/>
        <v>1</v>
      </c>
    </row>
    <row r="458" spans="2:25" x14ac:dyDescent="0.35">
      <c r="B458">
        <f t="shared" ca="1" si="170"/>
        <v>2</v>
      </c>
      <c r="C458" t="str">
        <f t="shared" ca="1" si="171"/>
        <v>Woman</v>
      </c>
      <c r="D458">
        <f t="shared" ca="1" si="172"/>
        <v>44</v>
      </c>
      <c r="E458">
        <f t="shared" ca="1" si="173"/>
        <v>4</v>
      </c>
      <c r="F458" t="str">
        <f t="shared" ca="1" si="174"/>
        <v>IT</v>
      </c>
      <c r="G458">
        <f t="shared" ca="1" si="175"/>
        <v>1</v>
      </c>
      <c r="H458" t="str">
        <f t="shared" ca="1" si="176"/>
        <v>High School</v>
      </c>
      <c r="I458">
        <f t="shared" ca="1" si="177"/>
        <v>4</v>
      </c>
      <c r="J458">
        <f t="shared" ca="1" si="178"/>
        <v>2</v>
      </c>
      <c r="K458">
        <f t="shared" ca="1" si="179"/>
        <v>49081</v>
      </c>
      <c r="L458">
        <f t="shared" ca="1" si="180"/>
        <v>12</v>
      </c>
      <c r="M458" t="str">
        <f t="shared" ca="1" si="181"/>
        <v>PE</v>
      </c>
      <c r="N458">
        <f t="shared" ca="1" si="163"/>
        <v>196324</v>
      </c>
      <c r="O458">
        <f t="shared" ca="1" si="182"/>
        <v>92782.456041505066</v>
      </c>
      <c r="P458">
        <f t="shared" ca="1" si="164"/>
        <v>89874.332385606671</v>
      </c>
      <c r="Q458">
        <f t="shared" ca="1" si="183"/>
        <v>4878</v>
      </c>
      <c r="R458">
        <f t="shared" ca="1" si="165"/>
        <v>15766.8668807547</v>
      </c>
      <c r="S458">
        <f t="shared" ca="1" si="166"/>
        <v>64435.907051036018</v>
      </c>
      <c r="T458">
        <f t="shared" ca="1" si="167"/>
        <v>350634.23943664267</v>
      </c>
      <c r="U458">
        <f t="shared" ca="1" si="168"/>
        <v>113427.32292225977</v>
      </c>
      <c r="V458">
        <f t="shared" ca="1" si="169"/>
        <v>237206.9165143829</v>
      </c>
      <c r="X458">
        <f t="shared" ca="1" si="161"/>
        <v>1</v>
      </c>
      <c r="Y458">
        <f t="shared" ca="1" si="162"/>
        <v>0</v>
      </c>
    </row>
    <row r="459" spans="2:25" x14ac:dyDescent="0.35">
      <c r="B459">
        <f t="shared" ca="1" si="170"/>
        <v>2</v>
      </c>
      <c r="C459" t="str">
        <f t="shared" ca="1" si="171"/>
        <v>Woman</v>
      </c>
      <c r="D459">
        <f t="shared" ca="1" si="172"/>
        <v>33</v>
      </c>
      <c r="E459">
        <f t="shared" ca="1" si="173"/>
        <v>4</v>
      </c>
      <c r="F459" t="str">
        <f t="shared" ca="1" si="174"/>
        <v>IT</v>
      </c>
      <c r="G459">
        <f t="shared" ca="1" si="175"/>
        <v>2</v>
      </c>
      <c r="H459" t="str">
        <f t="shared" ca="1" si="176"/>
        <v>University</v>
      </c>
      <c r="I459">
        <f t="shared" ca="1" si="177"/>
        <v>2</v>
      </c>
      <c r="J459">
        <f t="shared" ca="1" si="178"/>
        <v>2</v>
      </c>
      <c r="K459">
        <f t="shared" ca="1" si="179"/>
        <v>36302</v>
      </c>
      <c r="L459">
        <f t="shared" ca="1" si="180"/>
        <v>7</v>
      </c>
      <c r="M459" t="str">
        <f t="shared" ca="1" si="181"/>
        <v>MA</v>
      </c>
      <c r="N459">
        <f t="shared" ca="1" si="163"/>
        <v>145208</v>
      </c>
      <c r="O459">
        <f t="shared" ca="1" si="182"/>
        <v>88527.36690588569</v>
      </c>
      <c r="P459">
        <f t="shared" ca="1" si="164"/>
        <v>33176.008800953845</v>
      </c>
      <c r="Q459">
        <f t="shared" ca="1" si="183"/>
        <v>7880</v>
      </c>
      <c r="R459">
        <f t="shared" ca="1" si="165"/>
        <v>5323.2456323623555</v>
      </c>
      <c r="S459">
        <f t="shared" ca="1" si="166"/>
        <v>14354.394492077452</v>
      </c>
      <c r="T459">
        <f t="shared" ca="1" si="167"/>
        <v>192738.40329303133</v>
      </c>
      <c r="U459">
        <f t="shared" ca="1" si="168"/>
        <v>101730.61253824804</v>
      </c>
      <c r="V459">
        <f t="shared" ca="1" si="169"/>
        <v>91007.790754783287</v>
      </c>
      <c r="X459">
        <f t="shared" ref="X459:X500" ca="1" si="184">IF(C458="Man",1,0)</f>
        <v>0</v>
      </c>
      <c r="Y459">
        <f t="shared" ref="Y459:Y500" ca="1" si="185">IF(C458="Woman",1,0)</f>
        <v>1</v>
      </c>
    </row>
    <row r="460" spans="2:25" x14ac:dyDescent="0.35">
      <c r="B460">
        <f t="shared" ca="1" si="170"/>
        <v>1</v>
      </c>
      <c r="C460" t="str">
        <f t="shared" ca="1" si="171"/>
        <v>Man</v>
      </c>
      <c r="D460">
        <f t="shared" ca="1" si="172"/>
        <v>29</v>
      </c>
      <c r="E460">
        <f t="shared" ca="1" si="173"/>
        <v>3</v>
      </c>
      <c r="F460" t="str">
        <f t="shared" ca="1" si="174"/>
        <v>Teaching</v>
      </c>
      <c r="G460">
        <f t="shared" ca="1" si="175"/>
        <v>1</v>
      </c>
      <c r="H460" t="str">
        <f t="shared" ca="1" si="176"/>
        <v>High School</v>
      </c>
      <c r="I460">
        <f t="shared" ca="1" si="177"/>
        <v>3</v>
      </c>
      <c r="J460">
        <f t="shared" ca="1" si="178"/>
        <v>1</v>
      </c>
      <c r="K460">
        <f t="shared" ca="1" si="179"/>
        <v>27092</v>
      </c>
      <c r="L460">
        <f t="shared" ca="1" si="180"/>
        <v>10</v>
      </c>
      <c r="M460" t="str">
        <f t="shared" ca="1" si="181"/>
        <v>NF</v>
      </c>
      <c r="N460">
        <f t="shared" ca="1" si="163"/>
        <v>162552</v>
      </c>
      <c r="O460">
        <f t="shared" ca="1" si="182"/>
        <v>148410.53280869804</v>
      </c>
      <c r="P460">
        <f t="shared" ca="1" si="164"/>
        <v>8730.3261390054431</v>
      </c>
      <c r="Q460">
        <f t="shared" ca="1" si="183"/>
        <v>3390</v>
      </c>
      <c r="R460">
        <f t="shared" ca="1" si="165"/>
        <v>24352.301362891634</v>
      </c>
      <c r="S460">
        <f t="shared" ca="1" si="166"/>
        <v>24142.868040670182</v>
      </c>
      <c r="T460">
        <f t="shared" ca="1" si="167"/>
        <v>195425.19417967563</v>
      </c>
      <c r="U460">
        <f t="shared" ca="1" si="168"/>
        <v>176152.83417158967</v>
      </c>
      <c r="V460">
        <f t="shared" ca="1" si="169"/>
        <v>19272.360008085961</v>
      </c>
      <c r="X460">
        <f t="shared" ca="1" si="184"/>
        <v>0</v>
      </c>
      <c r="Y460">
        <f t="shared" ca="1" si="185"/>
        <v>1</v>
      </c>
    </row>
    <row r="461" spans="2:25" x14ac:dyDescent="0.35">
      <c r="B461">
        <f t="shared" ca="1" si="170"/>
        <v>2</v>
      </c>
      <c r="C461" t="str">
        <f t="shared" ca="1" si="171"/>
        <v>Woman</v>
      </c>
      <c r="D461">
        <f t="shared" ca="1" si="172"/>
        <v>44</v>
      </c>
      <c r="E461">
        <f t="shared" ca="1" si="173"/>
        <v>1</v>
      </c>
      <c r="F461" t="str">
        <f t="shared" ca="1" si="174"/>
        <v>Health</v>
      </c>
      <c r="G461">
        <f t="shared" ca="1" si="175"/>
        <v>3</v>
      </c>
      <c r="H461" t="str">
        <f t="shared" ca="1" si="176"/>
        <v>Technical</v>
      </c>
      <c r="I461">
        <f t="shared" ca="1" si="177"/>
        <v>2</v>
      </c>
      <c r="J461">
        <f t="shared" ca="1" si="178"/>
        <v>2</v>
      </c>
      <c r="K461">
        <f t="shared" ca="1" si="179"/>
        <v>59793</v>
      </c>
      <c r="L461">
        <f t="shared" ca="1" si="180"/>
        <v>10</v>
      </c>
      <c r="M461" t="str">
        <f t="shared" ca="1" si="181"/>
        <v>NF</v>
      </c>
      <c r="N461">
        <f t="shared" ca="1" si="163"/>
        <v>239172</v>
      </c>
      <c r="O461">
        <f t="shared" ca="1" si="182"/>
        <v>55922.641443168322</v>
      </c>
      <c r="P461">
        <f t="shared" ca="1" si="164"/>
        <v>1818.1867081886189</v>
      </c>
      <c r="Q461">
        <f t="shared" ca="1" si="183"/>
        <v>1380</v>
      </c>
      <c r="R461">
        <f t="shared" ca="1" si="165"/>
        <v>9305.027307399565</v>
      </c>
      <c r="S461">
        <f t="shared" ca="1" si="166"/>
        <v>82495.415393699543</v>
      </c>
      <c r="T461">
        <f t="shared" ca="1" si="167"/>
        <v>323485.60210188816</v>
      </c>
      <c r="U461">
        <f t="shared" ca="1" si="168"/>
        <v>66607.668750567886</v>
      </c>
      <c r="V461">
        <f t="shared" ca="1" si="169"/>
        <v>256877.93335132027</v>
      </c>
      <c r="X461">
        <f t="shared" ca="1" si="184"/>
        <v>1</v>
      </c>
      <c r="Y461">
        <f t="shared" ca="1" si="185"/>
        <v>0</v>
      </c>
    </row>
    <row r="462" spans="2:25" x14ac:dyDescent="0.35">
      <c r="B462">
        <f t="shared" ca="1" si="170"/>
        <v>1</v>
      </c>
      <c r="C462" t="str">
        <f t="shared" ca="1" si="171"/>
        <v>Man</v>
      </c>
      <c r="D462">
        <f t="shared" ca="1" si="172"/>
        <v>42</v>
      </c>
      <c r="E462">
        <f t="shared" ca="1" si="173"/>
        <v>1</v>
      </c>
      <c r="F462" t="str">
        <f t="shared" ca="1" si="174"/>
        <v>Health</v>
      </c>
      <c r="G462">
        <f t="shared" ca="1" si="175"/>
        <v>5</v>
      </c>
      <c r="H462" t="str">
        <f t="shared" ca="1" si="176"/>
        <v>Other</v>
      </c>
      <c r="I462">
        <f t="shared" ca="1" si="177"/>
        <v>3</v>
      </c>
      <c r="J462">
        <f t="shared" ca="1" si="178"/>
        <v>2</v>
      </c>
      <c r="K462">
        <f t="shared" ca="1" si="179"/>
        <v>52018</v>
      </c>
      <c r="L462">
        <f t="shared" ca="1" si="180"/>
        <v>1</v>
      </c>
      <c r="M462" t="str">
        <f t="shared" ca="1" si="181"/>
        <v>Yukon</v>
      </c>
      <c r="N462">
        <f t="shared" ca="1" si="163"/>
        <v>260090</v>
      </c>
      <c r="O462">
        <f t="shared" ca="1" si="182"/>
        <v>230135.44243203761</v>
      </c>
      <c r="P462">
        <f t="shared" ca="1" si="164"/>
        <v>33007.855559298667</v>
      </c>
      <c r="Q462">
        <f t="shared" ca="1" si="183"/>
        <v>32281</v>
      </c>
      <c r="R462">
        <f t="shared" ca="1" si="165"/>
        <v>41952.561218930678</v>
      </c>
      <c r="S462">
        <f t="shared" ca="1" si="166"/>
        <v>36894.49295948018</v>
      </c>
      <c r="T462">
        <f t="shared" ca="1" si="167"/>
        <v>329992.3485187788</v>
      </c>
      <c r="U462">
        <f t="shared" ca="1" si="168"/>
        <v>304369.00365096831</v>
      </c>
      <c r="V462">
        <f t="shared" ca="1" si="169"/>
        <v>25623.344867810491</v>
      </c>
      <c r="X462">
        <f t="shared" ca="1" si="184"/>
        <v>0</v>
      </c>
      <c r="Y462">
        <f t="shared" ca="1" si="185"/>
        <v>1</v>
      </c>
    </row>
    <row r="463" spans="2:25" x14ac:dyDescent="0.35">
      <c r="B463">
        <f t="shared" ca="1" si="170"/>
        <v>1</v>
      </c>
      <c r="C463" t="str">
        <f t="shared" ca="1" si="171"/>
        <v>Man</v>
      </c>
      <c r="D463">
        <f t="shared" ca="1" si="172"/>
        <v>29</v>
      </c>
      <c r="E463">
        <f t="shared" ca="1" si="173"/>
        <v>2</v>
      </c>
      <c r="F463" t="str">
        <f t="shared" ca="1" si="174"/>
        <v>Construction</v>
      </c>
      <c r="G463">
        <f t="shared" ca="1" si="175"/>
        <v>5</v>
      </c>
      <c r="H463" t="str">
        <f t="shared" ca="1" si="176"/>
        <v>Other</v>
      </c>
      <c r="I463">
        <f t="shared" ca="1" si="177"/>
        <v>2</v>
      </c>
      <c r="J463">
        <f t="shared" ca="1" si="178"/>
        <v>1</v>
      </c>
      <c r="K463">
        <f t="shared" ca="1" si="179"/>
        <v>27098</v>
      </c>
      <c r="L463">
        <f t="shared" ca="1" si="180"/>
        <v>11</v>
      </c>
      <c r="M463" t="str">
        <f t="shared" ca="1" si="181"/>
        <v>NB</v>
      </c>
      <c r="N463">
        <f t="shared" ca="1" si="163"/>
        <v>162588</v>
      </c>
      <c r="O463">
        <f t="shared" ca="1" si="182"/>
        <v>61396.674199269859</v>
      </c>
      <c r="P463">
        <f t="shared" ca="1" si="164"/>
        <v>16092.409894406166</v>
      </c>
      <c r="Q463">
        <f t="shared" ca="1" si="183"/>
        <v>1374</v>
      </c>
      <c r="R463">
        <f t="shared" ca="1" si="165"/>
        <v>6766.3478793300019</v>
      </c>
      <c r="S463">
        <f t="shared" ca="1" si="166"/>
        <v>7395.862571752823</v>
      </c>
      <c r="T463">
        <f t="shared" ca="1" si="167"/>
        <v>186076.27246615899</v>
      </c>
      <c r="U463">
        <f t="shared" ca="1" si="168"/>
        <v>69537.022078599868</v>
      </c>
      <c r="V463">
        <f t="shared" ca="1" si="169"/>
        <v>116539.25038755912</v>
      </c>
      <c r="X463">
        <f t="shared" ca="1" si="184"/>
        <v>1</v>
      </c>
      <c r="Y463">
        <f t="shared" ca="1" si="185"/>
        <v>0</v>
      </c>
    </row>
    <row r="464" spans="2:25" x14ac:dyDescent="0.35">
      <c r="B464">
        <f t="shared" ca="1" si="170"/>
        <v>2</v>
      </c>
      <c r="C464" t="str">
        <f t="shared" ca="1" si="171"/>
        <v>Woman</v>
      </c>
      <c r="D464">
        <f t="shared" ca="1" si="172"/>
        <v>39</v>
      </c>
      <c r="E464">
        <f t="shared" ca="1" si="173"/>
        <v>4</v>
      </c>
      <c r="F464" t="str">
        <f t="shared" ca="1" si="174"/>
        <v>IT</v>
      </c>
      <c r="G464">
        <f t="shared" ca="1" si="175"/>
        <v>1</v>
      </c>
      <c r="H464" t="str">
        <f t="shared" ca="1" si="176"/>
        <v>High School</v>
      </c>
      <c r="I464">
        <f t="shared" ca="1" si="177"/>
        <v>4</v>
      </c>
      <c r="J464">
        <f t="shared" ca="1" si="178"/>
        <v>1</v>
      </c>
      <c r="K464">
        <f t="shared" ca="1" si="179"/>
        <v>31443</v>
      </c>
      <c r="L464">
        <f t="shared" ca="1" si="180"/>
        <v>8</v>
      </c>
      <c r="M464" t="str">
        <f t="shared" ca="1" si="181"/>
        <v>ON</v>
      </c>
      <c r="N464">
        <f t="shared" ca="1" si="163"/>
        <v>157215</v>
      </c>
      <c r="O464">
        <f t="shared" ca="1" si="182"/>
        <v>26178.310441416579</v>
      </c>
      <c r="P464">
        <f t="shared" ca="1" si="164"/>
        <v>12048.433536524411</v>
      </c>
      <c r="Q464">
        <f t="shared" ca="1" si="183"/>
        <v>6891</v>
      </c>
      <c r="R464">
        <f t="shared" ca="1" si="165"/>
        <v>5663.8058135200135</v>
      </c>
      <c r="S464">
        <f t="shared" ca="1" si="166"/>
        <v>6029.0533726556359</v>
      </c>
      <c r="T464">
        <f t="shared" ca="1" si="167"/>
        <v>175292.48690918006</v>
      </c>
      <c r="U464">
        <f t="shared" ca="1" si="168"/>
        <v>38733.116254936591</v>
      </c>
      <c r="V464">
        <f t="shared" ca="1" si="169"/>
        <v>136559.37065424348</v>
      </c>
      <c r="X464">
        <f t="shared" ca="1" si="184"/>
        <v>1</v>
      </c>
      <c r="Y464">
        <f t="shared" ca="1" si="185"/>
        <v>0</v>
      </c>
    </row>
    <row r="465" spans="2:25" x14ac:dyDescent="0.35">
      <c r="B465">
        <f t="shared" ca="1" si="170"/>
        <v>1</v>
      </c>
      <c r="C465" t="str">
        <f t="shared" ca="1" si="171"/>
        <v>Man</v>
      </c>
      <c r="D465">
        <f t="shared" ca="1" si="172"/>
        <v>32</v>
      </c>
      <c r="E465">
        <f t="shared" ca="1" si="173"/>
        <v>6</v>
      </c>
      <c r="F465" t="str">
        <f t="shared" ca="1" si="174"/>
        <v>agricuture</v>
      </c>
      <c r="G465">
        <f t="shared" ca="1" si="175"/>
        <v>5</v>
      </c>
      <c r="H465" t="str">
        <f t="shared" ca="1" si="176"/>
        <v>Other</v>
      </c>
      <c r="I465">
        <f t="shared" ca="1" si="177"/>
        <v>4</v>
      </c>
      <c r="J465">
        <f t="shared" ca="1" si="178"/>
        <v>1</v>
      </c>
      <c r="K465">
        <f t="shared" ca="1" si="179"/>
        <v>45028</v>
      </c>
      <c r="L465">
        <f t="shared" ca="1" si="180"/>
        <v>13</v>
      </c>
      <c r="M465" t="str">
        <f t="shared" ca="1" si="181"/>
        <v>NS</v>
      </c>
      <c r="N465">
        <f t="shared" ref="N465:N500" ca="1" si="186">K465*RANDBETWEEN(3,6)</f>
        <v>270168</v>
      </c>
      <c r="O465">
        <f t="shared" ca="1" si="182"/>
        <v>69666.907087385684</v>
      </c>
      <c r="P465">
        <f t="shared" ref="P465:P500" ca="1" si="187">J465*RAND()*K465</f>
        <v>7129.8207810417207</v>
      </c>
      <c r="Q465">
        <f t="shared" ca="1" si="183"/>
        <v>3545</v>
      </c>
      <c r="R465">
        <f t="shared" ref="R465:R500" ca="1" si="188">RAND()*K465</f>
        <v>26924.705205238948</v>
      </c>
      <c r="S465">
        <f t="shared" ref="S465:S500" ca="1" si="189">RAND()*K465*1.5</f>
        <v>54245.332709304726</v>
      </c>
      <c r="T465">
        <f t="shared" ref="T465:T500" ca="1" si="190">N465+P465+S465</f>
        <v>331543.15349034639</v>
      </c>
      <c r="U465">
        <f t="shared" ref="U465:U500" ca="1" si="191">O465+Q465+R465</f>
        <v>100136.61229262463</v>
      </c>
      <c r="V465">
        <f t="shared" ref="V465:V500" ca="1" si="192">T465-U465</f>
        <v>231406.54119772176</v>
      </c>
      <c r="X465">
        <f t="shared" ca="1" si="184"/>
        <v>0</v>
      </c>
      <c r="Y465">
        <f t="shared" ca="1" si="185"/>
        <v>1</v>
      </c>
    </row>
    <row r="466" spans="2:25" x14ac:dyDescent="0.35">
      <c r="B466">
        <f t="shared" ca="1" si="170"/>
        <v>1</v>
      </c>
      <c r="C466" t="str">
        <f t="shared" ca="1" si="171"/>
        <v>Man</v>
      </c>
      <c r="D466">
        <f t="shared" ca="1" si="172"/>
        <v>39</v>
      </c>
      <c r="E466">
        <f t="shared" ca="1" si="173"/>
        <v>4</v>
      </c>
      <c r="F466" t="str">
        <f t="shared" ca="1" si="174"/>
        <v>IT</v>
      </c>
      <c r="G466">
        <f t="shared" ca="1" si="175"/>
        <v>3</v>
      </c>
      <c r="H466" t="str">
        <f t="shared" ca="1" si="176"/>
        <v>Technical</v>
      </c>
      <c r="I466">
        <f t="shared" ca="1" si="177"/>
        <v>4</v>
      </c>
      <c r="J466">
        <f t="shared" ca="1" si="178"/>
        <v>1</v>
      </c>
      <c r="K466">
        <f t="shared" ca="1" si="179"/>
        <v>52067</v>
      </c>
      <c r="L466">
        <f t="shared" ca="1" si="180"/>
        <v>11</v>
      </c>
      <c r="M466" t="str">
        <f t="shared" ca="1" si="181"/>
        <v>NB</v>
      </c>
      <c r="N466">
        <f t="shared" ca="1" si="186"/>
        <v>312402</v>
      </c>
      <c r="O466">
        <f t="shared" ca="1" si="182"/>
        <v>242275.16919869737</v>
      </c>
      <c r="P466">
        <f t="shared" ca="1" si="187"/>
        <v>47231.949234384869</v>
      </c>
      <c r="Q466">
        <f t="shared" ca="1" si="183"/>
        <v>37540</v>
      </c>
      <c r="R466">
        <f t="shared" ca="1" si="188"/>
        <v>50986.254407309083</v>
      </c>
      <c r="S466">
        <f t="shared" ca="1" si="189"/>
        <v>51284.719777048762</v>
      </c>
      <c r="T466">
        <f t="shared" ca="1" si="190"/>
        <v>410918.66901143361</v>
      </c>
      <c r="U466">
        <f t="shared" ca="1" si="191"/>
        <v>330801.42360600643</v>
      </c>
      <c r="V466">
        <f t="shared" ca="1" si="192"/>
        <v>80117.24540542718</v>
      </c>
      <c r="X466">
        <f t="shared" ca="1" si="184"/>
        <v>1</v>
      </c>
      <c r="Y466">
        <f t="shared" ca="1" si="185"/>
        <v>0</v>
      </c>
    </row>
    <row r="467" spans="2:25" x14ac:dyDescent="0.35">
      <c r="B467">
        <f t="shared" ca="1" si="170"/>
        <v>1</v>
      </c>
      <c r="C467" t="str">
        <f t="shared" ca="1" si="171"/>
        <v>Man</v>
      </c>
      <c r="D467">
        <f t="shared" ca="1" si="172"/>
        <v>41</v>
      </c>
      <c r="E467">
        <f t="shared" ca="1" si="173"/>
        <v>4</v>
      </c>
      <c r="F467" t="str">
        <f t="shared" ca="1" si="174"/>
        <v>IT</v>
      </c>
      <c r="G467">
        <f t="shared" ca="1" si="175"/>
        <v>1</v>
      </c>
      <c r="H467" t="str">
        <f t="shared" ca="1" si="176"/>
        <v>High School</v>
      </c>
      <c r="I467">
        <f t="shared" ca="1" si="177"/>
        <v>4</v>
      </c>
      <c r="J467">
        <f t="shared" ca="1" si="178"/>
        <v>1</v>
      </c>
      <c r="K467">
        <f t="shared" ca="1" si="179"/>
        <v>67409</v>
      </c>
      <c r="L467">
        <f t="shared" ca="1" si="180"/>
        <v>10</v>
      </c>
      <c r="M467" t="str">
        <f t="shared" ca="1" si="181"/>
        <v>NF</v>
      </c>
      <c r="N467">
        <f t="shared" ca="1" si="186"/>
        <v>269636</v>
      </c>
      <c r="O467">
        <f t="shared" ca="1" si="182"/>
        <v>237588.53072943987</v>
      </c>
      <c r="P467">
        <f t="shared" ca="1" si="187"/>
        <v>20043.242164281532</v>
      </c>
      <c r="Q467">
        <f t="shared" ca="1" si="183"/>
        <v>10051</v>
      </c>
      <c r="R467">
        <f t="shared" ca="1" si="188"/>
        <v>42497.835124816833</v>
      </c>
      <c r="S467">
        <f t="shared" ca="1" si="189"/>
        <v>43258.085688885796</v>
      </c>
      <c r="T467">
        <f t="shared" ca="1" si="190"/>
        <v>332937.32785316731</v>
      </c>
      <c r="U467">
        <f t="shared" ca="1" si="191"/>
        <v>290137.36585425667</v>
      </c>
      <c r="V467">
        <f t="shared" ca="1" si="192"/>
        <v>42799.961998910643</v>
      </c>
      <c r="X467">
        <f t="shared" ca="1" si="184"/>
        <v>1</v>
      </c>
      <c r="Y467">
        <f t="shared" ca="1" si="185"/>
        <v>0</v>
      </c>
    </row>
    <row r="468" spans="2:25" x14ac:dyDescent="0.35">
      <c r="B468">
        <f t="shared" ca="1" si="170"/>
        <v>2</v>
      </c>
      <c r="C468" t="str">
        <f t="shared" ca="1" si="171"/>
        <v>Woman</v>
      </c>
      <c r="D468">
        <f t="shared" ca="1" si="172"/>
        <v>28</v>
      </c>
      <c r="E468">
        <f t="shared" ca="1" si="173"/>
        <v>4</v>
      </c>
      <c r="F468" t="str">
        <f t="shared" ca="1" si="174"/>
        <v>IT</v>
      </c>
      <c r="G468">
        <f t="shared" ca="1" si="175"/>
        <v>2</v>
      </c>
      <c r="H468" t="str">
        <f t="shared" ca="1" si="176"/>
        <v>University</v>
      </c>
      <c r="I468">
        <f t="shared" ca="1" si="177"/>
        <v>4</v>
      </c>
      <c r="J468">
        <f t="shared" ca="1" si="178"/>
        <v>2</v>
      </c>
      <c r="K468">
        <f t="shared" ca="1" si="179"/>
        <v>62740</v>
      </c>
      <c r="L468">
        <f t="shared" ca="1" si="180"/>
        <v>8</v>
      </c>
      <c r="M468" t="str">
        <f t="shared" ca="1" si="181"/>
        <v>ON</v>
      </c>
      <c r="N468">
        <f t="shared" ca="1" si="186"/>
        <v>313700</v>
      </c>
      <c r="O468">
        <f t="shared" ca="1" si="182"/>
        <v>60555.314802919158</v>
      </c>
      <c r="P468">
        <f t="shared" ca="1" si="187"/>
        <v>123266.10513228405</v>
      </c>
      <c r="Q468">
        <f t="shared" ca="1" si="183"/>
        <v>76628</v>
      </c>
      <c r="R468">
        <f t="shared" ca="1" si="188"/>
        <v>40439.699293696256</v>
      </c>
      <c r="S468">
        <f t="shared" ca="1" si="189"/>
        <v>32098.489222827942</v>
      </c>
      <c r="T468">
        <f t="shared" ca="1" si="190"/>
        <v>469064.594355112</v>
      </c>
      <c r="U468">
        <f t="shared" ca="1" si="191"/>
        <v>177623.01409661543</v>
      </c>
      <c r="V468">
        <f t="shared" ca="1" si="192"/>
        <v>291441.58025849657</v>
      </c>
      <c r="X468">
        <f t="shared" ca="1" si="184"/>
        <v>1</v>
      </c>
      <c r="Y468">
        <f t="shared" ca="1" si="185"/>
        <v>0</v>
      </c>
    </row>
    <row r="469" spans="2:25" x14ac:dyDescent="0.35">
      <c r="B469">
        <f t="shared" ca="1" si="170"/>
        <v>2</v>
      </c>
      <c r="C469" t="str">
        <f t="shared" ca="1" si="171"/>
        <v>Woman</v>
      </c>
      <c r="D469">
        <f t="shared" ca="1" si="172"/>
        <v>43</v>
      </c>
      <c r="E469">
        <f t="shared" ca="1" si="173"/>
        <v>3</v>
      </c>
      <c r="F469" t="str">
        <f t="shared" ca="1" si="174"/>
        <v>Teaching</v>
      </c>
      <c r="G469">
        <f t="shared" ca="1" si="175"/>
        <v>2</v>
      </c>
      <c r="H469" t="str">
        <f t="shared" ca="1" si="176"/>
        <v>University</v>
      </c>
      <c r="I469">
        <f t="shared" ca="1" si="177"/>
        <v>1</v>
      </c>
      <c r="J469">
        <f t="shared" ca="1" si="178"/>
        <v>1</v>
      </c>
      <c r="K469">
        <f t="shared" ca="1" si="179"/>
        <v>68722</v>
      </c>
      <c r="L469">
        <f t="shared" ca="1" si="180"/>
        <v>4</v>
      </c>
      <c r="M469" t="str">
        <f t="shared" ca="1" si="181"/>
        <v>AB</v>
      </c>
      <c r="N469">
        <f t="shared" ca="1" si="186"/>
        <v>412332</v>
      </c>
      <c r="O469">
        <f t="shared" ca="1" si="182"/>
        <v>45970.254727687206</v>
      </c>
      <c r="P469">
        <f t="shared" ca="1" si="187"/>
        <v>37780.5448085022</v>
      </c>
      <c r="Q469">
        <f t="shared" ca="1" si="183"/>
        <v>10867</v>
      </c>
      <c r="R469">
        <f t="shared" ca="1" si="188"/>
        <v>29352.416842015544</v>
      </c>
      <c r="S469">
        <f t="shared" ca="1" si="189"/>
        <v>16456.675675010018</v>
      </c>
      <c r="T469">
        <f t="shared" ca="1" si="190"/>
        <v>466569.22048351221</v>
      </c>
      <c r="U469">
        <f t="shared" ca="1" si="191"/>
        <v>86189.671569702754</v>
      </c>
      <c r="V469">
        <f t="shared" ca="1" si="192"/>
        <v>380379.54891380947</v>
      </c>
      <c r="X469">
        <f t="shared" ca="1" si="184"/>
        <v>0</v>
      </c>
      <c r="Y469">
        <f t="shared" ca="1" si="185"/>
        <v>1</v>
      </c>
    </row>
    <row r="470" spans="2:25" x14ac:dyDescent="0.35">
      <c r="B470">
        <f t="shared" ca="1" si="170"/>
        <v>2</v>
      </c>
      <c r="C470" t="str">
        <f t="shared" ca="1" si="171"/>
        <v>Woman</v>
      </c>
      <c r="D470">
        <f t="shared" ca="1" si="172"/>
        <v>25</v>
      </c>
      <c r="E470">
        <f t="shared" ca="1" si="173"/>
        <v>2</v>
      </c>
      <c r="F470" t="str">
        <f t="shared" ca="1" si="174"/>
        <v>Construction</v>
      </c>
      <c r="G470">
        <f t="shared" ca="1" si="175"/>
        <v>1</v>
      </c>
      <c r="H470" t="str">
        <f t="shared" ca="1" si="176"/>
        <v>High School</v>
      </c>
      <c r="I470">
        <f t="shared" ca="1" si="177"/>
        <v>4</v>
      </c>
      <c r="J470">
        <f t="shared" ca="1" si="178"/>
        <v>1</v>
      </c>
      <c r="K470">
        <f t="shared" ca="1" si="179"/>
        <v>62873</v>
      </c>
      <c r="L470">
        <f t="shared" ca="1" si="180"/>
        <v>11</v>
      </c>
      <c r="M470" t="str">
        <f t="shared" ca="1" si="181"/>
        <v>NB</v>
      </c>
      <c r="N470">
        <f t="shared" ca="1" si="186"/>
        <v>251492</v>
      </c>
      <c r="O470">
        <f t="shared" ca="1" si="182"/>
        <v>18679.481828686923</v>
      </c>
      <c r="P470">
        <f t="shared" ca="1" si="187"/>
        <v>8568.3543040044278</v>
      </c>
      <c r="Q470">
        <f t="shared" ca="1" si="183"/>
        <v>283</v>
      </c>
      <c r="R470">
        <f t="shared" ca="1" si="188"/>
        <v>44154.754554964828</v>
      </c>
      <c r="S470">
        <f t="shared" ca="1" si="189"/>
        <v>59302.268414821781</v>
      </c>
      <c r="T470">
        <f t="shared" ca="1" si="190"/>
        <v>319362.62271882623</v>
      </c>
      <c r="U470">
        <f t="shared" ca="1" si="191"/>
        <v>63117.236383651747</v>
      </c>
      <c r="V470">
        <f t="shared" ca="1" si="192"/>
        <v>256245.38633517449</v>
      </c>
      <c r="X470">
        <f t="shared" ca="1" si="184"/>
        <v>0</v>
      </c>
      <c r="Y470">
        <f t="shared" ca="1" si="185"/>
        <v>1</v>
      </c>
    </row>
    <row r="471" spans="2:25" x14ac:dyDescent="0.35">
      <c r="B471">
        <f t="shared" ca="1" si="170"/>
        <v>2</v>
      </c>
      <c r="C471" t="str">
        <f t="shared" ca="1" si="171"/>
        <v>Woman</v>
      </c>
      <c r="D471">
        <f t="shared" ca="1" si="172"/>
        <v>45</v>
      </c>
      <c r="E471">
        <f t="shared" ca="1" si="173"/>
        <v>5</v>
      </c>
      <c r="F471" t="str">
        <f t="shared" ca="1" si="174"/>
        <v>General work</v>
      </c>
      <c r="G471">
        <f t="shared" ca="1" si="175"/>
        <v>5</v>
      </c>
      <c r="H471" t="str">
        <f t="shared" ca="1" si="176"/>
        <v>Other</v>
      </c>
      <c r="I471">
        <f t="shared" ca="1" si="177"/>
        <v>2</v>
      </c>
      <c r="J471">
        <f t="shared" ca="1" si="178"/>
        <v>2</v>
      </c>
      <c r="K471">
        <f t="shared" ca="1" si="179"/>
        <v>80282</v>
      </c>
      <c r="L471">
        <f t="shared" ca="1" si="180"/>
        <v>11</v>
      </c>
      <c r="M471" t="str">
        <f t="shared" ca="1" si="181"/>
        <v>NB</v>
      </c>
      <c r="N471">
        <f t="shared" ca="1" si="186"/>
        <v>321128</v>
      </c>
      <c r="O471">
        <f t="shared" ca="1" si="182"/>
        <v>225241.60791413669</v>
      </c>
      <c r="P471">
        <f t="shared" ca="1" si="187"/>
        <v>67930.233921772946</v>
      </c>
      <c r="Q471">
        <f t="shared" ca="1" si="183"/>
        <v>15367</v>
      </c>
      <c r="R471">
        <f t="shared" ca="1" si="188"/>
        <v>50352.903315502874</v>
      </c>
      <c r="S471">
        <f t="shared" ca="1" si="189"/>
        <v>91768.900989244561</v>
      </c>
      <c r="T471">
        <f t="shared" ca="1" si="190"/>
        <v>480827.13491101749</v>
      </c>
      <c r="U471">
        <f t="shared" ca="1" si="191"/>
        <v>290961.51122963958</v>
      </c>
      <c r="V471">
        <f t="shared" ca="1" si="192"/>
        <v>189865.62368137791</v>
      </c>
      <c r="X471">
        <f t="shared" ca="1" si="184"/>
        <v>0</v>
      </c>
      <c r="Y471">
        <f t="shared" ca="1" si="185"/>
        <v>1</v>
      </c>
    </row>
    <row r="472" spans="2:25" x14ac:dyDescent="0.35">
      <c r="B472">
        <f t="shared" ca="1" si="170"/>
        <v>2</v>
      </c>
      <c r="C472" t="str">
        <f t="shared" ca="1" si="171"/>
        <v>Woman</v>
      </c>
      <c r="D472">
        <f t="shared" ca="1" si="172"/>
        <v>41</v>
      </c>
      <c r="E472">
        <f t="shared" ca="1" si="173"/>
        <v>3</v>
      </c>
      <c r="F472" t="str">
        <f t="shared" ca="1" si="174"/>
        <v>Teaching</v>
      </c>
      <c r="G472">
        <f t="shared" ca="1" si="175"/>
        <v>3</v>
      </c>
      <c r="H472" t="str">
        <f t="shared" ca="1" si="176"/>
        <v>Technical</v>
      </c>
      <c r="I472">
        <f t="shared" ca="1" si="177"/>
        <v>3</v>
      </c>
      <c r="J472">
        <f t="shared" ca="1" si="178"/>
        <v>1</v>
      </c>
      <c r="K472">
        <f t="shared" ca="1" si="179"/>
        <v>25353</v>
      </c>
      <c r="L472">
        <f t="shared" ca="1" si="180"/>
        <v>7</v>
      </c>
      <c r="M472" t="str">
        <f t="shared" ca="1" si="181"/>
        <v>MA</v>
      </c>
      <c r="N472">
        <f t="shared" ca="1" si="186"/>
        <v>126765</v>
      </c>
      <c r="O472">
        <f t="shared" ca="1" si="182"/>
        <v>117803.97678865677</v>
      </c>
      <c r="P472">
        <f t="shared" ca="1" si="187"/>
        <v>10042.780650204542</v>
      </c>
      <c r="Q472">
        <f t="shared" ca="1" si="183"/>
        <v>5534</v>
      </c>
      <c r="R472">
        <f t="shared" ca="1" si="188"/>
        <v>4065.3759668439452</v>
      </c>
      <c r="S472">
        <f t="shared" ca="1" si="189"/>
        <v>1197.3397759692716</v>
      </c>
      <c r="T472">
        <f t="shared" ca="1" si="190"/>
        <v>138005.12042617382</v>
      </c>
      <c r="U472">
        <f t="shared" ca="1" si="191"/>
        <v>127403.35275550072</v>
      </c>
      <c r="V472">
        <f t="shared" ca="1" si="192"/>
        <v>10601.7676706731</v>
      </c>
      <c r="X472">
        <f t="shared" ca="1" si="184"/>
        <v>0</v>
      </c>
      <c r="Y472">
        <f t="shared" ca="1" si="185"/>
        <v>1</v>
      </c>
    </row>
    <row r="473" spans="2:25" x14ac:dyDescent="0.35">
      <c r="B473">
        <f t="shared" ca="1" si="170"/>
        <v>2</v>
      </c>
      <c r="C473" t="str">
        <f t="shared" ca="1" si="171"/>
        <v>Woman</v>
      </c>
      <c r="D473">
        <f t="shared" ca="1" si="172"/>
        <v>45</v>
      </c>
      <c r="E473">
        <f t="shared" ca="1" si="173"/>
        <v>3</v>
      </c>
      <c r="F473" t="str">
        <f t="shared" ca="1" si="174"/>
        <v>Teaching</v>
      </c>
      <c r="G473">
        <f t="shared" ca="1" si="175"/>
        <v>1</v>
      </c>
      <c r="H473" t="str">
        <f t="shared" ca="1" si="176"/>
        <v>High School</v>
      </c>
      <c r="I473">
        <f t="shared" ca="1" si="177"/>
        <v>3</v>
      </c>
      <c r="J473">
        <f t="shared" ca="1" si="178"/>
        <v>1</v>
      </c>
      <c r="K473">
        <f t="shared" ca="1" si="179"/>
        <v>60640</v>
      </c>
      <c r="L473">
        <f t="shared" ca="1" si="180"/>
        <v>1</v>
      </c>
      <c r="M473" t="str">
        <f t="shared" ca="1" si="181"/>
        <v>Yukon</v>
      </c>
      <c r="N473">
        <f t="shared" ca="1" si="186"/>
        <v>363840</v>
      </c>
      <c r="O473">
        <f t="shared" ca="1" si="182"/>
        <v>159539.77427732878</v>
      </c>
      <c r="P473">
        <f t="shared" ca="1" si="187"/>
        <v>21491.093708684239</v>
      </c>
      <c r="Q473">
        <f t="shared" ca="1" si="183"/>
        <v>5050</v>
      </c>
      <c r="R473">
        <f t="shared" ca="1" si="188"/>
        <v>22164.469438147684</v>
      </c>
      <c r="S473">
        <f t="shared" ca="1" si="189"/>
        <v>34714.212333449716</v>
      </c>
      <c r="T473">
        <f t="shared" ca="1" si="190"/>
        <v>420045.30604213395</v>
      </c>
      <c r="U473">
        <f t="shared" ca="1" si="191"/>
        <v>186754.24371547645</v>
      </c>
      <c r="V473">
        <f t="shared" ca="1" si="192"/>
        <v>233291.0623266575</v>
      </c>
      <c r="X473">
        <f t="shared" ca="1" si="184"/>
        <v>0</v>
      </c>
      <c r="Y473">
        <f t="shared" ca="1" si="185"/>
        <v>1</v>
      </c>
    </row>
    <row r="474" spans="2:25" x14ac:dyDescent="0.35">
      <c r="B474">
        <f t="shared" ca="1" si="170"/>
        <v>1</v>
      </c>
      <c r="C474" t="str">
        <f t="shared" ca="1" si="171"/>
        <v>Man</v>
      </c>
      <c r="D474">
        <f t="shared" ca="1" si="172"/>
        <v>41</v>
      </c>
      <c r="E474">
        <f t="shared" ca="1" si="173"/>
        <v>6</v>
      </c>
      <c r="F474" t="str">
        <f t="shared" ca="1" si="174"/>
        <v>agricuture</v>
      </c>
      <c r="G474">
        <f t="shared" ca="1" si="175"/>
        <v>1</v>
      </c>
      <c r="H474" t="str">
        <f t="shared" ca="1" si="176"/>
        <v>High School</v>
      </c>
      <c r="I474">
        <f t="shared" ca="1" si="177"/>
        <v>3</v>
      </c>
      <c r="J474">
        <f t="shared" ca="1" si="178"/>
        <v>1</v>
      </c>
      <c r="K474">
        <f t="shared" ca="1" si="179"/>
        <v>71801</v>
      </c>
      <c r="L474">
        <f t="shared" ca="1" si="180"/>
        <v>13</v>
      </c>
      <c r="M474" t="str">
        <f t="shared" ca="1" si="181"/>
        <v>NS</v>
      </c>
      <c r="N474">
        <f t="shared" ca="1" si="186"/>
        <v>430806</v>
      </c>
      <c r="O474">
        <f t="shared" ca="1" si="182"/>
        <v>201407.21529406373</v>
      </c>
      <c r="P474">
        <f t="shared" ca="1" si="187"/>
        <v>54657.170372360924</v>
      </c>
      <c r="Q474">
        <f t="shared" ca="1" si="183"/>
        <v>5517</v>
      </c>
      <c r="R474">
        <f t="shared" ca="1" si="188"/>
        <v>65334.487655749115</v>
      </c>
      <c r="S474">
        <f t="shared" ca="1" si="189"/>
        <v>104764.11122801171</v>
      </c>
      <c r="T474">
        <f t="shared" ca="1" si="190"/>
        <v>590227.28160037263</v>
      </c>
      <c r="U474">
        <f t="shared" ca="1" si="191"/>
        <v>272258.70294981287</v>
      </c>
      <c r="V474">
        <f t="shared" ca="1" si="192"/>
        <v>317968.57865055976</v>
      </c>
      <c r="X474">
        <f t="shared" ca="1" si="184"/>
        <v>0</v>
      </c>
      <c r="Y474">
        <f t="shared" ca="1" si="185"/>
        <v>1</v>
      </c>
    </row>
    <row r="475" spans="2:25" x14ac:dyDescent="0.35">
      <c r="B475">
        <f t="shared" ca="1" si="170"/>
        <v>1</v>
      </c>
      <c r="C475" t="str">
        <f t="shared" ca="1" si="171"/>
        <v>Man</v>
      </c>
      <c r="D475">
        <f t="shared" ca="1" si="172"/>
        <v>33</v>
      </c>
      <c r="E475">
        <f t="shared" ca="1" si="173"/>
        <v>4</v>
      </c>
      <c r="F475" t="str">
        <f t="shared" ca="1" si="174"/>
        <v>IT</v>
      </c>
      <c r="G475">
        <f t="shared" ca="1" si="175"/>
        <v>1</v>
      </c>
      <c r="H475" t="str">
        <f t="shared" ca="1" si="176"/>
        <v>High School</v>
      </c>
      <c r="I475">
        <f t="shared" ca="1" si="177"/>
        <v>3</v>
      </c>
      <c r="J475">
        <f t="shared" ca="1" si="178"/>
        <v>1</v>
      </c>
      <c r="K475">
        <f t="shared" ca="1" si="179"/>
        <v>67986</v>
      </c>
      <c r="L475">
        <f t="shared" ca="1" si="180"/>
        <v>7</v>
      </c>
      <c r="M475" t="str">
        <f t="shared" ca="1" si="181"/>
        <v>MA</v>
      </c>
      <c r="N475">
        <f t="shared" ca="1" si="186"/>
        <v>339930</v>
      </c>
      <c r="O475">
        <f t="shared" ca="1" si="182"/>
        <v>231904.41369374763</v>
      </c>
      <c r="P475">
        <f t="shared" ca="1" si="187"/>
        <v>27840.63111965291</v>
      </c>
      <c r="Q475">
        <f t="shared" ca="1" si="183"/>
        <v>18802</v>
      </c>
      <c r="R475">
        <f t="shared" ca="1" si="188"/>
        <v>42928.779595618165</v>
      </c>
      <c r="S475">
        <f t="shared" ca="1" si="189"/>
        <v>13421.240585866079</v>
      </c>
      <c r="T475">
        <f t="shared" ca="1" si="190"/>
        <v>381191.87170551898</v>
      </c>
      <c r="U475">
        <f t="shared" ca="1" si="191"/>
        <v>293635.19328936579</v>
      </c>
      <c r="V475">
        <f t="shared" ca="1" si="192"/>
        <v>87556.678416153183</v>
      </c>
      <c r="X475">
        <f t="shared" ca="1" si="184"/>
        <v>1</v>
      </c>
      <c r="Y475">
        <f t="shared" ca="1" si="185"/>
        <v>0</v>
      </c>
    </row>
    <row r="476" spans="2:25" x14ac:dyDescent="0.35">
      <c r="B476">
        <f t="shared" ca="1" si="170"/>
        <v>2</v>
      </c>
      <c r="C476" t="str">
        <f t="shared" ca="1" si="171"/>
        <v>Woman</v>
      </c>
      <c r="D476">
        <f t="shared" ca="1" si="172"/>
        <v>35</v>
      </c>
      <c r="E476">
        <f t="shared" ca="1" si="173"/>
        <v>1</v>
      </c>
      <c r="F476" t="str">
        <f t="shared" ca="1" si="174"/>
        <v>Health</v>
      </c>
      <c r="G476">
        <f t="shared" ca="1" si="175"/>
        <v>5</v>
      </c>
      <c r="H476" t="str">
        <f t="shared" ca="1" si="176"/>
        <v>Other</v>
      </c>
      <c r="I476">
        <f t="shared" ca="1" si="177"/>
        <v>4</v>
      </c>
      <c r="J476">
        <f t="shared" ca="1" si="178"/>
        <v>1</v>
      </c>
      <c r="K476">
        <f t="shared" ca="1" si="179"/>
        <v>27363</v>
      </c>
      <c r="L476">
        <f t="shared" ca="1" si="180"/>
        <v>10</v>
      </c>
      <c r="M476" t="str">
        <f t="shared" ca="1" si="181"/>
        <v>NF</v>
      </c>
      <c r="N476">
        <f t="shared" ca="1" si="186"/>
        <v>136815</v>
      </c>
      <c r="O476">
        <f t="shared" ca="1" si="182"/>
        <v>90077.242660683041</v>
      </c>
      <c r="P476">
        <f t="shared" ca="1" si="187"/>
        <v>6749.6502635046609</v>
      </c>
      <c r="Q476">
        <f t="shared" ca="1" si="183"/>
        <v>1226</v>
      </c>
      <c r="R476">
        <f t="shared" ca="1" si="188"/>
        <v>7636.4656298475584</v>
      </c>
      <c r="S476">
        <f t="shared" ca="1" si="189"/>
        <v>6346.2966756771857</v>
      </c>
      <c r="T476">
        <f t="shared" ca="1" si="190"/>
        <v>149910.94693918183</v>
      </c>
      <c r="U476">
        <f t="shared" ca="1" si="191"/>
        <v>98939.708290530602</v>
      </c>
      <c r="V476">
        <f t="shared" ca="1" si="192"/>
        <v>50971.238648651226</v>
      </c>
      <c r="X476">
        <f t="shared" ca="1" si="184"/>
        <v>1</v>
      </c>
      <c r="Y476">
        <f t="shared" ca="1" si="185"/>
        <v>0</v>
      </c>
    </row>
    <row r="477" spans="2:25" x14ac:dyDescent="0.35">
      <c r="B477">
        <f t="shared" ca="1" si="170"/>
        <v>1</v>
      </c>
      <c r="C477" t="str">
        <f t="shared" ca="1" si="171"/>
        <v>Man</v>
      </c>
      <c r="D477">
        <f t="shared" ca="1" si="172"/>
        <v>28</v>
      </c>
      <c r="E477">
        <f t="shared" ca="1" si="173"/>
        <v>5</v>
      </c>
      <c r="F477" t="str">
        <f t="shared" ca="1" si="174"/>
        <v>General work</v>
      </c>
      <c r="G477">
        <f t="shared" ca="1" si="175"/>
        <v>2</v>
      </c>
      <c r="H477" t="str">
        <f t="shared" ca="1" si="176"/>
        <v>University</v>
      </c>
      <c r="I477">
        <f t="shared" ca="1" si="177"/>
        <v>4</v>
      </c>
      <c r="J477">
        <f t="shared" ca="1" si="178"/>
        <v>3</v>
      </c>
      <c r="K477">
        <f t="shared" ca="1" si="179"/>
        <v>83090</v>
      </c>
      <c r="L477">
        <f t="shared" ca="1" si="180"/>
        <v>8</v>
      </c>
      <c r="M477" t="str">
        <f t="shared" ca="1" si="181"/>
        <v>ON</v>
      </c>
      <c r="N477">
        <f t="shared" ca="1" si="186"/>
        <v>498540</v>
      </c>
      <c r="O477">
        <f t="shared" ca="1" si="182"/>
        <v>421957.08528346004</v>
      </c>
      <c r="P477">
        <f t="shared" ca="1" si="187"/>
        <v>15237.069568762243</v>
      </c>
      <c r="Q477">
        <f t="shared" ca="1" si="183"/>
        <v>12300</v>
      </c>
      <c r="R477">
        <f t="shared" ca="1" si="188"/>
        <v>79127.848264997185</v>
      </c>
      <c r="S477">
        <f t="shared" ca="1" si="189"/>
        <v>56279.959868269812</v>
      </c>
      <c r="T477">
        <f t="shared" ca="1" si="190"/>
        <v>570057.02943703206</v>
      </c>
      <c r="U477">
        <f t="shared" ca="1" si="191"/>
        <v>513384.93354845722</v>
      </c>
      <c r="V477">
        <f t="shared" ca="1" si="192"/>
        <v>56672.095888574841</v>
      </c>
      <c r="X477">
        <f t="shared" ca="1" si="184"/>
        <v>0</v>
      </c>
      <c r="Y477">
        <f t="shared" ca="1" si="185"/>
        <v>1</v>
      </c>
    </row>
    <row r="478" spans="2:25" x14ac:dyDescent="0.35">
      <c r="B478">
        <f t="shared" ca="1" si="170"/>
        <v>1</v>
      </c>
      <c r="C478" t="str">
        <f t="shared" ca="1" si="171"/>
        <v>Man</v>
      </c>
      <c r="D478">
        <f t="shared" ca="1" si="172"/>
        <v>34</v>
      </c>
      <c r="E478">
        <f t="shared" ca="1" si="173"/>
        <v>4</v>
      </c>
      <c r="F478" t="str">
        <f t="shared" ca="1" si="174"/>
        <v>IT</v>
      </c>
      <c r="G478">
        <f t="shared" ca="1" si="175"/>
        <v>2</v>
      </c>
      <c r="H478" t="str">
        <f t="shared" ca="1" si="176"/>
        <v>University</v>
      </c>
      <c r="I478">
        <f t="shared" ca="1" si="177"/>
        <v>2</v>
      </c>
      <c r="J478">
        <f t="shared" ca="1" si="178"/>
        <v>1</v>
      </c>
      <c r="K478">
        <f t="shared" ca="1" si="179"/>
        <v>71377</v>
      </c>
      <c r="L478">
        <f t="shared" ca="1" si="180"/>
        <v>10</v>
      </c>
      <c r="M478" t="str">
        <f t="shared" ca="1" si="181"/>
        <v>NF</v>
      </c>
      <c r="N478">
        <f t="shared" ca="1" si="186"/>
        <v>356885</v>
      </c>
      <c r="O478">
        <f t="shared" ca="1" si="182"/>
        <v>140715.78497019078</v>
      </c>
      <c r="P478">
        <f t="shared" ca="1" si="187"/>
        <v>42899.892096573494</v>
      </c>
      <c r="Q478">
        <f t="shared" ca="1" si="183"/>
        <v>28527</v>
      </c>
      <c r="R478">
        <f t="shared" ca="1" si="188"/>
        <v>48710.52772934243</v>
      </c>
      <c r="S478">
        <f t="shared" ca="1" si="189"/>
        <v>83685.48259519189</v>
      </c>
      <c r="T478">
        <f t="shared" ca="1" si="190"/>
        <v>483470.37469176541</v>
      </c>
      <c r="U478">
        <f t="shared" ca="1" si="191"/>
        <v>217953.31269953321</v>
      </c>
      <c r="V478">
        <f t="shared" ca="1" si="192"/>
        <v>265517.06199223222</v>
      </c>
      <c r="X478">
        <f t="shared" ca="1" si="184"/>
        <v>1</v>
      </c>
      <c r="Y478">
        <f t="shared" ca="1" si="185"/>
        <v>0</v>
      </c>
    </row>
    <row r="479" spans="2:25" x14ac:dyDescent="0.35">
      <c r="B479">
        <f t="shared" ca="1" si="170"/>
        <v>1</v>
      </c>
      <c r="C479" t="str">
        <f t="shared" ca="1" si="171"/>
        <v>Man</v>
      </c>
      <c r="D479">
        <f t="shared" ca="1" si="172"/>
        <v>37</v>
      </c>
      <c r="E479">
        <f t="shared" ca="1" si="173"/>
        <v>3</v>
      </c>
      <c r="F479" t="str">
        <f t="shared" ca="1" si="174"/>
        <v>Teaching</v>
      </c>
      <c r="G479">
        <f t="shared" ca="1" si="175"/>
        <v>4</v>
      </c>
      <c r="H479" t="str">
        <f t="shared" ca="1" si="176"/>
        <v>College</v>
      </c>
      <c r="I479">
        <f t="shared" ca="1" si="177"/>
        <v>2</v>
      </c>
      <c r="J479">
        <f t="shared" ca="1" si="178"/>
        <v>2</v>
      </c>
      <c r="K479">
        <f t="shared" ca="1" si="179"/>
        <v>36428</v>
      </c>
      <c r="L479">
        <f t="shared" ca="1" si="180"/>
        <v>8</v>
      </c>
      <c r="M479" t="str">
        <f t="shared" ca="1" si="181"/>
        <v>ON</v>
      </c>
      <c r="N479">
        <f t="shared" ca="1" si="186"/>
        <v>218568</v>
      </c>
      <c r="O479">
        <f t="shared" ca="1" si="182"/>
        <v>213366.25959973916</v>
      </c>
      <c r="P479">
        <f t="shared" ca="1" si="187"/>
        <v>61692.172816481878</v>
      </c>
      <c r="Q479">
        <f t="shared" ca="1" si="183"/>
        <v>44453</v>
      </c>
      <c r="R479">
        <f t="shared" ca="1" si="188"/>
        <v>35299.31205387901</v>
      </c>
      <c r="S479">
        <f t="shared" ca="1" si="189"/>
        <v>25476.526314534112</v>
      </c>
      <c r="T479">
        <f t="shared" ca="1" si="190"/>
        <v>305736.69913101604</v>
      </c>
      <c r="U479">
        <f t="shared" ca="1" si="191"/>
        <v>293118.57165361819</v>
      </c>
      <c r="V479">
        <f t="shared" ca="1" si="192"/>
        <v>12618.127477397851</v>
      </c>
      <c r="X479">
        <f t="shared" ca="1" si="184"/>
        <v>1</v>
      </c>
      <c r="Y479">
        <f t="shared" ca="1" si="185"/>
        <v>0</v>
      </c>
    </row>
    <row r="480" spans="2:25" x14ac:dyDescent="0.35">
      <c r="B480">
        <f t="shared" ca="1" si="170"/>
        <v>1</v>
      </c>
      <c r="C480" t="str">
        <f t="shared" ca="1" si="171"/>
        <v>Man</v>
      </c>
      <c r="D480">
        <f t="shared" ca="1" si="172"/>
        <v>45</v>
      </c>
      <c r="E480">
        <f t="shared" ca="1" si="173"/>
        <v>4</v>
      </c>
      <c r="F480" t="str">
        <f t="shared" ca="1" si="174"/>
        <v>IT</v>
      </c>
      <c r="G480">
        <f t="shared" ca="1" si="175"/>
        <v>3</v>
      </c>
      <c r="H480" t="str">
        <f t="shared" ca="1" si="176"/>
        <v>Technical</v>
      </c>
      <c r="I480">
        <f t="shared" ca="1" si="177"/>
        <v>3</v>
      </c>
      <c r="J480">
        <f t="shared" ca="1" si="178"/>
        <v>2</v>
      </c>
      <c r="K480">
        <f t="shared" ca="1" si="179"/>
        <v>59272</v>
      </c>
      <c r="L480">
        <f t="shared" ca="1" si="180"/>
        <v>10</v>
      </c>
      <c r="M480" t="str">
        <f t="shared" ca="1" si="181"/>
        <v>NF</v>
      </c>
      <c r="N480">
        <f t="shared" ca="1" si="186"/>
        <v>355632</v>
      </c>
      <c r="O480">
        <f t="shared" ca="1" si="182"/>
        <v>232958.76527777361</v>
      </c>
      <c r="P480">
        <f t="shared" ca="1" si="187"/>
        <v>43694.971915688962</v>
      </c>
      <c r="Q480">
        <f t="shared" ca="1" si="183"/>
        <v>5066</v>
      </c>
      <c r="R480">
        <f t="shared" ca="1" si="188"/>
        <v>42955.836765526088</v>
      </c>
      <c r="S480">
        <f t="shared" ca="1" si="189"/>
        <v>18084.727229817134</v>
      </c>
      <c r="T480">
        <f t="shared" ca="1" si="190"/>
        <v>417411.69914550608</v>
      </c>
      <c r="U480">
        <f t="shared" ca="1" si="191"/>
        <v>280980.6020432997</v>
      </c>
      <c r="V480">
        <f t="shared" ca="1" si="192"/>
        <v>136431.09710220637</v>
      </c>
      <c r="X480">
        <f t="shared" ca="1" si="184"/>
        <v>1</v>
      </c>
      <c r="Y480">
        <f t="shared" ca="1" si="185"/>
        <v>0</v>
      </c>
    </row>
    <row r="481" spans="2:25" x14ac:dyDescent="0.35">
      <c r="B481">
        <f t="shared" ca="1" si="170"/>
        <v>1</v>
      </c>
      <c r="C481" t="str">
        <f t="shared" ca="1" si="171"/>
        <v>Man</v>
      </c>
      <c r="D481">
        <f t="shared" ca="1" si="172"/>
        <v>35</v>
      </c>
      <c r="E481">
        <f t="shared" ca="1" si="173"/>
        <v>2</v>
      </c>
      <c r="F481" t="str">
        <f t="shared" ca="1" si="174"/>
        <v>Construction</v>
      </c>
      <c r="G481">
        <f t="shared" ca="1" si="175"/>
        <v>2</v>
      </c>
      <c r="H481" t="str">
        <f t="shared" ca="1" si="176"/>
        <v>University</v>
      </c>
      <c r="I481">
        <f t="shared" ca="1" si="177"/>
        <v>3</v>
      </c>
      <c r="J481">
        <f t="shared" ca="1" si="178"/>
        <v>2</v>
      </c>
      <c r="K481">
        <f t="shared" ca="1" si="179"/>
        <v>49412</v>
      </c>
      <c r="L481">
        <f t="shared" ca="1" si="180"/>
        <v>13</v>
      </c>
      <c r="M481" t="str">
        <f t="shared" ca="1" si="181"/>
        <v>NS</v>
      </c>
      <c r="N481">
        <f t="shared" ca="1" si="186"/>
        <v>247060</v>
      </c>
      <c r="O481">
        <f t="shared" ca="1" si="182"/>
        <v>78253.863699271518</v>
      </c>
      <c r="P481">
        <f t="shared" ca="1" si="187"/>
        <v>1473.3834785834852</v>
      </c>
      <c r="Q481">
        <f t="shared" ca="1" si="183"/>
        <v>155</v>
      </c>
      <c r="R481">
        <f t="shared" ca="1" si="188"/>
        <v>31240.933214982255</v>
      </c>
      <c r="S481">
        <f t="shared" ca="1" si="189"/>
        <v>33669.412484291497</v>
      </c>
      <c r="T481">
        <f t="shared" ca="1" si="190"/>
        <v>282202.79596287495</v>
      </c>
      <c r="U481">
        <f t="shared" ca="1" si="191"/>
        <v>109649.79691425378</v>
      </c>
      <c r="V481">
        <f t="shared" ca="1" si="192"/>
        <v>172552.99904862116</v>
      </c>
      <c r="X481">
        <f t="shared" ca="1" si="184"/>
        <v>1</v>
      </c>
      <c r="Y481">
        <f t="shared" ca="1" si="185"/>
        <v>0</v>
      </c>
    </row>
    <row r="482" spans="2:25" x14ac:dyDescent="0.35">
      <c r="B482">
        <f t="shared" ca="1" si="170"/>
        <v>1</v>
      </c>
      <c r="C482" t="str">
        <f t="shared" ca="1" si="171"/>
        <v>Man</v>
      </c>
      <c r="D482">
        <f t="shared" ca="1" si="172"/>
        <v>32</v>
      </c>
      <c r="E482">
        <f t="shared" ca="1" si="173"/>
        <v>6</v>
      </c>
      <c r="F482" t="str">
        <f t="shared" ca="1" si="174"/>
        <v>agricuture</v>
      </c>
      <c r="G482">
        <f t="shared" ca="1" si="175"/>
        <v>5</v>
      </c>
      <c r="H482" t="str">
        <f t="shared" ca="1" si="176"/>
        <v>Other</v>
      </c>
      <c r="I482">
        <f t="shared" ca="1" si="177"/>
        <v>1</v>
      </c>
      <c r="J482">
        <f t="shared" ca="1" si="178"/>
        <v>1</v>
      </c>
      <c r="K482">
        <f t="shared" ca="1" si="179"/>
        <v>78145</v>
      </c>
      <c r="L482">
        <f t="shared" ca="1" si="180"/>
        <v>3</v>
      </c>
      <c r="M482" t="str">
        <f t="shared" ca="1" si="181"/>
        <v>Northwest Ter</v>
      </c>
      <c r="N482">
        <f t="shared" ca="1" si="186"/>
        <v>390725</v>
      </c>
      <c r="O482">
        <f t="shared" ca="1" si="182"/>
        <v>271269.20665407833</v>
      </c>
      <c r="P482">
        <f t="shared" ca="1" si="187"/>
        <v>32966.382779169733</v>
      </c>
      <c r="Q482">
        <f t="shared" ca="1" si="183"/>
        <v>17154</v>
      </c>
      <c r="R482">
        <f t="shared" ca="1" si="188"/>
        <v>42373.587432309985</v>
      </c>
      <c r="S482">
        <f t="shared" ca="1" si="189"/>
        <v>7513.6000971739577</v>
      </c>
      <c r="T482">
        <f t="shared" ca="1" si="190"/>
        <v>431204.98287634365</v>
      </c>
      <c r="U482">
        <f t="shared" ca="1" si="191"/>
        <v>330796.79408638831</v>
      </c>
      <c r="V482">
        <f t="shared" ca="1" si="192"/>
        <v>100408.18878995534</v>
      </c>
      <c r="X482">
        <f t="shared" ca="1" si="184"/>
        <v>1</v>
      </c>
      <c r="Y482">
        <f t="shared" ca="1" si="185"/>
        <v>0</v>
      </c>
    </row>
    <row r="483" spans="2:25" x14ac:dyDescent="0.35">
      <c r="B483">
        <f t="shared" ca="1" si="170"/>
        <v>1</v>
      </c>
      <c r="C483" t="str">
        <f t="shared" ca="1" si="171"/>
        <v>Man</v>
      </c>
      <c r="D483">
        <f t="shared" ca="1" si="172"/>
        <v>34</v>
      </c>
      <c r="E483">
        <f t="shared" ca="1" si="173"/>
        <v>6</v>
      </c>
      <c r="F483" t="str">
        <f t="shared" ca="1" si="174"/>
        <v>agricuture</v>
      </c>
      <c r="G483">
        <f t="shared" ca="1" si="175"/>
        <v>1</v>
      </c>
      <c r="H483" t="str">
        <f t="shared" ca="1" si="176"/>
        <v>High School</v>
      </c>
      <c r="I483">
        <f t="shared" ca="1" si="177"/>
        <v>2</v>
      </c>
      <c r="J483">
        <f t="shared" ca="1" si="178"/>
        <v>1</v>
      </c>
      <c r="K483">
        <f t="shared" ca="1" si="179"/>
        <v>34590</v>
      </c>
      <c r="L483">
        <f t="shared" ca="1" si="180"/>
        <v>13</v>
      </c>
      <c r="M483" t="str">
        <f t="shared" ca="1" si="181"/>
        <v>NS</v>
      </c>
      <c r="N483">
        <f t="shared" ca="1" si="186"/>
        <v>207540</v>
      </c>
      <c r="O483">
        <f t="shared" ca="1" si="182"/>
        <v>146012.36512223285</v>
      </c>
      <c r="P483">
        <f t="shared" ca="1" si="187"/>
        <v>18897.453522221258</v>
      </c>
      <c r="Q483">
        <f t="shared" ca="1" si="183"/>
        <v>7113</v>
      </c>
      <c r="R483">
        <f t="shared" ca="1" si="188"/>
        <v>12796.908195472584</v>
      </c>
      <c r="S483">
        <f t="shared" ca="1" si="189"/>
        <v>19545.179898636787</v>
      </c>
      <c r="T483">
        <f t="shared" ca="1" si="190"/>
        <v>245982.63342085804</v>
      </c>
      <c r="U483">
        <f t="shared" ca="1" si="191"/>
        <v>165922.27331770543</v>
      </c>
      <c r="V483">
        <f t="shared" ca="1" si="192"/>
        <v>80060.360103152605</v>
      </c>
      <c r="X483">
        <f t="shared" ca="1" si="184"/>
        <v>1</v>
      </c>
      <c r="Y483">
        <f t="shared" ca="1" si="185"/>
        <v>0</v>
      </c>
    </row>
    <row r="484" spans="2:25" x14ac:dyDescent="0.35">
      <c r="B484">
        <f t="shared" ca="1" si="170"/>
        <v>1</v>
      </c>
      <c r="C484" t="str">
        <f t="shared" ca="1" si="171"/>
        <v>Man</v>
      </c>
      <c r="D484">
        <f t="shared" ca="1" si="172"/>
        <v>34</v>
      </c>
      <c r="E484">
        <f t="shared" ca="1" si="173"/>
        <v>4</v>
      </c>
      <c r="F484" t="str">
        <f t="shared" ca="1" si="174"/>
        <v>IT</v>
      </c>
      <c r="G484">
        <f t="shared" ca="1" si="175"/>
        <v>3</v>
      </c>
      <c r="H484" t="str">
        <f t="shared" ca="1" si="176"/>
        <v>Technical</v>
      </c>
      <c r="I484">
        <f t="shared" ca="1" si="177"/>
        <v>2</v>
      </c>
      <c r="J484">
        <f t="shared" ca="1" si="178"/>
        <v>3</v>
      </c>
      <c r="K484">
        <f t="shared" ca="1" si="179"/>
        <v>35634</v>
      </c>
      <c r="L484">
        <f t="shared" ca="1" si="180"/>
        <v>11</v>
      </c>
      <c r="M484" t="str">
        <f t="shared" ca="1" si="181"/>
        <v>NB</v>
      </c>
      <c r="N484">
        <f t="shared" ca="1" si="186"/>
        <v>142536</v>
      </c>
      <c r="O484">
        <f t="shared" ca="1" si="182"/>
        <v>38578.586372677848</v>
      </c>
      <c r="P484">
        <f t="shared" ca="1" si="187"/>
        <v>25664.057948188289</v>
      </c>
      <c r="Q484">
        <f t="shared" ca="1" si="183"/>
        <v>21481</v>
      </c>
      <c r="R484">
        <f t="shared" ca="1" si="188"/>
        <v>2514.508281201357</v>
      </c>
      <c r="S484">
        <f t="shared" ca="1" si="189"/>
        <v>13130.811139408532</v>
      </c>
      <c r="T484">
        <f t="shared" ca="1" si="190"/>
        <v>181330.8690875968</v>
      </c>
      <c r="U484">
        <f t="shared" ca="1" si="191"/>
        <v>62574.094653879205</v>
      </c>
      <c r="V484">
        <f t="shared" ca="1" si="192"/>
        <v>118756.7744337176</v>
      </c>
      <c r="X484">
        <f t="shared" ca="1" si="184"/>
        <v>1</v>
      </c>
      <c r="Y484">
        <f t="shared" ca="1" si="185"/>
        <v>0</v>
      </c>
    </row>
    <row r="485" spans="2:25" x14ac:dyDescent="0.35">
      <c r="B485">
        <f t="shared" ca="1" si="170"/>
        <v>1</v>
      </c>
      <c r="C485" t="str">
        <f t="shared" ca="1" si="171"/>
        <v>Man</v>
      </c>
      <c r="D485">
        <f t="shared" ca="1" si="172"/>
        <v>39</v>
      </c>
      <c r="E485">
        <f t="shared" ca="1" si="173"/>
        <v>1</v>
      </c>
      <c r="F485" t="str">
        <f t="shared" ca="1" si="174"/>
        <v>Health</v>
      </c>
      <c r="G485">
        <f t="shared" ca="1" si="175"/>
        <v>2</v>
      </c>
      <c r="H485" t="str">
        <f t="shared" ca="1" si="176"/>
        <v>University</v>
      </c>
      <c r="I485">
        <f t="shared" ca="1" si="177"/>
        <v>3</v>
      </c>
      <c r="J485">
        <f t="shared" ca="1" si="178"/>
        <v>3</v>
      </c>
      <c r="K485">
        <f t="shared" ca="1" si="179"/>
        <v>53283</v>
      </c>
      <c r="L485">
        <f t="shared" ca="1" si="180"/>
        <v>12</v>
      </c>
      <c r="M485" t="str">
        <f t="shared" ca="1" si="181"/>
        <v>PE</v>
      </c>
      <c r="N485">
        <f t="shared" ca="1" si="186"/>
        <v>319698</v>
      </c>
      <c r="O485">
        <f t="shared" ca="1" si="182"/>
        <v>224988.39652093238</v>
      </c>
      <c r="P485">
        <f t="shared" ca="1" si="187"/>
        <v>49234.145461035994</v>
      </c>
      <c r="Q485">
        <f t="shared" ca="1" si="183"/>
        <v>14306</v>
      </c>
      <c r="R485">
        <f t="shared" ca="1" si="188"/>
        <v>10409.71182690026</v>
      </c>
      <c r="S485">
        <f t="shared" ca="1" si="189"/>
        <v>20081.413534778119</v>
      </c>
      <c r="T485">
        <f t="shared" ca="1" si="190"/>
        <v>389013.55899581412</v>
      </c>
      <c r="U485">
        <f t="shared" ca="1" si="191"/>
        <v>249704.10834783263</v>
      </c>
      <c r="V485">
        <f t="shared" ca="1" si="192"/>
        <v>139309.45064798149</v>
      </c>
      <c r="X485">
        <f t="shared" ca="1" si="184"/>
        <v>1</v>
      </c>
      <c r="Y485">
        <f t="shared" ca="1" si="185"/>
        <v>0</v>
      </c>
    </row>
    <row r="486" spans="2:25" x14ac:dyDescent="0.35">
      <c r="B486">
        <f t="shared" ca="1" si="170"/>
        <v>1</v>
      </c>
      <c r="C486" t="str">
        <f t="shared" ca="1" si="171"/>
        <v>Man</v>
      </c>
      <c r="D486">
        <f t="shared" ca="1" si="172"/>
        <v>32</v>
      </c>
      <c r="E486">
        <f t="shared" ca="1" si="173"/>
        <v>4</v>
      </c>
      <c r="F486" t="str">
        <f t="shared" ca="1" si="174"/>
        <v>IT</v>
      </c>
      <c r="G486">
        <f t="shared" ca="1" si="175"/>
        <v>5</v>
      </c>
      <c r="H486" t="str">
        <f t="shared" ca="1" si="176"/>
        <v>Other</v>
      </c>
      <c r="I486">
        <f t="shared" ca="1" si="177"/>
        <v>2</v>
      </c>
      <c r="J486">
        <f t="shared" ca="1" si="178"/>
        <v>3</v>
      </c>
      <c r="K486">
        <f t="shared" ca="1" si="179"/>
        <v>28032</v>
      </c>
      <c r="L486">
        <f t="shared" ca="1" si="180"/>
        <v>12</v>
      </c>
      <c r="M486" t="str">
        <f t="shared" ca="1" si="181"/>
        <v>PE</v>
      </c>
      <c r="N486">
        <f t="shared" ca="1" si="186"/>
        <v>112128</v>
      </c>
      <c r="O486">
        <f t="shared" ca="1" si="182"/>
        <v>65712.931602148194</v>
      </c>
      <c r="P486">
        <f t="shared" ca="1" si="187"/>
        <v>51906.863338568604</v>
      </c>
      <c r="Q486">
        <f t="shared" ca="1" si="183"/>
        <v>1314</v>
      </c>
      <c r="R486">
        <f t="shared" ca="1" si="188"/>
        <v>20544.038002935908</v>
      </c>
      <c r="S486">
        <f t="shared" ca="1" si="189"/>
        <v>30469.59037249504</v>
      </c>
      <c r="T486">
        <f t="shared" ca="1" si="190"/>
        <v>194504.45371106363</v>
      </c>
      <c r="U486">
        <f t="shared" ca="1" si="191"/>
        <v>87570.969605084101</v>
      </c>
      <c r="V486">
        <f t="shared" ca="1" si="192"/>
        <v>106933.48410597953</v>
      </c>
      <c r="X486">
        <f t="shared" ca="1" si="184"/>
        <v>1</v>
      </c>
      <c r="Y486">
        <f t="shared" ca="1" si="185"/>
        <v>0</v>
      </c>
    </row>
    <row r="487" spans="2:25" x14ac:dyDescent="0.35">
      <c r="B487">
        <f t="shared" ca="1" si="170"/>
        <v>1</v>
      </c>
      <c r="C487" t="str">
        <f t="shared" ca="1" si="171"/>
        <v>Man</v>
      </c>
      <c r="D487">
        <f t="shared" ca="1" si="172"/>
        <v>45</v>
      </c>
      <c r="E487">
        <f t="shared" ca="1" si="173"/>
        <v>4</v>
      </c>
      <c r="F487" t="str">
        <f t="shared" ca="1" si="174"/>
        <v>IT</v>
      </c>
      <c r="G487">
        <f t="shared" ca="1" si="175"/>
        <v>4</v>
      </c>
      <c r="H487" t="str">
        <f t="shared" ca="1" si="176"/>
        <v>College</v>
      </c>
      <c r="I487">
        <f t="shared" ca="1" si="177"/>
        <v>4</v>
      </c>
      <c r="J487">
        <f t="shared" ca="1" si="178"/>
        <v>2</v>
      </c>
      <c r="K487">
        <f t="shared" ca="1" si="179"/>
        <v>30205</v>
      </c>
      <c r="L487">
        <f t="shared" ca="1" si="180"/>
        <v>7</v>
      </c>
      <c r="M487" t="str">
        <f t="shared" ca="1" si="181"/>
        <v>MA</v>
      </c>
      <c r="N487">
        <f t="shared" ca="1" si="186"/>
        <v>120820</v>
      </c>
      <c r="O487">
        <f t="shared" ca="1" si="182"/>
        <v>113066.49663901771</v>
      </c>
      <c r="P487">
        <f t="shared" ca="1" si="187"/>
        <v>6484.2526849954102</v>
      </c>
      <c r="Q487">
        <f t="shared" ca="1" si="183"/>
        <v>1707</v>
      </c>
      <c r="R487">
        <f t="shared" ca="1" si="188"/>
        <v>29044.933432415004</v>
      </c>
      <c r="S487">
        <f t="shared" ca="1" si="189"/>
        <v>38254.350244301255</v>
      </c>
      <c r="T487">
        <f t="shared" ca="1" si="190"/>
        <v>165558.60292929667</v>
      </c>
      <c r="U487">
        <f t="shared" ca="1" si="191"/>
        <v>143818.43007143273</v>
      </c>
      <c r="V487">
        <f t="shared" ca="1" si="192"/>
        <v>21740.172857863945</v>
      </c>
      <c r="X487">
        <f t="shared" ca="1" si="184"/>
        <v>1</v>
      </c>
      <c r="Y487">
        <f t="shared" ca="1" si="185"/>
        <v>0</v>
      </c>
    </row>
    <row r="488" spans="2:25" x14ac:dyDescent="0.35">
      <c r="B488">
        <f t="shared" ca="1" si="170"/>
        <v>1</v>
      </c>
      <c r="C488" t="str">
        <f t="shared" ca="1" si="171"/>
        <v>Man</v>
      </c>
      <c r="D488">
        <f t="shared" ca="1" si="172"/>
        <v>38</v>
      </c>
      <c r="E488">
        <f t="shared" ca="1" si="173"/>
        <v>4</v>
      </c>
      <c r="F488" t="str">
        <f t="shared" ca="1" si="174"/>
        <v>IT</v>
      </c>
      <c r="G488">
        <f t="shared" ca="1" si="175"/>
        <v>1</v>
      </c>
      <c r="H488" t="str">
        <f t="shared" ca="1" si="176"/>
        <v>High School</v>
      </c>
      <c r="I488">
        <f t="shared" ca="1" si="177"/>
        <v>3</v>
      </c>
      <c r="J488">
        <f t="shared" ca="1" si="178"/>
        <v>1</v>
      </c>
      <c r="K488">
        <f t="shared" ca="1" si="179"/>
        <v>84946</v>
      </c>
      <c r="L488">
        <f t="shared" ca="1" si="180"/>
        <v>2</v>
      </c>
      <c r="M488" t="str">
        <f t="shared" ca="1" si="181"/>
        <v>BC</v>
      </c>
      <c r="N488">
        <f t="shared" ca="1" si="186"/>
        <v>424730</v>
      </c>
      <c r="O488">
        <f t="shared" ca="1" si="182"/>
        <v>307542.48789714719</v>
      </c>
      <c r="P488">
        <f t="shared" ca="1" si="187"/>
        <v>7931.2167326210401</v>
      </c>
      <c r="Q488">
        <f t="shared" ca="1" si="183"/>
        <v>1286</v>
      </c>
      <c r="R488">
        <f t="shared" ca="1" si="188"/>
        <v>35734.692409670875</v>
      </c>
      <c r="S488">
        <f t="shared" ca="1" si="189"/>
        <v>121891.22573925313</v>
      </c>
      <c r="T488">
        <f t="shared" ca="1" si="190"/>
        <v>554552.44247187418</v>
      </c>
      <c r="U488">
        <f t="shared" ca="1" si="191"/>
        <v>344563.18030681805</v>
      </c>
      <c r="V488">
        <f t="shared" ca="1" si="192"/>
        <v>209989.26216505613</v>
      </c>
      <c r="X488">
        <f t="shared" ca="1" si="184"/>
        <v>1</v>
      </c>
      <c r="Y488">
        <f t="shared" ca="1" si="185"/>
        <v>0</v>
      </c>
    </row>
    <row r="489" spans="2:25" x14ac:dyDescent="0.35">
      <c r="B489">
        <f t="shared" ca="1" si="170"/>
        <v>1</v>
      </c>
      <c r="C489" t="str">
        <f t="shared" ca="1" si="171"/>
        <v>Man</v>
      </c>
      <c r="D489">
        <f t="shared" ca="1" si="172"/>
        <v>31</v>
      </c>
      <c r="E489">
        <f t="shared" ca="1" si="173"/>
        <v>5</v>
      </c>
      <c r="F489" t="str">
        <f t="shared" ca="1" si="174"/>
        <v>General work</v>
      </c>
      <c r="G489">
        <f t="shared" ca="1" si="175"/>
        <v>5</v>
      </c>
      <c r="H489" t="str">
        <f t="shared" ca="1" si="176"/>
        <v>Other</v>
      </c>
      <c r="I489">
        <f t="shared" ca="1" si="177"/>
        <v>3</v>
      </c>
      <c r="J489">
        <f t="shared" ca="1" si="178"/>
        <v>3</v>
      </c>
      <c r="K489">
        <f t="shared" ca="1" si="179"/>
        <v>88084</v>
      </c>
      <c r="L489">
        <f t="shared" ca="1" si="180"/>
        <v>3</v>
      </c>
      <c r="M489" t="str">
        <f t="shared" ca="1" si="181"/>
        <v>Northwest Ter</v>
      </c>
      <c r="N489">
        <f t="shared" ca="1" si="186"/>
        <v>352336</v>
      </c>
      <c r="O489">
        <f t="shared" ca="1" si="182"/>
        <v>167656.21412037854</v>
      </c>
      <c r="P489">
        <f t="shared" ca="1" si="187"/>
        <v>191710.99832977331</v>
      </c>
      <c r="Q489">
        <f t="shared" ca="1" si="183"/>
        <v>52532</v>
      </c>
      <c r="R489">
        <f t="shared" ca="1" si="188"/>
        <v>25952.209661495115</v>
      </c>
      <c r="S489">
        <f t="shared" ca="1" si="189"/>
        <v>116112.51641454888</v>
      </c>
      <c r="T489">
        <f t="shared" ca="1" si="190"/>
        <v>660159.51474432216</v>
      </c>
      <c r="U489">
        <f t="shared" ca="1" si="191"/>
        <v>246140.42378187366</v>
      </c>
      <c r="V489">
        <f t="shared" ca="1" si="192"/>
        <v>414019.09096244851</v>
      </c>
      <c r="X489">
        <f t="shared" ca="1" si="184"/>
        <v>1</v>
      </c>
      <c r="Y489">
        <f t="shared" ca="1" si="185"/>
        <v>0</v>
      </c>
    </row>
    <row r="490" spans="2:25" x14ac:dyDescent="0.35">
      <c r="B490">
        <f t="shared" ca="1" si="170"/>
        <v>1</v>
      </c>
      <c r="C490" t="str">
        <f t="shared" ca="1" si="171"/>
        <v>Man</v>
      </c>
      <c r="D490">
        <f t="shared" ca="1" si="172"/>
        <v>45</v>
      </c>
      <c r="E490">
        <f t="shared" ca="1" si="173"/>
        <v>5</v>
      </c>
      <c r="F490" t="str">
        <f t="shared" ca="1" si="174"/>
        <v>General work</v>
      </c>
      <c r="G490">
        <f t="shared" ca="1" si="175"/>
        <v>5</v>
      </c>
      <c r="H490" t="str">
        <f t="shared" ca="1" si="176"/>
        <v>Other</v>
      </c>
      <c r="I490">
        <f t="shared" ca="1" si="177"/>
        <v>2</v>
      </c>
      <c r="J490">
        <f t="shared" ca="1" si="178"/>
        <v>2</v>
      </c>
      <c r="K490">
        <f t="shared" ca="1" si="179"/>
        <v>43693</v>
      </c>
      <c r="L490">
        <f t="shared" ca="1" si="180"/>
        <v>5</v>
      </c>
      <c r="M490" t="str">
        <f t="shared" ca="1" si="181"/>
        <v>Nunavut</v>
      </c>
      <c r="N490">
        <f t="shared" ca="1" si="186"/>
        <v>131079</v>
      </c>
      <c r="O490">
        <f t="shared" ca="1" si="182"/>
        <v>40760.145693164399</v>
      </c>
      <c r="P490">
        <f t="shared" ca="1" si="187"/>
        <v>36593.460054777825</v>
      </c>
      <c r="Q490">
        <f t="shared" ca="1" si="183"/>
        <v>30196</v>
      </c>
      <c r="R490">
        <f t="shared" ca="1" si="188"/>
        <v>27963.999891279804</v>
      </c>
      <c r="S490">
        <f t="shared" ca="1" si="189"/>
        <v>11980.20044976841</v>
      </c>
      <c r="T490">
        <f t="shared" ca="1" si="190"/>
        <v>179652.66050454625</v>
      </c>
      <c r="U490">
        <f t="shared" ca="1" si="191"/>
        <v>98920.14558444421</v>
      </c>
      <c r="V490">
        <f t="shared" ca="1" si="192"/>
        <v>80732.514920102039</v>
      </c>
      <c r="X490">
        <f t="shared" ca="1" si="184"/>
        <v>1</v>
      </c>
      <c r="Y490">
        <f t="shared" ca="1" si="185"/>
        <v>0</v>
      </c>
    </row>
    <row r="491" spans="2:25" x14ac:dyDescent="0.35">
      <c r="B491">
        <f t="shared" ca="1" si="170"/>
        <v>1</v>
      </c>
      <c r="C491" t="str">
        <f t="shared" ca="1" si="171"/>
        <v>Man</v>
      </c>
      <c r="D491">
        <f t="shared" ca="1" si="172"/>
        <v>32</v>
      </c>
      <c r="E491">
        <f t="shared" ca="1" si="173"/>
        <v>6</v>
      </c>
      <c r="F491" t="str">
        <f t="shared" ca="1" si="174"/>
        <v>agricuture</v>
      </c>
      <c r="G491">
        <f t="shared" ca="1" si="175"/>
        <v>4</v>
      </c>
      <c r="H491" t="str">
        <f t="shared" ca="1" si="176"/>
        <v>College</v>
      </c>
      <c r="I491">
        <f t="shared" ca="1" si="177"/>
        <v>3</v>
      </c>
      <c r="J491">
        <f t="shared" ca="1" si="178"/>
        <v>3</v>
      </c>
      <c r="K491">
        <f t="shared" ca="1" si="179"/>
        <v>68377</v>
      </c>
      <c r="L491">
        <f t="shared" ca="1" si="180"/>
        <v>2</v>
      </c>
      <c r="M491" t="str">
        <f t="shared" ca="1" si="181"/>
        <v>BC</v>
      </c>
      <c r="N491">
        <f t="shared" ca="1" si="186"/>
        <v>273508</v>
      </c>
      <c r="O491">
        <f t="shared" ca="1" si="182"/>
        <v>203169.52681980218</v>
      </c>
      <c r="P491">
        <f t="shared" ca="1" si="187"/>
        <v>161548.5351534193</v>
      </c>
      <c r="Q491">
        <f t="shared" ca="1" si="183"/>
        <v>103945</v>
      </c>
      <c r="R491">
        <f t="shared" ca="1" si="188"/>
        <v>60579.229858435974</v>
      </c>
      <c r="S491">
        <f t="shared" ca="1" si="189"/>
        <v>63207.29219060608</v>
      </c>
      <c r="T491">
        <f t="shared" ca="1" si="190"/>
        <v>498263.82734402537</v>
      </c>
      <c r="U491">
        <f t="shared" ca="1" si="191"/>
        <v>367693.75667823816</v>
      </c>
      <c r="V491">
        <f t="shared" ca="1" si="192"/>
        <v>130570.07066578721</v>
      </c>
      <c r="X491">
        <f t="shared" ca="1" si="184"/>
        <v>1</v>
      </c>
      <c r="Y491">
        <f t="shared" ca="1" si="185"/>
        <v>0</v>
      </c>
    </row>
    <row r="492" spans="2:25" x14ac:dyDescent="0.35">
      <c r="B492">
        <f t="shared" ca="1" si="170"/>
        <v>2</v>
      </c>
      <c r="C492" t="str">
        <f t="shared" ca="1" si="171"/>
        <v>Woman</v>
      </c>
      <c r="D492">
        <f t="shared" ca="1" si="172"/>
        <v>44</v>
      </c>
      <c r="E492">
        <f t="shared" ca="1" si="173"/>
        <v>6</v>
      </c>
      <c r="F492" t="str">
        <f t="shared" ca="1" si="174"/>
        <v>agricuture</v>
      </c>
      <c r="G492">
        <f t="shared" ca="1" si="175"/>
        <v>4</v>
      </c>
      <c r="H492" t="str">
        <f t="shared" ca="1" si="176"/>
        <v>College</v>
      </c>
      <c r="I492">
        <f t="shared" ca="1" si="177"/>
        <v>4</v>
      </c>
      <c r="J492">
        <f t="shared" ca="1" si="178"/>
        <v>2</v>
      </c>
      <c r="K492">
        <f t="shared" ca="1" si="179"/>
        <v>40950</v>
      </c>
      <c r="L492">
        <f t="shared" ca="1" si="180"/>
        <v>7</v>
      </c>
      <c r="M492" t="str">
        <f t="shared" ca="1" si="181"/>
        <v>MA</v>
      </c>
      <c r="N492">
        <f t="shared" ca="1" si="186"/>
        <v>245700</v>
      </c>
      <c r="O492">
        <f t="shared" ca="1" si="182"/>
        <v>90154.14624497015</v>
      </c>
      <c r="P492">
        <f t="shared" ca="1" si="187"/>
        <v>5465.996493451923</v>
      </c>
      <c r="Q492">
        <f t="shared" ca="1" si="183"/>
        <v>4374</v>
      </c>
      <c r="R492">
        <f t="shared" ca="1" si="188"/>
        <v>1824.8227780368265</v>
      </c>
      <c r="S492">
        <f t="shared" ca="1" si="189"/>
        <v>58084.615407815225</v>
      </c>
      <c r="T492">
        <f t="shared" ca="1" si="190"/>
        <v>309250.61190126714</v>
      </c>
      <c r="U492">
        <f t="shared" ca="1" si="191"/>
        <v>96352.969023006983</v>
      </c>
      <c r="V492">
        <f t="shared" ca="1" si="192"/>
        <v>212897.64287826017</v>
      </c>
      <c r="X492">
        <f t="shared" ca="1" si="184"/>
        <v>1</v>
      </c>
      <c r="Y492">
        <f t="shared" ca="1" si="185"/>
        <v>0</v>
      </c>
    </row>
    <row r="493" spans="2:25" x14ac:dyDescent="0.35">
      <c r="B493">
        <f t="shared" ca="1" si="170"/>
        <v>1</v>
      </c>
      <c r="C493" t="str">
        <f t="shared" ca="1" si="171"/>
        <v>Man</v>
      </c>
      <c r="D493">
        <f t="shared" ca="1" si="172"/>
        <v>44</v>
      </c>
      <c r="E493">
        <f t="shared" ca="1" si="173"/>
        <v>3</v>
      </c>
      <c r="F493" t="str">
        <f t="shared" ca="1" si="174"/>
        <v>Teaching</v>
      </c>
      <c r="G493">
        <f t="shared" ca="1" si="175"/>
        <v>4</v>
      </c>
      <c r="H493" t="str">
        <f t="shared" ca="1" si="176"/>
        <v>College</v>
      </c>
      <c r="I493">
        <f t="shared" ca="1" si="177"/>
        <v>2</v>
      </c>
      <c r="J493">
        <f t="shared" ca="1" si="178"/>
        <v>3</v>
      </c>
      <c r="K493">
        <f t="shared" ca="1" si="179"/>
        <v>32842</v>
      </c>
      <c r="L493">
        <f t="shared" ca="1" si="180"/>
        <v>2</v>
      </c>
      <c r="M493" t="str">
        <f t="shared" ca="1" si="181"/>
        <v>BC</v>
      </c>
      <c r="N493">
        <f t="shared" ca="1" si="186"/>
        <v>131368</v>
      </c>
      <c r="O493">
        <f t="shared" ca="1" si="182"/>
        <v>17510.270388803146</v>
      </c>
      <c r="P493">
        <f t="shared" ca="1" si="187"/>
        <v>65520.697089769194</v>
      </c>
      <c r="Q493">
        <f t="shared" ca="1" si="183"/>
        <v>2814</v>
      </c>
      <c r="R493">
        <f t="shared" ca="1" si="188"/>
        <v>25359.654449728627</v>
      </c>
      <c r="S493">
        <f t="shared" ca="1" si="189"/>
        <v>27096.882127621007</v>
      </c>
      <c r="T493">
        <f t="shared" ca="1" si="190"/>
        <v>223985.57921739019</v>
      </c>
      <c r="U493">
        <f t="shared" ca="1" si="191"/>
        <v>45683.924838531777</v>
      </c>
      <c r="V493">
        <f t="shared" ca="1" si="192"/>
        <v>178301.65437885839</v>
      </c>
      <c r="X493">
        <f t="shared" ca="1" si="184"/>
        <v>0</v>
      </c>
      <c r="Y493">
        <f t="shared" ca="1" si="185"/>
        <v>1</v>
      </c>
    </row>
    <row r="494" spans="2:25" x14ac:dyDescent="0.35">
      <c r="B494">
        <f t="shared" ca="1" si="170"/>
        <v>1</v>
      </c>
      <c r="C494" t="str">
        <f t="shared" ca="1" si="171"/>
        <v>Man</v>
      </c>
      <c r="D494">
        <f t="shared" ca="1" si="172"/>
        <v>27</v>
      </c>
      <c r="E494">
        <f t="shared" ca="1" si="173"/>
        <v>2</v>
      </c>
      <c r="F494" t="str">
        <f t="shared" ca="1" si="174"/>
        <v>Construction</v>
      </c>
      <c r="G494">
        <f t="shared" ca="1" si="175"/>
        <v>1</v>
      </c>
      <c r="H494" t="str">
        <f t="shared" ca="1" si="176"/>
        <v>High School</v>
      </c>
      <c r="I494">
        <f t="shared" ca="1" si="177"/>
        <v>2</v>
      </c>
      <c r="J494">
        <f t="shared" ca="1" si="178"/>
        <v>2</v>
      </c>
      <c r="K494">
        <f t="shared" ca="1" si="179"/>
        <v>70824</v>
      </c>
      <c r="L494">
        <f t="shared" ca="1" si="180"/>
        <v>4</v>
      </c>
      <c r="M494" t="str">
        <f t="shared" ca="1" si="181"/>
        <v>AB</v>
      </c>
      <c r="N494">
        <f t="shared" ca="1" si="186"/>
        <v>354120</v>
      </c>
      <c r="O494">
        <f t="shared" ca="1" si="182"/>
        <v>181201.14995577349</v>
      </c>
      <c r="P494">
        <f t="shared" ca="1" si="187"/>
        <v>47709.760488225758</v>
      </c>
      <c r="Q494">
        <f t="shared" ca="1" si="183"/>
        <v>3948</v>
      </c>
      <c r="R494">
        <f t="shared" ca="1" si="188"/>
        <v>19555.694921769056</v>
      </c>
      <c r="S494">
        <f t="shared" ca="1" si="189"/>
        <v>15008.412202706528</v>
      </c>
      <c r="T494">
        <f t="shared" ca="1" si="190"/>
        <v>416838.17269093223</v>
      </c>
      <c r="U494">
        <f t="shared" ca="1" si="191"/>
        <v>204704.84487754255</v>
      </c>
      <c r="V494">
        <f t="shared" ca="1" si="192"/>
        <v>212133.32781338968</v>
      </c>
      <c r="X494">
        <f t="shared" ca="1" si="184"/>
        <v>1</v>
      </c>
      <c r="Y494">
        <f t="shared" ca="1" si="185"/>
        <v>0</v>
      </c>
    </row>
    <row r="495" spans="2:25" x14ac:dyDescent="0.35">
      <c r="B495">
        <f t="shared" ca="1" si="170"/>
        <v>2</v>
      </c>
      <c r="C495" t="str">
        <f t="shared" ca="1" si="171"/>
        <v>Woman</v>
      </c>
      <c r="D495">
        <f t="shared" ca="1" si="172"/>
        <v>31</v>
      </c>
      <c r="E495">
        <f t="shared" ca="1" si="173"/>
        <v>3</v>
      </c>
      <c r="F495" t="str">
        <f t="shared" ca="1" si="174"/>
        <v>Teaching</v>
      </c>
      <c r="G495">
        <f t="shared" ca="1" si="175"/>
        <v>5</v>
      </c>
      <c r="H495" t="str">
        <f t="shared" ca="1" si="176"/>
        <v>Other</v>
      </c>
      <c r="I495">
        <f t="shared" ca="1" si="177"/>
        <v>2</v>
      </c>
      <c r="J495">
        <f t="shared" ca="1" si="178"/>
        <v>2</v>
      </c>
      <c r="K495">
        <f t="shared" ca="1" si="179"/>
        <v>46364</v>
      </c>
      <c r="L495">
        <f t="shared" ca="1" si="180"/>
        <v>3</v>
      </c>
      <c r="M495" t="str">
        <f t="shared" ca="1" si="181"/>
        <v>Northwest Ter</v>
      </c>
      <c r="N495">
        <f t="shared" ca="1" si="186"/>
        <v>278184</v>
      </c>
      <c r="O495">
        <f t="shared" ca="1" si="182"/>
        <v>76882.258329619974</v>
      </c>
      <c r="P495">
        <f t="shared" ca="1" si="187"/>
        <v>17429.538884294368</v>
      </c>
      <c r="Q495">
        <f t="shared" ca="1" si="183"/>
        <v>2493</v>
      </c>
      <c r="R495">
        <f t="shared" ca="1" si="188"/>
        <v>34504.854595831333</v>
      </c>
      <c r="S495">
        <f t="shared" ca="1" si="189"/>
        <v>24133.817286731206</v>
      </c>
      <c r="T495">
        <f t="shared" ca="1" si="190"/>
        <v>319747.3561710256</v>
      </c>
      <c r="U495">
        <f t="shared" ca="1" si="191"/>
        <v>113880.11292545131</v>
      </c>
      <c r="V495">
        <f t="shared" ca="1" si="192"/>
        <v>205867.2432455743</v>
      </c>
      <c r="X495">
        <f t="shared" ca="1" si="184"/>
        <v>1</v>
      </c>
      <c r="Y495">
        <f t="shared" ca="1" si="185"/>
        <v>0</v>
      </c>
    </row>
    <row r="496" spans="2:25" x14ac:dyDescent="0.35">
      <c r="B496">
        <f t="shared" ca="1" si="170"/>
        <v>2</v>
      </c>
      <c r="C496" t="str">
        <f t="shared" ca="1" si="171"/>
        <v>Woman</v>
      </c>
      <c r="D496">
        <f t="shared" ca="1" si="172"/>
        <v>25</v>
      </c>
      <c r="E496">
        <f t="shared" ca="1" si="173"/>
        <v>2</v>
      </c>
      <c r="F496" t="str">
        <f t="shared" ca="1" si="174"/>
        <v>Construction</v>
      </c>
      <c r="G496">
        <f t="shared" ca="1" si="175"/>
        <v>5</v>
      </c>
      <c r="H496" t="str">
        <f t="shared" ca="1" si="176"/>
        <v>Other</v>
      </c>
      <c r="I496">
        <f t="shared" ca="1" si="177"/>
        <v>2</v>
      </c>
      <c r="J496">
        <f t="shared" ca="1" si="178"/>
        <v>3</v>
      </c>
      <c r="K496">
        <f t="shared" ca="1" si="179"/>
        <v>70739</v>
      </c>
      <c r="L496">
        <f t="shared" ca="1" si="180"/>
        <v>13</v>
      </c>
      <c r="M496" t="str">
        <f t="shared" ca="1" si="181"/>
        <v>NS</v>
      </c>
      <c r="N496">
        <f t="shared" ca="1" si="186"/>
        <v>212217</v>
      </c>
      <c r="O496">
        <f t="shared" ca="1" si="182"/>
        <v>171021.69381894282</v>
      </c>
      <c r="P496">
        <f t="shared" ca="1" si="187"/>
        <v>57039.64761617325</v>
      </c>
      <c r="Q496">
        <f t="shared" ca="1" si="183"/>
        <v>3551</v>
      </c>
      <c r="R496">
        <f t="shared" ca="1" si="188"/>
        <v>60523.282682107652</v>
      </c>
      <c r="S496">
        <f t="shared" ca="1" si="189"/>
        <v>2529.9858641170699</v>
      </c>
      <c r="T496">
        <f t="shared" ca="1" si="190"/>
        <v>271786.6334802903</v>
      </c>
      <c r="U496">
        <f t="shared" ca="1" si="191"/>
        <v>235095.97650105046</v>
      </c>
      <c r="V496">
        <f t="shared" ca="1" si="192"/>
        <v>36690.656979239837</v>
      </c>
      <c r="X496">
        <f t="shared" ca="1" si="184"/>
        <v>0</v>
      </c>
      <c r="Y496">
        <f t="shared" ca="1" si="185"/>
        <v>1</v>
      </c>
    </row>
    <row r="497" spans="2:25" x14ac:dyDescent="0.35">
      <c r="B497">
        <f t="shared" ca="1" si="170"/>
        <v>2</v>
      </c>
      <c r="C497" t="str">
        <f t="shared" ca="1" si="171"/>
        <v>Woman</v>
      </c>
      <c r="D497">
        <f t="shared" ca="1" si="172"/>
        <v>32</v>
      </c>
      <c r="E497">
        <f t="shared" ca="1" si="173"/>
        <v>1</v>
      </c>
      <c r="F497" t="str">
        <f t="shared" ca="1" si="174"/>
        <v>Health</v>
      </c>
      <c r="G497">
        <f t="shared" ca="1" si="175"/>
        <v>3</v>
      </c>
      <c r="H497" t="str">
        <f t="shared" ca="1" si="176"/>
        <v>Technical</v>
      </c>
      <c r="I497">
        <f t="shared" ca="1" si="177"/>
        <v>2</v>
      </c>
      <c r="J497">
        <f t="shared" ca="1" si="178"/>
        <v>3</v>
      </c>
      <c r="K497">
        <f t="shared" ca="1" si="179"/>
        <v>26980</v>
      </c>
      <c r="L497">
        <f t="shared" ca="1" si="180"/>
        <v>7</v>
      </c>
      <c r="M497" t="str">
        <f t="shared" ca="1" si="181"/>
        <v>MA</v>
      </c>
      <c r="N497">
        <f t="shared" ca="1" si="186"/>
        <v>80940</v>
      </c>
      <c r="O497">
        <f t="shared" ca="1" si="182"/>
        <v>34609.927541018638</v>
      </c>
      <c r="P497">
        <f t="shared" ca="1" si="187"/>
        <v>80161.606997130599</v>
      </c>
      <c r="Q497">
        <f t="shared" ca="1" si="183"/>
        <v>16236</v>
      </c>
      <c r="R497">
        <f t="shared" ca="1" si="188"/>
        <v>26575.422669651565</v>
      </c>
      <c r="S497">
        <f t="shared" ca="1" si="189"/>
        <v>24479.670048450786</v>
      </c>
      <c r="T497">
        <f t="shared" ca="1" si="190"/>
        <v>185581.2770455814</v>
      </c>
      <c r="U497">
        <f t="shared" ca="1" si="191"/>
        <v>77421.350210670207</v>
      </c>
      <c r="V497">
        <f t="shared" ca="1" si="192"/>
        <v>108159.9268349112</v>
      </c>
      <c r="X497">
        <f t="shared" ca="1" si="184"/>
        <v>0</v>
      </c>
      <c r="Y497">
        <f t="shared" ca="1" si="185"/>
        <v>1</v>
      </c>
    </row>
    <row r="498" spans="2:25" x14ac:dyDescent="0.35">
      <c r="B498">
        <f t="shared" ca="1" si="170"/>
        <v>1</v>
      </c>
      <c r="C498" t="str">
        <f t="shared" ca="1" si="171"/>
        <v>Man</v>
      </c>
      <c r="D498">
        <f t="shared" ca="1" si="172"/>
        <v>44</v>
      </c>
      <c r="E498">
        <f t="shared" ca="1" si="173"/>
        <v>1</v>
      </c>
      <c r="F498" t="str">
        <f t="shared" ca="1" si="174"/>
        <v>Health</v>
      </c>
      <c r="G498">
        <f t="shared" ca="1" si="175"/>
        <v>3</v>
      </c>
      <c r="H498" t="str">
        <f t="shared" ca="1" si="176"/>
        <v>Technical</v>
      </c>
      <c r="I498">
        <f t="shared" ca="1" si="177"/>
        <v>3</v>
      </c>
      <c r="J498">
        <f t="shared" ca="1" si="178"/>
        <v>3</v>
      </c>
      <c r="K498">
        <f t="shared" ca="1" si="179"/>
        <v>85877</v>
      </c>
      <c r="L498">
        <f t="shared" ca="1" si="180"/>
        <v>7</v>
      </c>
      <c r="M498" t="str">
        <f t="shared" ca="1" si="181"/>
        <v>MA</v>
      </c>
      <c r="N498">
        <f t="shared" ca="1" si="186"/>
        <v>343508</v>
      </c>
      <c r="O498">
        <f t="shared" ca="1" si="182"/>
        <v>169232.38899732425</v>
      </c>
      <c r="P498">
        <f t="shared" ca="1" si="187"/>
        <v>213060.58232393159</v>
      </c>
      <c r="Q498">
        <f t="shared" ca="1" si="183"/>
        <v>47785</v>
      </c>
      <c r="R498">
        <f t="shared" ca="1" si="188"/>
        <v>73829.195310608207</v>
      </c>
      <c r="S498">
        <f t="shared" ca="1" si="189"/>
        <v>104147.21991576182</v>
      </c>
      <c r="T498">
        <f t="shared" ca="1" si="190"/>
        <v>660715.80223969347</v>
      </c>
      <c r="U498">
        <f t="shared" ca="1" si="191"/>
        <v>290846.58430793247</v>
      </c>
      <c r="V498">
        <f t="shared" ca="1" si="192"/>
        <v>369869.217931761</v>
      </c>
      <c r="X498">
        <f t="shared" ca="1" si="184"/>
        <v>0</v>
      </c>
      <c r="Y498">
        <f t="shared" ca="1" si="185"/>
        <v>1</v>
      </c>
    </row>
    <row r="499" spans="2:25" x14ac:dyDescent="0.35">
      <c r="B499">
        <f t="shared" ca="1" si="170"/>
        <v>1</v>
      </c>
      <c r="C499" t="str">
        <f t="shared" ca="1" si="171"/>
        <v>Man</v>
      </c>
      <c r="D499">
        <f t="shared" ca="1" si="172"/>
        <v>41</v>
      </c>
      <c r="E499">
        <f t="shared" ca="1" si="173"/>
        <v>2</v>
      </c>
      <c r="F499" t="str">
        <f t="shared" ca="1" si="174"/>
        <v>Construction</v>
      </c>
      <c r="G499">
        <f t="shared" ca="1" si="175"/>
        <v>1</v>
      </c>
      <c r="H499" t="str">
        <f t="shared" ca="1" si="176"/>
        <v>High School</v>
      </c>
      <c r="I499">
        <f t="shared" ca="1" si="177"/>
        <v>4</v>
      </c>
      <c r="J499">
        <f t="shared" ca="1" si="178"/>
        <v>2</v>
      </c>
      <c r="K499">
        <f t="shared" ca="1" si="179"/>
        <v>63787</v>
      </c>
      <c r="L499">
        <f t="shared" ca="1" si="180"/>
        <v>11</v>
      </c>
      <c r="M499" t="str">
        <f t="shared" ca="1" si="181"/>
        <v>NB</v>
      </c>
      <c r="N499">
        <f t="shared" ca="1" si="186"/>
        <v>318935</v>
      </c>
      <c r="O499">
        <f t="shared" ca="1" si="182"/>
        <v>127044.20228521687</v>
      </c>
      <c r="P499">
        <f t="shared" ca="1" si="187"/>
        <v>6528.6410588663121</v>
      </c>
      <c r="Q499">
        <f t="shared" ca="1" si="183"/>
        <v>2495</v>
      </c>
      <c r="R499">
        <f t="shared" ca="1" si="188"/>
        <v>23761.378163560639</v>
      </c>
      <c r="S499">
        <f t="shared" ca="1" si="189"/>
        <v>30017.903612088481</v>
      </c>
      <c r="T499">
        <f t="shared" ca="1" si="190"/>
        <v>355481.54467095475</v>
      </c>
      <c r="U499">
        <f t="shared" ca="1" si="191"/>
        <v>153300.5804487775</v>
      </c>
      <c r="V499">
        <f t="shared" ca="1" si="192"/>
        <v>202180.96422217725</v>
      </c>
      <c r="X499">
        <f t="shared" ca="1" si="184"/>
        <v>1</v>
      </c>
      <c r="Y499">
        <f t="shared" ca="1" si="185"/>
        <v>0</v>
      </c>
    </row>
    <row r="500" spans="2:25" x14ac:dyDescent="0.35">
      <c r="B500">
        <f t="shared" ca="1" si="170"/>
        <v>1</v>
      </c>
      <c r="C500" t="str">
        <f t="shared" ca="1" si="171"/>
        <v>Man</v>
      </c>
      <c r="D500">
        <f t="shared" ca="1" si="172"/>
        <v>27</v>
      </c>
      <c r="E500">
        <f t="shared" ca="1" si="173"/>
        <v>5</v>
      </c>
      <c r="F500" t="str">
        <f t="shared" ca="1" si="174"/>
        <v>General work</v>
      </c>
      <c r="G500">
        <f t="shared" ca="1" si="175"/>
        <v>4</v>
      </c>
      <c r="H500" t="str">
        <f t="shared" ca="1" si="176"/>
        <v>College</v>
      </c>
      <c r="I500">
        <f t="shared" ca="1" si="177"/>
        <v>3</v>
      </c>
      <c r="J500">
        <f t="shared" ca="1" si="178"/>
        <v>1</v>
      </c>
      <c r="K500">
        <f t="shared" ca="1" si="179"/>
        <v>27869</v>
      </c>
      <c r="L500">
        <f t="shared" ca="1" si="180"/>
        <v>7</v>
      </c>
      <c r="M500" t="str">
        <f t="shared" ca="1" si="181"/>
        <v>MA</v>
      </c>
      <c r="N500">
        <f t="shared" ca="1" si="186"/>
        <v>167214</v>
      </c>
      <c r="O500">
        <f t="shared" ca="1" si="182"/>
        <v>102563.14323666843</v>
      </c>
      <c r="P500">
        <f t="shared" ca="1" si="187"/>
        <v>22575.426354652551</v>
      </c>
      <c r="Q500">
        <f t="shared" ca="1" si="183"/>
        <v>1628</v>
      </c>
      <c r="R500">
        <f t="shared" ca="1" si="188"/>
        <v>4292.8470267425073</v>
      </c>
      <c r="S500">
        <f t="shared" ca="1" si="189"/>
        <v>4888.6313087009667</v>
      </c>
      <c r="T500">
        <f t="shared" ca="1" si="190"/>
        <v>194678.05766335354</v>
      </c>
      <c r="U500">
        <f t="shared" ca="1" si="191"/>
        <v>108483.99026341093</v>
      </c>
      <c r="V500">
        <f t="shared" ca="1" si="192"/>
        <v>86194.067399942607</v>
      </c>
      <c r="X500">
        <f t="shared" ca="1" si="184"/>
        <v>1</v>
      </c>
      <c r="Y500">
        <f t="shared" ca="1" si="185"/>
        <v>0</v>
      </c>
    </row>
    <row r="501" spans="2:25" x14ac:dyDescent="0.35">
      <c r="X501">
        <f t="shared" ref="X501" ca="1" si="193">IF(C500="Man",1,0)</f>
        <v>1</v>
      </c>
      <c r="Y501">
        <f t="shared" ref="Y501" ca="1" si="194">IF(C500="Woman",1,0)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4F46-C555-4897-9EDB-EEFEB2BBE8A3}">
  <dimension ref="A1:G11"/>
  <sheetViews>
    <sheetView workbookViewId="0">
      <selection activeCell="F2" sqref="F2:F11"/>
    </sheetView>
  </sheetViews>
  <sheetFormatPr defaultRowHeight="14.5" x14ac:dyDescent="0.35"/>
  <cols>
    <col min="1" max="1" width="9.90625" customWidth="1"/>
    <col min="2" max="2" width="12.6328125" customWidth="1"/>
    <col min="3" max="3" width="12.1796875" customWidth="1"/>
    <col min="4" max="4" width="0" hidden="1" customWidth="1"/>
    <col min="5" max="5" width="14.453125" customWidth="1"/>
    <col min="6" max="6" width="12.6328125" customWidth="1"/>
    <col min="7" max="7" width="13" customWidth="1"/>
  </cols>
  <sheetData>
    <row r="1" spans="1:7" x14ac:dyDescent="0.35">
      <c r="A1" t="s">
        <v>52</v>
      </c>
      <c r="B1" t="s">
        <v>0</v>
      </c>
      <c r="C1" t="s">
        <v>53</v>
      </c>
      <c r="D1" t="s">
        <v>42</v>
      </c>
      <c r="E1" t="s">
        <v>55</v>
      </c>
      <c r="F1" t="s">
        <v>56</v>
      </c>
      <c r="G1" t="s">
        <v>57</v>
      </c>
    </row>
    <row r="2" spans="1:7" x14ac:dyDescent="0.35">
      <c r="A2">
        <v>1</v>
      </c>
      <c r="B2" t="s">
        <v>54</v>
      </c>
      <c r="C2">
        <f ca="1">RANDBETWEEN(100000000,999999999)</f>
        <v>307408885</v>
      </c>
      <c r="D2">
        <f ca="1">RANDBETWEEN(1,2)</f>
        <v>2</v>
      </c>
      <c r="E2" t="str">
        <f ca="1">IF(D2=1,"Part-time", "Full-time")</f>
        <v>Full-time</v>
      </c>
      <c r="F2" s="9">
        <f ca="1">RANDBETWEEN(15,25)</f>
        <v>15</v>
      </c>
      <c r="G2" s="2">
        <f ca="1">RANDBETWEEN(10,20)*0.01</f>
        <v>0.15</v>
      </c>
    </row>
    <row r="3" spans="1:7" x14ac:dyDescent="0.35">
      <c r="A3">
        <v>2</v>
      </c>
      <c r="B3" t="s">
        <v>58</v>
      </c>
      <c r="C3">
        <f t="shared" ref="C3:C11" ca="1" si="0">RANDBETWEEN(100000000,999999999)</f>
        <v>165677924</v>
      </c>
      <c r="D3">
        <f t="shared" ref="D3:D11" ca="1" si="1">RANDBETWEEN(1,2)</f>
        <v>2</v>
      </c>
      <c r="E3" t="str">
        <f t="shared" ref="E3:E11" ca="1" si="2">IF(D3=1,"Part-time", "Full-time")</f>
        <v>Full-time</v>
      </c>
      <c r="F3" s="9">
        <f t="shared" ref="F3:F11" ca="1" si="3">RANDBETWEEN(15,25)</f>
        <v>22</v>
      </c>
      <c r="G3" s="2">
        <f t="shared" ref="G3:G11" ca="1" si="4">RANDBETWEEN(10,20)*0.01</f>
        <v>0.2</v>
      </c>
    </row>
    <row r="4" spans="1:7" x14ac:dyDescent="0.35">
      <c r="A4">
        <v>3</v>
      </c>
      <c r="B4" t="s">
        <v>59</v>
      </c>
      <c r="C4">
        <f t="shared" ca="1" si="0"/>
        <v>423509784</v>
      </c>
      <c r="D4">
        <f t="shared" ca="1" si="1"/>
        <v>2</v>
      </c>
      <c r="E4" t="str">
        <f t="shared" ca="1" si="2"/>
        <v>Full-time</v>
      </c>
      <c r="F4" s="9">
        <f t="shared" ca="1" si="3"/>
        <v>17</v>
      </c>
      <c r="G4" s="2">
        <f t="shared" ca="1" si="4"/>
        <v>0.14000000000000001</v>
      </c>
    </row>
    <row r="5" spans="1:7" x14ac:dyDescent="0.35">
      <c r="A5">
        <v>4</v>
      </c>
      <c r="B5" t="s">
        <v>60</v>
      </c>
      <c r="C5">
        <f t="shared" ca="1" si="0"/>
        <v>204169907</v>
      </c>
      <c r="D5">
        <f t="shared" ca="1" si="1"/>
        <v>2</v>
      </c>
      <c r="E5" t="str">
        <f t="shared" ca="1" si="2"/>
        <v>Full-time</v>
      </c>
      <c r="F5" s="9">
        <f t="shared" ca="1" si="3"/>
        <v>18</v>
      </c>
      <c r="G5" s="2">
        <f t="shared" ca="1" si="4"/>
        <v>0.2</v>
      </c>
    </row>
    <row r="6" spans="1:7" x14ac:dyDescent="0.35">
      <c r="A6">
        <v>5</v>
      </c>
      <c r="B6" t="s">
        <v>61</v>
      </c>
      <c r="C6">
        <f t="shared" ca="1" si="0"/>
        <v>639996368</v>
      </c>
      <c r="D6">
        <f t="shared" ca="1" si="1"/>
        <v>1</v>
      </c>
      <c r="E6" t="str">
        <f t="shared" ca="1" si="2"/>
        <v>Part-time</v>
      </c>
      <c r="F6" s="9">
        <f t="shared" ca="1" si="3"/>
        <v>23</v>
      </c>
      <c r="G6" s="2">
        <f t="shared" ca="1" si="4"/>
        <v>0.17</v>
      </c>
    </row>
    <row r="7" spans="1:7" x14ac:dyDescent="0.35">
      <c r="A7">
        <v>6</v>
      </c>
      <c r="B7" t="s">
        <v>62</v>
      </c>
      <c r="C7">
        <f t="shared" ca="1" si="0"/>
        <v>102732718</v>
      </c>
      <c r="D7">
        <f t="shared" ca="1" si="1"/>
        <v>1</v>
      </c>
      <c r="E7" t="str">
        <f t="shared" ca="1" si="2"/>
        <v>Part-time</v>
      </c>
      <c r="F7" s="9">
        <f t="shared" ca="1" si="3"/>
        <v>17</v>
      </c>
      <c r="G7" s="2">
        <f t="shared" ca="1" si="4"/>
        <v>0.15</v>
      </c>
    </row>
    <row r="8" spans="1:7" x14ac:dyDescent="0.35">
      <c r="A8">
        <v>7</v>
      </c>
      <c r="B8" t="s">
        <v>63</v>
      </c>
      <c r="C8">
        <f t="shared" ca="1" si="0"/>
        <v>488617137</v>
      </c>
      <c r="D8">
        <f t="shared" ca="1" si="1"/>
        <v>1</v>
      </c>
      <c r="E8" t="str">
        <f t="shared" ca="1" si="2"/>
        <v>Part-time</v>
      </c>
      <c r="F8" s="9">
        <f t="shared" ca="1" si="3"/>
        <v>16</v>
      </c>
      <c r="G8" s="2">
        <f t="shared" ca="1" si="4"/>
        <v>0.15</v>
      </c>
    </row>
    <row r="9" spans="1:7" x14ac:dyDescent="0.35">
      <c r="A9">
        <v>8</v>
      </c>
      <c r="B9" t="s">
        <v>64</v>
      </c>
      <c r="C9">
        <f t="shared" ca="1" si="0"/>
        <v>397964530</v>
      </c>
      <c r="D9">
        <f t="shared" ca="1" si="1"/>
        <v>1</v>
      </c>
      <c r="E9" t="str">
        <f t="shared" ca="1" si="2"/>
        <v>Part-time</v>
      </c>
      <c r="F9" s="9">
        <f t="shared" ca="1" si="3"/>
        <v>20</v>
      </c>
      <c r="G9" s="2">
        <f t="shared" ca="1" si="4"/>
        <v>0.12</v>
      </c>
    </row>
    <row r="10" spans="1:7" x14ac:dyDescent="0.35">
      <c r="A10">
        <v>9</v>
      </c>
      <c r="B10" t="s">
        <v>65</v>
      </c>
      <c r="C10">
        <f t="shared" ca="1" si="0"/>
        <v>779244360</v>
      </c>
      <c r="D10">
        <f t="shared" ca="1" si="1"/>
        <v>2</v>
      </c>
      <c r="E10" t="str">
        <f t="shared" ca="1" si="2"/>
        <v>Full-time</v>
      </c>
      <c r="F10" s="9">
        <f t="shared" ca="1" si="3"/>
        <v>16</v>
      </c>
      <c r="G10" s="2">
        <f t="shared" ca="1" si="4"/>
        <v>0.13</v>
      </c>
    </row>
    <row r="11" spans="1:7" x14ac:dyDescent="0.35">
      <c r="A11">
        <v>10</v>
      </c>
      <c r="B11" t="s">
        <v>66</v>
      </c>
      <c r="C11">
        <f t="shared" ca="1" si="0"/>
        <v>662925614</v>
      </c>
      <c r="D11">
        <f t="shared" ca="1" si="1"/>
        <v>1</v>
      </c>
      <c r="E11" t="str">
        <f t="shared" ca="1" si="2"/>
        <v>Part-time</v>
      </c>
      <c r="F11" s="9">
        <f t="shared" ca="1" si="3"/>
        <v>19</v>
      </c>
      <c r="G11" s="2">
        <f t="shared" ca="1" si="4"/>
        <v>0.13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2812-8121-428F-9F80-97AC4FCC9966}">
  <dimension ref="B2:BZ177"/>
  <sheetViews>
    <sheetView topLeftCell="AZ145" zoomScale="68" zoomScaleNormal="68" workbookViewId="0">
      <selection activeCell="BQ149" sqref="BQ149:BZ150"/>
    </sheetView>
  </sheetViews>
  <sheetFormatPr defaultRowHeight="14.5" x14ac:dyDescent="0.35"/>
  <cols>
    <col min="3" max="3" width="4.1796875" customWidth="1"/>
    <col min="4" max="4" width="14.1796875" customWidth="1"/>
    <col min="6" max="6" width="11.6328125" customWidth="1"/>
    <col min="30" max="30" width="7.1796875" customWidth="1"/>
    <col min="31" max="31" width="9.54296875" customWidth="1"/>
    <col min="32" max="32" width="18.1796875" customWidth="1"/>
    <col min="33" max="33" width="18.26953125" customWidth="1"/>
    <col min="35" max="35" width="0" hidden="1" customWidth="1"/>
    <col min="39" max="39" width="10.90625" customWidth="1"/>
    <col min="65" max="66" width="15.54296875" customWidth="1"/>
  </cols>
  <sheetData>
    <row r="2" spans="2:78" ht="15" thickBot="1" x14ac:dyDescent="0.4"/>
    <row r="3" spans="2:78" x14ac:dyDescent="0.35">
      <c r="B3" s="83" t="s">
        <v>82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5"/>
      <c r="BQ3" s="41" t="s">
        <v>87</v>
      </c>
      <c r="BR3" s="42"/>
      <c r="BS3" s="42"/>
      <c r="BT3" s="42"/>
      <c r="BU3" s="42"/>
      <c r="BV3" s="42"/>
      <c r="BW3" s="42"/>
      <c r="BX3" s="42"/>
      <c r="BY3" s="42"/>
      <c r="BZ3" s="47"/>
    </row>
    <row r="4" spans="2:78" ht="15" thickBot="1" x14ac:dyDescent="0.4">
      <c r="B4" s="86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8"/>
      <c r="BQ4" s="60"/>
      <c r="BR4" s="61"/>
      <c r="BS4" s="61"/>
      <c r="BT4" s="61"/>
      <c r="BU4" s="61"/>
      <c r="BV4" s="61"/>
      <c r="BW4" s="61"/>
      <c r="BX4" s="61"/>
      <c r="BY4" s="61"/>
      <c r="BZ4" s="62"/>
    </row>
    <row r="5" spans="2:78" x14ac:dyDescent="0.35">
      <c r="B5" s="107" t="s">
        <v>67</v>
      </c>
      <c r="C5" s="104"/>
      <c r="D5" s="104" t="s">
        <v>68</v>
      </c>
      <c r="E5" s="104" t="s">
        <v>69</v>
      </c>
      <c r="F5" s="80" t="s">
        <v>57</v>
      </c>
      <c r="G5" s="95" t="s">
        <v>70</v>
      </c>
      <c r="H5" s="90"/>
      <c r="I5" s="91"/>
      <c r="J5" s="95" t="s">
        <v>72</v>
      </c>
      <c r="K5" s="90"/>
      <c r="L5" s="91"/>
      <c r="M5" s="95" t="s">
        <v>73</v>
      </c>
      <c r="N5" s="90"/>
      <c r="O5" s="91"/>
      <c r="P5" s="95" t="s">
        <v>77</v>
      </c>
      <c r="Q5" s="90"/>
      <c r="R5" s="91"/>
      <c r="S5" s="95" t="s">
        <v>74</v>
      </c>
      <c r="T5" s="90"/>
      <c r="U5" s="91"/>
      <c r="V5" s="95" t="s">
        <v>75</v>
      </c>
      <c r="W5" s="90"/>
      <c r="X5" s="91"/>
      <c r="Y5" s="95" t="s">
        <v>76</v>
      </c>
      <c r="Z5" s="90"/>
      <c r="AA5" s="91"/>
      <c r="AB5" s="95" t="s">
        <v>78</v>
      </c>
      <c r="AC5" s="101"/>
      <c r="AD5" s="95" t="s">
        <v>79</v>
      </c>
      <c r="AE5" s="91"/>
      <c r="AF5" s="69" t="s">
        <v>85</v>
      </c>
      <c r="AG5" s="69" t="s">
        <v>86</v>
      </c>
      <c r="AI5" s="107" t="s">
        <v>67</v>
      </c>
      <c r="AJ5" s="104"/>
      <c r="AK5" s="104" t="s">
        <v>68</v>
      </c>
      <c r="AL5" s="104" t="s">
        <v>69</v>
      </c>
      <c r="AM5" s="80" t="s">
        <v>57</v>
      </c>
      <c r="AN5" s="90" t="s">
        <v>70</v>
      </c>
      <c r="AO5" s="90"/>
      <c r="AP5" s="91"/>
      <c r="AQ5" s="95" t="s">
        <v>72</v>
      </c>
      <c r="AR5" s="90"/>
      <c r="AS5" s="91"/>
      <c r="AT5" s="95" t="s">
        <v>73</v>
      </c>
      <c r="AU5" s="90"/>
      <c r="AV5" s="91"/>
      <c r="AW5" s="95" t="s">
        <v>77</v>
      </c>
      <c r="AX5" s="90"/>
      <c r="AY5" s="91"/>
      <c r="AZ5" s="95" t="s">
        <v>74</v>
      </c>
      <c r="BA5" s="90"/>
      <c r="BB5" s="91"/>
      <c r="BC5" s="95" t="s">
        <v>75</v>
      </c>
      <c r="BD5" s="90"/>
      <c r="BE5" s="91"/>
      <c r="BF5" s="95" t="s">
        <v>76</v>
      </c>
      <c r="BG5" s="90"/>
      <c r="BH5" s="91"/>
      <c r="BI5" s="95" t="s">
        <v>78</v>
      </c>
      <c r="BJ5" s="101"/>
      <c r="BK5" s="95" t="s">
        <v>79</v>
      </c>
      <c r="BL5" s="91"/>
      <c r="BM5" s="69" t="s">
        <v>85</v>
      </c>
      <c r="BN5" s="69" t="s">
        <v>86</v>
      </c>
      <c r="BQ5" s="41" t="s">
        <v>88</v>
      </c>
      <c r="BR5" s="42"/>
      <c r="BS5" s="42" t="s">
        <v>89</v>
      </c>
      <c r="BT5" s="42"/>
      <c r="BU5" s="42" t="s">
        <v>90</v>
      </c>
      <c r="BV5" s="42"/>
      <c r="BW5" s="45" t="s">
        <v>92</v>
      </c>
      <c r="BX5" s="45"/>
      <c r="BY5" s="42" t="s">
        <v>91</v>
      </c>
      <c r="BZ5" s="47"/>
    </row>
    <row r="6" spans="2:78" ht="15" thickBot="1" x14ac:dyDescent="0.4">
      <c r="B6" s="103"/>
      <c r="C6" s="104"/>
      <c r="D6" s="81"/>
      <c r="E6" s="81"/>
      <c r="F6" s="81"/>
      <c r="G6" s="86"/>
      <c r="H6" s="87"/>
      <c r="I6" s="88"/>
      <c r="J6" s="86"/>
      <c r="K6" s="87"/>
      <c r="L6" s="88"/>
      <c r="M6" s="86"/>
      <c r="N6" s="87"/>
      <c r="O6" s="88"/>
      <c r="P6" s="86"/>
      <c r="Q6" s="87"/>
      <c r="R6" s="88"/>
      <c r="S6" s="86"/>
      <c r="T6" s="87"/>
      <c r="U6" s="88"/>
      <c r="V6" s="86"/>
      <c r="W6" s="87"/>
      <c r="X6" s="88"/>
      <c r="Y6" s="86"/>
      <c r="Z6" s="87"/>
      <c r="AA6" s="88"/>
      <c r="AB6" s="86"/>
      <c r="AC6" s="87"/>
      <c r="AD6" s="86"/>
      <c r="AE6" s="88"/>
      <c r="AF6" s="68"/>
      <c r="AG6" s="67"/>
      <c r="AI6" s="103"/>
      <c r="AJ6" s="104"/>
      <c r="AK6" s="81"/>
      <c r="AL6" s="81"/>
      <c r="AM6" s="81"/>
      <c r="AN6" s="87"/>
      <c r="AO6" s="87"/>
      <c r="AP6" s="88"/>
      <c r="AQ6" s="86"/>
      <c r="AR6" s="87"/>
      <c r="AS6" s="88"/>
      <c r="AT6" s="86"/>
      <c r="AU6" s="87"/>
      <c r="AV6" s="88"/>
      <c r="AW6" s="86"/>
      <c r="AX6" s="87"/>
      <c r="AY6" s="88"/>
      <c r="AZ6" s="86"/>
      <c r="BA6" s="87"/>
      <c r="BB6" s="88"/>
      <c r="BC6" s="86"/>
      <c r="BD6" s="87"/>
      <c r="BE6" s="88"/>
      <c r="BF6" s="86"/>
      <c r="BG6" s="87"/>
      <c r="BH6" s="88"/>
      <c r="BI6" s="86"/>
      <c r="BJ6" s="87"/>
      <c r="BK6" s="86"/>
      <c r="BL6" s="88"/>
      <c r="BM6" s="68"/>
      <c r="BN6" s="67"/>
      <c r="BQ6" s="43"/>
      <c r="BR6" s="44"/>
      <c r="BS6" s="44"/>
      <c r="BT6" s="44"/>
      <c r="BU6" s="44"/>
      <c r="BV6" s="44"/>
      <c r="BW6" s="46"/>
      <c r="BX6" s="46"/>
      <c r="BY6" s="44"/>
      <c r="BZ6" s="48"/>
    </row>
    <row r="7" spans="2:78" ht="15" thickBot="1" x14ac:dyDescent="0.4">
      <c r="B7" s="4"/>
      <c r="C7" s="104"/>
      <c r="E7" s="5"/>
      <c r="F7" s="5"/>
      <c r="G7" s="17"/>
      <c r="H7" s="18"/>
      <c r="I7" s="19"/>
      <c r="J7" s="17"/>
      <c r="K7" s="18"/>
      <c r="L7" s="19"/>
      <c r="M7" s="17"/>
      <c r="N7" s="18"/>
      <c r="O7" s="19"/>
      <c r="P7" s="17"/>
      <c r="Q7" s="18"/>
      <c r="R7" s="19"/>
      <c r="S7" s="17"/>
      <c r="T7" s="18"/>
      <c r="U7" s="19"/>
      <c r="V7" s="17"/>
      <c r="W7" s="18"/>
      <c r="X7" s="19"/>
      <c r="Y7" s="17"/>
      <c r="Z7" s="18"/>
      <c r="AA7" s="19"/>
      <c r="AB7" s="96">
        <f>G10+J10+M10+P10+S10+V10+Y10+Y13+V13+S13+P13+M13+J13+G13</f>
        <v>40</v>
      </c>
      <c r="AC7" s="85"/>
      <c r="AD7" s="94">
        <f ca="1">AB7*E8</f>
        <v>600</v>
      </c>
      <c r="AE7" s="85"/>
      <c r="AF7" s="63">
        <f ca="1">Y19+V19+S19+P19+M19+J19+G19</f>
        <v>605.85</v>
      </c>
      <c r="AG7" s="66">
        <f ca="1">AD7+AF7</f>
        <v>1205.8499999999999</v>
      </c>
      <c r="AI7" s="4"/>
      <c r="AJ7" s="104"/>
      <c r="AL7" s="5"/>
      <c r="AM7" s="29"/>
      <c r="AN7" s="18"/>
      <c r="AO7" s="18"/>
      <c r="AP7" s="19"/>
      <c r="AQ7" s="17"/>
      <c r="AR7" s="18"/>
      <c r="AS7" s="19"/>
      <c r="AT7" s="17"/>
      <c r="AU7" s="18"/>
      <c r="AV7" s="19"/>
      <c r="AW7" s="17"/>
      <c r="AX7" s="18"/>
      <c r="AY7" s="19"/>
      <c r="AZ7" s="17"/>
      <c r="BA7" s="18"/>
      <c r="BB7" s="19"/>
      <c r="BC7" s="17"/>
      <c r="BD7" s="18"/>
      <c r="BE7" s="19"/>
      <c r="BF7" s="17"/>
      <c r="BG7" s="18"/>
      <c r="BH7" s="19"/>
      <c r="BI7" s="96">
        <f>AN10+AQ10+AT10+AW10+AZ10+BC10+BF10+BF13+BC13+AZ13+AW13+AT13+AQ13+AN13</f>
        <v>49</v>
      </c>
      <c r="BJ7" s="85"/>
      <c r="BK7" s="94">
        <f ca="1">BI7*AL8</f>
        <v>735</v>
      </c>
      <c r="BL7" s="85"/>
      <c r="BM7" s="63">
        <f ca="1">BF19+BC19+AZ19+AW19+AT19+AQ19+AN19</f>
        <v>604.34999999999991</v>
      </c>
      <c r="BN7" s="66">
        <f ca="1">BK7+BM7</f>
        <v>1339.35</v>
      </c>
      <c r="BP7" s="49">
        <f>B8</f>
        <v>1</v>
      </c>
      <c r="BQ7" s="52">
        <f>BI7+AB7</f>
        <v>89</v>
      </c>
      <c r="BR7" s="36"/>
      <c r="BS7" s="53">
        <f ca="1">BK7+AD7</f>
        <v>1335</v>
      </c>
      <c r="BT7" s="36"/>
      <c r="BU7" s="54">
        <f ca="1">BM7+AF7</f>
        <v>1210.1999999999998</v>
      </c>
      <c r="BV7" s="55"/>
      <c r="BW7" s="53">
        <f ca="1">BN7+AG7</f>
        <v>2545.1999999999998</v>
      </c>
      <c r="BX7" s="36"/>
      <c r="BY7" s="35">
        <f ca="1">SUM(AN16:BH17)+SUM(G16:AA17)</f>
        <v>8068</v>
      </c>
      <c r="BZ7" s="36"/>
    </row>
    <row r="8" spans="2:78" ht="15" thickBot="1" x14ac:dyDescent="0.4">
      <c r="B8" s="97">
        <v>1</v>
      </c>
      <c r="C8" s="104"/>
      <c r="D8" s="92" t="str">
        <f>_xlfn.XLOOKUP(B8,Sheet2!$A$2:$A$11,Sheet2!$B$2:$B$11)</f>
        <v>Tom Lee</v>
      </c>
      <c r="E8" s="99">
        <f ca="1">_xlfn.XLOOKUP(B8,Sheet2!$A$2:$A$11,Sheet2!$F$2:$F$11)</f>
        <v>15</v>
      </c>
      <c r="F8" s="79">
        <f ca="1">_xlfn.XLOOKUP(B8,Sheet2!$A$2:$A$11,Sheet2!$G$2:$G$11)</f>
        <v>0.15</v>
      </c>
      <c r="G8" s="20"/>
      <c r="H8" s="14"/>
      <c r="I8" s="21"/>
      <c r="J8" s="20"/>
      <c r="K8" s="14"/>
      <c r="L8" s="21"/>
      <c r="M8" s="20"/>
      <c r="N8" s="14"/>
      <c r="O8" s="21"/>
      <c r="P8" s="20"/>
      <c r="Q8" s="14"/>
      <c r="R8" s="21"/>
      <c r="S8" s="20"/>
      <c r="T8" s="14"/>
      <c r="U8" s="21"/>
      <c r="V8" s="20"/>
      <c r="W8" s="14"/>
      <c r="X8" s="21"/>
      <c r="Y8" s="20"/>
      <c r="Z8" s="14"/>
      <c r="AA8" s="21"/>
      <c r="AB8" s="95"/>
      <c r="AC8" s="91"/>
      <c r="AD8" s="95"/>
      <c r="AE8" s="91"/>
      <c r="AF8" s="64"/>
      <c r="AG8" s="67"/>
      <c r="AI8" s="97">
        <f>B8</f>
        <v>1</v>
      </c>
      <c r="AJ8" s="104"/>
      <c r="AK8" s="92" t="str">
        <f>_xlfn.XLOOKUP(AI8,Sheet2!$A$2:$A$11,Sheet2!$B$2:$B$11)</f>
        <v>Tom Lee</v>
      </c>
      <c r="AL8" s="99">
        <f ca="1">_xlfn.XLOOKUP(AI8,Sheet2!$A$2:$A$11,Sheet2!$F$2:$F$11)</f>
        <v>15</v>
      </c>
      <c r="AM8" s="79">
        <f ca="1">_xlfn.XLOOKUP(B8,Sheet2!$A$2:$A$11,Sheet2!$G$2:$G$11)</f>
        <v>0.15</v>
      </c>
      <c r="AN8" s="14"/>
      <c r="AO8" s="14"/>
      <c r="AP8" s="21"/>
      <c r="AQ8" s="20"/>
      <c r="AR8" s="14"/>
      <c r="AS8" s="21"/>
      <c r="AT8" s="20"/>
      <c r="AU8" s="14"/>
      <c r="AV8" s="21"/>
      <c r="AW8" s="20"/>
      <c r="AX8" s="14"/>
      <c r="AY8" s="21"/>
      <c r="AZ8" s="20"/>
      <c r="BA8" s="14"/>
      <c r="BB8" s="21"/>
      <c r="BC8" s="20"/>
      <c r="BD8" s="14"/>
      <c r="BE8" s="21"/>
      <c r="BF8" s="20"/>
      <c r="BG8" s="14"/>
      <c r="BH8" s="21"/>
      <c r="BI8" s="95"/>
      <c r="BJ8" s="91"/>
      <c r="BK8" s="95"/>
      <c r="BL8" s="91"/>
      <c r="BM8" s="64"/>
      <c r="BN8" s="67"/>
      <c r="BP8" s="50"/>
      <c r="BQ8" s="37"/>
      <c r="BR8" s="38"/>
      <c r="BS8" s="37"/>
      <c r="BT8" s="38"/>
      <c r="BU8" s="56"/>
      <c r="BV8" s="57"/>
      <c r="BW8" s="37"/>
      <c r="BX8" s="38"/>
      <c r="BY8" s="37"/>
      <c r="BZ8" s="38"/>
    </row>
    <row r="9" spans="2:78" ht="15" thickBot="1" x14ac:dyDescent="0.4">
      <c r="B9" s="98"/>
      <c r="C9" s="104"/>
      <c r="D9" s="95"/>
      <c r="E9" s="100"/>
      <c r="F9" s="79"/>
      <c r="G9" s="12">
        <v>0.33333333333333331</v>
      </c>
      <c r="H9" s="15" t="s">
        <v>71</v>
      </c>
      <c r="I9" s="13">
        <v>0.5</v>
      </c>
      <c r="J9" s="12">
        <v>0.33333333333333331</v>
      </c>
      <c r="K9" s="15" t="s">
        <v>71</v>
      </c>
      <c r="L9" s="13">
        <v>0.5</v>
      </c>
      <c r="M9" s="12">
        <v>0.33333333333333331</v>
      </c>
      <c r="N9" s="15" t="s">
        <v>71</v>
      </c>
      <c r="O9" s="13">
        <v>0.41666666666666669</v>
      </c>
      <c r="P9" s="12">
        <v>0.33333333333333331</v>
      </c>
      <c r="Q9" s="15" t="s">
        <v>71</v>
      </c>
      <c r="R9" s="13">
        <v>0.5</v>
      </c>
      <c r="S9" s="12">
        <v>0.33333333333333331</v>
      </c>
      <c r="T9" s="15" t="s">
        <v>71</v>
      </c>
      <c r="U9" s="13">
        <v>0.5</v>
      </c>
      <c r="V9" s="12">
        <v>0.33333333333333331</v>
      </c>
      <c r="W9" s="15" t="s">
        <v>71</v>
      </c>
      <c r="X9" s="13">
        <v>0.5</v>
      </c>
      <c r="Y9" s="12">
        <v>0.33333333333333331</v>
      </c>
      <c r="Z9" s="15" t="s">
        <v>71</v>
      </c>
      <c r="AA9" s="13">
        <v>0.5</v>
      </c>
      <c r="AB9" s="95"/>
      <c r="AC9" s="91"/>
      <c r="AD9" s="95"/>
      <c r="AE9" s="91"/>
      <c r="AF9" s="64"/>
      <c r="AG9" s="67"/>
      <c r="AI9" s="98"/>
      <c r="AJ9" s="104"/>
      <c r="AK9" s="95"/>
      <c r="AL9" s="100"/>
      <c r="AM9" s="79"/>
      <c r="AN9" s="27">
        <v>0.33333333333333331</v>
      </c>
      <c r="AO9" s="15" t="s">
        <v>71</v>
      </c>
      <c r="AP9" s="13">
        <v>0.5</v>
      </c>
      <c r="AQ9" s="12">
        <v>0.33333333333333331</v>
      </c>
      <c r="AR9" s="15" t="s">
        <v>71</v>
      </c>
      <c r="AS9" s="13">
        <v>0.5</v>
      </c>
      <c r="AT9" s="12">
        <v>0.33333333333333331</v>
      </c>
      <c r="AU9" s="15" t="s">
        <v>71</v>
      </c>
      <c r="AV9" s="13">
        <v>0.5</v>
      </c>
      <c r="AW9" s="12">
        <v>0.33333333333333331</v>
      </c>
      <c r="AX9" s="15" t="s">
        <v>71</v>
      </c>
      <c r="AY9" s="13">
        <v>0.5</v>
      </c>
      <c r="AZ9" s="12">
        <v>0.33333333333333331</v>
      </c>
      <c r="BA9" s="15" t="s">
        <v>71</v>
      </c>
      <c r="BB9" s="13">
        <v>0.5</v>
      </c>
      <c r="BC9" s="12">
        <v>0.33333333333333331</v>
      </c>
      <c r="BD9" s="15" t="s">
        <v>71</v>
      </c>
      <c r="BE9" s="13">
        <v>0.5</v>
      </c>
      <c r="BF9" s="12">
        <v>0.33333333333333331</v>
      </c>
      <c r="BG9" s="15" t="s">
        <v>71</v>
      </c>
      <c r="BH9" s="13">
        <v>0.5</v>
      </c>
      <c r="BI9" s="95"/>
      <c r="BJ9" s="91"/>
      <c r="BK9" s="95"/>
      <c r="BL9" s="91"/>
      <c r="BM9" s="64"/>
      <c r="BN9" s="67"/>
      <c r="BP9" s="50"/>
      <c r="BQ9" s="37"/>
      <c r="BR9" s="38"/>
      <c r="BS9" s="37"/>
      <c r="BT9" s="38"/>
      <c r="BU9" s="56"/>
      <c r="BV9" s="57"/>
      <c r="BW9" s="37"/>
      <c r="BX9" s="38"/>
      <c r="BY9" s="37"/>
      <c r="BZ9" s="38"/>
    </row>
    <row r="10" spans="2:78" x14ac:dyDescent="0.35">
      <c r="B10" s="98"/>
      <c r="C10" s="104"/>
      <c r="D10" s="95"/>
      <c r="E10" s="100"/>
      <c r="F10" s="79"/>
      <c r="G10" s="76">
        <f>(I9-G9)*24</f>
        <v>4</v>
      </c>
      <c r="H10" s="70"/>
      <c r="I10" s="71"/>
      <c r="J10" s="76">
        <f t="shared" ref="J10" si="0">(L9-J9)*24</f>
        <v>4</v>
      </c>
      <c r="K10" s="70"/>
      <c r="L10" s="71"/>
      <c r="M10" s="76">
        <f>(O9-M9)*24</f>
        <v>2.0000000000000009</v>
      </c>
      <c r="N10" s="70"/>
      <c r="O10" s="71"/>
      <c r="P10" s="76">
        <f t="shared" ref="P10" si="1">(R9-P9)*24</f>
        <v>4</v>
      </c>
      <c r="Q10" s="70"/>
      <c r="R10" s="71"/>
      <c r="S10" s="76">
        <f t="shared" ref="S10" si="2">(U9-S9)*24</f>
        <v>4</v>
      </c>
      <c r="T10" s="70"/>
      <c r="U10" s="71"/>
      <c r="V10" s="76">
        <f t="shared" ref="V10" si="3">(X9-V9)*24</f>
        <v>4</v>
      </c>
      <c r="W10" s="70"/>
      <c r="X10" s="71"/>
      <c r="Y10" s="76">
        <f t="shared" ref="Y10" si="4">(AA9-Y9)*24</f>
        <v>4</v>
      </c>
      <c r="Z10" s="70"/>
      <c r="AA10" s="71"/>
      <c r="AB10" s="95"/>
      <c r="AC10" s="91"/>
      <c r="AD10" s="95"/>
      <c r="AE10" s="91"/>
      <c r="AF10" s="64"/>
      <c r="AG10" s="67"/>
      <c r="AI10" s="98"/>
      <c r="AJ10" s="104"/>
      <c r="AK10" s="95"/>
      <c r="AL10" s="100"/>
      <c r="AM10" s="79"/>
      <c r="AN10" s="70">
        <f>(AP9-AN9)*24</f>
        <v>4</v>
      </c>
      <c r="AO10" s="70"/>
      <c r="AP10" s="71"/>
      <c r="AQ10" s="76">
        <f t="shared" ref="AQ10" si="5">(AS9-AQ9)*24</f>
        <v>4</v>
      </c>
      <c r="AR10" s="70"/>
      <c r="AS10" s="71"/>
      <c r="AT10" s="76">
        <f>(AV9-AT9)*24</f>
        <v>4</v>
      </c>
      <c r="AU10" s="70"/>
      <c r="AV10" s="71"/>
      <c r="AW10" s="76">
        <f t="shared" ref="AW10" si="6">(AY9-AW9)*24</f>
        <v>4</v>
      </c>
      <c r="AX10" s="70"/>
      <c r="AY10" s="71"/>
      <c r="AZ10" s="76">
        <f t="shared" ref="AZ10" si="7">(BB9-AZ9)*24</f>
        <v>4</v>
      </c>
      <c r="BA10" s="70"/>
      <c r="BB10" s="71"/>
      <c r="BC10" s="76">
        <f t="shared" ref="BC10" si="8">(BE9-BC9)*24</f>
        <v>4</v>
      </c>
      <c r="BD10" s="70"/>
      <c r="BE10" s="71"/>
      <c r="BF10" s="76">
        <f t="shared" ref="BF10" si="9">(BH9-BF9)*24</f>
        <v>4</v>
      </c>
      <c r="BG10" s="70"/>
      <c r="BH10" s="71"/>
      <c r="BI10" s="95"/>
      <c r="BJ10" s="91"/>
      <c r="BK10" s="95"/>
      <c r="BL10" s="91"/>
      <c r="BM10" s="64"/>
      <c r="BN10" s="67"/>
      <c r="BP10" s="50"/>
      <c r="BQ10" s="37"/>
      <c r="BR10" s="38"/>
      <c r="BS10" s="37"/>
      <c r="BT10" s="38"/>
      <c r="BU10" s="56"/>
      <c r="BV10" s="57"/>
      <c r="BW10" s="37"/>
      <c r="BX10" s="38"/>
      <c r="BY10" s="37"/>
      <c r="BZ10" s="38"/>
    </row>
    <row r="11" spans="2:78" ht="15" thickBot="1" x14ac:dyDescent="0.4">
      <c r="B11" s="98"/>
      <c r="C11" s="104"/>
      <c r="D11" s="95"/>
      <c r="E11" s="100"/>
      <c r="F11" s="79"/>
      <c r="G11" s="78"/>
      <c r="H11" s="74"/>
      <c r="I11" s="75"/>
      <c r="J11" s="78"/>
      <c r="K11" s="74"/>
      <c r="L11" s="75"/>
      <c r="M11" s="78"/>
      <c r="N11" s="74"/>
      <c r="O11" s="75"/>
      <c r="P11" s="78"/>
      <c r="Q11" s="74"/>
      <c r="R11" s="75"/>
      <c r="S11" s="78"/>
      <c r="T11" s="74"/>
      <c r="U11" s="75"/>
      <c r="V11" s="78"/>
      <c r="W11" s="74"/>
      <c r="X11" s="75"/>
      <c r="Y11" s="78"/>
      <c r="Z11" s="74"/>
      <c r="AA11" s="75"/>
      <c r="AB11" s="95"/>
      <c r="AC11" s="91"/>
      <c r="AD11" s="95"/>
      <c r="AE11" s="91"/>
      <c r="AF11" s="64"/>
      <c r="AG11" s="67"/>
      <c r="AI11" s="98"/>
      <c r="AJ11" s="104"/>
      <c r="AK11" s="95"/>
      <c r="AL11" s="100"/>
      <c r="AM11" s="79"/>
      <c r="AN11" s="74"/>
      <c r="AO11" s="74"/>
      <c r="AP11" s="75"/>
      <c r="AQ11" s="78"/>
      <c r="AR11" s="74"/>
      <c r="AS11" s="75"/>
      <c r="AT11" s="78"/>
      <c r="AU11" s="74"/>
      <c r="AV11" s="75"/>
      <c r="AW11" s="78"/>
      <c r="AX11" s="74"/>
      <c r="AY11" s="75"/>
      <c r="AZ11" s="78"/>
      <c r="BA11" s="74"/>
      <c r="BB11" s="75"/>
      <c r="BC11" s="78"/>
      <c r="BD11" s="74"/>
      <c r="BE11" s="75"/>
      <c r="BF11" s="78"/>
      <c r="BG11" s="74"/>
      <c r="BH11" s="75"/>
      <c r="BI11" s="95"/>
      <c r="BJ11" s="91"/>
      <c r="BK11" s="95"/>
      <c r="BL11" s="91"/>
      <c r="BM11" s="64"/>
      <c r="BN11" s="67"/>
      <c r="BP11" s="50"/>
      <c r="BQ11" s="37"/>
      <c r="BR11" s="38"/>
      <c r="BS11" s="37"/>
      <c r="BT11" s="38"/>
      <c r="BU11" s="56"/>
      <c r="BV11" s="57"/>
      <c r="BW11" s="37"/>
      <c r="BX11" s="38"/>
      <c r="BY11" s="37"/>
      <c r="BZ11" s="38"/>
    </row>
    <row r="12" spans="2:78" ht="15" thickBot="1" x14ac:dyDescent="0.4">
      <c r="B12" s="98"/>
      <c r="C12" s="104"/>
      <c r="D12" s="95"/>
      <c r="E12" s="100"/>
      <c r="F12" s="79"/>
      <c r="G12" s="10">
        <v>0.54166666666666663</v>
      </c>
      <c r="H12" s="16" t="s">
        <v>71</v>
      </c>
      <c r="I12" s="11">
        <v>0.66666666666666663</v>
      </c>
      <c r="J12" s="10">
        <v>0.54166666666666663</v>
      </c>
      <c r="K12" s="16" t="s">
        <v>71</v>
      </c>
      <c r="L12" s="11">
        <v>0.66666666666666663</v>
      </c>
      <c r="M12" s="10"/>
      <c r="N12" s="16" t="s">
        <v>71</v>
      </c>
      <c r="O12" s="11"/>
      <c r="P12" s="10">
        <v>0.54166666666666663</v>
      </c>
      <c r="Q12" s="16" t="s">
        <v>71</v>
      </c>
      <c r="R12" s="11">
        <v>0.66666666666666663</v>
      </c>
      <c r="S12" s="10">
        <v>0.54166666666666663</v>
      </c>
      <c r="T12" s="16" t="s">
        <v>71</v>
      </c>
      <c r="U12" s="11">
        <v>0.58333333333333337</v>
      </c>
      <c r="V12" s="10">
        <v>0.54166666666666663</v>
      </c>
      <c r="W12" s="16" t="s">
        <v>71</v>
      </c>
      <c r="X12" s="11">
        <v>0.58333333333333337</v>
      </c>
      <c r="Y12" s="10">
        <v>0.54166666666666663</v>
      </c>
      <c r="Z12" s="16" t="s">
        <v>71</v>
      </c>
      <c r="AA12" s="11">
        <v>0.66666666666666663</v>
      </c>
      <c r="AB12" s="95"/>
      <c r="AC12" s="91"/>
      <c r="AD12" s="95"/>
      <c r="AE12" s="91"/>
      <c r="AF12" s="64"/>
      <c r="AG12" s="67"/>
      <c r="AI12" s="98"/>
      <c r="AJ12" s="104"/>
      <c r="AK12" s="95"/>
      <c r="AL12" s="100"/>
      <c r="AM12" s="79"/>
      <c r="AN12" s="28">
        <v>0.54166666666666663</v>
      </c>
      <c r="AO12" s="16" t="s">
        <v>71</v>
      </c>
      <c r="AP12" s="11">
        <v>0.66666666666666663</v>
      </c>
      <c r="AQ12" s="10">
        <v>0.54166666666666663</v>
      </c>
      <c r="AR12" s="16" t="s">
        <v>71</v>
      </c>
      <c r="AS12" s="11">
        <v>0.66666666666666663</v>
      </c>
      <c r="AT12" s="10">
        <v>0.54166666666666663</v>
      </c>
      <c r="AU12" s="16" t="s">
        <v>71</v>
      </c>
      <c r="AV12" s="11">
        <v>0.66666666666666663</v>
      </c>
      <c r="AW12" s="10">
        <v>0.54166666666666663</v>
      </c>
      <c r="AX12" s="16" t="s">
        <v>71</v>
      </c>
      <c r="AY12" s="11">
        <v>0.66666666666666663</v>
      </c>
      <c r="AZ12" s="10">
        <v>0.54166666666666663</v>
      </c>
      <c r="BA12" s="16" t="s">
        <v>71</v>
      </c>
      <c r="BB12" s="11">
        <v>0.66666666666666663</v>
      </c>
      <c r="BC12" s="10">
        <v>0.54166666666666663</v>
      </c>
      <c r="BD12" s="16" t="s">
        <v>71</v>
      </c>
      <c r="BE12" s="11">
        <v>0.66666666666666663</v>
      </c>
      <c r="BF12" s="10">
        <v>0.54166666666666663</v>
      </c>
      <c r="BG12" s="16" t="s">
        <v>71</v>
      </c>
      <c r="BH12" s="11">
        <v>0.66666666666666663</v>
      </c>
      <c r="BI12" s="95"/>
      <c r="BJ12" s="91"/>
      <c r="BK12" s="95"/>
      <c r="BL12" s="91"/>
      <c r="BM12" s="64"/>
      <c r="BN12" s="67"/>
      <c r="BP12" s="50"/>
      <c r="BQ12" s="37"/>
      <c r="BR12" s="38"/>
      <c r="BS12" s="37"/>
      <c r="BT12" s="38"/>
      <c r="BU12" s="56"/>
      <c r="BV12" s="57"/>
      <c r="BW12" s="37"/>
      <c r="BX12" s="38"/>
      <c r="BY12" s="37"/>
      <c r="BZ12" s="38"/>
    </row>
    <row r="13" spans="2:78" x14ac:dyDescent="0.35">
      <c r="B13" s="98"/>
      <c r="C13" s="104"/>
      <c r="D13" s="95"/>
      <c r="E13" s="100"/>
      <c r="F13" s="79"/>
      <c r="G13" s="76">
        <f>(I12-G12)*24</f>
        <v>3</v>
      </c>
      <c r="H13" s="70"/>
      <c r="I13" s="71"/>
      <c r="J13" s="76">
        <f t="shared" ref="J13" si="10">(L12-J12)*24</f>
        <v>3</v>
      </c>
      <c r="K13" s="70"/>
      <c r="L13" s="71"/>
      <c r="M13" s="76">
        <f t="shared" ref="M13" si="11">(O12-M12)*24</f>
        <v>0</v>
      </c>
      <c r="N13" s="70"/>
      <c r="O13" s="71"/>
      <c r="P13" s="76">
        <f t="shared" ref="P13" si="12">(R12-P12)*24</f>
        <v>3</v>
      </c>
      <c r="Q13" s="70"/>
      <c r="R13" s="71"/>
      <c r="S13" s="76">
        <f>(U12-S12)*24</f>
        <v>1.0000000000000018</v>
      </c>
      <c r="T13" s="70"/>
      <c r="U13" s="71"/>
      <c r="V13" s="76">
        <f t="shared" ref="V13" si="13">(X12-V12)*24</f>
        <v>1.0000000000000018</v>
      </c>
      <c r="W13" s="70"/>
      <c r="X13" s="71"/>
      <c r="Y13" s="76">
        <f t="shared" ref="Y13" si="14">(AA12-Y12)*24</f>
        <v>3</v>
      </c>
      <c r="Z13" s="70"/>
      <c r="AA13" s="71"/>
      <c r="AB13" s="95"/>
      <c r="AC13" s="91"/>
      <c r="AD13" s="95"/>
      <c r="AE13" s="91"/>
      <c r="AF13" s="64"/>
      <c r="AG13" s="67"/>
      <c r="AI13" s="98"/>
      <c r="AJ13" s="104"/>
      <c r="AK13" s="95"/>
      <c r="AL13" s="100"/>
      <c r="AM13" s="79"/>
      <c r="AN13" s="70">
        <f>(AP12-AN12)*24</f>
        <v>3</v>
      </c>
      <c r="AO13" s="70"/>
      <c r="AP13" s="71"/>
      <c r="AQ13" s="76">
        <f t="shared" ref="AQ13" si="15">(AS12-AQ12)*24</f>
        <v>3</v>
      </c>
      <c r="AR13" s="70"/>
      <c r="AS13" s="71"/>
      <c r="AT13" s="76">
        <f t="shared" ref="AT13" si="16">(AV12-AT12)*24</f>
        <v>3</v>
      </c>
      <c r="AU13" s="70"/>
      <c r="AV13" s="71"/>
      <c r="AW13" s="76">
        <f t="shared" ref="AW13" si="17">(AY12-AW12)*24</f>
        <v>3</v>
      </c>
      <c r="AX13" s="70"/>
      <c r="AY13" s="71"/>
      <c r="AZ13" s="76">
        <f t="shared" ref="AZ13" si="18">(BB12-AZ12)*24</f>
        <v>3</v>
      </c>
      <c r="BA13" s="70"/>
      <c r="BB13" s="71"/>
      <c r="BC13" s="76">
        <f t="shared" ref="BC13" si="19">(BE12-BC12)*24</f>
        <v>3</v>
      </c>
      <c r="BD13" s="70"/>
      <c r="BE13" s="71"/>
      <c r="BF13" s="76">
        <f t="shared" ref="BF13" si="20">(BH12-BF12)*24</f>
        <v>3</v>
      </c>
      <c r="BG13" s="70"/>
      <c r="BH13" s="71"/>
      <c r="BI13" s="95"/>
      <c r="BJ13" s="91"/>
      <c r="BK13" s="95"/>
      <c r="BL13" s="91"/>
      <c r="BM13" s="64"/>
      <c r="BN13" s="67"/>
      <c r="BP13" s="50"/>
      <c r="BQ13" s="37"/>
      <c r="BR13" s="38"/>
      <c r="BS13" s="37"/>
      <c r="BT13" s="38"/>
      <c r="BU13" s="56"/>
      <c r="BV13" s="57"/>
      <c r="BW13" s="37"/>
      <c r="BX13" s="38"/>
      <c r="BY13" s="37"/>
      <c r="BZ13" s="38"/>
    </row>
    <row r="14" spans="2:78" ht="15" thickBot="1" x14ac:dyDescent="0.4">
      <c r="B14" s="98"/>
      <c r="C14" s="104"/>
      <c r="D14" s="95"/>
      <c r="E14" s="100"/>
      <c r="F14" s="79"/>
      <c r="G14" s="78"/>
      <c r="H14" s="74"/>
      <c r="I14" s="75"/>
      <c r="J14" s="78"/>
      <c r="K14" s="74"/>
      <c r="L14" s="75"/>
      <c r="M14" s="78"/>
      <c r="N14" s="74"/>
      <c r="O14" s="75"/>
      <c r="P14" s="78"/>
      <c r="Q14" s="74"/>
      <c r="R14" s="75"/>
      <c r="S14" s="78"/>
      <c r="T14" s="74"/>
      <c r="U14" s="75"/>
      <c r="V14" s="78"/>
      <c r="W14" s="74"/>
      <c r="X14" s="75"/>
      <c r="Y14" s="78"/>
      <c r="Z14" s="74"/>
      <c r="AA14" s="75"/>
      <c r="AB14" s="95"/>
      <c r="AC14" s="91"/>
      <c r="AD14" s="95"/>
      <c r="AE14" s="91"/>
      <c r="AF14" s="64"/>
      <c r="AG14" s="67"/>
      <c r="AI14" s="98"/>
      <c r="AJ14" s="104"/>
      <c r="AK14" s="95"/>
      <c r="AL14" s="100"/>
      <c r="AM14" s="79"/>
      <c r="AN14" s="74"/>
      <c r="AO14" s="74"/>
      <c r="AP14" s="75"/>
      <c r="AQ14" s="78"/>
      <c r="AR14" s="74"/>
      <c r="AS14" s="75"/>
      <c r="AT14" s="78"/>
      <c r="AU14" s="74"/>
      <c r="AV14" s="75"/>
      <c r="AW14" s="78"/>
      <c r="AX14" s="74"/>
      <c r="AY14" s="75"/>
      <c r="AZ14" s="78"/>
      <c r="BA14" s="74"/>
      <c r="BB14" s="75"/>
      <c r="BC14" s="78"/>
      <c r="BD14" s="74"/>
      <c r="BE14" s="75"/>
      <c r="BF14" s="78"/>
      <c r="BG14" s="74"/>
      <c r="BH14" s="75"/>
      <c r="BI14" s="95"/>
      <c r="BJ14" s="91"/>
      <c r="BK14" s="95"/>
      <c r="BL14" s="91"/>
      <c r="BM14" s="64"/>
      <c r="BN14" s="67"/>
      <c r="BP14" s="50"/>
      <c r="BQ14" s="37"/>
      <c r="BR14" s="38"/>
      <c r="BS14" s="37"/>
      <c r="BT14" s="38"/>
      <c r="BU14" s="56"/>
      <c r="BV14" s="57"/>
      <c r="BW14" s="37"/>
      <c r="BX14" s="38"/>
      <c r="BY14" s="37"/>
      <c r="BZ14" s="38"/>
    </row>
    <row r="15" spans="2:78" x14ac:dyDescent="0.35">
      <c r="B15" s="98"/>
      <c r="C15" s="104"/>
      <c r="D15" s="95"/>
      <c r="E15" s="100"/>
      <c r="F15" s="79"/>
      <c r="G15" s="76" t="s">
        <v>84</v>
      </c>
      <c r="H15" s="70"/>
      <c r="I15" s="71"/>
      <c r="J15" s="76" t="s">
        <v>84</v>
      </c>
      <c r="K15" s="70"/>
      <c r="L15" s="71"/>
      <c r="M15" s="76" t="s">
        <v>84</v>
      </c>
      <c r="N15" s="70"/>
      <c r="O15" s="71"/>
      <c r="P15" s="76" t="s">
        <v>84</v>
      </c>
      <c r="Q15" s="70"/>
      <c r="R15" s="71"/>
      <c r="S15" s="76" t="s">
        <v>84</v>
      </c>
      <c r="T15" s="70"/>
      <c r="U15" s="71"/>
      <c r="V15" s="76" t="s">
        <v>84</v>
      </c>
      <c r="W15" s="70"/>
      <c r="X15" s="71"/>
      <c r="Y15" s="76" t="s">
        <v>84</v>
      </c>
      <c r="Z15" s="70"/>
      <c r="AA15" s="71"/>
      <c r="AB15" s="95"/>
      <c r="AC15" s="91"/>
      <c r="AD15" s="95"/>
      <c r="AE15" s="91"/>
      <c r="AF15" s="64"/>
      <c r="AG15" s="67"/>
      <c r="AI15" s="98"/>
      <c r="AJ15" s="104"/>
      <c r="AK15" s="95"/>
      <c r="AL15" s="100"/>
      <c r="AM15" s="79"/>
      <c r="AN15" s="70" t="s">
        <v>84</v>
      </c>
      <c r="AO15" s="70"/>
      <c r="AP15" s="71"/>
      <c r="AQ15" s="76" t="s">
        <v>84</v>
      </c>
      <c r="AR15" s="70"/>
      <c r="AS15" s="71"/>
      <c r="AT15" s="76" t="s">
        <v>84</v>
      </c>
      <c r="AU15" s="70"/>
      <c r="AV15" s="71"/>
      <c r="AW15" s="76" t="s">
        <v>84</v>
      </c>
      <c r="AX15" s="70"/>
      <c r="AY15" s="71"/>
      <c r="AZ15" s="76" t="s">
        <v>84</v>
      </c>
      <c r="BA15" s="70"/>
      <c r="BB15" s="71"/>
      <c r="BC15" s="76" t="s">
        <v>84</v>
      </c>
      <c r="BD15" s="70"/>
      <c r="BE15" s="71"/>
      <c r="BF15" s="76" t="s">
        <v>84</v>
      </c>
      <c r="BG15" s="70"/>
      <c r="BH15" s="71"/>
      <c r="BI15" s="95"/>
      <c r="BJ15" s="91"/>
      <c r="BK15" s="95"/>
      <c r="BL15" s="91"/>
      <c r="BM15" s="64"/>
      <c r="BN15" s="67"/>
      <c r="BP15" s="50"/>
      <c r="BQ15" s="37"/>
      <c r="BR15" s="38"/>
      <c r="BS15" s="37"/>
      <c r="BT15" s="38"/>
      <c r="BU15" s="56"/>
      <c r="BV15" s="57"/>
      <c r="BW15" s="37"/>
      <c r="BX15" s="38"/>
      <c r="BY15" s="37"/>
      <c r="BZ15" s="38"/>
    </row>
    <row r="16" spans="2:78" x14ac:dyDescent="0.35">
      <c r="B16" s="98"/>
      <c r="C16" s="104"/>
      <c r="D16" s="95"/>
      <c r="E16" s="100"/>
      <c r="F16" s="79"/>
      <c r="G16" s="77">
        <f ca="1">RANDBETWEEN(100,1000)</f>
        <v>825</v>
      </c>
      <c r="H16" s="72"/>
      <c r="I16" s="73"/>
      <c r="J16" s="77">
        <f ca="1">RANDBETWEEN(100,1000)</f>
        <v>582</v>
      </c>
      <c r="K16" s="72"/>
      <c r="L16" s="73"/>
      <c r="M16" s="77">
        <f ca="1">RANDBETWEEN(100,1000)</f>
        <v>530</v>
      </c>
      <c r="N16" s="72"/>
      <c r="O16" s="73"/>
      <c r="P16" s="77">
        <f ca="1">RANDBETWEEN(100,1000)</f>
        <v>691</v>
      </c>
      <c r="Q16" s="72"/>
      <c r="R16" s="73"/>
      <c r="S16" s="77">
        <f t="shared" ref="S16" ca="1" si="21">RANDBETWEEN(100,1000)</f>
        <v>205</v>
      </c>
      <c r="T16" s="72"/>
      <c r="U16" s="73"/>
      <c r="V16" s="77">
        <f t="shared" ref="V16" ca="1" si="22">RANDBETWEEN(100,1000)</f>
        <v>678</v>
      </c>
      <c r="W16" s="72"/>
      <c r="X16" s="73"/>
      <c r="Y16" s="77">
        <f t="shared" ref="Y16" ca="1" si="23">RANDBETWEEN(100,1000)</f>
        <v>528</v>
      </c>
      <c r="Z16" s="72"/>
      <c r="AA16" s="73"/>
      <c r="AB16" s="95"/>
      <c r="AC16" s="91"/>
      <c r="AD16" s="95"/>
      <c r="AE16" s="91"/>
      <c r="AF16" s="64"/>
      <c r="AG16" s="67"/>
      <c r="AI16" s="98"/>
      <c r="AJ16" s="104"/>
      <c r="AK16" s="95"/>
      <c r="AL16" s="100"/>
      <c r="AM16" s="79"/>
      <c r="AN16" s="72">
        <f ca="1">RANDBETWEEN(100,1000)</f>
        <v>962</v>
      </c>
      <c r="AO16" s="72"/>
      <c r="AP16" s="73"/>
      <c r="AQ16" s="77">
        <f t="shared" ref="AQ16:AT16" ca="1" si="24">RANDBETWEEN(100,1000)</f>
        <v>902</v>
      </c>
      <c r="AR16" s="72"/>
      <c r="AS16" s="73"/>
      <c r="AT16" s="77">
        <f t="shared" ca="1" si="24"/>
        <v>246</v>
      </c>
      <c r="AU16" s="72"/>
      <c r="AV16" s="73"/>
      <c r="AW16" s="77">
        <f t="shared" ref="AW16" ca="1" si="25">RANDBETWEEN(100,1000)</f>
        <v>774</v>
      </c>
      <c r="AX16" s="72"/>
      <c r="AY16" s="73"/>
      <c r="AZ16" s="77">
        <f t="shared" ref="AZ16" ca="1" si="26">RANDBETWEEN(100,1000)</f>
        <v>273</v>
      </c>
      <c r="BA16" s="72"/>
      <c r="BB16" s="73"/>
      <c r="BC16" s="77">
        <f t="shared" ref="BC16" ca="1" si="27">RANDBETWEEN(100,1000)</f>
        <v>762</v>
      </c>
      <c r="BD16" s="72"/>
      <c r="BE16" s="73"/>
      <c r="BF16" s="77">
        <f t="shared" ref="BF16" ca="1" si="28">RANDBETWEEN(100,1000)</f>
        <v>110</v>
      </c>
      <c r="BG16" s="72"/>
      <c r="BH16" s="73"/>
      <c r="BI16" s="95"/>
      <c r="BJ16" s="91"/>
      <c r="BK16" s="95"/>
      <c r="BL16" s="91"/>
      <c r="BM16" s="64"/>
      <c r="BN16" s="67"/>
      <c r="BP16" s="50"/>
      <c r="BQ16" s="37"/>
      <c r="BR16" s="38"/>
      <c r="BS16" s="37"/>
      <c r="BT16" s="38"/>
      <c r="BU16" s="56"/>
      <c r="BV16" s="57"/>
      <c r="BW16" s="37"/>
      <c r="BX16" s="38"/>
      <c r="BY16" s="37"/>
      <c r="BZ16" s="38"/>
    </row>
    <row r="17" spans="2:78" x14ac:dyDescent="0.35">
      <c r="B17" s="98"/>
      <c r="C17" s="104"/>
      <c r="D17" s="95"/>
      <c r="E17" s="100"/>
      <c r="F17" s="79"/>
      <c r="G17" s="77"/>
      <c r="H17" s="72"/>
      <c r="I17" s="73"/>
      <c r="J17" s="77"/>
      <c r="K17" s="72"/>
      <c r="L17" s="73"/>
      <c r="M17" s="77"/>
      <c r="N17" s="72"/>
      <c r="O17" s="73"/>
      <c r="P17" s="77"/>
      <c r="Q17" s="72"/>
      <c r="R17" s="73"/>
      <c r="S17" s="77"/>
      <c r="T17" s="72"/>
      <c r="U17" s="73"/>
      <c r="V17" s="77"/>
      <c r="W17" s="72"/>
      <c r="X17" s="73"/>
      <c r="Y17" s="77"/>
      <c r="Z17" s="72"/>
      <c r="AA17" s="73"/>
      <c r="AB17" s="95"/>
      <c r="AC17" s="91"/>
      <c r="AD17" s="95"/>
      <c r="AE17" s="91"/>
      <c r="AF17" s="64"/>
      <c r="AG17" s="67"/>
      <c r="AI17" s="98"/>
      <c r="AJ17" s="104"/>
      <c r="AK17" s="95"/>
      <c r="AL17" s="100"/>
      <c r="AM17" s="79"/>
      <c r="AN17" s="72"/>
      <c r="AO17" s="72"/>
      <c r="AP17" s="73"/>
      <c r="AQ17" s="77"/>
      <c r="AR17" s="72"/>
      <c r="AS17" s="73"/>
      <c r="AT17" s="77"/>
      <c r="AU17" s="72"/>
      <c r="AV17" s="73"/>
      <c r="AW17" s="77"/>
      <c r="AX17" s="72"/>
      <c r="AY17" s="73"/>
      <c r="AZ17" s="77"/>
      <c r="BA17" s="72"/>
      <c r="BB17" s="73"/>
      <c r="BC17" s="77"/>
      <c r="BD17" s="72"/>
      <c r="BE17" s="73"/>
      <c r="BF17" s="77"/>
      <c r="BG17" s="72"/>
      <c r="BH17" s="73"/>
      <c r="BI17" s="95"/>
      <c r="BJ17" s="91"/>
      <c r="BK17" s="95"/>
      <c r="BL17" s="91"/>
      <c r="BM17" s="64"/>
      <c r="BN17" s="67"/>
      <c r="BP17" s="50"/>
      <c r="BQ17" s="37"/>
      <c r="BR17" s="38"/>
      <c r="BS17" s="37"/>
      <c r="BT17" s="38"/>
      <c r="BU17" s="56"/>
      <c r="BV17" s="57"/>
      <c r="BW17" s="37"/>
      <c r="BX17" s="38"/>
      <c r="BY17" s="37"/>
      <c r="BZ17" s="38"/>
    </row>
    <row r="18" spans="2:78" ht="15" thickBot="1" x14ac:dyDescent="0.4">
      <c r="B18" s="98"/>
      <c r="C18" s="104"/>
      <c r="D18" s="95"/>
      <c r="E18" s="100"/>
      <c r="F18" s="79"/>
      <c r="G18" s="78" t="s">
        <v>57</v>
      </c>
      <c r="H18" s="74"/>
      <c r="I18" s="75"/>
      <c r="J18" s="78" t="s">
        <v>57</v>
      </c>
      <c r="K18" s="74"/>
      <c r="L18" s="75"/>
      <c r="M18" s="78" t="s">
        <v>57</v>
      </c>
      <c r="N18" s="74"/>
      <c r="O18" s="75"/>
      <c r="P18" s="78" t="s">
        <v>57</v>
      </c>
      <c r="Q18" s="74"/>
      <c r="R18" s="75"/>
      <c r="S18" s="78" t="s">
        <v>57</v>
      </c>
      <c r="T18" s="74"/>
      <c r="U18" s="75"/>
      <c r="V18" s="78" t="s">
        <v>57</v>
      </c>
      <c r="W18" s="74"/>
      <c r="X18" s="75"/>
      <c r="Y18" s="78" t="s">
        <v>57</v>
      </c>
      <c r="Z18" s="74"/>
      <c r="AA18" s="75"/>
      <c r="AB18" s="95"/>
      <c r="AC18" s="91"/>
      <c r="AD18" s="95"/>
      <c r="AE18" s="91"/>
      <c r="AF18" s="64"/>
      <c r="AG18" s="67"/>
      <c r="AI18" s="98"/>
      <c r="AJ18" s="104"/>
      <c r="AK18" s="95"/>
      <c r="AL18" s="100"/>
      <c r="AM18" s="79"/>
      <c r="AN18" s="74" t="s">
        <v>57</v>
      </c>
      <c r="AO18" s="74"/>
      <c r="AP18" s="75"/>
      <c r="AQ18" s="78" t="s">
        <v>57</v>
      </c>
      <c r="AR18" s="74"/>
      <c r="AS18" s="75"/>
      <c r="AT18" s="78" t="s">
        <v>57</v>
      </c>
      <c r="AU18" s="74"/>
      <c r="AV18" s="75"/>
      <c r="AW18" s="78" t="s">
        <v>57</v>
      </c>
      <c r="AX18" s="74"/>
      <c r="AY18" s="75"/>
      <c r="AZ18" s="78" t="s">
        <v>57</v>
      </c>
      <c r="BA18" s="74"/>
      <c r="BB18" s="75"/>
      <c r="BC18" s="78" t="s">
        <v>57</v>
      </c>
      <c r="BD18" s="74"/>
      <c r="BE18" s="75"/>
      <c r="BF18" s="78" t="s">
        <v>57</v>
      </c>
      <c r="BG18" s="74"/>
      <c r="BH18" s="75"/>
      <c r="BI18" s="95"/>
      <c r="BJ18" s="91"/>
      <c r="BK18" s="95"/>
      <c r="BL18" s="91"/>
      <c r="BM18" s="64"/>
      <c r="BN18" s="67"/>
      <c r="BP18" s="50"/>
      <c r="BQ18" s="37"/>
      <c r="BR18" s="38"/>
      <c r="BS18" s="37"/>
      <c r="BT18" s="38"/>
      <c r="BU18" s="56"/>
      <c r="BV18" s="57"/>
      <c r="BW18" s="37"/>
      <c r="BX18" s="38"/>
      <c r="BY18" s="37"/>
      <c r="BZ18" s="38"/>
    </row>
    <row r="19" spans="2:78" x14ac:dyDescent="0.35">
      <c r="B19" s="98"/>
      <c r="C19" s="104"/>
      <c r="D19" s="95"/>
      <c r="E19" s="100"/>
      <c r="F19" s="79"/>
      <c r="G19" s="41">
        <f ca="1">G16*$F$8</f>
        <v>123.75</v>
      </c>
      <c r="H19" s="42"/>
      <c r="I19" s="47"/>
      <c r="J19" s="41">
        <f ca="1">J16*$F$8</f>
        <v>87.3</v>
      </c>
      <c r="K19" s="42"/>
      <c r="L19" s="47"/>
      <c r="M19" s="41">
        <f ca="1">M16*$F$8</f>
        <v>79.5</v>
      </c>
      <c r="N19" s="42"/>
      <c r="O19" s="47"/>
      <c r="P19" s="41">
        <f ca="1">P16*$F$8</f>
        <v>103.64999999999999</v>
      </c>
      <c r="Q19" s="42"/>
      <c r="R19" s="47"/>
      <c r="S19" s="41">
        <f t="shared" ref="S19" ca="1" si="29">S16*$F$8</f>
        <v>30.75</v>
      </c>
      <c r="T19" s="42"/>
      <c r="U19" s="47"/>
      <c r="V19" s="41">
        <f t="shared" ref="V19" ca="1" si="30">V16*$F$8</f>
        <v>101.7</v>
      </c>
      <c r="W19" s="42"/>
      <c r="X19" s="47"/>
      <c r="Y19" s="41">
        <f t="shared" ref="Y19" ca="1" si="31">Y16*$F$8</f>
        <v>79.2</v>
      </c>
      <c r="Z19" s="42"/>
      <c r="AA19" s="47"/>
      <c r="AB19" s="95"/>
      <c r="AC19" s="91"/>
      <c r="AD19" s="95"/>
      <c r="AE19" s="91"/>
      <c r="AF19" s="64"/>
      <c r="AG19" s="67"/>
      <c r="AI19" s="98"/>
      <c r="AJ19" s="104"/>
      <c r="AK19" s="95"/>
      <c r="AL19" s="100"/>
      <c r="AM19" s="79"/>
      <c r="AN19" s="93">
        <f ca="1">AN16*$AM$8</f>
        <v>144.29999999999998</v>
      </c>
      <c r="AO19" s="42"/>
      <c r="AP19" s="47"/>
      <c r="AQ19" s="93">
        <f ca="1">AQ16*$AM$8</f>
        <v>135.29999999999998</v>
      </c>
      <c r="AR19" s="42"/>
      <c r="AS19" s="47"/>
      <c r="AT19" s="93">
        <f t="shared" ref="AT19" ca="1" si="32">AT16*$AM$8</f>
        <v>36.9</v>
      </c>
      <c r="AU19" s="42"/>
      <c r="AV19" s="47"/>
      <c r="AW19" s="93">
        <f t="shared" ref="AW19" ca="1" si="33">AW16*$AM$8</f>
        <v>116.1</v>
      </c>
      <c r="AX19" s="42"/>
      <c r="AY19" s="47"/>
      <c r="AZ19" s="93">
        <f t="shared" ref="AZ19" ca="1" si="34">AZ16*$AM$8</f>
        <v>40.949999999999996</v>
      </c>
      <c r="BA19" s="42"/>
      <c r="BB19" s="47"/>
      <c r="BC19" s="93">
        <f t="shared" ref="BC19" ca="1" si="35">BC16*$AM$8</f>
        <v>114.3</v>
      </c>
      <c r="BD19" s="42"/>
      <c r="BE19" s="47"/>
      <c r="BF19" s="93">
        <f t="shared" ref="BF19" ca="1" si="36">BF16*$AM$8</f>
        <v>16.5</v>
      </c>
      <c r="BG19" s="42"/>
      <c r="BH19" s="47"/>
      <c r="BI19" s="95"/>
      <c r="BJ19" s="91"/>
      <c r="BK19" s="95"/>
      <c r="BL19" s="91"/>
      <c r="BM19" s="64"/>
      <c r="BN19" s="67"/>
      <c r="BP19" s="50"/>
      <c r="BQ19" s="37"/>
      <c r="BR19" s="38"/>
      <c r="BS19" s="37"/>
      <c r="BT19" s="38"/>
      <c r="BU19" s="56"/>
      <c r="BV19" s="57"/>
      <c r="BW19" s="37"/>
      <c r="BX19" s="38"/>
      <c r="BY19" s="37"/>
      <c r="BZ19" s="38"/>
    </row>
    <row r="20" spans="2:78" ht="15" thickBot="1" x14ac:dyDescent="0.4">
      <c r="B20" s="106"/>
      <c r="C20" s="81"/>
      <c r="D20" s="86"/>
      <c r="E20" s="105"/>
      <c r="F20" s="82"/>
      <c r="G20" s="60"/>
      <c r="H20" s="61"/>
      <c r="I20" s="62"/>
      <c r="J20" s="60"/>
      <c r="K20" s="61"/>
      <c r="L20" s="62"/>
      <c r="M20" s="60"/>
      <c r="N20" s="61"/>
      <c r="O20" s="62"/>
      <c r="P20" s="60"/>
      <c r="Q20" s="61"/>
      <c r="R20" s="62"/>
      <c r="S20" s="60"/>
      <c r="T20" s="61"/>
      <c r="U20" s="62"/>
      <c r="V20" s="60"/>
      <c r="W20" s="61"/>
      <c r="X20" s="62"/>
      <c r="Y20" s="60"/>
      <c r="Z20" s="61"/>
      <c r="AA20" s="62"/>
      <c r="AB20" s="86"/>
      <c r="AC20" s="88"/>
      <c r="AD20" s="86"/>
      <c r="AE20" s="88"/>
      <c r="AF20" s="65"/>
      <c r="AG20" s="68"/>
      <c r="AI20" s="106"/>
      <c r="AJ20" s="81"/>
      <c r="AK20" s="86"/>
      <c r="AL20" s="105"/>
      <c r="AM20" s="82"/>
      <c r="AN20" s="61"/>
      <c r="AO20" s="61"/>
      <c r="AP20" s="62"/>
      <c r="AQ20" s="61"/>
      <c r="AR20" s="61"/>
      <c r="AS20" s="62"/>
      <c r="AT20" s="61"/>
      <c r="AU20" s="61"/>
      <c r="AV20" s="62"/>
      <c r="AW20" s="61"/>
      <c r="AX20" s="61"/>
      <c r="AY20" s="62"/>
      <c r="AZ20" s="61"/>
      <c r="BA20" s="61"/>
      <c r="BB20" s="62"/>
      <c r="BC20" s="61"/>
      <c r="BD20" s="61"/>
      <c r="BE20" s="62"/>
      <c r="BF20" s="61"/>
      <c r="BG20" s="61"/>
      <c r="BH20" s="62"/>
      <c r="BI20" s="86"/>
      <c r="BJ20" s="88"/>
      <c r="BK20" s="86"/>
      <c r="BL20" s="88"/>
      <c r="BM20" s="65"/>
      <c r="BN20" s="68"/>
      <c r="BP20" s="51"/>
      <c r="BQ20" s="39"/>
      <c r="BR20" s="40"/>
      <c r="BS20" s="39"/>
      <c r="BT20" s="40"/>
      <c r="BU20" s="58"/>
      <c r="BV20" s="59"/>
      <c r="BW20" s="39"/>
      <c r="BX20" s="40"/>
      <c r="BY20" s="39"/>
      <c r="BZ20" s="40"/>
    </row>
    <row r="21" spans="2:78" x14ac:dyDescent="0.35">
      <c r="B21" s="102" t="s">
        <v>67</v>
      </c>
      <c r="C21" s="80"/>
      <c r="D21" s="80" t="s">
        <v>68</v>
      </c>
      <c r="E21" s="80" t="s">
        <v>69</v>
      </c>
      <c r="F21" s="80" t="s">
        <v>57</v>
      </c>
      <c r="G21" s="92" t="s">
        <v>70</v>
      </c>
      <c r="H21" s="84"/>
      <c r="I21" s="85"/>
      <c r="J21" s="92" t="s">
        <v>72</v>
      </c>
      <c r="K21" s="84"/>
      <c r="L21" s="85"/>
      <c r="M21" s="92" t="s">
        <v>73</v>
      </c>
      <c r="N21" s="84"/>
      <c r="O21" s="85"/>
      <c r="P21" s="92" t="s">
        <v>77</v>
      </c>
      <c r="Q21" s="84"/>
      <c r="R21" s="85"/>
      <c r="S21" s="92" t="s">
        <v>74</v>
      </c>
      <c r="T21" s="84"/>
      <c r="U21" s="85"/>
      <c r="V21" s="92" t="s">
        <v>75</v>
      </c>
      <c r="W21" s="84"/>
      <c r="X21" s="85"/>
      <c r="Y21" s="92" t="s">
        <v>76</v>
      </c>
      <c r="Z21" s="84"/>
      <c r="AA21" s="85"/>
      <c r="AB21" s="95" t="s">
        <v>78</v>
      </c>
      <c r="AC21" s="101"/>
      <c r="AD21" s="92" t="s">
        <v>79</v>
      </c>
      <c r="AE21" s="85"/>
      <c r="AF21" s="69" t="s">
        <v>85</v>
      </c>
      <c r="AG21" s="69" t="s">
        <v>86</v>
      </c>
      <c r="AI21" s="102" t="s">
        <v>67</v>
      </c>
      <c r="AJ21" s="80"/>
      <c r="AK21" s="80" t="s">
        <v>68</v>
      </c>
      <c r="AL21" s="80" t="s">
        <v>69</v>
      </c>
      <c r="AM21" s="80" t="s">
        <v>57</v>
      </c>
      <c r="AN21" s="84" t="s">
        <v>70</v>
      </c>
      <c r="AO21" s="84"/>
      <c r="AP21" s="85"/>
      <c r="AQ21" s="92" t="s">
        <v>72</v>
      </c>
      <c r="AR21" s="84"/>
      <c r="AS21" s="85"/>
      <c r="AT21" s="92" t="s">
        <v>73</v>
      </c>
      <c r="AU21" s="84"/>
      <c r="AV21" s="85"/>
      <c r="AW21" s="92" t="s">
        <v>77</v>
      </c>
      <c r="AX21" s="84"/>
      <c r="AY21" s="85"/>
      <c r="AZ21" s="92" t="s">
        <v>74</v>
      </c>
      <c r="BA21" s="84"/>
      <c r="BB21" s="85"/>
      <c r="BC21" s="92" t="s">
        <v>75</v>
      </c>
      <c r="BD21" s="84"/>
      <c r="BE21" s="85"/>
      <c r="BF21" s="92" t="s">
        <v>76</v>
      </c>
      <c r="BG21" s="84"/>
      <c r="BH21" s="85"/>
      <c r="BI21" s="95" t="s">
        <v>78</v>
      </c>
      <c r="BJ21" s="101"/>
      <c r="BK21" s="92" t="s">
        <v>79</v>
      </c>
      <c r="BL21" s="85"/>
      <c r="BM21" s="69" t="s">
        <v>85</v>
      </c>
      <c r="BN21" s="69" t="s">
        <v>86</v>
      </c>
      <c r="BQ21" s="41" t="s">
        <v>88</v>
      </c>
      <c r="BR21" s="42"/>
      <c r="BS21" s="42" t="s">
        <v>89</v>
      </c>
      <c r="BT21" s="42"/>
      <c r="BU21" s="42" t="s">
        <v>90</v>
      </c>
      <c r="BV21" s="42"/>
      <c r="BW21" s="45" t="s">
        <v>92</v>
      </c>
      <c r="BX21" s="45"/>
      <c r="BY21" s="42" t="s">
        <v>91</v>
      </c>
      <c r="BZ21" s="47"/>
    </row>
    <row r="22" spans="2:78" ht="15" thickBot="1" x14ac:dyDescent="0.4">
      <c r="B22" s="103"/>
      <c r="C22" s="104"/>
      <c r="D22" s="81"/>
      <c r="E22" s="81"/>
      <c r="F22" s="81"/>
      <c r="G22" s="86"/>
      <c r="H22" s="87"/>
      <c r="I22" s="88"/>
      <c r="J22" s="86"/>
      <c r="K22" s="87"/>
      <c r="L22" s="88"/>
      <c r="M22" s="86"/>
      <c r="N22" s="87"/>
      <c r="O22" s="88"/>
      <c r="P22" s="86"/>
      <c r="Q22" s="87"/>
      <c r="R22" s="88"/>
      <c r="S22" s="86"/>
      <c r="T22" s="87"/>
      <c r="U22" s="88"/>
      <c r="V22" s="86"/>
      <c r="W22" s="87"/>
      <c r="X22" s="88"/>
      <c r="Y22" s="86"/>
      <c r="Z22" s="87"/>
      <c r="AA22" s="88"/>
      <c r="AB22" s="86"/>
      <c r="AC22" s="87"/>
      <c r="AD22" s="86"/>
      <c r="AE22" s="88"/>
      <c r="AF22" s="68"/>
      <c r="AG22" s="67"/>
      <c r="AI22" s="103"/>
      <c r="AJ22" s="104"/>
      <c r="AK22" s="81"/>
      <c r="AL22" s="81"/>
      <c r="AM22" s="81"/>
      <c r="AN22" s="87"/>
      <c r="AO22" s="87"/>
      <c r="AP22" s="88"/>
      <c r="AQ22" s="86"/>
      <c r="AR22" s="87"/>
      <c r="AS22" s="88"/>
      <c r="AT22" s="86"/>
      <c r="AU22" s="87"/>
      <c r="AV22" s="88"/>
      <c r="AW22" s="86"/>
      <c r="AX22" s="87"/>
      <c r="AY22" s="88"/>
      <c r="AZ22" s="86"/>
      <c r="BA22" s="87"/>
      <c r="BB22" s="88"/>
      <c r="BC22" s="86"/>
      <c r="BD22" s="87"/>
      <c r="BE22" s="88"/>
      <c r="BF22" s="86"/>
      <c r="BG22" s="87"/>
      <c r="BH22" s="88"/>
      <c r="BI22" s="86"/>
      <c r="BJ22" s="87"/>
      <c r="BK22" s="86"/>
      <c r="BL22" s="88"/>
      <c r="BM22" s="68"/>
      <c r="BN22" s="67"/>
      <c r="BQ22" s="43"/>
      <c r="BR22" s="44"/>
      <c r="BS22" s="44"/>
      <c r="BT22" s="44"/>
      <c r="BU22" s="44"/>
      <c r="BV22" s="44"/>
      <c r="BW22" s="46"/>
      <c r="BX22" s="46"/>
      <c r="BY22" s="44"/>
      <c r="BZ22" s="48"/>
    </row>
    <row r="23" spans="2:78" ht="15" thickBot="1" x14ac:dyDescent="0.4">
      <c r="B23" s="4"/>
      <c r="C23" s="104"/>
      <c r="E23" s="5"/>
      <c r="F23" s="5"/>
      <c r="G23" s="17"/>
      <c r="H23" s="18"/>
      <c r="I23" s="19"/>
      <c r="J23" s="17"/>
      <c r="K23" s="18"/>
      <c r="L23" s="19"/>
      <c r="M23" s="17"/>
      <c r="N23" s="18"/>
      <c r="O23" s="19"/>
      <c r="P23" s="17"/>
      <c r="Q23" s="18"/>
      <c r="R23" s="19"/>
      <c r="S23" s="17"/>
      <c r="T23" s="18"/>
      <c r="U23" s="19"/>
      <c r="V23" s="17"/>
      <c r="W23" s="18"/>
      <c r="X23" s="19"/>
      <c r="Y23" s="17"/>
      <c r="Z23" s="18"/>
      <c r="AA23" s="19"/>
      <c r="AB23" s="96">
        <f>G26+J26+M26+P26+S26+V26+Y26+Y29+V29+S29+P29+M29+J29+G29</f>
        <v>49</v>
      </c>
      <c r="AC23" s="85"/>
      <c r="AD23" s="94">
        <f ca="1">AB23*E24</f>
        <v>1078</v>
      </c>
      <c r="AE23" s="85"/>
      <c r="AF23" s="63">
        <f ca="1">Y35+V35+S35+P35+M35+J35+G35</f>
        <v>632.20000000000005</v>
      </c>
      <c r="AG23" s="66">
        <f ca="1">AD23+AF23</f>
        <v>1710.2</v>
      </c>
      <c r="AI23" s="4"/>
      <c r="AJ23" s="104"/>
      <c r="AL23" s="5"/>
      <c r="AM23" s="29"/>
      <c r="AN23" s="18"/>
      <c r="AO23" s="18"/>
      <c r="AP23" s="19"/>
      <c r="AQ23" s="17"/>
      <c r="AR23" s="18"/>
      <c r="AS23" s="19"/>
      <c r="AT23" s="17"/>
      <c r="AU23" s="18"/>
      <c r="AV23" s="19"/>
      <c r="AW23" s="17"/>
      <c r="AX23" s="18"/>
      <c r="AY23" s="19"/>
      <c r="AZ23" s="17"/>
      <c r="BA23" s="18"/>
      <c r="BB23" s="19"/>
      <c r="BC23" s="17"/>
      <c r="BD23" s="18"/>
      <c r="BE23" s="19"/>
      <c r="BF23" s="17"/>
      <c r="BG23" s="18"/>
      <c r="BH23" s="19"/>
      <c r="BI23" s="96">
        <f>AN26+AQ26+AT26+AW26+AZ26+BC26+BF26+BF29+BC29+AZ29+AW29+AT29+AQ29+AN29</f>
        <v>49</v>
      </c>
      <c r="BJ23" s="85"/>
      <c r="BK23" s="94">
        <f ca="1">BI23*AL24</f>
        <v>1078</v>
      </c>
      <c r="BL23" s="85"/>
      <c r="BM23" s="63">
        <f ca="1">BF35+BC35+AZ35+AW35+AT35+AQ35+AN35</f>
        <v>626.79999999999995</v>
      </c>
      <c r="BN23" s="66">
        <f ca="1">BK23+BM23</f>
        <v>1704.8</v>
      </c>
      <c r="BP23" s="49">
        <f>B24</f>
        <v>2</v>
      </c>
      <c r="BQ23" s="52">
        <f>AB23+BI23</f>
        <v>98</v>
      </c>
      <c r="BR23" s="36"/>
      <c r="BS23" s="53">
        <f ca="1">AD23+BK23</f>
        <v>2156</v>
      </c>
      <c r="BT23" s="36"/>
      <c r="BU23" s="54">
        <f ca="1">BM23+AF23</f>
        <v>1259</v>
      </c>
      <c r="BV23" s="55"/>
      <c r="BW23" s="53">
        <f ca="1">BN23+AG23</f>
        <v>3415</v>
      </c>
      <c r="BX23" s="36"/>
      <c r="BY23" s="35">
        <f ca="1">SUM(AN32:BH33)+SUM(G32:AA33)</f>
        <v>6295</v>
      </c>
      <c r="BZ23" s="36"/>
    </row>
    <row r="24" spans="2:78" ht="15" thickBot="1" x14ac:dyDescent="0.4">
      <c r="B24" s="97">
        <v>2</v>
      </c>
      <c r="C24" s="104"/>
      <c r="D24" s="92" t="str">
        <f>_xlfn.XLOOKUP(B24,Sheet2!$A$2:$A$11,Sheet2!$B$2:$B$11)</f>
        <v>Goerge White</v>
      </c>
      <c r="E24" s="99">
        <f ca="1">_xlfn.XLOOKUP(B24,Sheet2!$A$2:$A$11,Sheet2!$F$2:$F$11)</f>
        <v>22</v>
      </c>
      <c r="F24" s="79">
        <f ca="1">_xlfn.XLOOKUP(B24,Sheet2!$A$2:$A$11,Sheet2!$G$2:$G$11)</f>
        <v>0.2</v>
      </c>
      <c r="G24" s="20"/>
      <c r="H24" s="14"/>
      <c r="I24" s="21"/>
      <c r="J24" s="20"/>
      <c r="K24" s="14"/>
      <c r="L24" s="21"/>
      <c r="M24" s="20"/>
      <c r="N24" s="14"/>
      <c r="O24" s="21"/>
      <c r="P24" s="20"/>
      <c r="Q24" s="14"/>
      <c r="R24" s="21"/>
      <c r="S24" s="20"/>
      <c r="T24" s="14"/>
      <c r="U24" s="21"/>
      <c r="V24" s="20"/>
      <c r="W24" s="14"/>
      <c r="X24" s="21"/>
      <c r="Y24" s="20"/>
      <c r="Z24" s="14"/>
      <c r="AA24" s="21"/>
      <c r="AB24" s="95"/>
      <c r="AC24" s="91"/>
      <c r="AD24" s="95"/>
      <c r="AE24" s="91"/>
      <c r="AF24" s="64"/>
      <c r="AG24" s="67"/>
      <c r="AI24" s="97">
        <f>B24</f>
        <v>2</v>
      </c>
      <c r="AJ24" s="104"/>
      <c r="AK24" s="92" t="str">
        <f>_xlfn.XLOOKUP(AI24,Sheet2!$A$2:$A$11,Sheet2!$B$2:$B$11)</f>
        <v>Goerge White</v>
      </c>
      <c r="AL24" s="99">
        <f ca="1">_xlfn.XLOOKUP(AI24,Sheet2!$A$2:$A$11,Sheet2!$F$2:$F$11)</f>
        <v>22</v>
      </c>
      <c r="AM24" s="79">
        <f ca="1">_xlfn.XLOOKUP(B24,Sheet2!$A$2:$A$11,Sheet2!$G$2:$G$11)</f>
        <v>0.2</v>
      </c>
      <c r="AN24" s="14"/>
      <c r="AO24" s="14"/>
      <c r="AP24" s="21"/>
      <c r="AQ24" s="20"/>
      <c r="AR24" s="14"/>
      <c r="AS24" s="21"/>
      <c r="AT24" s="20"/>
      <c r="AU24" s="14"/>
      <c r="AV24" s="21"/>
      <c r="AW24" s="20"/>
      <c r="AX24" s="14"/>
      <c r="AY24" s="21"/>
      <c r="AZ24" s="20"/>
      <c r="BA24" s="14"/>
      <c r="BB24" s="21"/>
      <c r="BC24" s="20"/>
      <c r="BD24" s="14"/>
      <c r="BE24" s="21"/>
      <c r="BF24" s="20"/>
      <c r="BG24" s="14"/>
      <c r="BH24" s="21"/>
      <c r="BI24" s="95"/>
      <c r="BJ24" s="91"/>
      <c r="BK24" s="95"/>
      <c r="BL24" s="91"/>
      <c r="BM24" s="64"/>
      <c r="BN24" s="67"/>
      <c r="BP24" s="50"/>
      <c r="BQ24" s="37"/>
      <c r="BR24" s="38"/>
      <c r="BS24" s="37"/>
      <c r="BT24" s="38"/>
      <c r="BU24" s="56"/>
      <c r="BV24" s="57"/>
      <c r="BW24" s="37"/>
      <c r="BX24" s="38"/>
      <c r="BY24" s="37"/>
      <c r="BZ24" s="38"/>
    </row>
    <row r="25" spans="2:78" ht="15" thickBot="1" x14ac:dyDescent="0.4">
      <c r="B25" s="98"/>
      <c r="C25" s="104"/>
      <c r="D25" s="95"/>
      <c r="E25" s="100"/>
      <c r="F25" s="79"/>
      <c r="G25" s="12">
        <v>0.33333333333333331</v>
      </c>
      <c r="H25" s="15" t="s">
        <v>71</v>
      </c>
      <c r="I25" s="13">
        <v>0.5</v>
      </c>
      <c r="J25" s="12">
        <v>0.33333333333333331</v>
      </c>
      <c r="K25" s="15" t="s">
        <v>71</v>
      </c>
      <c r="L25" s="13">
        <v>0.5</v>
      </c>
      <c r="M25" s="12">
        <v>0.33333333333333331</v>
      </c>
      <c r="N25" s="15" t="s">
        <v>71</v>
      </c>
      <c r="O25" s="13">
        <v>0.5</v>
      </c>
      <c r="P25" s="12">
        <v>0.33333333333333331</v>
      </c>
      <c r="Q25" s="15" t="s">
        <v>71</v>
      </c>
      <c r="R25" s="13">
        <v>0.5</v>
      </c>
      <c r="S25" s="12">
        <v>0.33333333333333331</v>
      </c>
      <c r="T25" s="15" t="s">
        <v>71</v>
      </c>
      <c r="U25" s="13">
        <v>0.5</v>
      </c>
      <c r="V25" s="12">
        <v>0.33333333333333331</v>
      </c>
      <c r="W25" s="15" t="s">
        <v>71</v>
      </c>
      <c r="X25" s="13">
        <v>0.5</v>
      </c>
      <c r="Y25" s="12">
        <v>0.33333333333333331</v>
      </c>
      <c r="Z25" s="15" t="s">
        <v>71</v>
      </c>
      <c r="AA25" s="13">
        <v>0.5</v>
      </c>
      <c r="AB25" s="95"/>
      <c r="AC25" s="91"/>
      <c r="AD25" s="95"/>
      <c r="AE25" s="91"/>
      <c r="AF25" s="64"/>
      <c r="AG25" s="67"/>
      <c r="AI25" s="98"/>
      <c r="AJ25" s="104"/>
      <c r="AK25" s="95"/>
      <c r="AL25" s="100"/>
      <c r="AM25" s="79"/>
      <c r="AN25" s="27">
        <v>0.33333333333333331</v>
      </c>
      <c r="AO25" s="15" t="s">
        <v>71</v>
      </c>
      <c r="AP25" s="13">
        <v>0.5</v>
      </c>
      <c r="AQ25" s="12">
        <v>0.33333333333333331</v>
      </c>
      <c r="AR25" s="15" t="s">
        <v>71</v>
      </c>
      <c r="AS25" s="13">
        <v>0.5</v>
      </c>
      <c r="AT25" s="12">
        <v>0.33333333333333331</v>
      </c>
      <c r="AU25" s="15" t="s">
        <v>71</v>
      </c>
      <c r="AV25" s="13">
        <v>0.5</v>
      </c>
      <c r="AW25" s="12">
        <v>0.33333333333333331</v>
      </c>
      <c r="AX25" s="15" t="s">
        <v>71</v>
      </c>
      <c r="AY25" s="13">
        <v>0.5</v>
      </c>
      <c r="AZ25" s="12">
        <v>0.33333333333333331</v>
      </c>
      <c r="BA25" s="15" t="s">
        <v>71</v>
      </c>
      <c r="BB25" s="13">
        <v>0.5</v>
      </c>
      <c r="BC25" s="12">
        <v>0.33333333333333331</v>
      </c>
      <c r="BD25" s="15" t="s">
        <v>71</v>
      </c>
      <c r="BE25" s="13">
        <v>0.5</v>
      </c>
      <c r="BF25" s="12">
        <v>0.33333333333333331</v>
      </c>
      <c r="BG25" s="15" t="s">
        <v>71</v>
      </c>
      <c r="BH25" s="13">
        <v>0.5</v>
      </c>
      <c r="BI25" s="95"/>
      <c r="BJ25" s="91"/>
      <c r="BK25" s="95"/>
      <c r="BL25" s="91"/>
      <c r="BM25" s="64"/>
      <c r="BN25" s="67"/>
      <c r="BP25" s="50"/>
      <c r="BQ25" s="37"/>
      <c r="BR25" s="38"/>
      <c r="BS25" s="37"/>
      <c r="BT25" s="38"/>
      <c r="BU25" s="56"/>
      <c r="BV25" s="57"/>
      <c r="BW25" s="37"/>
      <c r="BX25" s="38"/>
      <c r="BY25" s="37"/>
      <c r="BZ25" s="38"/>
    </row>
    <row r="26" spans="2:78" x14ac:dyDescent="0.35">
      <c r="B26" s="98"/>
      <c r="C26" s="104"/>
      <c r="D26" s="95"/>
      <c r="E26" s="100"/>
      <c r="F26" s="79"/>
      <c r="G26" s="76">
        <f>(I25-G25)*24</f>
        <v>4</v>
      </c>
      <c r="H26" s="70"/>
      <c r="I26" s="71"/>
      <c r="J26" s="76">
        <f t="shared" ref="J26" si="37">(L25-J25)*24</f>
        <v>4</v>
      </c>
      <c r="K26" s="70"/>
      <c r="L26" s="71"/>
      <c r="M26" s="76">
        <f>(O25-M25)*24</f>
        <v>4</v>
      </c>
      <c r="N26" s="70"/>
      <c r="O26" s="71"/>
      <c r="P26" s="76">
        <f t="shared" ref="P26" si="38">(R25-P25)*24</f>
        <v>4</v>
      </c>
      <c r="Q26" s="70"/>
      <c r="R26" s="71"/>
      <c r="S26" s="76">
        <f t="shared" ref="S26" si="39">(U25-S25)*24</f>
        <v>4</v>
      </c>
      <c r="T26" s="70"/>
      <c r="U26" s="71"/>
      <c r="V26" s="76">
        <f t="shared" ref="V26" si="40">(X25-V25)*24</f>
        <v>4</v>
      </c>
      <c r="W26" s="70"/>
      <c r="X26" s="71"/>
      <c r="Y26" s="76">
        <f t="shared" ref="Y26" si="41">(AA25-Y25)*24</f>
        <v>4</v>
      </c>
      <c r="Z26" s="70"/>
      <c r="AA26" s="71"/>
      <c r="AB26" s="95"/>
      <c r="AC26" s="91"/>
      <c r="AD26" s="95"/>
      <c r="AE26" s="91"/>
      <c r="AF26" s="64"/>
      <c r="AG26" s="67"/>
      <c r="AI26" s="98"/>
      <c r="AJ26" s="104"/>
      <c r="AK26" s="95"/>
      <c r="AL26" s="100"/>
      <c r="AM26" s="79"/>
      <c r="AN26" s="70">
        <f>(AP25-AN25)*24</f>
        <v>4</v>
      </c>
      <c r="AO26" s="70"/>
      <c r="AP26" s="71"/>
      <c r="AQ26" s="76">
        <f t="shared" ref="AQ26" si="42">(AS25-AQ25)*24</f>
        <v>4</v>
      </c>
      <c r="AR26" s="70"/>
      <c r="AS26" s="71"/>
      <c r="AT26" s="76">
        <f>(AV25-AT25)*24</f>
        <v>4</v>
      </c>
      <c r="AU26" s="70"/>
      <c r="AV26" s="71"/>
      <c r="AW26" s="76">
        <f t="shared" ref="AW26" si="43">(AY25-AW25)*24</f>
        <v>4</v>
      </c>
      <c r="AX26" s="70"/>
      <c r="AY26" s="71"/>
      <c r="AZ26" s="76">
        <f t="shared" ref="AZ26" si="44">(BB25-AZ25)*24</f>
        <v>4</v>
      </c>
      <c r="BA26" s="70"/>
      <c r="BB26" s="71"/>
      <c r="BC26" s="76">
        <f t="shared" ref="BC26" si="45">(BE25-BC25)*24</f>
        <v>4</v>
      </c>
      <c r="BD26" s="70"/>
      <c r="BE26" s="71"/>
      <c r="BF26" s="76">
        <f t="shared" ref="BF26" si="46">(BH25-BF25)*24</f>
        <v>4</v>
      </c>
      <c r="BG26" s="70"/>
      <c r="BH26" s="71"/>
      <c r="BI26" s="95"/>
      <c r="BJ26" s="91"/>
      <c r="BK26" s="95"/>
      <c r="BL26" s="91"/>
      <c r="BM26" s="64"/>
      <c r="BN26" s="67"/>
      <c r="BP26" s="50"/>
      <c r="BQ26" s="37"/>
      <c r="BR26" s="38"/>
      <c r="BS26" s="37"/>
      <c r="BT26" s="38"/>
      <c r="BU26" s="56"/>
      <c r="BV26" s="57"/>
      <c r="BW26" s="37"/>
      <c r="BX26" s="38"/>
      <c r="BY26" s="37"/>
      <c r="BZ26" s="38"/>
    </row>
    <row r="27" spans="2:78" ht="15" thickBot="1" x14ac:dyDescent="0.4">
      <c r="B27" s="98"/>
      <c r="C27" s="104"/>
      <c r="D27" s="95"/>
      <c r="E27" s="100"/>
      <c r="F27" s="79"/>
      <c r="G27" s="78"/>
      <c r="H27" s="74"/>
      <c r="I27" s="75"/>
      <c r="J27" s="78"/>
      <c r="K27" s="74"/>
      <c r="L27" s="75"/>
      <c r="M27" s="78"/>
      <c r="N27" s="74"/>
      <c r="O27" s="75"/>
      <c r="P27" s="78"/>
      <c r="Q27" s="74"/>
      <c r="R27" s="75"/>
      <c r="S27" s="78"/>
      <c r="T27" s="74"/>
      <c r="U27" s="75"/>
      <c r="V27" s="78"/>
      <c r="W27" s="74"/>
      <c r="X27" s="75"/>
      <c r="Y27" s="78"/>
      <c r="Z27" s="74"/>
      <c r="AA27" s="75"/>
      <c r="AB27" s="95"/>
      <c r="AC27" s="91"/>
      <c r="AD27" s="95"/>
      <c r="AE27" s="91"/>
      <c r="AF27" s="64"/>
      <c r="AG27" s="67"/>
      <c r="AI27" s="98"/>
      <c r="AJ27" s="104"/>
      <c r="AK27" s="95"/>
      <c r="AL27" s="100"/>
      <c r="AM27" s="79"/>
      <c r="AN27" s="74"/>
      <c r="AO27" s="74"/>
      <c r="AP27" s="75"/>
      <c r="AQ27" s="78"/>
      <c r="AR27" s="74"/>
      <c r="AS27" s="75"/>
      <c r="AT27" s="78"/>
      <c r="AU27" s="74"/>
      <c r="AV27" s="75"/>
      <c r="AW27" s="78"/>
      <c r="AX27" s="74"/>
      <c r="AY27" s="75"/>
      <c r="AZ27" s="78"/>
      <c r="BA27" s="74"/>
      <c r="BB27" s="75"/>
      <c r="BC27" s="78"/>
      <c r="BD27" s="74"/>
      <c r="BE27" s="75"/>
      <c r="BF27" s="78"/>
      <c r="BG27" s="74"/>
      <c r="BH27" s="75"/>
      <c r="BI27" s="95"/>
      <c r="BJ27" s="91"/>
      <c r="BK27" s="95"/>
      <c r="BL27" s="91"/>
      <c r="BM27" s="64"/>
      <c r="BN27" s="67"/>
      <c r="BP27" s="50"/>
      <c r="BQ27" s="37"/>
      <c r="BR27" s="38"/>
      <c r="BS27" s="37"/>
      <c r="BT27" s="38"/>
      <c r="BU27" s="56"/>
      <c r="BV27" s="57"/>
      <c r="BW27" s="37"/>
      <c r="BX27" s="38"/>
      <c r="BY27" s="37"/>
      <c r="BZ27" s="38"/>
    </row>
    <row r="28" spans="2:78" ht="15" thickBot="1" x14ac:dyDescent="0.4">
      <c r="B28" s="98"/>
      <c r="C28" s="104"/>
      <c r="D28" s="95"/>
      <c r="E28" s="100"/>
      <c r="F28" s="79"/>
      <c r="G28" s="10">
        <v>0.54166666666666663</v>
      </c>
      <c r="H28" s="16" t="s">
        <v>71</v>
      </c>
      <c r="I28" s="11">
        <v>0.66666666666666663</v>
      </c>
      <c r="J28" s="10">
        <v>0.54166666666666663</v>
      </c>
      <c r="K28" s="16" t="s">
        <v>71</v>
      </c>
      <c r="L28" s="11">
        <v>0.66666666666666663</v>
      </c>
      <c r="M28" s="10">
        <v>0.54166666666666663</v>
      </c>
      <c r="N28" s="16" t="s">
        <v>71</v>
      </c>
      <c r="O28" s="11">
        <v>0.66666666666666663</v>
      </c>
      <c r="P28" s="10">
        <v>0.54166666666666663</v>
      </c>
      <c r="Q28" s="16" t="s">
        <v>71</v>
      </c>
      <c r="R28" s="11">
        <v>0.66666666666666663</v>
      </c>
      <c r="S28" s="10">
        <v>0.54166666666666663</v>
      </c>
      <c r="T28" s="16" t="s">
        <v>71</v>
      </c>
      <c r="U28" s="11">
        <v>0.66666666666666663</v>
      </c>
      <c r="V28" s="10">
        <v>0.54166666666666663</v>
      </c>
      <c r="W28" s="16" t="s">
        <v>71</v>
      </c>
      <c r="X28" s="11">
        <v>0.66666666666666663</v>
      </c>
      <c r="Y28" s="10">
        <v>0.54166666666666663</v>
      </c>
      <c r="Z28" s="16" t="s">
        <v>71</v>
      </c>
      <c r="AA28" s="11">
        <v>0.66666666666666663</v>
      </c>
      <c r="AB28" s="95"/>
      <c r="AC28" s="91"/>
      <c r="AD28" s="95"/>
      <c r="AE28" s="91"/>
      <c r="AF28" s="64"/>
      <c r="AG28" s="67"/>
      <c r="AI28" s="98"/>
      <c r="AJ28" s="104"/>
      <c r="AK28" s="95"/>
      <c r="AL28" s="100"/>
      <c r="AM28" s="79"/>
      <c r="AN28" s="28">
        <v>0.54166666666666663</v>
      </c>
      <c r="AO28" s="16" t="s">
        <v>71</v>
      </c>
      <c r="AP28" s="11">
        <v>0.66666666666666663</v>
      </c>
      <c r="AQ28" s="10">
        <v>0.54166666666666663</v>
      </c>
      <c r="AR28" s="16" t="s">
        <v>71</v>
      </c>
      <c r="AS28" s="11">
        <v>0.66666666666666663</v>
      </c>
      <c r="AT28" s="10">
        <v>0.54166666666666663</v>
      </c>
      <c r="AU28" s="16" t="s">
        <v>71</v>
      </c>
      <c r="AV28" s="11">
        <v>0.66666666666666663</v>
      </c>
      <c r="AW28" s="10">
        <v>0.54166666666666663</v>
      </c>
      <c r="AX28" s="16" t="s">
        <v>71</v>
      </c>
      <c r="AY28" s="11">
        <v>0.66666666666666663</v>
      </c>
      <c r="AZ28" s="10">
        <v>0.54166666666666663</v>
      </c>
      <c r="BA28" s="16" t="s">
        <v>71</v>
      </c>
      <c r="BB28" s="11">
        <v>0.66666666666666663</v>
      </c>
      <c r="BC28" s="10">
        <v>0.54166666666666663</v>
      </c>
      <c r="BD28" s="16" t="s">
        <v>71</v>
      </c>
      <c r="BE28" s="11">
        <v>0.66666666666666663</v>
      </c>
      <c r="BF28" s="10">
        <v>0.54166666666666663</v>
      </c>
      <c r="BG28" s="16" t="s">
        <v>71</v>
      </c>
      <c r="BH28" s="11">
        <v>0.66666666666666663</v>
      </c>
      <c r="BI28" s="95"/>
      <c r="BJ28" s="91"/>
      <c r="BK28" s="95"/>
      <c r="BL28" s="91"/>
      <c r="BM28" s="64"/>
      <c r="BN28" s="67"/>
      <c r="BP28" s="50"/>
      <c r="BQ28" s="37"/>
      <c r="BR28" s="38"/>
      <c r="BS28" s="37"/>
      <c r="BT28" s="38"/>
      <c r="BU28" s="56"/>
      <c r="BV28" s="57"/>
      <c r="BW28" s="37"/>
      <c r="BX28" s="38"/>
      <c r="BY28" s="37"/>
      <c r="BZ28" s="38"/>
    </row>
    <row r="29" spans="2:78" x14ac:dyDescent="0.35">
      <c r="B29" s="98"/>
      <c r="C29" s="104"/>
      <c r="D29" s="95"/>
      <c r="E29" s="100"/>
      <c r="F29" s="79"/>
      <c r="G29" s="76">
        <f>(I28-G28)*24</f>
        <v>3</v>
      </c>
      <c r="H29" s="70"/>
      <c r="I29" s="71"/>
      <c r="J29" s="76">
        <f t="shared" ref="J29" si="47">(L28-J28)*24</f>
        <v>3</v>
      </c>
      <c r="K29" s="70"/>
      <c r="L29" s="71"/>
      <c r="M29" s="76">
        <f t="shared" ref="M29" si="48">(O28-M28)*24</f>
        <v>3</v>
      </c>
      <c r="N29" s="70"/>
      <c r="O29" s="71"/>
      <c r="P29" s="76">
        <f t="shared" ref="P29" si="49">(R28-P28)*24</f>
        <v>3</v>
      </c>
      <c r="Q29" s="70"/>
      <c r="R29" s="71"/>
      <c r="S29" s="76">
        <f t="shared" ref="S29" si="50">(U28-S28)*24</f>
        <v>3</v>
      </c>
      <c r="T29" s="70"/>
      <c r="U29" s="71"/>
      <c r="V29" s="76">
        <f t="shared" ref="V29" si="51">(X28-V28)*24</f>
        <v>3</v>
      </c>
      <c r="W29" s="70"/>
      <c r="X29" s="71"/>
      <c r="Y29" s="76">
        <f t="shared" ref="Y29" si="52">(AA28-Y28)*24</f>
        <v>3</v>
      </c>
      <c r="Z29" s="70"/>
      <c r="AA29" s="71"/>
      <c r="AB29" s="95"/>
      <c r="AC29" s="91"/>
      <c r="AD29" s="95"/>
      <c r="AE29" s="91"/>
      <c r="AF29" s="64"/>
      <c r="AG29" s="67"/>
      <c r="AI29" s="98"/>
      <c r="AJ29" s="104"/>
      <c r="AK29" s="95"/>
      <c r="AL29" s="100"/>
      <c r="AM29" s="79"/>
      <c r="AN29" s="70">
        <f>(AP28-AN28)*24</f>
        <v>3</v>
      </c>
      <c r="AO29" s="70"/>
      <c r="AP29" s="71"/>
      <c r="AQ29" s="76">
        <f t="shared" ref="AQ29" si="53">(AS28-AQ28)*24</f>
        <v>3</v>
      </c>
      <c r="AR29" s="70"/>
      <c r="AS29" s="71"/>
      <c r="AT29" s="76">
        <f t="shared" ref="AT29" si="54">(AV28-AT28)*24</f>
        <v>3</v>
      </c>
      <c r="AU29" s="70"/>
      <c r="AV29" s="71"/>
      <c r="AW29" s="76">
        <f t="shared" ref="AW29" si="55">(AY28-AW28)*24</f>
        <v>3</v>
      </c>
      <c r="AX29" s="70"/>
      <c r="AY29" s="71"/>
      <c r="AZ29" s="76">
        <f t="shared" ref="AZ29" si="56">(BB28-AZ28)*24</f>
        <v>3</v>
      </c>
      <c r="BA29" s="70"/>
      <c r="BB29" s="71"/>
      <c r="BC29" s="76">
        <f t="shared" ref="BC29" si="57">(BE28-BC28)*24</f>
        <v>3</v>
      </c>
      <c r="BD29" s="70"/>
      <c r="BE29" s="71"/>
      <c r="BF29" s="76">
        <f t="shared" ref="BF29" si="58">(BH28-BF28)*24</f>
        <v>3</v>
      </c>
      <c r="BG29" s="70"/>
      <c r="BH29" s="71"/>
      <c r="BI29" s="95"/>
      <c r="BJ29" s="91"/>
      <c r="BK29" s="95"/>
      <c r="BL29" s="91"/>
      <c r="BM29" s="64"/>
      <c r="BN29" s="67"/>
      <c r="BP29" s="50"/>
      <c r="BQ29" s="37"/>
      <c r="BR29" s="38"/>
      <c r="BS29" s="37"/>
      <c r="BT29" s="38"/>
      <c r="BU29" s="56"/>
      <c r="BV29" s="57"/>
      <c r="BW29" s="37"/>
      <c r="BX29" s="38"/>
      <c r="BY29" s="37"/>
      <c r="BZ29" s="38"/>
    </row>
    <row r="30" spans="2:78" ht="15" thickBot="1" x14ac:dyDescent="0.4">
      <c r="B30" s="98"/>
      <c r="C30" s="104"/>
      <c r="D30" s="95"/>
      <c r="E30" s="100"/>
      <c r="F30" s="79"/>
      <c r="G30" s="78"/>
      <c r="H30" s="74"/>
      <c r="I30" s="75"/>
      <c r="J30" s="78"/>
      <c r="K30" s="74"/>
      <c r="L30" s="75"/>
      <c r="M30" s="78"/>
      <c r="N30" s="74"/>
      <c r="O30" s="75"/>
      <c r="P30" s="78"/>
      <c r="Q30" s="74"/>
      <c r="R30" s="75"/>
      <c r="S30" s="78"/>
      <c r="T30" s="74"/>
      <c r="U30" s="75"/>
      <c r="V30" s="78"/>
      <c r="W30" s="74"/>
      <c r="X30" s="75"/>
      <c r="Y30" s="78"/>
      <c r="Z30" s="74"/>
      <c r="AA30" s="75"/>
      <c r="AB30" s="95"/>
      <c r="AC30" s="91"/>
      <c r="AD30" s="95"/>
      <c r="AE30" s="91"/>
      <c r="AF30" s="64"/>
      <c r="AG30" s="67"/>
      <c r="AI30" s="98"/>
      <c r="AJ30" s="104"/>
      <c r="AK30" s="95"/>
      <c r="AL30" s="100"/>
      <c r="AM30" s="79"/>
      <c r="AN30" s="74"/>
      <c r="AO30" s="74"/>
      <c r="AP30" s="75"/>
      <c r="AQ30" s="78"/>
      <c r="AR30" s="74"/>
      <c r="AS30" s="75"/>
      <c r="AT30" s="78"/>
      <c r="AU30" s="74"/>
      <c r="AV30" s="75"/>
      <c r="AW30" s="78"/>
      <c r="AX30" s="74"/>
      <c r="AY30" s="75"/>
      <c r="AZ30" s="78"/>
      <c r="BA30" s="74"/>
      <c r="BB30" s="75"/>
      <c r="BC30" s="78"/>
      <c r="BD30" s="74"/>
      <c r="BE30" s="75"/>
      <c r="BF30" s="78"/>
      <c r="BG30" s="74"/>
      <c r="BH30" s="75"/>
      <c r="BI30" s="95"/>
      <c r="BJ30" s="91"/>
      <c r="BK30" s="95"/>
      <c r="BL30" s="91"/>
      <c r="BM30" s="64"/>
      <c r="BN30" s="67"/>
      <c r="BP30" s="50"/>
      <c r="BQ30" s="37"/>
      <c r="BR30" s="38"/>
      <c r="BS30" s="37"/>
      <c r="BT30" s="38"/>
      <c r="BU30" s="56"/>
      <c r="BV30" s="57"/>
      <c r="BW30" s="37"/>
      <c r="BX30" s="38"/>
      <c r="BY30" s="37"/>
      <c r="BZ30" s="38"/>
    </row>
    <row r="31" spans="2:78" x14ac:dyDescent="0.35">
      <c r="B31" s="98"/>
      <c r="C31" s="104"/>
      <c r="D31" s="95"/>
      <c r="E31" s="100"/>
      <c r="F31" s="79"/>
      <c r="G31" s="76" t="s">
        <v>84</v>
      </c>
      <c r="H31" s="70"/>
      <c r="I31" s="71"/>
      <c r="J31" s="76" t="s">
        <v>84</v>
      </c>
      <c r="K31" s="70"/>
      <c r="L31" s="71"/>
      <c r="M31" s="76" t="s">
        <v>84</v>
      </c>
      <c r="N31" s="70"/>
      <c r="O31" s="71"/>
      <c r="P31" s="76" t="s">
        <v>84</v>
      </c>
      <c r="Q31" s="70"/>
      <c r="R31" s="71"/>
      <c r="S31" s="76" t="s">
        <v>84</v>
      </c>
      <c r="T31" s="70"/>
      <c r="U31" s="71"/>
      <c r="V31" s="76" t="s">
        <v>84</v>
      </c>
      <c r="W31" s="70"/>
      <c r="X31" s="71"/>
      <c r="Y31" s="76" t="s">
        <v>84</v>
      </c>
      <c r="Z31" s="70"/>
      <c r="AA31" s="71"/>
      <c r="AB31" s="95"/>
      <c r="AC31" s="91"/>
      <c r="AD31" s="95"/>
      <c r="AE31" s="91"/>
      <c r="AF31" s="64"/>
      <c r="AG31" s="67"/>
      <c r="AI31" s="98"/>
      <c r="AJ31" s="104"/>
      <c r="AK31" s="95"/>
      <c r="AL31" s="100"/>
      <c r="AM31" s="79"/>
      <c r="AN31" s="70" t="s">
        <v>84</v>
      </c>
      <c r="AO31" s="70"/>
      <c r="AP31" s="71"/>
      <c r="AQ31" s="76" t="s">
        <v>84</v>
      </c>
      <c r="AR31" s="70"/>
      <c r="AS31" s="71"/>
      <c r="AT31" s="76" t="s">
        <v>84</v>
      </c>
      <c r="AU31" s="70"/>
      <c r="AV31" s="71"/>
      <c r="AW31" s="76" t="s">
        <v>84</v>
      </c>
      <c r="AX31" s="70"/>
      <c r="AY31" s="71"/>
      <c r="AZ31" s="76" t="s">
        <v>84</v>
      </c>
      <c r="BA31" s="70"/>
      <c r="BB31" s="71"/>
      <c r="BC31" s="76" t="s">
        <v>84</v>
      </c>
      <c r="BD31" s="70"/>
      <c r="BE31" s="71"/>
      <c r="BF31" s="76" t="s">
        <v>84</v>
      </c>
      <c r="BG31" s="70"/>
      <c r="BH31" s="71"/>
      <c r="BI31" s="95"/>
      <c r="BJ31" s="91"/>
      <c r="BK31" s="95"/>
      <c r="BL31" s="91"/>
      <c r="BM31" s="64"/>
      <c r="BN31" s="67"/>
      <c r="BP31" s="50"/>
      <c r="BQ31" s="37"/>
      <c r="BR31" s="38"/>
      <c r="BS31" s="37"/>
      <c r="BT31" s="38"/>
      <c r="BU31" s="56"/>
      <c r="BV31" s="57"/>
      <c r="BW31" s="37"/>
      <c r="BX31" s="38"/>
      <c r="BY31" s="37"/>
      <c r="BZ31" s="38"/>
    </row>
    <row r="32" spans="2:78" x14ac:dyDescent="0.35">
      <c r="B32" s="98"/>
      <c r="C32" s="104"/>
      <c r="D32" s="95"/>
      <c r="E32" s="100"/>
      <c r="F32" s="79"/>
      <c r="G32" s="77">
        <f ca="1">RANDBETWEEN(100,1000)</f>
        <v>596</v>
      </c>
      <c r="H32" s="72"/>
      <c r="I32" s="73"/>
      <c r="J32" s="77">
        <f ca="1">RANDBETWEEN(100,1000)</f>
        <v>157</v>
      </c>
      <c r="K32" s="72"/>
      <c r="L32" s="73"/>
      <c r="M32" s="77">
        <f ca="1">RANDBETWEEN(100,1000)</f>
        <v>944</v>
      </c>
      <c r="N32" s="72"/>
      <c r="O32" s="73"/>
      <c r="P32" s="77">
        <f ca="1">RANDBETWEEN(100,1000)</f>
        <v>305</v>
      </c>
      <c r="Q32" s="72"/>
      <c r="R32" s="73"/>
      <c r="S32" s="77">
        <f ca="1">RANDBETWEEN(100,1000)</f>
        <v>239</v>
      </c>
      <c r="T32" s="72"/>
      <c r="U32" s="73"/>
      <c r="V32" s="77">
        <f ca="1">RANDBETWEEN(100,1000)</f>
        <v>310</v>
      </c>
      <c r="W32" s="72"/>
      <c r="X32" s="73"/>
      <c r="Y32" s="77">
        <f ca="1">RANDBETWEEN(100,1000)</f>
        <v>610</v>
      </c>
      <c r="Z32" s="72"/>
      <c r="AA32" s="73"/>
      <c r="AB32" s="95"/>
      <c r="AC32" s="91"/>
      <c r="AD32" s="95"/>
      <c r="AE32" s="91"/>
      <c r="AF32" s="64"/>
      <c r="AG32" s="67"/>
      <c r="AI32" s="98"/>
      <c r="AJ32" s="104"/>
      <c r="AK32" s="95"/>
      <c r="AL32" s="100"/>
      <c r="AM32" s="79"/>
      <c r="AN32" s="72">
        <f ca="1">RANDBETWEEN(100,1000)</f>
        <v>129</v>
      </c>
      <c r="AO32" s="72"/>
      <c r="AP32" s="73"/>
      <c r="AQ32" s="77">
        <f ca="1">RANDBETWEEN(100,1000)</f>
        <v>152</v>
      </c>
      <c r="AR32" s="72"/>
      <c r="AS32" s="73"/>
      <c r="AT32" s="77">
        <f ca="1">RANDBETWEEN(100,1000)</f>
        <v>649</v>
      </c>
      <c r="AU32" s="72"/>
      <c r="AV32" s="73"/>
      <c r="AW32" s="77">
        <f ca="1">RANDBETWEEN(100,1000)</f>
        <v>609</v>
      </c>
      <c r="AX32" s="72"/>
      <c r="AY32" s="73"/>
      <c r="AZ32" s="77">
        <f ca="1">RANDBETWEEN(100,1000)</f>
        <v>242</v>
      </c>
      <c r="BA32" s="72"/>
      <c r="BB32" s="73"/>
      <c r="BC32" s="77">
        <f ca="1">RANDBETWEEN(100,1000)</f>
        <v>663</v>
      </c>
      <c r="BD32" s="72"/>
      <c r="BE32" s="73"/>
      <c r="BF32" s="77">
        <f ca="1">RANDBETWEEN(100,1000)</f>
        <v>690</v>
      </c>
      <c r="BG32" s="72"/>
      <c r="BH32" s="73"/>
      <c r="BI32" s="95"/>
      <c r="BJ32" s="91"/>
      <c r="BK32" s="95"/>
      <c r="BL32" s="91"/>
      <c r="BM32" s="64"/>
      <c r="BN32" s="67"/>
      <c r="BP32" s="50"/>
      <c r="BQ32" s="37"/>
      <c r="BR32" s="38"/>
      <c r="BS32" s="37"/>
      <c r="BT32" s="38"/>
      <c r="BU32" s="56"/>
      <c r="BV32" s="57"/>
      <c r="BW32" s="37"/>
      <c r="BX32" s="38"/>
      <c r="BY32" s="37"/>
      <c r="BZ32" s="38"/>
    </row>
    <row r="33" spans="2:78" x14ac:dyDescent="0.35">
      <c r="B33" s="98"/>
      <c r="C33" s="104"/>
      <c r="D33" s="95"/>
      <c r="E33" s="100"/>
      <c r="F33" s="79"/>
      <c r="G33" s="77"/>
      <c r="H33" s="72"/>
      <c r="I33" s="73"/>
      <c r="J33" s="77"/>
      <c r="K33" s="72"/>
      <c r="L33" s="73"/>
      <c r="M33" s="77"/>
      <c r="N33" s="72"/>
      <c r="O33" s="73"/>
      <c r="P33" s="77"/>
      <c r="Q33" s="72"/>
      <c r="R33" s="73"/>
      <c r="S33" s="77"/>
      <c r="T33" s="72"/>
      <c r="U33" s="73"/>
      <c r="V33" s="77"/>
      <c r="W33" s="72"/>
      <c r="X33" s="73"/>
      <c r="Y33" s="77"/>
      <c r="Z33" s="72"/>
      <c r="AA33" s="73"/>
      <c r="AB33" s="95"/>
      <c r="AC33" s="91"/>
      <c r="AD33" s="95"/>
      <c r="AE33" s="91"/>
      <c r="AF33" s="64"/>
      <c r="AG33" s="67"/>
      <c r="AI33" s="98"/>
      <c r="AJ33" s="104"/>
      <c r="AK33" s="95"/>
      <c r="AL33" s="100"/>
      <c r="AM33" s="79"/>
      <c r="AN33" s="72"/>
      <c r="AO33" s="72"/>
      <c r="AP33" s="73"/>
      <c r="AQ33" s="77"/>
      <c r="AR33" s="72"/>
      <c r="AS33" s="73"/>
      <c r="AT33" s="77"/>
      <c r="AU33" s="72"/>
      <c r="AV33" s="73"/>
      <c r="AW33" s="77"/>
      <c r="AX33" s="72"/>
      <c r="AY33" s="73"/>
      <c r="AZ33" s="77"/>
      <c r="BA33" s="72"/>
      <c r="BB33" s="73"/>
      <c r="BC33" s="77"/>
      <c r="BD33" s="72"/>
      <c r="BE33" s="73"/>
      <c r="BF33" s="77"/>
      <c r="BG33" s="72"/>
      <c r="BH33" s="73"/>
      <c r="BI33" s="95"/>
      <c r="BJ33" s="91"/>
      <c r="BK33" s="95"/>
      <c r="BL33" s="91"/>
      <c r="BM33" s="64"/>
      <c r="BN33" s="67"/>
      <c r="BP33" s="50"/>
      <c r="BQ33" s="37"/>
      <c r="BR33" s="38"/>
      <c r="BS33" s="37"/>
      <c r="BT33" s="38"/>
      <c r="BU33" s="56"/>
      <c r="BV33" s="57"/>
      <c r="BW33" s="37"/>
      <c r="BX33" s="38"/>
      <c r="BY33" s="37"/>
      <c r="BZ33" s="38"/>
    </row>
    <row r="34" spans="2:78" ht="15" thickBot="1" x14ac:dyDescent="0.4">
      <c r="B34" s="98"/>
      <c r="C34" s="104"/>
      <c r="D34" s="95"/>
      <c r="E34" s="100"/>
      <c r="F34" s="79"/>
      <c r="G34" s="78" t="s">
        <v>57</v>
      </c>
      <c r="H34" s="74"/>
      <c r="I34" s="75"/>
      <c r="J34" s="78" t="s">
        <v>57</v>
      </c>
      <c r="K34" s="74"/>
      <c r="L34" s="75"/>
      <c r="M34" s="78" t="s">
        <v>57</v>
      </c>
      <c r="N34" s="74"/>
      <c r="O34" s="75"/>
      <c r="P34" s="78" t="s">
        <v>57</v>
      </c>
      <c r="Q34" s="74"/>
      <c r="R34" s="75"/>
      <c r="S34" s="78" t="s">
        <v>57</v>
      </c>
      <c r="T34" s="74"/>
      <c r="U34" s="75"/>
      <c r="V34" s="78" t="s">
        <v>57</v>
      </c>
      <c r="W34" s="74"/>
      <c r="X34" s="75"/>
      <c r="Y34" s="78" t="s">
        <v>57</v>
      </c>
      <c r="Z34" s="74"/>
      <c r="AA34" s="75"/>
      <c r="AB34" s="95"/>
      <c r="AC34" s="91"/>
      <c r="AD34" s="95"/>
      <c r="AE34" s="91"/>
      <c r="AF34" s="64"/>
      <c r="AG34" s="67"/>
      <c r="AI34" s="98"/>
      <c r="AJ34" s="104"/>
      <c r="AK34" s="95"/>
      <c r="AL34" s="100"/>
      <c r="AM34" s="79"/>
      <c r="AN34" s="74" t="s">
        <v>57</v>
      </c>
      <c r="AO34" s="74"/>
      <c r="AP34" s="75"/>
      <c r="AQ34" s="78" t="s">
        <v>57</v>
      </c>
      <c r="AR34" s="74"/>
      <c r="AS34" s="75"/>
      <c r="AT34" s="78" t="s">
        <v>57</v>
      </c>
      <c r="AU34" s="74"/>
      <c r="AV34" s="75"/>
      <c r="AW34" s="78" t="s">
        <v>57</v>
      </c>
      <c r="AX34" s="74"/>
      <c r="AY34" s="75"/>
      <c r="AZ34" s="78" t="s">
        <v>57</v>
      </c>
      <c r="BA34" s="74"/>
      <c r="BB34" s="75"/>
      <c r="BC34" s="78" t="s">
        <v>57</v>
      </c>
      <c r="BD34" s="74"/>
      <c r="BE34" s="75"/>
      <c r="BF34" s="78" t="s">
        <v>57</v>
      </c>
      <c r="BG34" s="74"/>
      <c r="BH34" s="75"/>
      <c r="BI34" s="95"/>
      <c r="BJ34" s="91"/>
      <c r="BK34" s="95"/>
      <c r="BL34" s="91"/>
      <c r="BM34" s="64"/>
      <c r="BN34" s="67"/>
      <c r="BP34" s="50"/>
      <c r="BQ34" s="37"/>
      <c r="BR34" s="38"/>
      <c r="BS34" s="37"/>
      <c r="BT34" s="38"/>
      <c r="BU34" s="56"/>
      <c r="BV34" s="57"/>
      <c r="BW34" s="37"/>
      <c r="BX34" s="38"/>
      <c r="BY34" s="37"/>
      <c r="BZ34" s="38"/>
    </row>
    <row r="35" spans="2:78" x14ac:dyDescent="0.35">
      <c r="B35" s="98"/>
      <c r="C35" s="104"/>
      <c r="D35" s="95"/>
      <c r="E35" s="100"/>
      <c r="F35" s="79"/>
      <c r="G35" s="41">
        <f ca="1">G32*$F$24</f>
        <v>119.2</v>
      </c>
      <c r="H35" s="42"/>
      <c r="I35" s="47"/>
      <c r="J35" s="41">
        <f ca="1">J32*$F$24</f>
        <v>31.400000000000002</v>
      </c>
      <c r="K35" s="42"/>
      <c r="L35" s="47"/>
      <c r="M35" s="41">
        <f ca="1">M32*$F$24</f>
        <v>188.8</v>
      </c>
      <c r="N35" s="42"/>
      <c r="O35" s="47"/>
      <c r="P35" s="41">
        <f ca="1">P32*$F$24</f>
        <v>61</v>
      </c>
      <c r="Q35" s="42"/>
      <c r="R35" s="47"/>
      <c r="S35" s="41">
        <f ca="1">S32*$F$24</f>
        <v>47.800000000000004</v>
      </c>
      <c r="T35" s="42"/>
      <c r="U35" s="47"/>
      <c r="V35" s="41">
        <f ca="1">V32*$F$24</f>
        <v>62</v>
      </c>
      <c r="W35" s="42"/>
      <c r="X35" s="47"/>
      <c r="Y35" s="41">
        <f ca="1">Y32*$F$24</f>
        <v>122</v>
      </c>
      <c r="Z35" s="42"/>
      <c r="AA35" s="47"/>
      <c r="AB35" s="95"/>
      <c r="AC35" s="91"/>
      <c r="AD35" s="95"/>
      <c r="AE35" s="91"/>
      <c r="AF35" s="64"/>
      <c r="AG35" s="67"/>
      <c r="AI35" s="98"/>
      <c r="AJ35" s="104"/>
      <c r="AK35" s="95"/>
      <c r="AL35" s="100"/>
      <c r="AM35" s="79"/>
      <c r="AN35" s="93">
        <f ca="1">AN32*$AM$24</f>
        <v>25.8</v>
      </c>
      <c r="AO35" s="42"/>
      <c r="AP35" s="47"/>
      <c r="AQ35" s="93">
        <f t="shared" ref="AQ35" ca="1" si="59">AQ32*$AM$24</f>
        <v>30.400000000000002</v>
      </c>
      <c r="AR35" s="42"/>
      <c r="AS35" s="47"/>
      <c r="AT35" s="93">
        <f t="shared" ref="AT35" ca="1" si="60">AT32*$AM$24</f>
        <v>129.80000000000001</v>
      </c>
      <c r="AU35" s="42"/>
      <c r="AV35" s="47"/>
      <c r="AW35" s="93">
        <f t="shared" ref="AW35" ca="1" si="61">AW32*$AM$24</f>
        <v>121.80000000000001</v>
      </c>
      <c r="AX35" s="42"/>
      <c r="AY35" s="47"/>
      <c r="AZ35" s="93">
        <f t="shared" ref="AZ35" ca="1" si="62">AZ32*$AM$24</f>
        <v>48.400000000000006</v>
      </c>
      <c r="BA35" s="42"/>
      <c r="BB35" s="47"/>
      <c r="BC35" s="93">
        <f t="shared" ref="BC35" ca="1" si="63">BC32*$AM$24</f>
        <v>132.6</v>
      </c>
      <c r="BD35" s="42"/>
      <c r="BE35" s="47"/>
      <c r="BF35" s="93">
        <f t="shared" ref="BF35" ca="1" si="64">BF32*$AM$24</f>
        <v>138</v>
      </c>
      <c r="BG35" s="42"/>
      <c r="BH35" s="47"/>
      <c r="BI35" s="95"/>
      <c r="BJ35" s="91"/>
      <c r="BK35" s="95"/>
      <c r="BL35" s="91"/>
      <c r="BM35" s="64"/>
      <c r="BN35" s="67"/>
      <c r="BP35" s="50"/>
      <c r="BQ35" s="37"/>
      <c r="BR35" s="38"/>
      <c r="BS35" s="37"/>
      <c r="BT35" s="38"/>
      <c r="BU35" s="56"/>
      <c r="BV35" s="57"/>
      <c r="BW35" s="37"/>
      <c r="BX35" s="38"/>
      <c r="BY35" s="37"/>
      <c r="BZ35" s="38"/>
    </row>
    <row r="36" spans="2:78" ht="15" thickBot="1" x14ac:dyDescent="0.4">
      <c r="B36" s="106"/>
      <c r="C36" s="81"/>
      <c r="D36" s="86"/>
      <c r="E36" s="105"/>
      <c r="F36" s="82"/>
      <c r="G36" s="60"/>
      <c r="H36" s="61"/>
      <c r="I36" s="62"/>
      <c r="J36" s="60"/>
      <c r="K36" s="61"/>
      <c r="L36" s="62"/>
      <c r="M36" s="60"/>
      <c r="N36" s="61"/>
      <c r="O36" s="62"/>
      <c r="P36" s="60"/>
      <c r="Q36" s="61"/>
      <c r="R36" s="62"/>
      <c r="S36" s="60"/>
      <c r="T36" s="61"/>
      <c r="U36" s="62"/>
      <c r="V36" s="60"/>
      <c r="W36" s="61"/>
      <c r="X36" s="62"/>
      <c r="Y36" s="60"/>
      <c r="Z36" s="61"/>
      <c r="AA36" s="62"/>
      <c r="AB36" s="86"/>
      <c r="AC36" s="88"/>
      <c r="AD36" s="86"/>
      <c r="AE36" s="88"/>
      <c r="AF36" s="65"/>
      <c r="AG36" s="68"/>
      <c r="AI36" s="106"/>
      <c r="AJ36" s="81"/>
      <c r="AK36" s="86"/>
      <c r="AL36" s="105"/>
      <c r="AM36" s="82"/>
      <c r="AN36" s="61"/>
      <c r="AO36" s="61"/>
      <c r="AP36" s="62"/>
      <c r="AQ36" s="61"/>
      <c r="AR36" s="61"/>
      <c r="AS36" s="62"/>
      <c r="AT36" s="61"/>
      <c r="AU36" s="61"/>
      <c r="AV36" s="62"/>
      <c r="AW36" s="61"/>
      <c r="AX36" s="61"/>
      <c r="AY36" s="62"/>
      <c r="AZ36" s="61"/>
      <c r="BA36" s="61"/>
      <c r="BB36" s="62"/>
      <c r="BC36" s="61"/>
      <c r="BD36" s="61"/>
      <c r="BE36" s="62"/>
      <c r="BF36" s="61"/>
      <c r="BG36" s="61"/>
      <c r="BH36" s="62"/>
      <c r="BI36" s="86"/>
      <c r="BJ36" s="88"/>
      <c r="BK36" s="86"/>
      <c r="BL36" s="88"/>
      <c r="BM36" s="65"/>
      <c r="BN36" s="68"/>
      <c r="BP36" s="51"/>
      <c r="BQ36" s="39"/>
      <c r="BR36" s="40"/>
      <c r="BS36" s="39"/>
      <c r="BT36" s="40"/>
      <c r="BU36" s="58"/>
      <c r="BV36" s="59"/>
      <c r="BW36" s="39"/>
      <c r="BX36" s="40"/>
      <c r="BY36" s="39"/>
      <c r="BZ36" s="40"/>
    </row>
    <row r="37" spans="2:78" x14ac:dyDescent="0.35">
      <c r="B37" s="102" t="s">
        <v>67</v>
      </c>
      <c r="C37" s="80"/>
      <c r="D37" s="80" t="s">
        <v>68</v>
      </c>
      <c r="E37" s="80" t="s">
        <v>69</v>
      </c>
      <c r="F37" s="80" t="s">
        <v>57</v>
      </c>
      <c r="G37" s="92" t="s">
        <v>70</v>
      </c>
      <c r="H37" s="84"/>
      <c r="I37" s="85"/>
      <c r="J37" s="92" t="s">
        <v>72</v>
      </c>
      <c r="K37" s="84"/>
      <c r="L37" s="85"/>
      <c r="M37" s="92" t="s">
        <v>73</v>
      </c>
      <c r="N37" s="84"/>
      <c r="O37" s="85"/>
      <c r="P37" s="92" t="s">
        <v>77</v>
      </c>
      <c r="Q37" s="84"/>
      <c r="R37" s="85"/>
      <c r="S37" s="92" t="s">
        <v>74</v>
      </c>
      <c r="T37" s="84"/>
      <c r="U37" s="85"/>
      <c r="V37" s="92" t="s">
        <v>75</v>
      </c>
      <c r="W37" s="84"/>
      <c r="X37" s="85"/>
      <c r="Y37" s="92" t="s">
        <v>76</v>
      </c>
      <c r="Z37" s="84"/>
      <c r="AA37" s="85"/>
      <c r="AB37" s="95" t="s">
        <v>78</v>
      </c>
      <c r="AC37" s="101"/>
      <c r="AD37" s="92" t="s">
        <v>79</v>
      </c>
      <c r="AE37" s="85"/>
      <c r="AF37" s="69" t="s">
        <v>85</v>
      </c>
      <c r="AG37" s="69" t="s">
        <v>86</v>
      </c>
      <c r="AI37" s="102" t="s">
        <v>67</v>
      </c>
      <c r="AJ37" s="80"/>
      <c r="AK37" s="80" t="s">
        <v>68</v>
      </c>
      <c r="AL37" s="80" t="s">
        <v>69</v>
      </c>
      <c r="AM37" s="80" t="s">
        <v>57</v>
      </c>
      <c r="AN37" s="84" t="s">
        <v>70</v>
      </c>
      <c r="AO37" s="84"/>
      <c r="AP37" s="85"/>
      <c r="AQ37" s="92" t="s">
        <v>72</v>
      </c>
      <c r="AR37" s="84"/>
      <c r="AS37" s="85"/>
      <c r="AT37" s="92" t="s">
        <v>73</v>
      </c>
      <c r="AU37" s="84"/>
      <c r="AV37" s="85"/>
      <c r="AW37" s="92" t="s">
        <v>77</v>
      </c>
      <c r="AX37" s="84"/>
      <c r="AY37" s="85"/>
      <c r="AZ37" s="92" t="s">
        <v>74</v>
      </c>
      <c r="BA37" s="84"/>
      <c r="BB37" s="85"/>
      <c r="BC37" s="92" t="s">
        <v>75</v>
      </c>
      <c r="BD37" s="84"/>
      <c r="BE37" s="85"/>
      <c r="BF37" s="92" t="s">
        <v>76</v>
      </c>
      <c r="BG37" s="84"/>
      <c r="BH37" s="85"/>
      <c r="BI37" s="95" t="s">
        <v>78</v>
      </c>
      <c r="BJ37" s="101"/>
      <c r="BK37" s="92" t="s">
        <v>79</v>
      </c>
      <c r="BL37" s="85"/>
      <c r="BM37" s="69" t="s">
        <v>85</v>
      </c>
      <c r="BN37" s="69" t="s">
        <v>86</v>
      </c>
      <c r="BQ37" s="41" t="s">
        <v>88</v>
      </c>
      <c r="BR37" s="42"/>
      <c r="BS37" s="42" t="s">
        <v>89</v>
      </c>
      <c r="BT37" s="42"/>
      <c r="BU37" s="42" t="s">
        <v>90</v>
      </c>
      <c r="BV37" s="42"/>
      <c r="BW37" s="45" t="s">
        <v>92</v>
      </c>
      <c r="BX37" s="45"/>
      <c r="BY37" s="42" t="s">
        <v>91</v>
      </c>
      <c r="BZ37" s="47"/>
    </row>
    <row r="38" spans="2:78" ht="15" thickBot="1" x14ac:dyDescent="0.4">
      <c r="B38" s="103"/>
      <c r="C38" s="104"/>
      <c r="D38" s="81"/>
      <c r="E38" s="81"/>
      <c r="F38" s="81"/>
      <c r="G38" s="86"/>
      <c r="H38" s="87"/>
      <c r="I38" s="88"/>
      <c r="J38" s="86"/>
      <c r="K38" s="87"/>
      <c r="L38" s="88"/>
      <c r="M38" s="86"/>
      <c r="N38" s="87"/>
      <c r="O38" s="88"/>
      <c r="P38" s="86"/>
      <c r="Q38" s="87"/>
      <c r="R38" s="88"/>
      <c r="S38" s="86"/>
      <c r="T38" s="87"/>
      <c r="U38" s="88"/>
      <c r="V38" s="86"/>
      <c r="W38" s="87"/>
      <c r="X38" s="88"/>
      <c r="Y38" s="86"/>
      <c r="Z38" s="87"/>
      <c r="AA38" s="88"/>
      <c r="AB38" s="86"/>
      <c r="AC38" s="87"/>
      <c r="AD38" s="86"/>
      <c r="AE38" s="88"/>
      <c r="AF38" s="68"/>
      <c r="AG38" s="67"/>
      <c r="AI38" s="103"/>
      <c r="AJ38" s="104"/>
      <c r="AK38" s="81"/>
      <c r="AL38" s="81"/>
      <c r="AM38" s="81"/>
      <c r="AN38" s="87"/>
      <c r="AO38" s="87"/>
      <c r="AP38" s="88"/>
      <c r="AQ38" s="86"/>
      <c r="AR38" s="87"/>
      <c r="AS38" s="88"/>
      <c r="AT38" s="86"/>
      <c r="AU38" s="87"/>
      <c r="AV38" s="88"/>
      <c r="AW38" s="86"/>
      <c r="AX38" s="87"/>
      <c r="AY38" s="88"/>
      <c r="AZ38" s="86"/>
      <c r="BA38" s="87"/>
      <c r="BB38" s="88"/>
      <c r="BC38" s="86"/>
      <c r="BD38" s="87"/>
      <c r="BE38" s="88"/>
      <c r="BF38" s="86"/>
      <c r="BG38" s="87"/>
      <c r="BH38" s="88"/>
      <c r="BI38" s="86"/>
      <c r="BJ38" s="87"/>
      <c r="BK38" s="86"/>
      <c r="BL38" s="88"/>
      <c r="BM38" s="68"/>
      <c r="BN38" s="67"/>
      <c r="BQ38" s="43"/>
      <c r="BR38" s="44"/>
      <c r="BS38" s="44"/>
      <c r="BT38" s="44"/>
      <c r="BU38" s="44"/>
      <c r="BV38" s="44"/>
      <c r="BW38" s="46"/>
      <c r="BX38" s="46"/>
      <c r="BY38" s="44"/>
      <c r="BZ38" s="48"/>
    </row>
    <row r="39" spans="2:78" ht="15" thickBot="1" x14ac:dyDescent="0.4">
      <c r="B39" s="4"/>
      <c r="C39" s="104"/>
      <c r="E39" s="5"/>
      <c r="F39" s="5"/>
      <c r="G39" s="17"/>
      <c r="H39" s="18"/>
      <c r="I39" s="19"/>
      <c r="J39" s="17"/>
      <c r="K39" s="18"/>
      <c r="L39" s="19"/>
      <c r="M39" s="17"/>
      <c r="N39" s="18"/>
      <c r="O39" s="19"/>
      <c r="P39" s="17"/>
      <c r="Q39" s="18"/>
      <c r="R39" s="19"/>
      <c r="S39" s="17"/>
      <c r="T39" s="18"/>
      <c r="U39" s="19"/>
      <c r="V39" s="17"/>
      <c r="W39" s="18"/>
      <c r="X39" s="19"/>
      <c r="Y39" s="17"/>
      <c r="Z39" s="18"/>
      <c r="AA39" s="19"/>
      <c r="AB39" s="96">
        <f>G42+J42+M42+P42+S42+V42+Y42+Y45+V45+S45+P45+M45+J45+G45</f>
        <v>49</v>
      </c>
      <c r="AC39" s="85"/>
      <c r="AD39" s="94">
        <f ca="1">AB39*E40</f>
        <v>833</v>
      </c>
      <c r="AE39" s="85"/>
      <c r="AF39" s="63">
        <f ca="1">Y51+V51+S51+P51+M51+J51+G51</f>
        <v>470.96000000000004</v>
      </c>
      <c r="AG39" s="66">
        <f ca="1">AD39+AF39</f>
        <v>1303.96</v>
      </c>
      <c r="AI39" s="4"/>
      <c r="AJ39" s="104"/>
      <c r="AL39" s="5"/>
      <c r="AM39" s="29"/>
      <c r="AN39" s="18"/>
      <c r="AO39" s="18"/>
      <c r="AP39" s="19"/>
      <c r="AQ39" s="17"/>
      <c r="AR39" s="18"/>
      <c r="AS39" s="19"/>
      <c r="AT39" s="17"/>
      <c r="AU39" s="18"/>
      <c r="AV39" s="19"/>
      <c r="AW39" s="17"/>
      <c r="AX39" s="18"/>
      <c r="AY39" s="19"/>
      <c r="AZ39" s="17"/>
      <c r="BA39" s="18"/>
      <c r="BB39" s="19"/>
      <c r="BC39" s="17"/>
      <c r="BD39" s="18"/>
      <c r="BE39" s="19"/>
      <c r="BF39" s="17"/>
      <c r="BG39" s="18"/>
      <c r="BH39" s="19"/>
      <c r="BI39" s="96">
        <f>AN42+AQ42+AT42+AW42+AZ42+BC42+BF42+BF45+BC45+AZ45+AW45+AT45+AQ45+AN45</f>
        <v>49</v>
      </c>
      <c r="BJ39" s="85"/>
      <c r="BK39" s="94">
        <f ca="1">BI39*AL40</f>
        <v>833</v>
      </c>
      <c r="BL39" s="85"/>
      <c r="BM39" s="63">
        <f ca="1">BF51+BC51+AZ51+AW51+AT51+AQ51+AN51</f>
        <v>689.6400000000001</v>
      </c>
      <c r="BN39" s="66">
        <f ca="1">BK39+BM39</f>
        <v>1522.64</v>
      </c>
      <c r="BP39" s="49">
        <f>B40</f>
        <v>3</v>
      </c>
      <c r="BQ39" s="52">
        <f>BI39+AB39</f>
        <v>98</v>
      </c>
      <c r="BR39" s="36"/>
      <c r="BS39" s="53">
        <f ca="1">BK39+AD39</f>
        <v>1666</v>
      </c>
      <c r="BT39" s="36"/>
      <c r="BU39" s="54">
        <f ca="1">BM39+AF39</f>
        <v>1160.6000000000001</v>
      </c>
      <c r="BV39" s="55"/>
      <c r="BW39" s="53">
        <f ca="1">BN39+AG39</f>
        <v>2826.6000000000004</v>
      </c>
      <c r="BX39" s="36"/>
      <c r="BY39" s="35">
        <f ca="1">SUM(AN48:BH49)+SUM(G48:AA49)</f>
        <v>8290</v>
      </c>
      <c r="BZ39" s="36"/>
    </row>
    <row r="40" spans="2:78" ht="15" thickBot="1" x14ac:dyDescent="0.4">
      <c r="B40" s="97">
        <v>3</v>
      </c>
      <c r="C40" s="104"/>
      <c r="D40" s="92" t="str">
        <f>_xlfn.XLOOKUP(B40,Sheet2!$A$2:$A$11,Sheet2!$B$2:$B$11)</f>
        <v>King Hill</v>
      </c>
      <c r="E40" s="99">
        <f ca="1">_xlfn.XLOOKUP(B40,Sheet2!$A$2:$A$11,Sheet2!$F$2:$F$11)</f>
        <v>17</v>
      </c>
      <c r="F40" s="79">
        <f ca="1">_xlfn.XLOOKUP(B40,Sheet2!$A$2:$A$11,Sheet2!$G$2:$G$11)</f>
        <v>0.14000000000000001</v>
      </c>
      <c r="G40" s="20"/>
      <c r="H40" s="14"/>
      <c r="I40" s="21"/>
      <c r="J40" s="20"/>
      <c r="K40" s="14"/>
      <c r="L40" s="21"/>
      <c r="M40" s="20"/>
      <c r="N40" s="14"/>
      <c r="O40" s="21"/>
      <c r="P40" s="20"/>
      <c r="Q40" s="14"/>
      <c r="R40" s="21"/>
      <c r="S40" s="20"/>
      <c r="T40" s="14"/>
      <c r="U40" s="21"/>
      <c r="V40" s="20"/>
      <c r="W40" s="14"/>
      <c r="X40" s="21"/>
      <c r="Y40" s="20"/>
      <c r="Z40" s="14"/>
      <c r="AA40" s="21"/>
      <c r="AB40" s="95"/>
      <c r="AC40" s="91"/>
      <c r="AD40" s="95"/>
      <c r="AE40" s="91"/>
      <c r="AF40" s="64"/>
      <c r="AG40" s="67"/>
      <c r="AI40" s="97">
        <f>B40</f>
        <v>3</v>
      </c>
      <c r="AJ40" s="104"/>
      <c r="AK40" s="92" t="str">
        <f>_xlfn.XLOOKUP(AI40,Sheet2!$A$2:$A$11,Sheet2!$B$2:$B$11)</f>
        <v>King Hill</v>
      </c>
      <c r="AL40" s="99">
        <f ca="1">_xlfn.XLOOKUP(AI40,Sheet2!$A$2:$A$11,Sheet2!$F$2:$F$11)</f>
        <v>17</v>
      </c>
      <c r="AM40" s="79">
        <f ca="1">_xlfn.XLOOKUP(B40,Sheet2!$A$2:$A$11,Sheet2!$G$2:$G$11)</f>
        <v>0.14000000000000001</v>
      </c>
      <c r="AN40" s="14"/>
      <c r="AO40" s="14"/>
      <c r="AP40" s="21"/>
      <c r="AQ40" s="20"/>
      <c r="AR40" s="14"/>
      <c r="AS40" s="21"/>
      <c r="AT40" s="20"/>
      <c r="AU40" s="14"/>
      <c r="AV40" s="21"/>
      <c r="AW40" s="20"/>
      <c r="AX40" s="14"/>
      <c r="AY40" s="21"/>
      <c r="AZ40" s="20"/>
      <c r="BA40" s="14"/>
      <c r="BB40" s="21"/>
      <c r="BC40" s="20"/>
      <c r="BD40" s="14"/>
      <c r="BE40" s="21"/>
      <c r="BF40" s="20"/>
      <c r="BG40" s="14"/>
      <c r="BH40" s="21"/>
      <c r="BI40" s="95"/>
      <c r="BJ40" s="91"/>
      <c r="BK40" s="95"/>
      <c r="BL40" s="91"/>
      <c r="BM40" s="64"/>
      <c r="BN40" s="67"/>
      <c r="BP40" s="50"/>
      <c r="BQ40" s="37"/>
      <c r="BR40" s="38"/>
      <c r="BS40" s="37"/>
      <c r="BT40" s="38"/>
      <c r="BU40" s="56"/>
      <c r="BV40" s="57"/>
      <c r="BW40" s="37"/>
      <c r="BX40" s="38"/>
      <c r="BY40" s="37"/>
      <c r="BZ40" s="38"/>
    </row>
    <row r="41" spans="2:78" ht="15" thickBot="1" x14ac:dyDescent="0.4">
      <c r="B41" s="98"/>
      <c r="C41" s="104"/>
      <c r="D41" s="95"/>
      <c r="E41" s="100"/>
      <c r="F41" s="79"/>
      <c r="G41" s="12">
        <v>0.33333333333333331</v>
      </c>
      <c r="H41" s="15" t="s">
        <v>71</v>
      </c>
      <c r="I41" s="13">
        <v>0.5</v>
      </c>
      <c r="J41" s="12">
        <v>0.33333333333333331</v>
      </c>
      <c r="K41" s="15" t="s">
        <v>71</v>
      </c>
      <c r="L41" s="13">
        <v>0.5</v>
      </c>
      <c r="M41" s="12">
        <v>0.33333333333333331</v>
      </c>
      <c r="N41" s="15" t="s">
        <v>71</v>
      </c>
      <c r="O41" s="13">
        <v>0.5</v>
      </c>
      <c r="P41" s="12">
        <v>0.33333333333333331</v>
      </c>
      <c r="Q41" s="15" t="s">
        <v>71</v>
      </c>
      <c r="R41" s="13">
        <v>0.5</v>
      </c>
      <c r="S41" s="12">
        <v>0.33333333333333331</v>
      </c>
      <c r="T41" s="15" t="s">
        <v>71</v>
      </c>
      <c r="U41" s="13">
        <v>0.5</v>
      </c>
      <c r="V41" s="12">
        <v>0.33333333333333331</v>
      </c>
      <c r="W41" s="15" t="s">
        <v>71</v>
      </c>
      <c r="X41" s="13">
        <v>0.5</v>
      </c>
      <c r="Y41" s="12">
        <v>0.33333333333333331</v>
      </c>
      <c r="Z41" s="15" t="s">
        <v>71</v>
      </c>
      <c r="AA41" s="13">
        <v>0.5</v>
      </c>
      <c r="AB41" s="95"/>
      <c r="AC41" s="91"/>
      <c r="AD41" s="95"/>
      <c r="AE41" s="91"/>
      <c r="AF41" s="64"/>
      <c r="AG41" s="67"/>
      <c r="AI41" s="98"/>
      <c r="AJ41" s="104"/>
      <c r="AK41" s="95"/>
      <c r="AL41" s="100"/>
      <c r="AM41" s="79"/>
      <c r="AN41" s="27">
        <v>0.33333333333333331</v>
      </c>
      <c r="AO41" s="15" t="s">
        <v>71</v>
      </c>
      <c r="AP41" s="13">
        <v>0.5</v>
      </c>
      <c r="AQ41" s="12">
        <v>0.33333333333333331</v>
      </c>
      <c r="AR41" s="15" t="s">
        <v>71</v>
      </c>
      <c r="AS41" s="13">
        <v>0.5</v>
      </c>
      <c r="AT41" s="12">
        <v>0.33333333333333331</v>
      </c>
      <c r="AU41" s="15" t="s">
        <v>71</v>
      </c>
      <c r="AV41" s="13">
        <v>0.5</v>
      </c>
      <c r="AW41" s="12">
        <v>0.33333333333333331</v>
      </c>
      <c r="AX41" s="15" t="s">
        <v>71</v>
      </c>
      <c r="AY41" s="13">
        <v>0.5</v>
      </c>
      <c r="AZ41" s="12">
        <v>0.33333333333333331</v>
      </c>
      <c r="BA41" s="15" t="s">
        <v>71</v>
      </c>
      <c r="BB41" s="13">
        <v>0.5</v>
      </c>
      <c r="BC41" s="12">
        <v>0.33333333333333331</v>
      </c>
      <c r="BD41" s="15" t="s">
        <v>71</v>
      </c>
      <c r="BE41" s="13">
        <v>0.5</v>
      </c>
      <c r="BF41" s="12">
        <v>0.33333333333333331</v>
      </c>
      <c r="BG41" s="15" t="s">
        <v>71</v>
      </c>
      <c r="BH41" s="13">
        <v>0.5</v>
      </c>
      <c r="BI41" s="95"/>
      <c r="BJ41" s="91"/>
      <c r="BK41" s="95"/>
      <c r="BL41" s="91"/>
      <c r="BM41" s="64"/>
      <c r="BN41" s="67"/>
      <c r="BP41" s="50"/>
      <c r="BQ41" s="37"/>
      <c r="BR41" s="38"/>
      <c r="BS41" s="37"/>
      <c r="BT41" s="38"/>
      <c r="BU41" s="56"/>
      <c r="BV41" s="57"/>
      <c r="BW41" s="37"/>
      <c r="BX41" s="38"/>
      <c r="BY41" s="37"/>
      <c r="BZ41" s="38"/>
    </row>
    <row r="42" spans="2:78" x14ac:dyDescent="0.35">
      <c r="B42" s="98"/>
      <c r="C42" s="104"/>
      <c r="D42" s="95"/>
      <c r="E42" s="100"/>
      <c r="F42" s="79"/>
      <c r="G42" s="76">
        <f>(I41-G41)*24</f>
        <v>4</v>
      </c>
      <c r="H42" s="70"/>
      <c r="I42" s="71"/>
      <c r="J42" s="76">
        <f t="shared" ref="J42" si="65">(L41-J41)*24</f>
        <v>4</v>
      </c>
      <c r="K42" s="70"/>
      <c r="L42" s="71"/>
      <c r="M42" s="76">
        <f>(O41-M41)*24</f>
        <v>4</v>
      </c>
      <c r="N42" s="70"/>
      <c r="O42" s="71"/>
      <c r="P42" s="76">
        <f t="shared" ref="P42" si="66">(R41-P41)*24</f>
        <v>4</v>
      </c>
      <c r="Q42" s="70"/>
      <c r="R42" s="71"/>
      <c r="S42" s="76">
        <f t="shared" ref="S42" si="67">(U41-S41)*24</f>
        <v>4</v>
      </c>
      <c r="T42" s="70"/>
      <c r="U42" s="71"/>
      <c r="V42" s="76">
        <f t="shared" ref="V42" si="68">(X41-V41)*24</f>
        <v>4</v>
      </c>
      <c r="W42" s="70"/>
      <c r="X42" s="71"/>
      <c r="Y42" s="76">
        <f t="shared" ref="Y42" si="69">(AA41-Y41)*24</f>
        <v>4</v>
      </c>
      <c r="Z42" s="70"/>
      <c r="AA42" s="71"/>
      <c r="AB42" s="95"/>
      <c r="AC42" s="91"/>
      <c r="AD42" s="95"/>
      <c r="AE42" s="91"/>
      <c r="AF42" s="64"/>
      <c r="AG42" s="67"/>
      <c r="AI42" s="98"/>
      <c r="AJ42" s="104"/>
      <c r="AK42" s="95"/>
      <c r="AL42" s="100"/>
      <c r="AM42" s="79"/>
      <c r="AN42" s="70">
        <f>(AP41-AN41)*24</f>
        <v>4</v>
      </c>
      <c r="AO42" s="70"/>
      <c r="AP42" s="71"/>
      <c r="AQ42" s="76">
        <f t="shared" ref="AQ42" si="70">(AS41-AQ41)*24</f>
        <v>4</v>
      </c>
      <c r="AR42" s="70"/>
      <c r="AS42" s="71"/>
      <c r="AT42" s="76">
        <f>(AV41-AT41)*24</f>
        <v>4</v>
      </c>
      <c r="AU42" s="70"/>
      <c r="AV42" s="71"/>
      <c r="AW42" s="76">
        <f t="shared" ref="AW42" si="71">(AY41-AW41)*24</f>
        <v>4</v>
      </c>
      <c r="AX42" s="70"/>
      <c r="AY42" s="71"/>
      <c r="AZ42" s="76">
        <f t="shared" ref="AZ42" si="72">(BB41-AZ41)*24</f>
        <v>4</v>
      </c>
      <c r="BA42" s="70"/>
      <c r="BB42" s="71"/>
      <c r="BC42" s="76">
        <f t="shared" ref="BC42" si="73">(BE41-BC41)*24</f>
        <v>4</v>
      </c>
      <c r="BD42" s="70"/>
      <c r="BE42" s="71"/>
      <c r="BF42" s="76">
        <f t="shared" ref="BF42" si="74">(BH41-BF41)*24</f>
        <v>4</v>
      </c>
      <c r="BG42" s="70"/>
      <c r="BH42" s="71"/>
      <c r="BI42" s="95"/>
      <c r="BJ42" s="91"/>
      <c r="BK42" s="95"/>
      <c r="BL42" s="91"/>
      <c r="BM42" s="64"/>
      <c r="BN42" s="67"/>
      <c r="BP42" s="50"/>
      <c r="BQ42" s="37"/>
      <c r="BR42" s="38"/>
      <c r="BS42" s="37"/>
      <c r="BT42" s="38"/>
      <c r="BU42" s="56"/>
      <c r="BV42" s="57"/>
      <c r="BW42" s="37"/>
      <c r="BX42" s="38"/>
      <c r="BY42" s="37"/>
      <c r="BZ42" s="38"/>
    </row>
    <row r="43" spans="2:78" ht="15" thickBot="1" x14ac:dyDescent="0.4">
      <c r="B43" s="98"/>
      <c r="C43" s="104"/>
      <c r="D43" s="95"/>
      <c r="E43" s="100"/>
      <c r="F43" s="79"/>
      <c r="G43" s="78"/>
      <c r="H43" s="74"/>
      <c r="I43" s="75"/>
      <c r="J43" s="78"/>
      <c r="K43" s="74"/>
      <c r="L43" s="75"/>
      <c r="M43" s="78"/>
      <c r="N43" s="74"/>
      <c r="O43" s="75"/>
      <c r="P43" s="78"/>
      <c r="Q43" s="74"/>
      <c r="R43" s="75"/>
      <c r="S43" s="78"/>
      <c r="T43" s="74"/>
      <c r="U43" s="75"/>
      <c r="V43" s="78"/>
      <c r="W43" s="74"/>
      <c r="X43" s="75"/>
      <c r="Y43" s="78"/>
      <c r="Z43" s="74"/>
      <c r="AA43" s="75"/>
      <c r="AB43" s="95"/>
      <c r="AC43" s="91"/>
      <c r="AD43" s="95"/>
      <c r="AE43" s="91"/>
      <c r="AF43" s="64"/>
      <c r="AG43" s="67"/>
      <c r="AI43" s="98"/>
      <c r="AJ43" s="104"/>
      <c r="AK43" s="95"/>
      <c r="AL43" s="100"/>
      <c r="AM43" s="79"/>
      <c r="AN43" s="74"/>
      <c r="AO43" s="74"/>
      <c r="AP43" s="75"/>
      <c r="AQ43" s="78"/>
      <c r="AR43" s="74"/>
      <c r="AS43" s="75"/>
      <c r="AT43" s="78"/>
      <c r="AU43" s="74"/>
      <c r="AV43" s="75"/>
      <c r="AW43" s="78"/>
      <c r="AX43" s="74"/>
      <c r="AY43" s="75"/>
      <c r="AZ43" s="78"/>
      <c r="BA43" s="74"/>
      <c r="BB43" s="75"/>
      <c r="BC43" s="78"/>
      <c r="BD43" s="74"/>
      <c r="BE43" s="75"/>
      <c r="BF43" s="78"/>
      <c r="BG43" s="74"/>
      <c r="BH43" s="75"/>
      <c r="BI43" s="95"/>
      <c r="BJ43" s="91"/>
      <c r="BK43" s="95"/>
      <c r="BL43" s="91"/>
      <c r="BM43" s="64"/>
      <c r="BN43" s="67"/>
      <c r="BP43" s="50"/>
      <c r="BQ43" s="37"/>
      <c r="BR43" s="38"/>
      <c r="BS43" s="37"/>
      <c r="BT43" s="38"/>
      <c r="BU43" s="56"/>
      <c r="BV43" s="57"/>
      <c r="BW43" s="37"/>
      <c r="BX43" s="38"/>
      <c r="BY43" s="37"/>
      <c r="BZ43" s="38"/>
    </row>
    <row r="44" spans="2:78" ht="15" thickBot="1" x14ac:dyDescent="0.4">
      <c r="B44" s="98"/>
      <c r="C44" s="104"/>
      <c r="D44" s="95"/>
      <c r="E44" s="100"/>
      <c r="F44" s="79"/>
      <c r="G44" s="10">
        <v>0.54166666666666663</v>
      </c>
      <c r="H44" s="16" t="s">
        <v>71</v>
      </c>
      <c r="I44" s="11">
        <v>0.66666666666666663</v>
      </c>
      <c r="J44" s="10">
        <v>0.54166666666666663</v>
      </c>
      <c r="K44" s="16" t="s">
        <v>71</v>
      </c>
      <c r="L44" s="11">
        <v>0.66666666666666663</v>
      </c>
      <c r="M44" s="10">
        <v>0.54166666666666663</v>
      </c>
      <c r="N44" s="16" t="s">
        <v>71</v>
      </c>
      <c r="O44" s="11">
        <v>0.66666666666666663</v>
      </c>
      <c r="P44" s="10">
        <v>0.54166666666666663</v>
      </c>
      <c r="Q44" s="16" t="s">
        <v>71</v>
      </c>
      <c r="R44" s="11">
        <v>0.66666666666666663</v>
      </c>
      <c r="S44" s="10">
        <v>0.54166666666666663</v>
      </c>
      <c r="T44" s="16" t="s">
        <v>71</v>
      </c>
      <c r="U44" s="11">
        <v>0.66666666666666663</v>
      </c>
      <c r="V44" s="10">
        <v>0.54166666666666663</v>
      </c>
      <c r="W44" s="16" t="s">
        <v>71</v>
      </c>
      <c r="X44" s="11">
        <v>0.66666666666666663</v>
      </c>
      <c r="Y44" s="10">
        <v>0.54166666666666663</v>
      </c>
      <c r="Z44" s="16" t="s">
        <v>71</v>
      </c>
      <c r="AA44" s="11">
        <v>0.66666666666666663</v>
      </c>
      <c r="AB44" s="95"/>
      <c r="AC44" s="91"/>
      <c r="AD44" s="95"/>
      <c r="AE44" s="91"/>
      <c r="AF44" s="64"/>
      <c r="AG44" s="67"/>
      <c r="AI44" s="98"/>
      <c r="AJ44" s="104"/>
      <c r="AK44" s="95"/>
      <c r="AL44" s="100"/>
      <c r="AM44" s="79"/>
      <c r="AN44" s="28">
        <v>0.54166666666666663</v>
      </c>
      <c r="AO44" s="16" t="s">
        <v>71</v>
      </c>
      <c r="AP44" s="11">
        <v>0.66666666666666663</v>
      </c>
      <c r="AQ44" s="10">
        <v>0.54166666666666663</v>
      </c>
      <c r="AR44" s="16" t="s">
        <v>71</v>
      </c>
      <c r="AS44" s="11">
        <v>0.66666666666666663</v>
      </c>
      <c r="AT44" s="10">
        <v>0.54166666666666663</v>
      </c>
      <c r="AU44" s="16" t="s">
        <v>71</v>
      </c>
      <c r="AV44" s="11">
        <v>0.66666666666666663</v>
      </c>
      <c r="AW44" s="10">
        <v>0.54166666666666663</v>
      </c>
      <c r="AX44" s="16" t="s">
        <v>71</v>
      </c>
      <c r="AY44" s="11">
        <v>0.66666666666666663</v>
      </c>
      <c r="AZ44" s="10">
        <v>0.54166666666666663</v>
      </c>
      <c r="BA44" s="16" t="s">
        <v>71</v>
      </c>
      <c r="BB44" s="11">
        <v>0.66666666666666663</v>
      </c>
      <c r="BC44" s="10">
        <v>0.54166666666666663</v>
      </c>
      <c r="BD44" s="16" t="s">
        <v>71</v>
      </c>
      <c r="BE44" s="11">
        <v>0.66666666666666663</v>
      </c>
      <c r="BF44" s="10">
        <v>0.54166666666666663</v>
      </c>
      <c r="BG44" s="16" t="s">
        <v>71</v>
      </c>
      <c r="BH44" s="11">
        <v>0.66666666666666663</v>
      </c>
      <c r="BI44" s="95"/>
      <c r="BJ44" s="91"/>
      <c r="BK44" s="95"/>
      <c r="BL44" s="91"/>
      <c r="BM44" s="64"/>
      <c r="BN44" s="67"/>
      <c r="BP44" s="50"/>
      <c r="BQ44" s="37"/>
      <c r="BR44" s="38"/>
      <c r="BS44" s="37"/>
      <c r="BT44" s="38"/>
      <c r="BU44" s="56"/>
      <c r="BV44" s="57"/>
      <c r="BW44" s="37"/>
      <c r="BX44" s="38"/>
      <c r="BY44" s="37"/>
      <c r="BZ44" s="38"/>
    </row>
    <row r="45" spans="2:78" x14ac:dyDescent="0.35">
      <c r="B45" s="98"/>
      <c r="C45" s="104"/>
      <c r="D45" s="95"/>
      <c r="E45" s="100"/>
      <c r="F45" s="79"/>
      <c r="G45" s="76">
        <f>(I44-G44)*24</f>
        <v>3</v>
      </c>
      <c r="H45" s="70"/>
      <c r="I45" s="71"/>
      <c r="J45" s="76">
        <f t="shared" ref="J45" si="75">(L44-J44)*24</f>
        <v>3</v>
      </c>
      <c r="K45" s="70"/>
      <c r="L45" s="71"/>
      <c r="M45" s="76">
        <f t="shared" ref="M45" si="76">(O44-M44)*24</f>
        <v>3</v>
      </c>
      <c r="N45" s="70"/>
      <c r="O45" s="71"/>
      <c r="P45" s="76">
        <f t="shared" ref="P45" si="77">(R44-P44)*24</f>
        <v>3</v>
      </c>
      <c r="Q45" s="70"/>
      <c r="R45" s="71"/>
      <c r="S45" s="76">
        <f t="shared" ref="S45" si="78">(U44-S44)*24</f>
        <v>3</v>
      </c>
      <c r="T45" s="70"/>
      <c r="U45" s="71"/>
      <c r="V45" s="76">
        <f t="shared" ref="V45" si="79">(X44-V44)*24</f>
        <v>3</v>
      </c>
      <c r="W45" s="70"/>
      <c r="X45" s="71"/>
      <c r="Y45" s="76">
        <f t="shared" ref="Y45" si="80">(AA44-Y44)*24</f>
        <v>3</v>
      </c>
      <c r="Z45" s="70"/>
      <c r="AA45" s="71"/>
      <c r="AB45" s="95"/>
      <c r="AC45" s="91"/>
      <c r="AD45" s="95"/>
      <c r="AE45" s="91"/>
      <c r="AF45" s="64"/>
      <c r="AG45" s="67"/>
      <c r="AI45" s="98"/>
      <c r="AJ45" s="104"/>
      <c r="AK45" s="95"/>
      <c r="AL45" s="100"/>
      <c r="AM45" s="79"/>
      <c r="AN45" s="70">
        <f>(AP44-AN44)*24</f>
        <v>3</v>
      </c>
      <c r="AO45" s="70"/>
      <c r="AP45" s="71"/>
      <c r="AQ45" s="76">
        <f t="shared" ref="AQ45" si="81">(AS44-AQ44)*24</f>
        <v>3</v>
      </c>
      <c r="AR45" s="70"/>
      <c r="AS45" s="71"/>
      <c r="AT45" s="76">
        <f t="shared" ref="AT45" si="82">(AV44-AT44)*24</f>
        <v>3</v>
      </c>
      <c r="AU45" s="70"/>
      <c r="AV45" s="71"/>
      <c r="AW45" s="76">
        <f t="shared" ref="AW45" si="83">(AY44-AW44)*24</f>
        <v>3</v>
      </c>
      <c r="AX45" s="70"/>
      <c r="AY45" s="71"/>
      <c r="AZ45" s="76">
        <f t="shared" ref="AZ45" si="84">(BB44-AZ44)*24</f>
        <v>3</v>
      </c>
      <c r="BA45" s="70"/>
      <c r="BB45" s="71"/>
      <c r="BC45" s="76">
        <f t="shared" ref="BC45" si="85">(BE44-BC44)*24</f>
        <v>3</v>
      </c>
      <c r="BD45" s="70"/>
      <c r="BE45" s="71"/>
      <c r="BF45" s="76">
        <f t="shared" ref="BF45" si="86">(BH44-BF44)*24</f>
        <v>3</v>
      </c>
      <c r="BG45" s="70"/>
      <c r="BH45" s="71"/>
      <c r="BI45" s="95"/>
      <c r="BJ45" s="91"/>
      <c r="BK45" s="95"/>
      <c r="BL45" s="91"/>
      <c r="BM45" s="64"/>
      <c r="BN45" s="67"/>
      <c r="BP45" s="50"/>
      <c r="BQ45" s="37"/>
      <c r="BR45" s="38"/>
      <c r="BS45" s="37"/>
      <c r="BT45" s="38"/>
      <c r="BU45" s="56"/>
      <c r="BV45" s="57"/>
      <c r="BW45" s="37"/>
      <c r="BX45" s="38"/>
      <c r="BY45" s="37"/>
      <c r="BZ45" s="38"/>
    </row>
    <row r="46" spans="2:78" ht="15" thickBot="1" x14ac:dyDescent="0.4">
      <c r="B46" s="98"/>
      <c r="C46" s="104"/>
      <c r="D46" s="95"/>
      <c r="E46" s="100"/>
      <c r="F46" s="79"/>
      <c r="G46" s="78"/>
      <c r="H46" s="74"/>
      <c r="I46" s="75"/>
      <c r="J46" s="78"/>
      <c r="K46" s="74"/>
      <c r="L46" s="75"/>
      <c r="M46" s="78"/>
      <c r="N46" s="74"/>
      <c r="O46" s="75"/>
      <c r="P46" s="78"/>
      <c r="Q46" s="74"/>
      <c r="R46" s="75"/>
      <c r="S46" s="78"/>
      <c r="T46" s="74"/>
      <c r="U46" s="75"/>
      <c r="V46" s="78"/>
      <c r="W46" s="74"/>
      <c r="X46" s="75"/>
      <c r="Y46" s="78"/>
      <c r="Z46" s="74"/>
      <c r="AA46" s="75"/>
      <c r="AB46" s="95"/>
      <c r="AC46" s="91"/>
      <c r="AD46" s="95"/>
      <c r="AE46" s="91"/>
      <c r="AF46" s="64"/>
      <c r="AG46" s="67"/>
      <c r="AI46" s="98"/>
      <c r="AJ46" s="104"/>
      <c r="AK46" s="95"/>
      <c r="AL46" s="100"/>
      <c r="AM46" s="79"/>
      <c r="AN46" s="74"/>
      <c r="AO46" s="74"/>
      <c r="AP46" s="75"/>
      <c r="AQ46" s="78"/>
      <c r="AR46" s="74"/>
      <c r="AS46" s="75"/>
      <c r="AT46" s="78"/>
      <c r="AU46" s="74"/>
      <c r="AV46" s="75"/>
      <c r="AW46" s="78"/>
      <c r="AX46" s="74"/>
      <c r="AY46" s="75"/>
      <c r="AZ46" s="78"/>
      <c r="BA46" s="74"/>
      <c r="BB46" s="75"/>
      <c r="BC46" s="78"/>
      <c r="BD46" s="74"/>
      <c r="BE46" s="75"/>
      <c r="BF46" s="78"/>
      <c r="BG46" s="74"/>
      <c r="BH46" s="75"/>
      <c r="BI46" s="95"/>
      <c r="BJ46" s="91"/>
      <c r="BK46" s="95"/>
      <c r="BL46" s="91"/>
      <c r="BM46" s="64"/>
      <c r="BN46" s="67"/>
      <c r="BP46" s="50"/>
      <c r="BQ46" s="37"/>
      <c r="BR46" s="38"/>
      <c r="BS46" s="37"/>
      <c r="BT46" s="38"/>
      <c r="BU46" s="56"/>
      <c r="BV46" s="57"/>
      <c r="BW46" s="37"/>
      <c r="BX46" s="38"/>
      <c r="BY46" s="37"/>
      <c r="BZ46" s="38"/>
    </row>
    <row r="47" spans="2:78" x14ac:dyDescent="0.35">
      <c r="B47" s="98"/>
      <c r="C47" s="104"/>
      <c r="D47" s="95"/>
      <c r="E47" s="100"/>
      <c r="F47" s="79"/>
      <c r="G47" s="76" t="s">
        <v>84</v>
      </c>
      <c r="H47" s="70"/>
      <c r="I47" s="71"/>
      <c r="J47" s="76" t="s">
        <v>84</v>
      </c>
      <c r="K47" s="70"/>
      <c r="L47" s="71"/>
      <c r="M47" s="76" t="s">
        <v>84</v>
      </c>
      <c r="N47" s="70"/>
      <c r="O47" s="71"/>
      <c r="P47" s="76" t="s">
        <v>84</v>
      </c>
      <c r="Q47" s="70"/>
      <c r="R47" s="71"/>
      <c r="S47" s="76" t="s">
        <v>84</v>
      </c>
      <c r="T47" s="70"/>
      <c r="U47" s="71"/>
      <c r="V47" s="76" t="s">
        <v>84</v>
      </c>
      <c r="W47" s="70"/>
      <c r="X47" s="71"/>
      <c r="Y47" s="76" t="s">
        <v>84</v>
      </c>
      <c r="Z47" s="70"/>
      <c r="AA47" s="71"/>
      <c r="AB47" s="95"/>
      <c r="AC47" s="91"/>
      <c r="AD47" s="95"/>
      <c r="AE47" s="91"/>
      <c r="AF47" s="64"/>
      <c r="AG47" s="67"/>
      <c r="AI47" s="98"/>
      <c r="AJ47" s="104"/>
      <c r="AK47" s="95"/>
      <c r="AL47" s="100"/>
      <c r="AM47" s="79"/>
      <c r="AN47" s="70" t="s">
        <v>84</v>
      </c>
      <c r="AO47" s="70"/>
      <c r="AP47" s="71"/>
      <c r="AQ47" s="70" t="s">
        <v>84</v>
      </c>
      <c r="AR47" s="70"/>
      <c r="AS47" s="71"/>
      <c r="AT47" s="70" t="s">
        <v>84</v>
      </c>
      <c r="AU47" s="70"/>
      <c r="AV47" s="71"/>
      <c r="AW47" s="70" t="s">
        <v>84</v>
      </c>
      <c r="AX47" s="70"/>
      <c r="AY47" s="71"/>
      <c r="AZ47" s="70" t="s">
        <v>84</v>
      </c>
      <c r="BA47" s="70"/>
      <c r="BB47" s="71"/>
      <c r="BC47" s="70" t="s">
        <v>84</v>
      </c>
      <c r="BD47" s="70"/>
      <c r="BE47" s="71"/>
      <c r="BF47" s="70" t="s">
        <v>84</v>
      </c>
      <c r="BG47" s="70"/>
      <c r="BH47" s="71"/>
      <c r="BI47" s="95"/>
      <c r="BJ47" s="91"/>
      <c r="BK47" s="95"/>
      <c r="BL47" s="91"/>
      <c r="BM47" s="64"/>
      <c r="BN47" s="67"/>
      <c r="BP47" s="50"/>
      <c r="BQ47" s="37"/>
      <c r="BR47" s="38"/>
      <c r="BS47" s="37"/>
      <c r="BT47" s="38"/>
      <c r="BU47" s="56"/>
      <c r="BV47" s="57"/>
      <c r="BW47" s="37"/>
      <c r="BX47" s="38"/>
      <c r="BY47" s="37"/>
      <c r="BZ47" s="38"/>
    </row>
    <row r="48" spans="2:78" x14ac:dyDescent="0.35">
      <c r="B48" s="98"/>
      <c r="C48" s="104"/>
      <c r="D48" s="95"/>
      <c r="E48" s="100"/>
      <c r="F48" s="79"/>
      <c r="G48" s="77">
        <f ca="1">RANDBETWEEN(100,1000)</f>
        <v>598</v>
      </c>
      <c r="H48" s="72"/>
      <c r="I48" s="73"/>
      <c r="J48" s="77">
        <f ca="1">RANDBETWEEN(100,1000)</f>
        <v>405</v>
      </c>
      <c r="K48" s="72"/>
      <c r="L48" s="73"/>
      <c r="M48" s="77">
        <f ca="1">RANDBETWEEN(100,1000)</f>
        <v>802</v>
      </c>
      <c r="N48" s="72"/>
      <c r="O48" s="73"/>
      <c r="P48" s="77">
        <f ca="1">RANDBETWEEN(100,1000)</f>
        <v>402</v>
      </c>
      <c r="Q48" s="72"/>
      <c r="R48" s="73"/>
      <c r="S48" s="77">
        <f ca="1">RANDBETWEEN(100,1000)</f>
        <v>338</v>
      </c>
      <c r="T48" s="72"/>
      <c r="U48" s="73"/>
      <c r="V48" s="77">
        <f ca="1">RANDBETWEEN(100,1000)</f>
        <v>105</v>
      </c>
      <c r="W48" s="72"/>
      <c r="X48" s="73"/>
      <c r="Y48" s="77">
        <f ca="1">RANDBETWEEN(100,1000)</f>
        <v>714</v>
      </c>
      <c r="Z48" s="72"/>
      <c r="AA48" s="73"/>
      <c r="AB48" s="95"/>
      <c r="AC48" s="91"/>
      <c r="AD48" s="95"/>
      <c r="AE48" s="91"/>
      <c r="AF48" s="64"/>
      <c r="AG48" s="67"/>
      <c r="AI48" s="98"/>
      <c r="AJ48" s="104"/>
      <c r="AK48" s="95"/>
      <c r="AL48" s="100"/>
      <c r="AM48" s="79"/>
      <c r="AN48" s="72">
        <f ca="1">RANDBETWEEN(100,1000)</f>
        <v>932</v>
      </c>
      <c r="AO48" s="72"/>
      <c r="AP48" s="73"/>
      <c r="AQ48" s="72">
        <f ca="1">RANDBETWEEN(100,1000)</f>
        <v>562</v>
      </c>
      <c r="AR48" s="72"/>
      <c r="AS48" s="73"/>
      <c r="AT48" s="72">
        <f ca="1">RANDBETWEEN(100,1000)</f>
        <v>831</v>
      </c>
      <c r="AU48" s="72"/>
      <c r="AV48" s="73"/>
      <c r="AW48" s="72">
        <f ca="1">RANDBETWEEN(100,1000)</f>
        <v>711</v>
      </c>
      <c r="AX48" s="72"/>
      <c r="AY48" s="73"/>
      <c r="AZ48" s="72">
        <f ca="1">RANDBETWEEN(100,1000)</f>
        <v>294</v>
      </c>
      <c r="BA48" s="72"/>
      <c r="BB48" s="73"/>
      <c r="BC48" s="72">
        <f ca="1">RANDBETWEEN(100,1000)</f>
        <v>608</v>
      </c>
      <c r="BD48" s="72"/>
      <c r="BE48" s="73"/>
      <c r="BF48" s="72">
        <f ca="1">RANDBETWEEN(100,1000)</f>
        <v>988</v>
      </c>
      <c r="BG48" s="72"/>
      <c r="BH48" s="73"/>
      <c r="BI48" s="95"/>
      <c r="BJ48" s="91"/>
      <c r="BK48" s="95"/>
      <c r="BL48" s="91"/>
      <c r="BM48" s="64"/>
      <c r="BN48" s="67"/>
      <c r="BP48" s="50"/>
      <c r="BQ48" s="37"/>
      <c r="BR48" s="38"/>
      <c r="BS48" s="37"/>
      <c r="BT48" s="38"/>
      <c r="BU48" s="56"/>
      <c r="BV48" s="57"/>
      <c r="BW48" s="37"/>
      <c r="BX48" s="38"/>
      <c r="BY48" s="37"/>
      <c r="BZ48" s="38"/>
    </row>
    <row r="49" spans="2:78" x14ac:dyDescent="0.35">
      <c r="B49" s="98"/>
      <c r="C49" s="104"/>
      <c r="D49" s="95"/>
      <c r="E49" s="100"/>
      <c r="F49" s="79"/>
      <c r="G49" s="77"/>
      <c r="H49" s="72"/>
      <c r="I49" s="73"/>
      <c r="J49" s="77"/>
      <c r="K49" s="72"/>
      <c r="L49" s="73"/>
      <c r="M49" s="77"/>
      <c r="N49" s="72"/>
      <c r="O49" s="73"/>
      <c r="P49" s="77"/>
      <c r="Q49" s="72"/>
      <c r="R49" s="73"/>
      <c r="S49" s="77"/>
      <c r="T49" s="72"/>
      <c r="U49" s="73"/>
      <c r="V49" s="77"/>
      <c r="W49" s="72"/>
      <c r="X49" s="73"/>
      <c r="Y49" s="77"/>
      <c r="Z49" s="72"/>
      <c r="AA49" s="73"/>
      <c r="AB49" s="95"/>
      <c r="AC49" s="91"/>
      <c r="AD49" s="95"/>
      <c r="AE49" s="91"/>
      <c r="AF49" s="64"/>
      <c r="AG49" s="67"/>
      <c r="AI49" s="98"/>
      <c r="AJ49" s="104"/>
      <c r="AK49" s="95"/>
      <c r="AL49" s="100"/>
      <c r="AM49" s="79"/>
      <c r="AN49" s="72"/>
      <c r="AO49" s="72"/>
      <c r="AP49" s="73"/>
      <c r="AQ49" s="72"/>
      <c r="AR49" s="72"/>
      <c r="AS49" s="73"/>
      <c r="AT49" s="72"/>
      <c r="AU49" s="72"/>
      <c r="AV49" s="73"/>
      <c r="AW49" s="72"/>
      <c r="AX49" s="72"/>
      <c r="AY49" s="73"/>
      <c r="AZ49" s="72"/>
      <c r="BA49" s="72"/>
      <c r="BB49" s="73"/>
      <c r="BC49" s="72"/>
      <c r="BD49" s="72"/>
      <c r="BE49" s="73"/>
      <c r="BF49" s="72"/>
      <c r="BG49" s="72"/>
      <c r="BH49" s="73"/>
      <c r="BI49" s="95"/>
      <c r="BJ49" s="91"/>
      <c r="BK49" s="95"/>
      <c r="BL49" s="91"/>
      <c r="BM49" s="64"/>
      <c r="BN49" s="67"/>
      <c r="BP49" s="50"/>
      <c r="BQ49" s="37"/>
      <c r="BR49" s="38"/>
      <c r="BS49" s="37"/>
      <c r="BT49" s="38"/>
      <c r="BU49" s="56"/>
      <c r="BV49" s="57"/>
      <c r="BW49" s="37"/>
      <c r="BX49" s="38"/>
      <c r="BY49" s="37"/>
      <c r="BZ49" s="38"/>
    </row>
    <row r="50" spans="2:78" ht="15" thickBot="1" x14ac:dyDescent="0.4">
      <c r="B50" s="98"/>
      <c r="C50" s="104"/>
      <c r="D50" s="95"/>
      <c r="E50" s="100"/>
      <c r="F50" s="79"/>
      <c r="G50" s="78" t="s">
        <v>57</v>
      </c>
      <c r="H50" s="74"/>
      <c r="I50" s="75"/>
      <c r="J50" s="78" t="s">
        <v>57</v>
      </c>
      <c r="K50" s="74"/>
      <c r="L50" s="75"/>
      <c r="M50" s="78" t="s">
        <v>57</v>
      </c>
      <c r="N50" s="74"/>
      <c r="O50" s="75"/>
      <c r="P50" s="78" t="s">
        <v>57</v>
      </c>
      <c r="Q50" s="74"/>
      <c r="R50" s="75"/>
      <c r="S50" s="78" t="s">
        <v>57</v>
      </c>
      <c r="T50" s="74"/>
      <c r="U50" s="75"/>
      <c r="V50" s="78" t="s">
        <v>57</v>
      </c>
      <c r="W50" s="74"/>
      <c r="X50" s="75"/>
      <c r="Y50" s="78" t="s">
        <v>57</v>
      </c>
      <c r="Z50" s="74"/>
      <c r="AA50" s="75"/>
      <c r="AB50" s="95"/>
      <c r="AC50" s="91"/>
      <c r="AD50" s="95"/>
      <c r="AE50" s="91"/>
      <c r="AF50" s="64"/>
      <c r="AG50" s="67"/>
      <c r="AI50" s="98"/>
      <c r="AJ50" s="104"/>
      <c r="AK50" s="95"/>
      <c r="AL50" s="100"/>
      <c r="AM50" s="79"/>
      <c r="AN50" s="74" t="s">
        <v>57</v>
      </c>
      <c r="AO50" s="74"/>
      <c r="AP50" s="75"/>
      <c r="AQ50" s="74" t="s">
        <v>57</v>
      </c>
      <c r="AR50" s="74"/>
      <c r="AS50" s="75"/>
      <c r="AT50" s="74" t="s">
        <v>57</v>
      </c>
      <c r="AU50" s="74"/>
      <c r="AV50" s="75"/>
      <c r="AW50" s="74" t="s">
        <v>57</v>
      </c>
      <c r="AX50" s="74"/>
      <c r="AY50" s="75"/>
      <c r="AZ50" s="74" t="s">
        <v>57</v>
      </c>
      <c r="BA50" s="74"/>
      <c r="BB50" s="75"/>
      <c r="BC50" s="74" t="s">
        <v>57</v>
      </c>
      <c r="BD50" s="74"/>
      <c r="BE50" s="75"/>
      <c r="BF50" s="74" t="s">
        <v>57</v>
      </c>
      <c r="BG50" s="74"/>
      <c r="BH50" s="75"/>
      <c r="BI50" s="95"/>
      <c r="BJ50" s="91"/>
      <c r="BK50" s="95"/>
      <c r="BL50" s="91"/>
      <c r="BM50" s="64"/>
      <c r="BN50" s="67"/>
      <c r="BP50" s="50"/>
      <c r="BQ50" s="37"/>
      <c r="BR50" s="38"/>
      <c r="BS50" s="37"/>
      <c r="BT50" s="38"/>
      <c r="BU50" s="56"/>
      <c r="BV50" s="57"/>
      <c r="BW50" s="37"/>
      <c r="BX50" s="38"/>
      <c r="BY50" s="37"/>
      <c r="BZ50" s="38"/>
    </row>
    <row r="51" spans="2:78" x14ac:dyDescent="0.35">
      <c r="B51" s="98"/>
      <c r="C51" s="104"/>
      <c r="D51" s="95"/>
      <c r="E51" s="100"/>
      <c r="F51" s="79"/>
      <c r="G51" s="41">
        <f ca="1">G48*$F$40</f>
        <v>83.720000000000013</v>
      </c>
      <c r="H51" s="42"/>
      <c r="I51" s="47"/>
      <c r="J51" s="41">
        <f ca="1">J48*$F$40</f>
        <v>56.7</v>
      </c>
      <c r="K51" s="42"/>
      <c r="L51" s="47"/>
      <c r="M51" s="41">
        <f ca="1">M48*$F$40</f>
        <v>112.28000000000002</v>
      </c>
      <c r="N51" s="42"/>
      <c r="O51" s="47"/>
      <c r="P51" s="41">
        <f ca="1">P48*$F$40</f>
        <v>56.280000000000008</v>
      </c>
      <c r="Q51" s="42"/>
      <c r="R51" s="47"/>
      <c r="S51" s="41">
        <f ca="1">S48*$F$40</f>
        <v>47.320000000000007</v>
      </c>
      <c r="T51" s="42"/>
      <c r="U51" s="47"/>
      <c r="V51" s="41">
        <f ca="1">V48*$F$40</f>
        <v>14.700000000000001</v>
      </c>
      <c r="W51" s="42"/>
      <c r="X51" s="47"/>
      <c r="Y51" s="41">
        <f ca="1">Y48*$F$40</f>
        <v>99.960000000000008</v>
      </c>
      <c r="Z51" s="42"/>
      <c r="AA51" s="47"/>
      <c r="AB51" s="95"/>
      <c r="AC51" s="91"/>
      <c r="AD51" s="95"/>
      <c r="AE51" s="91"/>
      <c r="AF51" s="64"/>
      <c r="AG51" s="67"/>
      <c r="AI51" s="98"/>
      <c r="AJ51" s="104"/>
      <c r="AK51" s="95"/>
      <c r="AL51" s="100"/>
      <c r="AM51" s="79"/>
      <c r="AN51" s="93">
        <f ca="1">AN48*$AM$40</f>
        <v>130.48000000000002</v>
      </c>
      <c r="AO51" s="42"/>
      <c r="AP51" s="47"/>
      <c r="AQ51" s="93">
        <f ca="1">AQ48*$AM$40</f>
        <v>78.680000000000007</v>
      </c>
      <c r="AR51" s="42"/>
      <c r="AS51" s="47"/>
      <c r="AT51" s="93">
        <f ca="1">AT48*$AM$40</f>
        <v>116.34000000000002</v>
      </c>
      <c r="AU51" s="42"/>
      <c r="AV51" s="47"/>
      <c r="AW51" s="93">
        <f ca="1">AW48*$AM$40</f>
        <v>99.54</v>
      </c>
      <c r="AX51" s="42"/>
      <c r="AY51" s="47"/>
      <c r="AZ51" s="93">
        <f ca="1">AZ48*$AM$40</f>
        <v>41.160000000000004</v>
      </c>
      <c r="BA51" s="42"/>
      <c r="BB51" s="47"/>
      <c r="BC51" s="93">
        <f ca="1">BC48*$AM$40</f>
        <v>85.12</v>
      </c>
      <c r="BD51" s="42"/>
      <c r="BE51" s="47"/>
      <c r="BF51" s="93">
        <f ca="1">BF48*$AM$40</f>
        <v>138.32000000000002</v>
      </c>
      <c r="BG51" s="42"/>
      <c r="BH51" s="47"/>
      <c r="BI51" s="95"/>
      <c r="BJ51" s="91"/>
      <c r="BK51" s="95"/>
      <c r="BL51" s="91"/>
      <c r="BM51" s="64"/>
      <c r="BN51" s="67"/>
      <c r="BP51" s="50"/>
      <c r="BQ51" s="37"/>
      <c r="BR51" s="38"/>
      <c r="BS51" s="37"/>
      <c r="BT51" s="38"/>
      <c r="BU51" s="56"/>
      <c r="BV51" s="57"/>
      <c r="BW51" s="37"/>
      <c r="BX51" s="38"/>
      <c r="BY51" s="37"/>
      <c r="BZ51" s="38"/>
    </row>
    <row r="52" spans="2:78" ht="15" thickBot="1" x14ac:dyDescent="0.4">
      <c r="B52" s="106"/>
      <c r="C52" s="81"/>
      <c r="D52" s="86"/>
      <c r="E52" s="105"/>
      <c r="F52" s="82"/>
      <c r="G52" s="60"/>
      <c r="H52" s="61"/>
      <c r="I52" s="62"/>
      <c r="J52" s="60"/>
      <c r="K52" s="61"/>
      <c r="L52" s="62"/>
      <c r="M52" s="60"/>
      <c r="N52" s="61"/>
      <c r="O52" s="62"/>
      <c r="P52" s="60"/>
      <c r="Q52" s="61"/>
      <c r="R52" s="62"/>
      <c r="S52" s="60"/>
      <c r="T52" s="61"/>
      <c r="U52" s="62"/>
      <c r="V52" s="60"/>
      <c r="W52" s="61"/>
      <c r="X52" s="62"/>
      <c r="Y52" s="60"/>
      <c r="Z52" s="61"/>
      <c r="AA52" s="62"/>
      <c r="AB52" s="86"/>
      <c r="AC52" s="88"/>
      <c r="AD52" s="86"/>
      <c r="AE52" s="88"/>
      <c r="AF52" s="65"/>
      <c r="AG52" s="68"/>
      <c r="AI52" s="106"/>
      <c r="AJ52" s="81"/>
      <c r="AK52" s="86"/>
      <c r="AL52" s="105"/>
      <c r="AM52" s="82"/>
      <c r="AN52" s="61"/>
      <c r="AO52" s="61"/>
      <c r="AP52" s="62"/>
      <c r="AQ52" s="61"/>
      <c r="AR52" s="61"/>
      <c r="AS52" s="62"/>
      <c r="AT52" s="61"/>
      <c r="AU52" s="61"/>
      <c r="AV52" s="62"/>
      <c r="AW52" s="61"/>
      <c r="AX52" s="61"/>
      <c r="AY52" s="62"/>
      <c r="AZ52" s="61"/>
      <c r="BA52" s="61"/>
      <c r="BB52" s="62"/>
      <c r="BC52" s="61"/>
      <c r="BD52" s="61"/>
      <c r="BE52" s="62"/>
      <c r="BF52" s="61"/>
      <c r="BG52" s="61"/>
      <c r="BH52" s="62"/>
      <c r="BI52" s="86"/>
      <c r="BJ52" s="88"/>
      <c r="BK52" s="86"/>
      <c r="BL52" s="88"/>
      <c r="BM52" s="65"/>
      <c r="BN52" s="68"/>
      <c r="BP52" s="51"/>
      <c r="BQ52" s="39"/>
      <c r="BR52" s="40"/>
      <c r="BS52" s="39"/>
      <c r="BT52" s="40"/>
      <c r="BU52" s="58"/>
      <c r="BV52" s="59"/>
      <c r="BW52" s="39"/>
      <c r="BX52" s="40"/>
      <c r="BY52" s="39"/>
      <c r="BZ52" s="40"/>
    </row>
    <row r="53" spans="2:78" x14ac:dyDescent="0.35">
      <c r="B53" s="102" t="s">
        <v>67</v>
      </c>
      <c r="C53" s="80"/>
      <c r="D53" s="80" t="s">
        <v>68</v>
      </c>
      <c r="E53" s="80" t="s">
        <v>69</v>
      </c>
      <c r="F53" s="80" t="s">
        <v>57</v>
      </c>
      <c r="G53" s="92" t="s">
        <v>70</v>
      </c>
      <c r="H53" s="84"/>
      <c r="I53" s="85"/>
      <c r="J53" s="92" t="s">
        <v>72</v>
      </c>
      <c r="K53" s="84"/>
      <c r="L53" s="85"/>
      <c r="M53" s="92" t="s">
        <v>73</v>
      </c>
      <c r="N53" s="84"/>
      <c r="O53" s="85"/>
      <c r="P53" s="92" t="s">
        <v>77</v>
      </c>
      <c r="Q53" s="84"/>
      <c r="R53" s="85"/>
      <c r="S53" s="92" t="s">
        <v>74</v>
      </c>
      <c r="T53" s="84"/>
      <c r="U53" s="85"/>
      <c r="V53" s="92" t="s">
        <v>75</v>
      </c>
      <c r="W53" s="84"/>
      <c r="X53" s="85"/>
      <c r="Y53" s="92" t="s">
        <v>76</v>
      </c>
      <c r="Z53" s="84"/>
      <c r="AA53" s="85"/>
      <c r="AB53" s="95" t="s">
        <v>78</v>
      </c>
      <c r="AC53" s="101"/>
      <c r="AD53" s="92" t="s">
        <v>79</v>
      </c>
      <c r="AE53" s="85"/>
      <c r="AF53" s="69" t="s">
        <v>85</v>
      </c>
      <c r="AG53" s="69" t="s">
        <v>86</v>
      </c>
      <c r="AI53" s="102" t="s">
        <v>67</v>
      </c>
      <c r="AJ53" s="80"/>
      <c r="AK53" s="80" t="s">
        <v>68</v>
      </c>
      <c r="AL53" s="80" t="s">
        <v>69</v>
      </c>
      <c r="AM53" s="80" t="s">
        <v>57</v>
      </c>
      <c r="AN53" s="84" t="s">
        <v>70</v>
      </c>
      <c r="AO53" s="84"/>
      <c r="AP53" s="85"/>
      <c r="AQ53" s="92" t="s">
        <v>72</v>
      </c>
      <c r="AR53" s="84"/>
      <c r="AS53" s="85"/>
      <c r="AT53" s="92" t="s">
        <v>73</v>
      </c>
      <c r="AU53" s="84"/>
      <c r="AV53" s="85"/>
      <c r="AW53" s="92" t="s">
        <v>77</v>
      </c>
      <c r="AX53" s="84"/>
      <c r="AY53" s="85"/>
      <c r="AZ53" s="92" t="s">
        <v>74</v>
      </c>
      <c r="BA53" s="84"/>
      <c r="BB53" s="85"/>
      <c r="BC53" s="92" t="s">
        <v>75</v>
      </c>
      <c r="BD53" s="84"/>
      <c r="BE53" s="85"/>
      <c r="BF53" s="92" t="s">
        <v>76</v>
      </c>
      <c r="BG53" s="84"/>
      <c r="BH53" s="85"/>
      <c r="BI53" s="95" t="s">
        <v>78</v>
      </c>
      <c r="BJ53" s="101"/>
      <c r="BK53" s="92" t="s">
        <v>79</v>
      </c>
      <c r="BL53" s="85"/>
      <c r="BM53" s="69" t="s">
        <v>85</v>
      </c>
      <c r="BN53" s="69" t="s">
        <v>86</v>
      </c>
      <c r="BQ53" s="41" t="s">
        <v>88</v>
      </c>
      <c r="BR53" s="42"/>
      <c r="BS53" s="42" t="s">
        <v>89</v>
      </c>
      <c r="BT53" s="42"/>
      <c r="BU53" s="42" t="s">
        <v>90</v>
      </c>
      <c r="BV53" s="42"/>
      <c r="BW53" s="45" t="s">
        <v>92</v>
      </c>
      <c r="BX53" s="45"/>
      <c r="BY53" s="42" t="s">
        <v>91</v>
      </c>
      <c r="BZ53" s="47"/>
    </row>
    <row r="54" spans="2:78" ht="15" thickBot="1" x14ac:dyDescent="0.4">
      <c r="B54" s="103"/>
      <c r="C54" s="104"/>
      <c r="D54" s="81"/>
      <c r="E54" s="81"/>
      <c r="F54" s="81"/>
      <c r="G54" s="86"/>
      <c r="H54" s="87"/>
      <c r="I54" s="88"/>
      <c r="J54" s="86"/>
      <c r="K54" s="87"/>
      <c r="L54" s="88"/>
      <c r="M54" s="86"/>
      <c r="N54" s="87"/>
      <c r="O54" s="88"/>
      <c r="P54" s="86"/>
      <c r="Q54" s="87"/>
      <c r="R54" s="88"/>
      <c r="S54" s="86"/>
      <c r="T54" s="87"/>
      <c r="U54" s="88"/>
      <c r="V54" s="86"/>
      <c r="W54" s="87"/>
      <c r="X54" s="88"/>
      <c r="Y54" s="86"/>
      <c r="Z54" s="87"/>
      <c r="AA54" s="88"/>
      <c r="AB54" s="86"/>
      <c r="AC54" s="87"/>
      <c r="AD54" s="86"/>
      <c r="AE54" s="88"/>
      <c r="AF54" s="68"/>
      <c r="AG54" s="67"/>
      <c r="AI54" s="103"/>
      <c r="AJ54" s="104"/>
      <c r="AK54" s="81"/>
      <c r="AL54" s="81"/>
      <c r="AM54" s="81"/>
      <c r="AN54" s="87"/>
      <c r="AO54" s="87"/>
      <c r="AP54" s="88"/>
      <c r="AQ54" s="86"/>
      <c r="AR54" s="87"/>
      <c r="AS54" s="88"/>
      <c r="AT54" s="86"/>
      <c r="AU54" s="87"/>
      <c r="AV54" s="88"/>
      <c r="AW54" s="86"/>
      <c r="AX54" s="87"/>
      <c r="AY54" s="88"/>
      <c r="AZ54" s="86"/>
      <c r="BA54" s="87"/>
      <c r="BB54" s="88"/>
      <c r="BC54" s="86"/>
      <c r="BD54" s="87"/>
      <c r="BE54" s="88"/>
      <c r="BF54" s="86"/>
      <c r="BG54" s="87"/>
      <c r="BH54" s="88"/>
      <c r="BI54" s="86"/>
      <c r="BJ54" s="87"/>
      <c r="BK54" s="86"/>
      <c r="BL54" s="88"/>
      <c r="BM54" s="68"/>
      <c r="BN54" s="67"/>
      <c r="BQ54" s="43"/>
      <c r="BR54" s="44"/>
      <c r="BS54" s="44"/>
      <c r="BT54" s="44"/>
      <c r="BU54" s="44"/>
      <c r="BV54" s="44"/>
      <c r="BW54" s="46"/>
      <c r="BX54" s="46"/>
      <c r="BY54" s="44"/>
      <c r="BZ54" s="48"/>
    </row>
    <row r="55" spans="2:78" ht="15" thickBot="1" x14ac:dyDescent="0.4">
      <c r="B55" s="4"/>
      <c r="C55" s="104"/>
      <c r="E55" s="5"/>
      <c r="F55" s="5"/>
      <c r="G55" s="17"/>
      <c r="H55" s="18"/>
      <c r="I55" s="19"/>
      <c r="J55" s="17"/>
      <c r="K55" s="18"/>
      <c r="L55" s="19"/>
      <c r="M55" s="17"/>
      <c r="N55" s="18"/>
      <c r="O55" s="19"/>
      <c r="P55" s="17"/>
      <c r="Q55" s="18"/>
      <c r="R55" s="19"/>
      <c r="S55" s="17"/>
      <c r="T55" s="18"/>
      <c r="U55" s="19"/>
      <c r="V55" s="17"/>
      <c r="W55" s="18"/>
      <c r="X55" s="19"/>
      <c r="Y55" s="17"/>
      <c r="Z55" s="18"/>
      <c r="AA55" s="19"/>
      <c r="AB55" s="96">
        <f>G58+J58+M58+P58+S58+V58+Y58+Y61+V61+S61+P61+M61+J61+G61</f>
        <v>49</v>
      </c>
      <c r="AC55" s="85"/>
      <c r="AD55" s="94">
        <f ca="1">AB55*E56</f>
        <v>882</v>
      </c>
      <c r="AE55" s="85"/>
      <c r="AF55" s="63">
        <f ca="1">Y67+V67+S67+P67+M67+J67+G67</f>
        <v>934.2</v>
      </c>
      <c r="AG55" s="66">
        <f ca="1">AD55+AF55</f>
        <v>1816.2</v>
      </c>
      <c r="AI55" s="4"/>
      <c r="AJ55" s="104"/>
      <c r="AL55" s="5"/>
      <c r="AM55" s="29"/>
      <c r="AN55" s="18"/>
      <c r="AO55" s="18"/>
      <c r="AP55" s="19"/>
      <c r="AQ55" s="17"/>
      <c r="AR55" s="18"/>
      <c r="AS55" s="19"/>
      <c r="AT55" s="17"/>
      <c r="AU55" s="18"/>
      <c r="AV55" s="19"/>
      <c r="AW55" s="17"/>
      <c r="AX55" s="18"/>
      <c r="AY55" s="19"/>
      <c r="AZ55" s="17"/>
      <c r="BA55" s="18"/>
      <c r="BB55" s="19"/>
      <c r="BC55" s="17"/>
      <c r="BD55" s="18"/>
      <c r="BE55" s="19"/>
      <c r="BF55" s="17"/>
      <c r="BG55" s="18"/>
      <c r="BH55" s="19"/>
      <c r="BI55" s="96">
        <f>AN58+AQ58+AT58+AW58+AZ58+BC58+BF58+BF61+BC61+AZ61+AW61+AT61+AQ61+AN61</f>
        <v>49</v>
      </c>
      <c r="BJ55" s="85"/>
      <c r="BK55" s="94">
        <f ca="1">BI55*AL56</f>
        <v>882</v>
      </c>
      <c r="BL55" s="85"/>
      <c r="BM55" s="63">
        <f ca="1">BF67+BC67+AZ67+AW67+AT67+AQ67+AN67</f>
        <v>918.20000000000016</v>
      </c>
      <c r="BN55" s="66">
        <f ca="1">BK55+BM55</f>
        <v>1800.2000000000003</v>
      </c>
      <c r="BP55" s="49">
        <f>B56</f>
        <v>4</v>
      </c>
      <c r="BQ55" s="52">
        <f>BI55+AB55</f>
        <v>98</v>
      </c>
      <c r="BR55" s="36"/>
      <c r="BS55" s="53">
        <f ca="1">BK55+AD55</f>
        <v>1764</v>
      </c>
      <c r="BT55" s="36"/>
      <c r="BU55" s="54">
        <f ca="1">BM55+AF55</f>
        <v>1852.4</v>
      </c>
      <c r="BV55" s="55"/>
      <c r="BW55" s="53">
        <f ca="1">BN55+AG55</f>
        <v>3616.4000000000005</v>
      </c>
      <c r="BX55" s="36"/>
      <c r="BY55" s="35">
        <f ca="1">SUM(AN64:BH65)+SUM(G64:AA65)</f>
        <v>9262</v>
      </c>
      <c r="BZ55" s="36"/>
    </row>
    <row r="56" spans="2:78" ht="15" thickBot="1" x14ac:dyDescent="0.4">
      <c r="B56" s="97">
        <v>4</v>
      </c>
      <c r="C56" s="104"/>
      <c r="D56" s="92" t="str">
        <f>_xlfn.XLOOKUP(B56,Sheet2!$A$2:$A$11,Sheet2!$B$2:$B$11)</f>
        <v>Blaire Clinton</v>
      </c>
      <c r="E56" s="99">
        <f ca="1">_xlfn.XLOOKUP(B56,Sheet2!$A$2:$A$11,Sheet2!$F$2:$F$11)</f>
        <v>18</v>
      </c>
      <c r="F56" s="79">
        <f ca="1">_xlfn.XLOOKUP(B56,Sheet2!$A$2:$A$11,Sheet2!$G$2:$G$11)</f>
        <v>0.2</v>
      </c>
      <c r="G56" s="20"/>
      <c r="H56" s="14"/>
      <c r="I56" s="21"/>
      <c r="J56" s="20"/>
      <c r="K56" s="14"/>
      <c r="L56" s="21"/>
      <c r="M56" s="20"/>
      <c r="N56" s="14"/>
      <c r="O56" s="21"/>
      <c r="P56" s="20"/>
      <c r="Q56" s="14"/>
      <c r="R56" s="21"/>
      <c r="S56" s="20"/>
      <c r="T56" s="14"/>
      <c r="U56" s="21"/>
      <c r="V56" s="20"/>
      <c r="W56" s="14"/>
      <c r="X56" s="21"/>
      <c r="Y56" s="20"/>
      <c r="Z56" s="14"/>
      <c r="AA56" s="21"/>
      <c r="AB56" s="95"/>
      <c r="AC56" s="91"/>
      <c r="AD56" s="95"/>
      <c r="AE56" s="91"/>
      <c r="AF56" s="64"/>
      <c r="AG56" s="67"/>
      <c r="AI56" s="97">
        <f>B56</f>
        <v>4</v>
      </c>
      <c r="AJ56" s="104"/>
      <c r="AK56" s="92" t="str">
        <f>_xlfn.XLOOKUP(AI56,Sheet2!$A$2:$A$11,Sheet2!$B$2:$B$11)</f>
        <v>Blaire Clinton</v>
      </c>
      <c r="AL56" s="99">
        <f ca="1">_xlfn.XLOOKUP(AI56,Sheet2!$A$2:$A$11,Sheet2!$F$2:$F$11)</f>
        <v>18</v>
      </c>
      <c r="AM56" s="79">
        <f ca="1">_xlfn.XLOOKUP(B56,Sheet2!$A$2:$A$11,Sheet2!$G$2:$G$11)</f>
        <v>0.2</v>
      </c>
      <c r="AN56" s="14"/>
      <c r="AO56" s="14"/>
      <c r="AP56" s="21"/>
      <c r="AQ56" s="20"/>
      <c r="AR56" s="14"/>
      <c r="AS56" s="21"/>
      <c r="AT56" s="20"/>
      <c r="AU56" s="14"/>
      <c r="AV56" s="21"/>
      <c r="AW56" s="20"/>
      <c r="AX56" s="14"/>
      <c r="AY56" s="21"/>
      <c r="AZ56" s="20"/>
      <c r="BA56" s="14"/>
      <c r="BB56" s="21"/>
      <c r="BC56" s="20"/>
      <c r="BD56" s="14"/>
      <c r="BE56" s="21"/>
      <c r="BF56" s="20"/>
      <c r="BG56" s="14"/>
      <c r="BH56" s="21"/>
      <c r="BI56" s="95"/>
      <c r="BJ56" s="91"/>
      <c r="BK56" s="95"/>
      <c r="BL56" s="91"/>
      <c r="BM56" s="64"/>
      <c r="BN56" s="67"/>
      <c r="BP56" s="50"/>
      <c r="BQ56" s="37"/>
      <c r="BR56" s="38"/>
      <c r="BS56" s="37"/>
      <c r="BT56" s="38"/>
      <c r="BU56" s="56"/>
      <c r="BV56" s="57"/>
      <c r="BW56" s="37"/>
      <c r="BX56" s="38"/>
      <c r="BY56" s="37"/>
      <c r="BZ56" s="38"/>
    </row>
    <row r="57" spans="2:78" ht="15" thickBot="1" x14ac:dyDescent="0.4">
      <c r="B57" s="98"/>
      <c r="C57" s="104"/>
      <c r="D57" s="95"/>
      <c r="E57" s="100"/>
      <c r="F57" s="79"/>
      <c r="G57" s="12">
        <v>0.33333333333333331</v>
      </c>
      <c r="H57" s="15" t="s">
        <v>71</v>
      </c>
      <c r="I57" s="13">
        <v>0.5</v>
      </c>
      <c r="J57" s="12">
        <v>0.33333333333333331</v>
      </c>
      <c r="K57" s="15" t="s">
        <v>71</v>
      </c>
      <c r="L57" s="13">
        <v>0.5</v>
      </c>
      <c r="M57" s="12">
        <v>0.33333333333333331</v>
      </c>
      <c r="N57" s="15" t="s">
        <v>71</v>
      </c>
      <c r="O57" s="13">
        <v>0.5</v>
      </c>
      <c r="P57" s="12">
        <v>0.33333333333333331</v>
      </c>
      <c r="Q57" s="15" t="s">
        <v>71</v>
      </c>
      <c r="R57" s="13">
        <v>0.5</v>
      </c>
      <c r="S57" s="12">
        <v>0.33333333333333331</v>
      </c>
      <c r="T57" s="15" t="s">
        <v>71</v>
      </c>
      <c r="U57" s="13">
        <v>0.5</v>
      </c>
      <c r="V57" s="12">
        <v>0.33333333333333331</v>
      </c>
      <c r="W57" s="15" t="s">
        <v>71</v>
      </c>
      <c r="X57" s="13">
        <v>0.5</v>
      </c>
      <c r="Y57" s="12">
        <v>0.33333333333333331</v>
      </c>
      <c r="Z57" s="15" t="s">
        <v>71</v>
      </c>
      <c r="AA57" s="13">
        <v>0.5</v>
      </c>
      <c r="AB57" s="95"/>
      <c r="AC57" s="91"/>
      <c r="AD57" s="95"/>
      <c r="AE57" s="91"/>
      <c r="AF57" s="64"/>
      <c r="AG57" s="67"/>
      <c r="AI57" s="98"/>
      <c r="AJ57" s="104"/>
      <c r="AK57" s="95"/>
      <c r="AL57" s="100"/>
      <c r="AM57" s="79"/>
      <c r="AN57" s="27">
        <v>0.33333333333333331</v>
      </c>
      <c r="AO57" s="15" t="s">
        <v>71</v>
      </c>
      <c r="AP57" s="13">
        <v>0.5</v>
      </c>
      <c r="AQ57" s="12">
        <v>0.33333333333333331</v>
      </c>
      <c r="AR57" s="15" t="s">
        <v>71</v>
      </c>
      <c r="AS57" s="13">
        <v>0.5</v>
      </c>
      <c r="AT57" s="12">
        <v>0.33333333333333331</v>
      </c>
      <c r="AU57" s="15" t="s">
        <v>71</v>
      </c>
      <c r="AV57" s="13">
        <v>0.5</v>
      </c>
      <c r="AW57" s="12">
        <v>0.33333333333333331</v>
      </c>
      <c r="AX57" s="15" t="s">
        <v>71</v>
      </c>
      <c r="AY57" s="13">
        <v>0.5</v>
      </c>
      <c r="AZ57" s="12">
        <v>0.33333333333333331</v>
      </c>
      <c r="BA57" s="15" t="s">
        <v>71</v>
      </c>
      <c r="BB57" s="13">
        <v>0.5</v>
      </c>
      <c r="BC57" s="12">
        <v>0.33333333333333331</v>
      </c>
      <c r="BD57" s="15" t="s">
        <v>71</v>
      </c>
      <c r="BE57" s="13">
        <v>0.5</v>
      </c>
      <c r="BF57" s="12">
        <v>0.33333333333333331</v>
      </c>
      <c r="BG57" s="15" t="s">
        <v>71</v>
      </c>
      <c r="BH57" s="13">
        <v>0.5</v>
      </c>
      <c r="BI57" s="95"/>
      <c r="BJ57" s="91"/>
      <c r="BK57" s="95"/>
      <c r="BL57" s="91"/>
      <c r="BM57" s="64"/>
      <c r="BN57" s="67"/>
      <c r="BP57" s="50"/>
      <c r="BQ57" s="37"/>
      <c r="BR57" s="38"/>
      <c r="BS57" s="37"/>
      <c r="BT57" s="38"/>
      <c r="BU57" s="56"/>
      <c r="BV57" s="57"/>
      <c r="BW57" s="37"/>
      <c r="BX57" s="38"/>
      <c r="BY57" s="37"/>
      <c r="BZ57" s="38"/>
    </row>
    <row r="58" spans="2:78" x14ac:dyDescent="0.35">
      <c r="B58" s="98"/>
      <c r="C58" s="104"/>
      <c r="D58" s="95"/>
      <c r="E58" s="100"/>
      <c r="F58" s="79"/>
      <c r="G58" s="76">
        <f>(I57-G57)*24</f>
        <v>4</v>
      </c>
      <c r="H58" s="70"/>
      <c r="I58" s="71"/>
      <c r="J58" s="76">
        <f t="shared" ref="J58" si="87">(L57-J57)*24</f>
        <v>4</v>
      </c>
      <c r="K58" s="70"/>
      <c r="L58" s="71"/>
      <c r="M58" s="76">
        <f>(O57-M57)*24</f>
        <v>4</v>
      </c>
      <c r="N58" s="70"/>
      <c r="O58" s="71"/>
      <c r="P58" s="76">
        <f t="shared" ref="P58" si="88">(R57-P57)*24</f>
        <v>4</v>
      </c>
      <c r="Q58" s="70"/>
      <c r="R58" s="71"/>
      <c r="S58" s="76">
        <f t="shared" ref="S58" si="89">(U57-S57)*24</f>
        <v>4</v>
      </c>
      <c r="T58" s="70"/>
      <c r="U58" s="71"/>
      <c r="V58" s="76">
        <f t="shared" ref="V58" si="90">(X57-V57)*24</f>
        <v>4</v>
      </c>
      <c r="W58" s="70"/>
      <c r="X58" s="71"/>
      <c r="Y58" s="76">
        <f t="shared" ref="Y58" si="91">(AA57-Y57)*24</f>
        <v>4</v>
      </c>
      <c r="Z58" s="70"/>
      <c r="AA58" s="71"/>
      <c r="AB58" s="95"/>
      <c r="AC58" s="91"/>
      <c r="AD58" s="95"/>
      <c r="AE58" s="91"/>
      <c r="AF58" s="64"/>
      <c r="AG58" s="67"/>
      <c r="AI58" s="98"/>
      <c r="AJ58" s="104"/>
      <c r="AK58" s="95"/>
      <c r="AL58" s="100"/>
      <c r="AM58" s="79"/>
      <c r="AN58" s="70">
        <f>(AP57-AN57)*24</f>
        <v>4</v>
      </c>
      <c r="AO58" s="70"/>
      <c r="AP58" s="71"/>
      <c r="AQ58" s="76">
        <f t="shared" ref="AQ58" si="92">(AS57-AQ57)*24</f>
        <v>4</v>
      </c>
      <c r="AR58" s="70"/>
      <c r="AS58" s="71"/>
      <c r="AT58" s="76">
        <f>(AV57-AT57)*24</f>
        <v>4</v>
      </c>
      <c r="AU58" s="70"/>
      <c r="AV58" s="71"/>
      <c r="AW58" s="76">
        <f t="shared" ref="AW58" si="93">(AY57-AW57)*24</f>
        <v>4</v>
      </c>
      <c r="AX58" s="70"/>
      <c r="AY58" s="71"/>
      <c r="AZ58" s="76">
        <f t="shared" ref="AZ58" si="94">(BB57-AZ57)*24</f>
        <v>4</v>
      </c>
      <c r="BA58" s="70"/>
      <c r="BB58" s="71"/>
      <c r="BC58" s="76">
        <f t="shared" ref="BC58" si="95">(BE57-BC57)*24</f>
        <v>4</v>
      </c>
      <c r="BD58" s="70"/>
      <c r="BE58" s="71"/>
      <c r="BF58" s="76">
        <f t="shared" ref="BF58" si="96">(BH57-BF57)*24</f>
        <v>4</v>
      </c>
      <c r="BG58" s="70"/>
      <c r="BH58" s="71"/>
      <c r="BI58" s="95"/>
      <c r="BJ58" s="91"/>
      <c r="BK58" s="95"/>
      <c r="BL58" s="91"/>
      <c r="BM58" s="64"/>
      <c r="BN58" s="67"/>
      <c r="BP58" s="50"/>
      <c r="BQ58" s="37"/>
      <c r="BR58" s="38"/>
      <c r="BS58" s="37"/>
      <c r="BT58" s="38"/>
      <c r="BU58" s="56"/>
      <c r="BV58" s="57"/>
      <c r="BW58" s="37"/>
      <c r="BX58" s="38"/>
      <c r="BY58" s="37"/>
      <c r="BZ58" s="38"/>
    </row>
    <row r="59" spans="2:78" ht="15" thickBot="1" x14ac:dyDescent="0.4">
      <c r="B59" s="98"/>
      <c r="C59" s="104"/>
      <c r="D59" s="95"/>
      <c r="E59" s="100"/>
      <c r="F59" s="79"/>
      <c r="G59" s="78"/>
      <c r="H59" s="74"/>
      <c r="I59" s="75"/>
      <c r="J59" s="78"/>
      <c r="K59" s="74"/>
      <c r="L59" s="75"/>
      <c r="M59" s="78"/>
      <c r="N59" s="74"/>
      <c r="O59" s="75"/>
      <c r="P59" s="78"/>
      <c r="Q59" s="74"/>
      <c r="R59" s="75"/>
      <c r="S59" s="78"/>
      <c r="T59" s="74"/>
      <c r="U59" s="75"/>
      <c r="V59" s="78"/>
      <c r="W59" s="74"/>
      <c r="X59" s="75"/>
      <c r="Y59" s="78"/>
      <c r="Z59" s="74"/>
      <c r="AA59" s="75"/>
      <c r="AB59" s="95"/>
      <c r="AC59" s="91"/>
      <c r="AD59" s="95"/>
      <c r="AE59" s="91"/>
      <c r="AF59" s="64"/>
      <c r="AG59" s="67"/>
      <c r="AI59" s="98"/>
      <c r="AJ59" s="104"/>
      <c r="AK59" s="95"/>
      <c r="AL59" s="100"/>
      <c r="AM59" s="79"/>
      <c r="AN59" s="74"/>
      <c r="AO59" s="74"/>
      <c r="AP59" s="75"/>
      <c r="AQ59" s="78"/>
      <c r="AR59" s="74"/>
      <c r="AS59" s="75"/>
      <c r="AT59" s="78"/>
      <c r="AU59" s="74"/>
      <c r="AV59" s="75"/>
      <c r="AW59" s="78"/>
      <c r="AX59" s="74"/>
      <c r="AY59" s="75"/>
      <c r="AZ59" s="78"/>
      <c r="BA59" s="74"/>
      <c r="BB59" s="75"/>
      <c r="BC59" s="78"/>
      <c r="BD59" s="74"/>
      <c r="BE59" s="75"/>
      <c r="BF59" s="78"/>
      <c r="BG59" s="74"/>
      <c r="BH59" s="75"/>
      <c r="BI59" s="95"/>
      <c r="BJ59" s="91"/>
      <c r="BK59" s="95"/>
      <c r="BL59" s="91"/>
      <c r="BM59" s="64"/>
      <c r="BN59" s="67"/>
      <c r="BP59" s="50"/>
      <c r="BQ59" s="37"/>
      <c r="BR59" s="38"/>
      <c r="BS59" s="37"/>
      <c r="BT59" s="38"/>
      <c r="BU59" s="56"/>
      <c r="BV59" s="57"/>
      <c r="BW59" s="37"/>
      <c r="BX59" s="38"/>
      <c r="BY59" s="37"/>
      <c r="BZ59" s="38"/>
    </row>
    <row r="60" spans="2:78" ht="15" thickBot="1" x14ac:dyDescent="0.4">
      <c r="B60" s="98"/>
      <c r="C60" s="104"/>
      <c r="D60" s="95"/>
      <c r="E60" s="100"/>
      <c r="F60" s="79"/>
      <c r="G60" s="10">
        <v>0.54166666666666663</v>
      </c>
      <c r="H60" s="16" t="s">
        <v>71</v>
      </c>
      <c r="I60" s="11">
        <v>0.66666666666666663</v>
      </c>
      <c r="J60" s="10">
        <v>0.54166666666666663</v>
      </c>
      <c r="K60" s="16" t="s">
        <v>71</v>
      </c>
      <c r="L60" s="11">
        <v>0.66666666666666663</v>
      </c>
      <c r="M60" s="10">
        <v>0.54166666666666663</v>
      </c>
      <c r="N60" s="16" t="s">
        <v>71</v>
      </c>
      <c r="O60" s="11">
        <v>0.66666666666666663</v>
      </c>
      <c r="P60" s="10">
        <v>0.54166666666666663</v>
      </c>
      <c r="Q60" s="16" t="s">
        <v>71</v>
      </c>
      <c r="R60" s="11">
        <v>0.66666666666666663</v>
      </c>
      <c r="S60" s="10">
        <v>0.54166666666666663</v>
      </c>
      <c r="T60" s="16" t="s">
        <v>71</v>
      </c>
      <c r="U60" s="11">
        <v>0.66666666666666663</v>
      </c>
      <c r="V60" s="10">
        <v>0.54166666666666663</v>
      </c>
      <c r="W60" s="16" t="s">
        <v>71</v>
      </c>
      <c r="X60" s="11">
        <v>0.66666666666666663</v>
      </c>
      <c r="Y60" s="10">
        <v>0.54166666666666663</v>
      </c>
      <c r="Z60" s="16" t="s">
        <v>71</v>
      </c>
      <c r="AA60" s="11">
        <v>0.66666666666666663</v>
      </c>
      <c r="AB60" s="95"/>
      <c r="AC60" s="91"/>
      <c r="AD60" s="95"/>
      <c r="AE60" s="91"/>
      <c r="AF60" s="64"/>
      <c r="AG60" s="67"/>
      <c r="AI60" s="98"/>
      <c r="AJ60" s="104"/>
      <c r="AK60" s="95"/>
      <c r="AL60" s="100"/>
      <c r="AM60" s="79"/>
      <c r="AN60" s="28">
        <v>0.54166666666666663</v>
      </c>
      <c r="AO60" s="16" t="s">
        <v>71</v>
      </c>
      <c r="AP60" s="11">
        <v>0.66666666666666663</v>
      </c>
      <c r="AQ60" s="10">
        <v>0.54166666666666663</v>
      </c>
      <c r="AR60" s="16" t="s">
        <v>71</v>
      </c>
      <c r="AS60" s="11">
        <v>0.66666666666666663</v>
      </c>
      <c r="AT60" s="10">
        <v>0.54166666666666663</v>
      </c>
      <c r="AU60" s="16" t="s">
        <v>71</v>
      </c>
      <c r="AV60" s="11">
        <v>0.66666666666666663</v>
      </c>
      <c r="AW60" s="10">
        <v>0.54166666666666663</v>
      </c>
      <c r="AX60" s="16" t="s">
        <v>71</v>
      </c>
      <c r="AY60" s="11">
        <v>0.66666666666666663</v>
      </c>
      <c r="AZ60" s="10">
        <v>0.54166666666666663</v>
      </c>
      <c r="BA60" s="16" t="s">
        <v>71</v>
      </c>
      <c r="BB60" s="11">
        <v>0.66666666666666663</v>
      </c>
      <c r="BC60" s="10">
        <v>0.54166666666666663</v>
      </c>
      <c r="BD60" s="16" t="s">
        <v>71</v>
      </c>
      <c r="BE60" s="11">
        <v>0.66666666666666663</v>
      </c>
      <c r="BF60" s="10">
        <v>0.54166666666666663</v>
      </c>
      <c r="BG60" s="16" t="s">
        <v>71</v>
      </c>
      <c r="BH60" s="11">
        <v>0.66666666666666663</v>
      </c>
      <c r="BI60" s="95"/>
      <c r="BJ60" s="91"/>
      <c r="BK60" s="95"/>
      <c r="BL60" s="91"/>
      <c r="BM60" s="64"/>
      <c r="BN60" s="67"/>
      <c r="BP60" s="50"/>
      <c r="BQ60" s="37"/>
      <c r="BR60" s="38"/>
      <c r="BS60" s="37"/>
      <c r="BT60" s="38"/>
      <c r="BU60" s="56"/>
      <c r="BV60" s="57"/>
      <c r="BW60" s="37"/>
      <c r="BX60" s="38"/>
      <c r="BY60" s="37"/>
      <c r="BZ60" s="38"/>
    </row>
    <row r="61" spans="2:78" x14ac:dyDescent="0.35">
      <c r="B61" s="98"/>
      <c r="C61" s="104"/>
      <c r="D61" s="95"/>
      <c r="E61" s="100"/>
      <c r="F61" s="79"/>
      <c r="G61" s="76">
        <f>(I60-G60)*24</f>
        <v>3</v>
      </c>
      <c r="H61" s="70"/>
      <c r="I61" s="71"/>
      <c r="J61" s="76">
        <f t="shared" ref="J61" si="97">(L60-J60)*24</f>
        <v>3</v>
      </c>
      <c r="K61" s="70"/>
      <c r="L61" s="71"/>
      <c r="M61" s="76">
        <f t="shared" ref="M61" si="98">(O60-M60)*24</f>
        <v>3</v>
      </c>
      <c r="N61" s="70"/>
      <c r="O61" s="71"/>
      <c r="P61" s="76">
        <f t="shared" ref="P61" si="99">(R60-P60)*24</f>
        <v>3</v>
      </c>
      <c r="Q61" s="70"/>
      <c r="R61" s="71"/>
      <c r="S61" s="76">
        <f t="shared" ref="S61" si="100">(U60-S60)*24</f>
        <v>3</v>
      </c>
      <c r="T61" s="70"/>
      <c r="U61" s="71"/>
      <c r="V61" s="76">
        <f t="shared" ref="V61" si="101">(X60-V60)*24</f>
        <v>3</v>
      </c>
      <c r="W61" s="70"/>
      <c r="X61" s="71"/>
      <c r="Y61" s="76">
        <f t="shared" ref="Y61" si="102">(AA60-Y60)*24</f>
        <v>3</v>
      </c>
      <c r="Z61" s="70"/>
      <c r="AA61" s="71"/>
      <c r="AB61" s="95"/>
      <c r="AC61" s="91"/>
      <c r="AD61" s="95"/>
      <c r="AE61" s="91"/>
      <c r="AF61" s="64"/>
      <c r="AG61" s="67"/>
      <c r="AI61" s="98"/>
      <c r="AJ61" s="104"/>
      <c r="AK61" s="95"/>
      <c r="AL61" s="100"/>
      <c r="AM61" s="79"/>
      <c r="AN61" s="70">
        <f>(AP60-AN60)*24</f>
        <v>3</v>
      </c>
      <c r="AO61" s="70"/>
      <c r="AP61" s="71"/>
      <c r="AQ61" s="76">
        <f t="shared" ref="AQ61" si="103">(AS60-AQ60)*24</f>
        <v>3</v>
      </c>
      <c r="AR61" s="70"/>
      <c r="AS61" s="71"/>
      <c r="AT61" s="76">
        <f t="shared" ref="AT61" si="104">(AV60-AT60)*24</f>
        <v>3</v>
      </c>
      <c r="AU61" s="70"/>
      <c r="AV61" s="71"/>
      <c r="AW61" s="76">
        <f t="shared" ref="AW61" si="105">(AY60-AW60)*24</f>
        <v>3</v>
      </c>
      <c r="AX61" s="70"/>
      <c r="AY61" s="71"/>
      <c r="AZ61" s="76">
        <f t="shared" ref="AZ61" si="106">(BB60-AZ60)*24</f>
        <v>3</v>
      </c>
      <c r="BA61" s="70"/>
      <c r="BB61" s="71"/>
      <c r="BC61" s="76">
        <f t="shared" ref="BC61" si="107">(BE60-BC60)*24</f>
        <v>3</v>
      </c>
      <c r="BD61" s="70"/>
      <c r="BE61" s="71"/>
      <c r="BF61" s="76">
        <f t="shared" ref="BF61" si="108">(BH60-BF60)*24</f>
        <v>3</v>
      </c>
      <c r="BG61" s="70"/>
      <c r="BH61" s="71"/>
      <c r="BI61" s="95"/>
      <c r="BJ61" s="91"/>
      <c r="BK61" s="95"/>
      <c r="BL61" s="91"/>
      <c r="BM61" s="64"/>
      <c r="BN61" s="67"/>
      <c r="BP61" s="50"/>
      <c r="BQ61" s="37"/>
      <c r="BR61" s="38"/>
      <c r="BS61" s="37"/>
      <c r="BT61" s="38"/>
      <c r="BU61" s="56"/>
      <c r="BV61" s="57"/>
      <c r="BW61" s="37"/>
      <c r="BX61" s="38"/>
      <c r="BY61" s="37"/>
      <c r="BZ61" s="38"/>
    </row>
    <row r="62" spans="2:78" ht="15" thickBot="1" x14ac:dyDescent="0.4">
      <c r="B62" s="98"/>
      <c r="C62" s="104"/>
      <c r="D62" s="95"/>
      <c r="E62" s="100"/>
      <c r="F62" s="79"/>
      <c r="G62" s="78"/>
      <c r="H62" s="74"/>
      <c r="I62" s="75"/>
      <c r="J62" s="78"/>
      <c r="K62" s="74"/>
      <c r="L62" s="75"/>
      <c r="M62" s="78"/>
      <c r="N62" s="74"/>
      <c r="O62" s="75"/>
      <c r="P62" s="78"/>
      <c r="Q62" s="74"/>
      <c r="R62" s="75"/>
      <c r="S62" s="78"/>
      <c r="T62" s="74"/>
      <c r="U62" s="75"/>
      <c r="V62" s="78"/>
      <c r="W62" s="74"/>
      <c r="X62" s="75"/>
      <c r="Y62" s="78"/>
      <c r="Z62" s="74"/>
      <c r="AA62" s="75"/>
      <c r="AB62" s="95"/>
      <c r="AC62" s="91"/>
      <c r="AD62" s="95"/>
      <c r="AE62" s="91"/>
      <c r="AF62" s="64"/>
      <c r="AG62" s="67"/>
      <c r="AI62" s="98"/>
      <c r="AJ62" s="104"/>
      <c r="AK62" s="95"/>
      <c r="AL62" s="100"/>
      <c r="AM62" s="79"/>
      <c r="AN62" s="74"/>
      <c r="AO62" s="74"/>
      <c r="AP62" s="75"/>
      <c r="AQ62" s="78"/>
      <c r="AR62" s="74"/>
      <c r="AS62" s="75"/>
      <c r="AT62" s="78"/>
      <c r="AU62" s="74"/>
      <c r="AV62" s="75"/>
      <c r="AW62" s="78"/>
      <c r="AX62" s="74"/>
      <c r="AY62" s="75"/>
      <c r="AZ62" s="78"/>
      <c r="BA62" s="74"/>
      <c r="BB62" s="75"/>
      <c r="BC62" s="78"/>
      <c r="BD62" s="74"/>
      <c r="BE62" s="75"/>
      <c r="BF62" s="78"/>
      <c r="BG62" s="74"/>
      <c r="BH62" s="75"/>
      <c r="BI62" s="95"/>
      <c r="BJ62" s="91"/>
      <c r="BK62" s="95"/>
      <c r="BL62" s="91"/>
      <c r="BM62" s="64"/>
      <c r="BN62" s="67"/>
      <c r="BP62" s="50"/>
      <c r="BQ62" s="37"/>
      <c r="BR62" s="38"/>
      <c r="BS62" s="37"/>
      <c r="BT62" s="38"/>
      <c r="BU62" s="56"/>
      <c r="BV62" s="57"/>
      <c r="BW62" s="37"/>
      <c r="BX62" s="38"/>
      <c r="BY62" s="37"/>
      <c r="BZ62" s="38"/>
    </row>
    <row r="63" spans="2:78" x14ac:dyDescent="0.35">
      <c r="B63" s="98"/>
      <c r="C63" s="104"/>
      <c r="D63" s="95"/>
      <c r="E63" s="100"/>
      <c r="F63" s="79"/>
      <c r="G63" s="76" t="s">
        <v>84</v>
      </c>
      <c r="H63" s="70"/>
      <c r="I63" s="71"/>
      <c r="J63" s="76" t="s">
        <v>84</v>
      </c>
      <c r="K63" s="70"/>
      <c r="L63" s="71"/>
      <c r="M63" s="76" t="s">
        <v>84</v>
      </c>
      <c r="N63" s="70"/>
      <c r="O63" s="71"/>
      <c r="P63" s="76" t="s">
        <v>84</v>
      </c>
      <c r="Q63" s="70"/>
      <c r="R63" s="71"/>
      <c r="S63" s="76" t="s">
        <v>84</v>
      </c>
      <c r="T63" s="70"/>
      <c r="U63" s="71"/>
      <c r="V63" s="76" t="s">
        <v>84</v>
      </c>
      <c r="W63" s="70"/>
      <c r="X63" s="71"/>
      <c r="Y63" s="76" t="s">
        <v>84</v>
      </c>
      <c r="Z63" s="70"/>
      <c r="AA63" s="71"/>
      <c r="AB63" s="95"/>
      <c r="AC63" s="91"/>
      <c r="AD63" s="95"/>
      <c r="AE63" s="91"/>
      <c r="AF63" s="64"/>
      <c r="AG63" s="67"/>
      <c r="AI63" s="98"/>
      <c r="AJ63" s="104"/>
      <c r="AK63" s="95"/>
      <c r="AL63" s="100"/>
      <c r="AM63" s="79"/>
      <c r="AN63" s="70" t="s">
        <v>84</v>
      </c>
      <c r="AO63" s="70"/>
      <c r="AP63" s="71"/>
      <c r="AQ63" s="70" t="s">
        <v>84</v>
      </c>
      <c r="AR63" s="70"/>
      <c r="AS63" s="71"/>
      <c r="AT63" s="70" t="s">
        <v>84</v>
      </c>
      <c r="AU63" s="70"/>
      <c r="AV63" s="71"/>
      <c r="AW63" s="70" t="s">
        <v>84</v>
      </c>
      <c r="AX63" s="70"/>
      <c r="AY63" s="71"/>
      <c r="AZ63" s="70" t="s">
        <v>84</v>
      </c>
      <c r="BA63" s="70"/>
      <c r="BB63" s="71"/>
      <c r="BC63" s="70" t="s">
        <v>84</v>
      </c>
      <c r="BD63" s="70"/>
      <c r="BE63" s="71"/>
      <c r="BF63" s="70" t="s">
        <v>84</v>
      </c>
      <c r="BG63" s="70"/>
      <c r="BH63" s="71"/>
      <c r="BI63" s="95"/>
      <c r="BJ63" s="91"/>
      <c r="BK63" s="95"/>
      <c r="BL63" s="91"/>
      <c r="BM63" s="64"/>
      <c r="BN63" s="67"/>
      <c r="BP63" s="50"/>
      <c r="BQ63" s="37"/>
      <c r="BR63" s="38"/>
      <c r="BS63" s="37"/>
      <c r="BT63" s="38"/>
      <c r="BU63" s="56"/>
      <c r="BV63" s="57"/>
      <c r="BW63" s="37"/>
      <c r="BX63" s="38"/>
      <c r="BY63" s="37"/>
      <c r="BZ63" s="38"/>
    </row>
    <row r="64" spans="2:78" x14ac:dyDescent="0.35">
      <c r="B64" s="98"/>
      <c r="C64" s="104"/>
      <c r="D64" s="95"/>
      <c r="E64" s="100"/>
      <c r="F64" s="79"/>
      <c r="G64" s="77">
        <f ca="1">RANDBETWEEN(100,1000)</f>
        <v>674</v>
      </c>
      <c r="H64" s="72"/>
      <c r="I64" s="73"/>
      <c r="J64" s="77">
        <f ca="1">RANDBETWEEN(100,1000)</f>
        <v>941</v>
      </c>
      <c r="K64" s="72"/>
      <c r="L64" s="73"/>
      <c r="M64" s="77">
        <f ca="1">RANDBETWEEN(100,1000)</f>
        <v>829</v>
      </c>
      <c r="N64" s="72"/>
      <c r="O64" s="73"/>
      <c r="P64" s="77">
        <f ca="1">RANDBETWEEN(100,1000)</f>
        <v>719</v>
      </c>
      <c r="Q64" s="72"/>
      <c r="R64" s="73"/>
      <c r="S64" s="77">
        <f ca="1">RANDBETWEEN(100,1000)</f>
        <v>399</v>
      </c>
      <c r="T64" s="72"/>
      <c r="U64" s="73"/>
      <c r="V64" s="77">
        <f ca="1">RANDBETWEEN(100,1000)</f>
        <v>983</v>
      </c>
      <c r="W64" s="72"/>
      <c r="X64" s="73"/>
      <c r="Y64" s="77">
        <f ca="1">RANDBETWEEN(100,1000)</f>
        <v>126</v>
      </c>
      <c r="Z64" s="72"/>
      <c r="AA64" s="73"/>
      <c r="AB64" s="95"/>
      <c r="AC64" s="91"/>
      <c r="AD64" s="95"/>
      <c r="AE64" s="91"/>
      <c r="AF64" s="64"/>
      <c r="AG64" s="67"/>
      <c r="AI64" s="98"/>
      <c r="AJ64" s="104"/>
      <c r="AK64" s="95"/>
      <c r="AL64" s="100"/>
      <c r="AM64" s="79"/>
      <c r="AN64" s="72">
        <f ca="1">RANDBETWEEN(100,1000)</f>
        <v>966</v>
      </c>
      <c r="AO64" s="72"/>
      <c r="AP64" s="73"/>
      <c r="AQ64" s="72">
        <f ca="1">RANDBETWEEN(100,1000)</f>
        <v>656</v>
      </c>
      <c r="AR64" s="72"/>
      <c r="AS64" s="73"/>
      <c r="AT64" s="72">
        <f ca="1">RANDBETWEEN(100,1000)</f>
        <v>542</v>
      </c>
      <c r="AU64" s="72"/>
      <c r="AV64" s="73"/>
      <c r="AW64" s="72">
        <f ca="1">RANDBETWEEN(100,1000)</f>
        <v>288</v>
      </c>
      <c r="AX64" s="72"/>
      <c r="AY64" s="73"/>
      <c r="AZ64" s="72">
        <f ca="1">RANDBETWEEN(100,1000)</f>
        <v>671</v>
      </c>
      <c r="BA64" s="72"/>
      <c r="BB64" s="73"/>
      <c r="BC64" s="72">
        <f ca="1">RANDBETWEEN(100,1000)</f>
        <v>645</v>
      </c>
      <c r="BD64" s="72"/>
      <c r="BE64" s="73"/>
      <c r="BF64" s="72">
        <f ca="1">RANDBETWEEN(100,1000)</f>
        <v>823</v>
      </c>
      <c r="BG64" s="72"/>
      <c r="BH64" s="73"/>
      <c r="BI64" s="95"/>
      <c r="BJ64" s="91"/>
      <c r="BK64" s="95"/>
      <c r="BL64" s="91"/>
      <c r="BM64" s="64"/>
      <c r="BN64" s="67"/>
      <c r="BP64" s="50"/>
      <c r="BQ64" s="37"/>
      <c r="BR64" s="38"/>
      <c r="BS64" s="37"/>
      <c r="BT64" s="38"/>
      <c r="BU64" s="56"/>
      <c r="BV64" s="57"/>
      <c r="BW64" s="37"/>
      <c r="BX64" s="38"/>
      <c r="BY64" s="37"/>
      <c r="BZ64" s="38"/>
    </row>
    <row r="65" spans="2:78" x14ac:dyDescent="0.35">
      <c r="B65" s="98"/>
      <c r="C65" s="104"/>
      <c r="D65" s="95"/>
      <c r="E65" s="100"/>
      <c r="F65" s="79"/>
      <c r="G65" s="77"/>
      <c r="H65" s="72"/>
      <c r="I65" s="73"/>
      <c r="J65" s="77"/>
      <c r="K65" s="72"/>
      <c r="L65" s="73"/>
      <c r="M65" s="77"/>
      <c r="N65" s="72"/>
      <c r="O65" s="73"/>
      <c r="P65" s="77"/>
      <c r="Q65" s="72"/>
      <c r="R65" s="73"/>
      <c r="S65" s="77"/>
      <c r="T65" s="72"/>
      <c r="U65" s="73"/>
      <c r="V65" s="77"/>
      <c r="W65" s="72"/>
      <c r="X65" s="73"/>
      <c r="Y65" s="77"/>
      <c r="Z65" s="72"/>
      <c r="AA65" s="73"/>
      <c r="AB65" s="95"/>
      <c r="AC65" s="91"/>
      <c r="AD65" s="95"/>
      <c r="AE65" s="91"/>
      <c r="AF65" s="64"/>
      <c r="AG65" s="67"/>
      <c r="AI65" s="98"/>
      <c r="AJ65" s="104"/>
      <c r="AK65" s="95"/>
      <c r="AL65" s="100"/>
      <c r="AM65" s="79"/>
      <c r="AN65" s="72"/>
      <c r="AO65" s="72"/>
      <c r="AP65" s="73"/>
      <c r="AQ65" s="72"/>
      <c r="AR65" s="72"/>
      <c r="AS65" s="73"/>
      <c r="AT65" s="72"/>
      <c r="AU65" s="72"/>
      <c r="AV65" s="73"/>
      <c r="AW65" s="72"/>
      <c r="AX65" s="72"/>
      <c r="AY65" s="73"/>
      <c r="AZ65" s="72"/>
      <c r="BA65" s="72"/>
      <c r="BB65" s="73"/>
      <c r="BC65" s="72"/>
      <c r="BD65" s="72"/>
      <c r="BE65" s="73"/>
      <c r="BF65" s="72"/>
      <c r="BG65" s="72"/>
      <c r="BH65" s="73"/>
      <c r="BI65" s="95"/>
      <c r="BJ65" s="91"/>
      <c r="BK65" s="95"/>
      <c r="BL65" s="91"/>
      <c r="BM65" s="64"/>
      <c r="BN65" s="67"/>
      <c r="BP65" s="50"/>
      <c r="BQ65" s="37"/>
      <c r="BR65" s="38"/>
      <c r="BS65" s="37"/>
      <c r="BT65" s="38"/>
      <c r="BU65" s="56"/>
      <c r="BV65" s="57"/>
      <c r="BW65" s="37"/>
      <c r="BX65" s="38"/>
      <c r="BY65" s="37"/>
      <c r="BZ65" s="38"/>
    </row>
    <row r="66" spans="2:78" ht="15" thickBot="1" x14ac:dyDescent="0.4">
      <c r="B66" s="98"/>
      <c r="C66" s="104"/>
      <c r="D66" s="95"/>
      <c r="E66" s="100"/>
      <c r="F66" s="79"/>
      <c r="G66" s="78" t="s">
        <v>57</v>
      </c>
      <c r="H66" s="74"/>
      <c r="I66" s="75"/>
      <c r="J66" s="78" t="s">
        <v>57</v>
      </c>
      <c r="K66" s="74"/>
      <c r="L66" s="75"/>
      <c r="M66" s="78" t="s">
        <v>57</v>
      </c>
      <c r="N66" s="74"/>
      <c r="O66" s="75"/>
      <c r="P66" s="78" t="s">
        <v>57</v>
      </c>
      <c r="Q66" s="74"/>
      <c r="R66" s="75"/>
      <c r="S66" s="78" t="s">
        <v>57</v>
      </c>
      <c r="T66" s="74"/>
      <c r="U66" s="75"/>
      <c r="V66" s="78" t="s">
        <v>57</v>
      </c>
      <c r="W66" s="74"/>
      <c r="X66" s="75"/>
      <c r="Y66" s="78" t="s">
        <v>57</v>
      </c>
      <c r="Z66" s="74"/>
      <c r="AA66" s="75"/>
      <c r="AB66" s="95"/>
      <c r="AC66" s="91"/>
      <c r="AD66" s="95"/>
      <c r="AE66" s="91"/>
      <c r="AF66" s="64"/>
      <c r="AG66" s="67"/>
      <c r="AI66" s="98"/>
      <c r="AJ66" s="104"/>
      <c r="AK66" s="95"/>
      <c r="AL66" s="100"/>
      <c r="AM66" s="79"/>
      <c r="AN66" s="74" t="s">
        <v>57</v>
      </c>
      <c r="AO66" s="74"/>
      <c r="AP66" s="75"/>
      <c r="AQ66" s="74" t="s">
        <v>57</v>
      </c>
      <c r="AR66" s="74"/>
      <c r="AS66" s="75"/>
      <c r="AT66" s="74" t="s">
        <v>57</v>
      </c>
      <c r="AU66" s="74"/>
      <c r="AV66" s="75"/>
      <c r="AW66" s="74" t="s">
        <v>57</v>
      </c>
      <c r="AX66" s="74"/>
      <c r="AY66" s="75"/>
      <c r="AZ66" s="74" t="s">
        <v>57</v>
      </c>
      <c r="BA66" s="74"/>
      <c r="BB66" s="75"/>
      <c r="BC66" s="74" t="s">
        <v>57</v>
      </c>
      <c r="BD66" s="74"/>
      <c r="BE66" s="75"/>
      <c r="BF66" s="74" t="s">
        <v>57</v>
      </c>
      <c r="BG66" s="74"/>
      <c r="BH66" s="75"/>
      <c r="BI66" s="95"/>
      <c r="BJ66" s="91"/>
      <c r="BK66" s="95"/>
      <c r="BL66" s="91"/>
      <c r="BM66" s="64"/>
      <c r="BN66" s="67"/>
      <c r="BP66" s="50"/>
      <c r="BQ66" s="37"/>
      <c r="BR66" s="38"/>
      <c r="BS66" s="37"/>
      <c r="BT66" s="38"/>
      <c r="BU66" s="56"/>
      <c r="BV66" s="57"/>
      <c r="BW66" s="37"/>
      <c r="BX66" s="38"/>
      <c r="BY66" s="37"/>
      <c r="BZ66" s="38"/>
    </row>
    <row r="67" spans="2:78" x14ac:dyDescent="0.35">
      <c r="B67" s="98"/>
      <c r="C67" s="104"/>
      <c r="D67" s="95"/>
      <c r="E67" s="100"/>
      <c r="F67" s="79"/>
      <c r="G67" s="41">
        <f ca="1">G64*$F$56</f>
        <v>134.80000000000001</v>
      </c>
      <c r="H67" s="42"/>
      <c r="I67" s="47"/>
      <c r="J67" s="41">
        <f ca="1">J64*$F$56</f>
        <v>188.20000000000002</v>
      </c>
      <c r="K67" s="42"/>
      <c r="L67" s="47"/>
      <c r="M67" s="41">
        <f ca="1">M64*$F$56</f>
        <v>165.8</v>
      </c>
      <c r="N67" s="42"/>
      <c r="O67" s="47"/>
      <c r="P67" s="41">
        <f ca="1">P64*$F$56</f>
        <v>143.80000000000001</v>
      </c>
      <c r="Q67" s="42"/>
      <c r="R67" s="47"/>
      <c r="S67" s="41">
        <f ca="1">S64*$F$56</f>
        <v>79.800000000000011</v>
      </c>
      <c r="T67" s="42"/>
      <c r="U67" s="47"/>
      <c r="V67" s="41">
        <f ca="1">V64*$F$56</f>
        <v>196.60000000000002</v>
      </c>
      <c r="W67" s="42"/>
      <c r="X67" s="47"/>
      <c r="Y67" s="41">
        <f ca="1">Y64*$F$56</f>
        <v>25.200000000000003</v>
      </c>
      <c r="Z67" s="42"/>
      <c r="AA67" s="47"/>
      <c r="AB67" s="95"/>
      <c r="AC67" s="91"/>
      <c r="AD67" s="95"/>
      <c r="AE67" s="91"/>
      <c r="AF67" s="64"/>
      <c r="AG67" s="67"/>
      <c r="AI67" s="98"/>
      <c r="AJ67" s="104"/>
      <c r="AK67" s="95"/>
      <c r="AL67" s="100"/>
      <c r="AM67" s="79"/>
      <c r="AN67" s="93">
        <f ca="1">AN64*$AM$56</f>
        <v>193.20000000000002</v>
      </c>
      <c r="AO67" s="42"/>
      <c r="AP67" s="47"/>
      <c r="AQ67" s="93">
        <f ca="1">AQ64*$AM$56</f>
        <v>131.20000000000002</v>
      </c>
      <c r="AR67" s="42"/>
      <c r="AS67" s="47"/>
      <c r="AT67" s="93">
        <f ca="1">AT64*$AM$56</f>
        <v>108.4</v>
      </c>
      <c r="AU67" s="42"/>
      <c r="AV67" s="47"/>
      <c r="AW67" s="93">
        <f ca="1">AW64*$AM$56</f>
        <v>57.6</v>
      </c>
      <c r="AX67" s="42"/>
      <c r="AY67" s="47"/>
      <c r="AZ67" s="93">
        <f ca="1">AZ64*$AM$56</f>
        <v>134.20000000000002</v>
      </c>
      <c r="BA67" s="42"/>
      <c r="BB67" s="47"/>
      <c r="BC67" s="93">
        <f ca="1">BC64*$AM$56</f>
        <v>129</v>
      </c>
      <c r="BD67" s="42"/>
      <c r="BE67" s="47"/>
      <c r="BF67" s="93">
        <f ca="1">BF64*$AM$56</f>
        <v>164.60000000000002</v>
      </c>
      <c r="BG67" s="42"/>
      <c r="BH67" s="47"/>
      <c r="BI67" s="95"/>
      <c r="BJ67" s="91"/>
      <c r="BK67" s="95"/>
      <c r="BL67" s="91"/>
      <c r="BM67" s="64"/>
      <c r="BN67" s="67"/>
      <c r="BP67" s="50"/>
      <c r="BQ67" s="37"/>
      <c r="BR67" s="38"/>
      <c r="BS67" s="37"/>
      <c r="BT67" s="38"/>
      <c r="BU67" s="56"/>
      <c r="BV67" s="57"/>
      <c r="BW67" s="37"/>
      <c r="BX67" s="38"/>
      <c r="BY67" s="37"/>
      <c r="BZ67" s="38"/>
    </row>
    <row r="68" spans="2:78" ht="15" thickBot="1" x14ac:dyDescent="0.4">
      <c r="B68" s="106"/>
      <c r="C68" s="81"/>
      <c r="D68" s="86"/>
      <c r="E68" s="105"/>
      <c r="F68" s="82"/>
      <c r="G68" s="60"/>
      <c r="H68" s="61"/>
      <c r="I68" s="62"/>
      <c r="J68" s="60"/>
      <c r="K68" s="61"/>
      <c r="L68" s="62"/>
      <c r="M68" s="60"/>
      <c r="N68" s="61"/>
      <c r="O68" s="62"/>
      <c r="P68" s="60"/>
      <c r="Q68" s="61"/>
      <c r="R68" s="62"/>
      <c r="S68" s="60"/>
      <c r="T68" s="61"/>
      <c r="U68" s="62"/>
      <c r="V68" s="60"/>
      <c r="W68" s="61"/>
      <c r="X68" s="62"/>
      <c r="Y68" s="60"/>
      <c r="Z68" s="61"/>
      <c r="AA68" s="62"/>
      <c r="AB68" s="86"/>
      <c r="AC68" s="88"/>
      <c r="AD68" s="86"/>
      <c r="AE68" s="88"/>
      <c r="AF68" s="65"/>
      <c r="AG68" s="68"/>
      <c r="AI68" s="106"/>
      <c r="AJ68" s="81"/>
      <c r="AK68" s="86"/>
      <c r="AL68" s="105"/>
      <c r="AM68" s="79"/>
      <c r="AN68" s="61"/>
      <c r="AO68" s="61"/>
      <c r="AP68" s="62"/>
      <c r="AQ68" s="61"/>
      <c r="AR68" s="61"/>
      <c r="AS68" s="62"/>
      <c r="AT68" s="61"/>
      <c r="AU68" s="61"/>
      <c r="AV68" s="62"/>
      <c r="AW68" s="61"/>
      <c r="AX68" s="61"/>
      <c r="AY68" s="62"/>
      <c r="AZ68" s="61"/>
      <c r="BA68" s="61"/>
      <c r="BB68" s="62"/>
      <c r="BC68" s="61"/>
      <c r="BD68" s="61"/>
      <c r="BE68" s="62"/>
      <c r="BF68" s="61"/>
      <c r="BG68" s="61"/>
      <c r="BH68" s="62"/>
      <c r="BI68" s="86"/>
      <c r="BJ68" s="88"/>
      <c r="BK68" s="86"/>
      <c r="BL68" s="88"/>
      <c r="BM68" s="65"/>
      <c r="BN68" s="68"/>
      <c r="BP68" s="51"/>
      <c r="BQ68" s="39"/>
      <c r="BR68" s="40"/>
      <c r="BS68" s="39"/>
      <c r="BT68" s="40"/>
      <c r="BU68" s="58"/>
      <c r="BV68" s="59"/>
      <c r="BW68" s="39"/>
      <c r="BX68" s="40"/>
      <c r="BY68" s="39"/>
      <c r="BZ68" s="40"/>
    </row>
    <row r="69" spans="2:78" x14ac:dyDescent="0.35">
      <c r="B69" s="102" t="s">
        <v>67</v>
      </c>
      <c r="C69" s="80"/>
      <c r="D69" s="80" t="s">
        <v>68</v>
      </c>
      <c r="E69" s="80" t="s">
        <v>69</v>
      </c>
      <c r="F69" s="80" t="s">
        <v>57</v>
      </c>
      <c r="G69" s="92" t="s">
        <v>70</v>
      </c>
      <c r="H69" s="84"/>
      <c r="I69" s="85"/>
      <c r="J69" s="92" t="s">
        <v>72</v>
      </c>
      <c r="K69" s="84"/>
      <c r="L69" s="85"/>
      <c r="M69" s="92" t="s">
        <v>73</v>
      </c>
      <c r="N69" s="84"/>
      <c r="O69" s="85"/>
      <c r="P69" s="92" t="s">
        <v>77</v>
      </c>
      <c r="Q69" s="84"/>
      <c r="R69" s="85"/>
      <c r="S69" s="92" t="s">
        <v>74</v>
      </c>
      <c r="T69" s="84"/>
      <c r="U69" s="85"/>
      <c r="V69" s="92" t="s">
        <v>75</v>
      </c>
      <c r="W69" s="84"/>
      <c r="X69" s="85"/>
      <c r="Y69" s="92" t="s">
        <v>76</v>
      </c>
      <c r="Z69" s="84"/>
      <c r="AA69" s="85"/>
      <c r="AB69" s="95" t="s">
        <v>78</v>
      </c>
      <c r="AC69" s="101"/>
      <c r="AD69" s="92" t="s">
        <v>79</v>
      </c>
      <c r="AE69" s="85"/>
      <c r="AF69" s="69" t="s">
        <v>85</v>
      </c>
      <c r="AG69" s="69" t="s">
        <v>86</v>
      </c>
      <c r="AI69" s="102" t="s">
        <v>67</v>
      </c>
      <c r="AJ69" s="80"/>
      <c r="AK69" s="80" t="s">
        <v>68</v>
      </c>
      <c r="AL69" s="41" t="s">
        <v>69</v>
      </c>
      <c r="AM69" s="80" t="s">
        <v>57</v>
      </c>
      <c r="AN69" s="84" t="s">
        <v>70</v>
      </c>
      <c r="AO69" s="84"/>
      <c r="AP69" s="85"/>
      <c r="AQ69" s="92" t="s">
        <v>72</v>
      </c>
      <c r="AR69" s="84"/>
      <c r="AS69" s="85"/>
      <c r="AT69" s="92" t="s">
        <v>73</v>
      </c>
      <c r="AU69" s="84"/>
      <c r="AV69" s="85"/>
      <c r="AW69" s="92" t="s">
        <v>77</v>
      </c>
      <c r="AX69" s="84"/>
      <c r="AY69" s="85"/>
      <c r="AZ69" s="92" t="s">
        <v>74</v>
      </c>
      <c r="BA69" s="84"/>
      <c r="BB69" s="85"/>
      <c r="BC69" s="92" t="s">
        <v>75</v>
      </c>
      <c r="BD69" s="84"/>
      <c r="BE69" s="85"/>
      <c r="BF69" s="92" t="s">
        <v>76</v>
      </c>
      <c r="BG69" s="84"/>
      <c r="BH69" s="85"/>
      <c r="BI69" s="95" t="s">
        <v>78</v>
      </c>
      <c r="BJ69" s="101"/>
      <c r="BK69" s="92" t="s">
        <v>79</v>
      </c>
      <c r="BL69" s="85"/>
      <c r="BM69" s="69" t="s">
        <v>85</v>
      </c>
      <c r="BN69" s="69" t="s">
        <v>86</v>
      </c>
      <c r="BQ69" s="41" t="s">
        <v>88</v>
      </c>
      <c r="BR69" s="42"/>
      <c r="BS69" s="42" t="s">
        <v>89</v>
      </c>
      <c r="BT69" s="42"/>
      <c r="BU69" s="42" t="s">
        <v>90</v>
      </c>
      <c r="BV69" s="42"/>
      <c r="BW69" s="45" t="s">
        <v>92</v>
      </c>
      <c r="BX69" s="45"/>
      <c r="BY69" s="42" t="s">
        <v>91</v>
      </c>
      <c r="BZ69" s="47"/>
    </row>
    <row r="70" spans="2:78" ht="15" thickBot="1" x14ac:dyDescent="0.4">
      <c r="B70" s="103"/>
      <c r="C70" s="104"/>
      <c r="D70" s="81"/>
      <c r="E70" s="81"/>
      <c r="F70" s="81"/>
      <c r="G70" s="86"/>
      <c r="H70" s="87"/>
      <c r="I70" s="88"/>
      <c r="J70" s="86"/>
      <c r="K70" s="87"/>
      <c r="L70" s="88"/>
      <c r="M70" s="86"/>
      <c r="N70" s="87"/>
      <c r="O70" s="88"/>
      <c r="P70" s="86"/>
      <c r="Q70" s="87"/>
      <c r="R70" s="88"/>
      <c r="S70" s="86"/>
      <c r="T70" s="87"/>
      <c r="U70" s="88"/>
      <c r="V70" s="86"/>
      <c r="W70" s="87"/>
      <c r="X70" s="88"/>
      <c r="Y70" s="86"/>
      <c r="Z70" s="87"/>
      <c r="AA70" s="88"/>
      <c r="AB70" s="86"/>
      <c r="AC70" s="87"/>
      <c r="AD70" s="86"/>
      <c r="AE70" s="88"/>
      <c r="AF70" s="68"/>
      <c r="AG70" s="67"/>
      <c r="AI70" s="103"/>
      <c r="AJ70" s="104"/>
      <c r="AK70" s="81"/>
      <c r="AL70" s="60"/>
      <c r="AM70" s="81"/>
      <c r="AN70" s="87"/>
      <c r="AO70" s="87"/>
      <c r="AP70" s="88"/>
      <c r="AQ70" s="86"/>
      <c r="AR70" s="87"/>
      <c r="AS70" s="88"/>
      <c r="AT70" s="86"/>
      <c r="AU70" s="87"/>
      <c r="AV70" s="88"/>
      <c r="AW70" s="86"/>
      <c r="AX70" s="87"/>
      <c r="AY70" s="88"/>
      <c r="AZ70" s="86"/>
      <c r="BA70" s="87"/>
      <c r="BB70" s="88"/>
      <c r="BC70" s="86"/>
      <c r="BD70" s="87"/>
      <c r="BE70" s="88"/>
      <c r="BF70" s="86"/>
      <c r="BG70" s="87"/>
      <c r="BH70" s="88"/>
      <c r="BI70" s="86"/>
      <c r="BJ70" s="87"/>
      <c r="BK70" s="86"/>
      <c r="BL70" s="88"/>
      <c r="BM70" s="68"/>
      <c r="BN70" s="67"/>
      <c r="BQ70" s="43"/>
      <c r="BR70" s="44"/>
      <c r="BS70" s="44"/>
      <c r="BT70" s="44"/>
      <c r="BU70" s="44"/>
      <c r="BV70" s="44"/>
      <c r="BW70" s="46"/>
      <c r="BX70" s="46"/>
      <c r="BY70" s="44"/>
      <c r="BZ70" s="48"/>
    </row>
    <row r="71" spans="2:78" ht="15" thickBot="1" x14ac:dyDescent="0.4">
      <c r="B71" s="4"/>
      <c r="C71" s="104"/>
      <c r="E71" s="5"/>
      <c r="F71" s="5"/>
      <c r="G71" s="17"/>
      <c r="H71" s="18"/>
      <c r="I71" s="19"/>
      <c r="J71" s="17"/>
      <c r="K71" s="18"/>
      <c r="L71" s="19"/>
      <c r="M71" s="17"/>
      <c r="N71" s="18"/>
      <c r="O71" s="19"/>
      <c r="P71" s="17"/>
      <c r="Q71" s="18"/>
      <c r="R71" s="19"/>
      <c r="S71" s="17"/>
      <c r="T71" s="18"/>
      <c r="U71" s="19"/>
      <c r="V71" s="17"/>
      <c r="W71" s="18"/>
      <c r="X71" s="19"/>
      <c r="Y71" s="17"/>
      <c r="Z71" s="18"/>
      <c r="AA71" s="19"/>
      <c r="AB71" s="96">
        <f>G74+J74+M74+P74+S74+V74+Y74+Y77+V77+S77+P77+M77+J77+G77</f>
        <v>49</v>
      </c>
      <c r="AC71" s="85"/>
      <c r="AD71" s="94">
        <f ca="1">AB71*E72</f>
        <v>1127</v>
      </c>
      <c r="AE71" s="85"/>
      <c r="AF71" s="63">
        <f ca="1">Y83+V83+S83+P83+M83+J83+G83</f>
        <v>599.07999999999993</v>
      </c>
      <c r="AG71" s="66">
        <f ca="1">AD71+AF71</f>
        <v>1726.08</v>
      </c>
      <c r="AI71" s="4"/>
      <c r="AJ71" s="104"/>
      <c r="AL71" s="26"/>
      <c r="AM71" s="29"/>
      <c r="AN71" s="18"/>
      <c r="AO71" s="18"/>
      <c r="AP71" s="19"/>
      <c r="AQ71" s="17"/>
      <c r="AR71" s="18"/>
      <c r="AS71" s="19"/>
      <c r="AT71" s="17"/>
      <c r="AU71" s="18"/>
      <c r="AV71" s="19"/>
      <c r="AW71" s="17"/>
      <c r="AX71" s="18"/>
      <c r="AY71" s="19"/>
      <c r="AZ71" s="17"/>
      <c r="BA71" s="18"/>
      <c r="BB71" s="19"/>
      <c r="BC71" s="17"/>
      <c r="BD71" s="18"/>
      <c r="BE71" s="19"/>
      <c r="BF71" s="17"/>
      <c r="BG71" s="18"/>
      <c r="BH71" s="19"/>
      <c r="BI71" s="96">
        <f>AN74+AQ74+AT74+AW74+AZ74+BC74+BF74+BF77+BC77+AZ77+AW77+AT77+AQ77+AN77</f>
        <v>49</v>
      </c>
      <c r="BJ71" s="85"/>
      <c r="BK71" s="94">
        <f ca="1">BI71*AL72</f>
        <v>1127</v>
      </c>
      <c r="BL71" s="85"/>
      <c r="BM71" s="63">
        <f ca="1">BF83+BC83+AZ83+AW83+AT83+AQ83+AN83</f>
        <v>561.17000000000007</v>
      </c>
      <c r="BN71" s="66">
        <f ca="1">BK71+BM71</f>
        <v>1688.17</v>
      </c>
      <c r="BP71" s="49">
        <f>B72</f>
        <v>5</v>
      </c>
      <c r="BQ71" s="52">
        <f>BI71+AB71</f>
        <v>98</v>
      </c>
      <c r="BR71" s="36"/>
      <c r="BS71" s="53">
        <f ca="1">BK71+AD71</f>
        <v>2254</v>
      </c>
      <c r="BT71" s="36"/>
      <c r="BU71" s="54">
        <f ca="1">BM71+AF71</f>
        <v>1160.25</v>
      </c>
      <c r="BV71" s="55"/>
      <c r="BW71" s="53">
        <f ca="1">BN71+AG71</f>
        <v>3414.25</v>
      </c>
      <c r="BX71" s="36"/>
      <c r="BY71" s="35">
        <f ca="1">SUM(AN80:BH81)+SUM(G80:AA81)</f>
        <v>6825</v>
      </c>
      <c r="BZ71" s="36"/>
    </row>
    <row r="72" spans="2:78" ht="15" thickBot="1" x14ac:dyDescent="0.4">
      <c r="B72" s="97">
        <v>5</v>
      </c>
      <c r="C72" s="104"/>
      <c r="D72" s="92" t="str">
        <f>_xlfn.XLOOKUP(B72,Sheet2!$A$2:$A$11,Sheet2!$B$2:$B$11)</f>
        <v>Jim Catt</v>
      </c>
      <c r="E72" s="99">
        <f ca="1">_xlfn.XLOOKUP(B72,Sheet2!$A$2:$A$11,Sheet2!$F$2:$F$11)</f>
        <v>23</v>
      </c>
      <c r="F72" s="79">
        <f ca="1">_xlfn.XLOOKUP(B72,Sheet2!$A$2:$A$11,Sheet2!$G$2:$G$11)</f>
        <v>0.17</v>
      </c>
      <c r="G72" s="20"/>
      <c r="H72" s="14"/>
      <c r="I72" s="21"/>
      <c r="J72" s="20"/>
      <c r="K72" s="14"/>
      <c r="L72" s="21"/>
      <c r="M72" s="20"/>
      <c r="N72" s="14"/>
      <c r="O72" s="21"/>
      <c r="P72" s="20"/>
      <c r="Q72" s="14"/>
      <c r="R72" s="21"/>
      <c r="S72" s="20"/>
      <c r="T72" s="14"/>
      <c r="U72" s="21"/>
      <c r="V72" s="20"/>
      <c r="W72" s="14"/>
      <c r="X72" s="21"/>
      <c r="Y72" s="20"/>
      <c r="Z72" s="14"/>
      <c r="AA72" s="21"/>
      <c r="AB72" s="95"/>
      <c r="AC72" s="91"/>
      <c r="AD72" s="95"/>
      <c r="AE72" s="91"/>
      <c r="AF72" s="64"/>
      <c r="AG72" s="67"/>
      <c r="AI72" s="97">
        <f>B72</f>
        <v>5</v>
      </c>
      <c r="AJ72" s="104"/>
      <c r="AK72" s="92" t="str">
        <f>_xlfn.XLOOKUP(AI72,Sheet2!$A$2:$A$11,Sheet2!$B$2:$B$11)</f>
        <v>Jim Catt</v>
      </c>
      <c r="AL72" s="63">
        <f ca="1">_xlfn.XLOOKUP(AI72,Sheet2!$A$2:$A$11,Sheet2!$F$2:$F$11)</f>
        <v>23</v>
      </c>
      <c r="AM72" s="79">
        <f ca="1">_xlfn.XLOOKUP(B72,Sheet2!$A$2:$A$11,Sheet2!$G$2:$G$11)</f>
        <v>0.17</v>
      </c>
      <c r="AN72" s="14"/>
      <c r="AO72" s="14"/>
      <c r="AP72" s="21"/>
      <c r="AQ72" s="20"/>
      <c r="AR72" s="14"/>
      <c r="AS72" s="21"/>
      <c r="AT72" s="20"/>
      <c r="AU72" s="14"/>
      <c r="AV72" s="21"/>
      <c r="AW72" s="20"/>
      <c r="AX72" s="14"/>
      <c r="AY72" s="21"/>
      <c r="AZ72" s="20"/>
      <c r="BA72" s="14"/>
      <c r="BB72" s="21"/>
      <c r="BC72" s="20"/>
      <c r="BD72" s="14"/>
      <c r="BE72" s="21"/>
      <c r="BF72" s="20"/>
      <c r="BG72" s="14"/>
      <c r="BH72" s="21"/>
      <c r="BI72" s="95"/>
      <c r="BJ72" s="91"/>
      <c r="BK72" s="95"/>
      <c r="BL72" s="91"/>
      <c r="BM72" s="64"/>
      <c r="BN72" s="67"/>
      <c r="BP72" s="50"/>
      <c r="BQ72" s="37"/>
      <c r="BR72" s="38"/>
      <c r="BS72" s="37"/>
      <c r="BT72" s="38"/>
      <c r="BU72" s="56"/>
      <c r="BV72" s="57"/>
      <c r="BW72" s="37"/>
      <c r="BX72" s="38"/>
      <c r="BY72" s="37"/>
      <c r="BZ72" s="38"/>
    </row>
    <row r="73" spans="2:78" ht="15" thickBot="1" x14ac:dyDescent="0.4">
      <c r="B73" s="98"/>
      <c r="C73" s="104"/>
      <c r="D73" s="95"/>
      <c r="E73" s="100"/>
      <c r="F73" s="79"/>
      <c r="G73" s="12">
        <v>0.33333333333333331</v>
      </c>
      <c r="H73" s="15" t="s">
        <v>71</v>
      </c>
      <c r="I73" s="13">
        <v>0.5</v>
      </c>
      <c r="J73" s="12">
        <v>0.33333333333333331</v>
      </c>
      <c r="K73" s="15" t="s">
        <v>71</v>
      </c>
      <c r="L73" s="13">
        <v>0.5</v>
      </c>
      <c r="M73" s="12">
        <v>0.33333333333333331</v>
      </c>
      <c r="N73" s="15" t="s">
        <v>71</v>
      </c>
      <c r="O73" s="13">
        <v>0.5</v>
      </c>
      <c r="P73" s="12">
        <v>0.33333333333333331</v>
      </c>
      <c r="Q73" s="15" t="s">
        <v>71</v>
      </c>
      <c r="R73" s="13">
        <v>0.5</v>
      </c>
      <c r="S73" s="12">
        <v>0.33333333333333331</v>
      </c>
      <c r="T73" s="15" t="s">
        <v>71</v>
      </c>
      <c r="U73" s="13">
        <v>0.5</v>
      </c>
      <c r="V73" s="12">
        <v>0.33333333333333331</v>
      </c>
      <c r="W73" s="15" t="s">
        <v>71</v>
      </c>
      <c r="X73" s="13">
        <v>0.5</v>
      </c>
      <c r="Y73" s="12">
        <v>0.33333333333333331</v>
      </c>
      <c r="Z73" s="15" t="s">
        <v>71</v>
      </c>
      <c r="AA73" s="13">
        <v>0.5</v>
      </c>
      <c r="AB73" s="95"/>
      <c r="AC73" s="91"/>
      <c r="AD73" s="95"/>
      <c r="AE73" s="91"/>
      <c r="AF73" s="64"/>
      <c r="AG73" s="67"/>
      <c r="AI73" s="98"/>
      <c r="AJ73" s="104"/>
      <c r="AK73" s="95"/>
      <c r="AL73" s="64"/>
      <c r="AM73" s="79"/>
      <c r="AN73" s="27">
        <v>0.33333333333333331</v>
      </c>
      <c r="AO73" s="15" t="s">
        <v>71</v>
      </c>
      <c r="AP73" s="13">
        <v>0.5</v>
      </c>
      <c r="AQ73" s="12">
        <v>0.33333333333333331</v>
      </c>
      <c r="AR73" s="15" t="s">
        <v>71</v>
      </c>
      <c r="AS73" s="13">
        <v>0.5</v>
      </c>
      <c r="AT73" s="12">
        <v>0.33333333333333331</v>
      </c>
      <c r="AU73" s="15" t="s">
        <v>71</v>
      </c>
      <c r="AV73" s="13">
        <v>0.5</v>
      </c>
      <c r="AW73" s="12">
        <v>0.33333333333333331</v>
      </c>
      <c r="AX73" s="15" t="s">
        <v>71</v>
      </c>
      <c r="AY73" s="13">
        <v>0.5</v>
      </c>
      <c r="AZ73" s="12">
        <v>0.33333333333333331</v>
      </c>
      <c r="BA73" s="15" t="s">
        <v>71</v>
      </c>
      <c r="BB73" s="13">
        <v>0.5</v>
      </c>
      <c r="BC73" s="12">
        <v>0.33333333333333331</v>
      </c>
      <c r="BD73" s="15" t="s">
        <v>71</v>
      </c>
      <c r="BE73" s="13">
        <v>0.5</v>
      </c>
      <c r="BF73" s="12">
        <v>0.33333333333333331</v>
      </c>
      <c r="BG73" s="15" t="s">
        <v>71</v>
      </c>
      <c r="BH73" s="13">
        <v>0.5</v>
      </c>
      <c r="BI73" s="95"/>
      <c r="BJ73" s="91"/>
      <c r="BK73" s="95"/>
      <c r="BL73" s="91"/>
      <c r="BM73" s="64"/>
      <c r="BN73" s="67"/>
      <c r="BP73" s="50"/>
      <c r="BQ73" s="37"/>
      <c r="BR73" s="38"/>
      <c r="BS73" s="37"/>
      <c r="BT73" s="38"/>
      <c r="BU73" s="56"/>
      <c r="BV73" s="57"/>
      <c r="BW73" s="37"/>
      <c r="BX73" s="38"/>
      <c r="BY73" s="37"/>
      <c r="BZ73" s="38"/>
    </row>
    <row r="74" spans="2:78" x14ac:dyDescent="0.35">
      <c r="B74" s="98"/>
      <c r="C74" s="104"/>
      <c r="D74" s="95"/>
      <c r="E74" s="100"/>
      <c r="F74" s="79"/>
      <c r="G74" s="76">
        <f>(I73-G73)*24</f>
        <v>4</v>
      </c>
      <c r="H74" s="70"/>
      <c r="I74" s="71"/>
      <c r="J74" s="76">
        <f t="shared" ref="J74" si="109">(L73-J73)*24</f>
        <v>4</v>
      </c>
      <c r="K74" s="70"/>
      <c r="L74" s="71"/>
      <c r="M74" s="76">
        <f>(O73-M73)*24</f>
        <v>4</v>
      </c>
      <c r="N74" s="70"/>
      <c r="O74" s="71"/>
      <c r="P74" s="76">
        <f t="shared" ref="P74" si="110">(R73-P73)*24</f>
        <v>4</v>
      </c>
      <c r="Q74" s="70"/>
      <c r="R74" s="71"/>
      <c r="S74" s="76">
        <f t="shared" ref="S74" si="111">(U73-S73)*24</f>
        <v>4</v>
      </c>
      <c r="T74" s="70"/>
      <c r="U74" s="71"/>
      <c r="V74" s="76">
        <f t="shared" ref="V74" si="112">(X73-V73)*24</f>
        <v>4</v>
      </c>
      <c r="W74" s="70"/>
      <c r="X74" s="71"/>
      <c r="Y74" s="76">
        <f t="shared" ref="Y74" si="113">(AA73-Y73)*24</f>
        <v>4</v>
      </c>
      <c r="Z74" s="70"/>
      <c r="AA74" s="71"/>
      <c r="AB74" s="95"/>
      <c r="AC74" s="91"/>
      <c r="AD74" s="95"/>
      <c r="AE74" s="91"/>
      <c r="AF74" s="64"/>
      <c r="AG74" s="67"/>
      <c r="AI74" s="98"/>
      <c r="AJ74" s="104"/>
      <c r="AK74" s="95"/>
      <c r="AL74" s="100"/>
      <c r="AM74" s="79"/>
      <c r="AN74" s="70">
        <f>(AP73-AN73)*24</f>
        <v>4</v>
      </c>
      <c r="AO74" s="70"/>
      <c r="AP74" s="71"/>
      <c r="AQ74" s="76">
        <f t="shared" ref="AQ74" si="114">(AS73-AQ73)*24</f>
        <v>4</v>
      </c>
      <c r="AR74" s="70"/>
      <c r="AS74" s="71"/>
      <c r="AT74" s="76">
        <f>(AV73-AT73)*24</f>
        <v>4</v>
      </c>
      <c r="AU74" s="70"/>
      <c r="AV74" s="71"/>
      <c r="AW74" s="76">
        <f t="shared" ref="AW74" si="115">(AY73-AW73)*24</f>
        <v>4</v>
      </c>
      <c r="AX74" s="70"/>
      <c r="AY74" s="71"/>
      <c r="AZ74" s="76">
        <f t="shared" ref="AZ74" si="116">(BB73-AZ73)*24</f>
        <v>4</v>
      </c>
      <c r="BA74" s="70"/>
      <c r="BB74" s="71"/>
      <c r="BC74" s="76">
        <f t="shared" ref="BC74" si="117">(BE73-BC73)*24</f>
        <v>4</v>
      </c>
      <c r="BD74" s="70"/>
      <c r="BE74" s="71"/>
      <c r="BF74" s="76">
        <f t="shared" ref="BF74" si="118">(BH73-BF73)*24</f>
        <v>4</v>
      </c>
      <c r="BG74" s="70"/>
      <c r="BH74" s="71"/>
      <c r="BI74" s="95"/>
      <c r="BJ74" s="91"/>
      <c r="BK74" s="95"/>
      <c r="BL74" s="91"/>
      <c r="BM74" s="64"/>
      <c r="BN74" s="67"/>
      <c r="BP74" s="50"/>
      <c r="BQ74" s="37"/>
      <c r="BR74" s="38"/>
      <c r="BS74" s="37"/>
      <c r="BT74" s="38"/>
      <c r="BU74" s="56"/>
      <c r="BV74" s="57"/>
      <c r="BW74" s="37"/>
      <c r="BX74" s="38"/>
      <c r="BY74" s="37"/>
      <c r="BZ74" s="38"/>
    </row>
    <row r="75" spans="2:78" ht="15" thickBot="1" x14ac:dyDescent="0.4">
      <c r="B75" s="98"/>
      <c r="C75" s="104"/>
      <c r="D75" s="95"/>
      <c r="E75" s="100"/>
      <c r="F75" s="79"/>
      <c r="G75" s="78"/>
      <c r="H75" s="74"/>
      <c r="I75" s="75"/>
      <c r="J75" s="78"/>
      <c r="K75" s="74"/>
      <c r="L75" s="75"/>
      <c r="M75" s="78"/>
      <c r="N75" s="74"/>
      <c r="O75" s="75"/>
      <c r="P75" s="78"/>
      <c r="Q75" s="74"/>
      <c r="R75" s="75"/>
      <c r="S75" s="78"/>
      <c r="T75" s="74"/>
      <c r="U75" s="75"/>
      <c r="V75" s="78"/>
      <c r="W75" s="74"/>
      <c r="X75" s="75"/>
      <c r="Y75" s="78"/>
      <c r="Z75" s="74"/>
      <c r="AA75" s="75"/>
      <c r="AB75" s="95"/>
      <c r="AC75" s="91"/>
      <c r="AD75" s="95"/>
      <c r="AE75" s="91"/>
      <c r="AF75" s="64"/>
      <c r="AG75" s="67"/>
      <c r="AI75" s="98"/>
      <c r="AJ75" s="104"/>
      <c r="AK75" s="95"/>
      <c r="AL75" s="100"/>
      <c r="AM75" s="79"/>
      <c r="AN75" s="74"/>
      <c r="AO75" s="74"/>
      <c r="AP75" s="75"/>
      <c r="AQ75" s="78"/>
      <c r="AR75" s="74"/>
      <c r="AS75" s="75"/>
      <c r="AT75" s="78"/>
      <c r="AU75" s="74"/>
      <c r="AV75" s="75"/>
      <c r="AW75" s="78"/>
      <c r="AX75" s="74"/>
      <c r="AY75" s="75"/>
      <c r="AZ75" s="78"/>
      <c r="BA75" s="74"/>
      <c r="BB75" s="75"/>
      <c r="BC75" s="78"/>
      <c r="BD75" s="74"/>
      <c r="BE75" s="75"/>
      <c r="BF75" s="78"/>
      <c r="BG75" s="74"/>
      <c r="BH75" s="75"/>
      <c r="BI75" s="95"/>
      <c r="BJ75" s="91"/>
      <c r="BK75" s="95"/>
      <c r="BL75" s="91"/>
      <c r="BM75" s="64"/>
      <c r="BN75" s="67"/>
      <c r="BP75" s="50"/>
      <c r="BQ75" s="37"/>
      <c r="BR75" s="38"/>
      <c r="BS75" s="37"/>
      <c r="BT75" s="38"/>
      <c r="BU75" s="56"/>
      <c r="BV75" s="57"/>
      <c r="BW75" s="37"/>
      <c r="BX75" s="38"/>
      <c r="BY75" s="37"/>
      <c r="BZ75" s="38"/>
    </row>
    <row r="76" spans="2:78" ht="15" thickBot="1" x14ac:dyDescent="0.4">
      <c r="B76" s="98"/>
      <c r="C76" s="104"/>
      <c r="D76" s="95"/>
      <c r="E76" s="100"/>
      <c r="F76" s="79"/>
      <c r="G76" s="10">
        <v>0.54166666666666663</v>
      </c>
      <c r="H76" s="16" t="s">
        <v>71</v>
      </c>
      <c r="I76" s="11">
        <v>0.66666666666666663</v>
      </c>
      <c r="J76" s="10">
        <v>0.54166666666666663</v>
      </c>
      <c r="K76" s="16" t="s">
        <v>71</v>
      </c>
      <c r="L76" s="11">
        <v>0.66666666666666663</v>
      </c>
      <c r="M76" s="10">
        <v>0.54166666666666663</v>
      </c>
      <c r="N76" s="16" t="s">
        <v>71</v>
      </c>
      <c r="O76" s="11">
        <v>0.66666666666666663</v>
      </c>
      <c r="P76" s="10">
        <v>0.54166666666666663</v>
      </c>
      <c r="Q76" s="16" t="s">
        <v>71</v>
      </c>
      <c r="R76" s="11">
        <v>0.66666666666666663</v>
      </c>
      <c r="S76" s="10">
        <v>0.54166666666666663</v>
      </c>
      <c r="T76" s="16" t="s">
        <v>71</v>
      </c>
      <c r="U76" s="11">
        <v>0.66666666666666663</v>
      </c>
      <c r="V76" s="10">
        <v>0.54166666666666663</v>
      </c>
      <c r="W76" s="16" t="s">
        <v>71</v>
      </c>
      <c r="X76" s="11">
        <v>0.66666666666666663</v>
      </c>
      <c r="Y76" s="10">
        <v>0.54166666666666663</v>
      </c>
      <c r="Z76" s="16" t="s">
        <v>71</v>
      </c>
      <c r="AA76" s="11">
        <v>0.66666666666666663</v>
      </c>
      <c r="AB76" s="95"/>
      <c r="AC76" s="91"/>
      <c r="AD76" s="95"/>
      <c r="AE76" s="91"/>
      <c r="AF76" s="64"/>
      <c r="AG76" s="67"/>
      <c r="AI76" s="98"/>
      <c r="AJ76" s="104"/>
      <c r="AK76" s="95"/>
      <c r="AL76" s="100"/>
      <c r="AM76" s="79"/>
      <c r="AN76" s="28">
        <v>0.54166666666666663</v>
      </c>
      <c r="AO76" s="16" t="s">
        <v>71</v>
      </c>
      <c r="AP76" s="11">
        <v>0.66666666666666663</v>
      </c>
      <c r="AQ76" s="10">
        <v>0.54166666666666663</v>
      </c>
      <c r="AR76" s="16" t="s">
        <v>71</v>
      </c>
      <c r="AS76" s="11">
        <v>0.66666666666666663</v>
      </c>
      <c r="AT76" s="10">
        <v>0.54166666666666663</v>
      </c>
      <c r="AU76" s="16" t="s">
        <v>71</v>
      </c>
      <c r="AV76" s="11">
        <v>0.66666666666666663</v>
      </c>
      <c r="AW76" s="10">
        <v>0.54166666666666663</v>
      </c>
      <c r="AX76" s="16" t="s">
        <v>71</v>
      </c>
      <c r="AY76" s="11">
        <v>0.66666666666666663</v>
      </c>
      <c r="AZ76" s="10">
        <v>0.54166666666666663</v>
      </c>
      <c r="BA76" s="16" t="s">
        <v>71</v>
      </c>
      <c r="BB76" s="11">
        <v>0.66666666666666663</v>
      </c>
      <c r="BC76" s="10">
        <v>0.54166666666666663</v>
      </c>
      <c r="BD76" s="16" t="s">
        <v>71</v>
      </c>
      <c r="BE76" s="11">
        <v>0.66666666666666663</v>
      </c>
      <c r="BF76" s="10">
        <v>0.54166666666666663</v>
      </c>
      <c r="BG76" s="16" t="s">
        <v>71</v>
      </c>
      <c r="BH76" s="11">
        <v>0.66666666666666663</v>
      </c>
      <c r="BI76" s="95"/>
      <c r="BJ76" s="91"/>
      <c r="BK76" s="95"/>
      <c r="BL76" s="91"/>
      <c r="BM76" s="64"/>
      <c r="BN76" s="67"/>
      <c r="BP76" s="50"/>
      <c r="BQ76" s="37"/>
      <c r="BR76" s="38"/>
      <c r="BS76" s="37"/>
      <c r="BT76" s="38"/>
      <c r="BU76" s="56"/>
      <c r="BV76" s="57"/>
      <c r="BW76" s="37"/>
      <c r="BX76" s="38"/>
      <c r="BY76" s="37"/>
      <c r="BZ76" s="38"/>
    </row>
    <row r="77" spans="2:78" x14ac:dyDescent="0.35">
      <c r="B77" s="98"/>
      <c r="C77" s="104"/>
      <c r="D77" s="95"/>
      <c r="E77" s="100"/>
      <c r="F77" s="79"/>
      <c r="G77" s="76">
        <f>(I76-G76)*24</f>
        <v>3</v>
      </c>
      <c r="H77" s="70"/>
      <c r="I77" s="71"/>
      <c r="J77" s="76">
        <f t="shared" ref="J77" si="119">(L76-J76)*24</f>
        <v>3</v>
      </c>
      <c r="K77" s="70"/>
      <c r="L77" s="71"/>
      <c r="M77" s="76">
        <f t="shared" ref="M77" si="120">(O76-M76)*24</f>
        <v>3</v>
      </c>
      <c r="N77" s="70"/>
      <c r="O77" s="71"/>
      <c r="P77" s="76">
        <f t="shared" ref="P77" si="121">(R76-P76)*24</f>
        <v>3</v>
      </c>
      <c r="Q77" s="70"/>
      <c r="R77" s="71"/>
      <c r="S77" s="76">
        <f t="shared" ref="S77" si="122">(U76-S76)*24</f>
        <v>3</v>
      </c>
      <c r="T77" s="70"/>
      <c r="U77" s="71"/>
      <c r="V77" s="76">
        <f t="shared" ref="V77" si="123">(X76-V76)*24</f>
        <v>3</v>
      </c>
      <c r="W77" s="70"/>
      <c r="X77" s="71"/>
      <c r="Y77" s="76">
        <f t="shared" ref="Y77" si="124">(AA76-Y76)*24</f>
        <v>3</v>
      </c>
      <c r="Z77" s="70"/>
      <c r="AA77" s="71"/>
      <c r="AB77" s="95"/>
      <c r="AC77" s="91"/>
      <c r="AD77" s="95"/>
      <c r="AE77" s="91"/>
      <c r="AF77" s="64"/>
      <c r="AG77" s="67"/>
      <c r="AI77" s="98"/>
      <c r="AJ77" s="104"/>
      <c r="AK77" s="95"/>
      <c r="AL77" s="100"/>
      <c r="AM77" s="79"/>
      <c r="AN77" s="70">
        <f>(AP76-AN76)*24</f>
        <v>3</v>
      </c>
      <c r="AO77" s="70"/>
      <c r="AP77" s="71"/>
      <c r="AQ77" s="76">
        <f t="shared" ref="AQ77" si="125">(AS76-AQ76)*24</f>
        <v>3</v>
      </c>
      <c r="AR77" s="70"/>
      <c r="AS77" s="71"/>
      <c r="AT77" s="76">
        <f t="shared" ref="AT77" si="126">(AV76-AT76)*24</f>
        <v>3</v>
      </c>
      <c r="AU77" s="70"/>
      <c r="AV77" s="71"/>
      <c r="AW77" s="76">
        <f t="shared" ref="AW77" si="127">(AY76-AW76)*24</f>
        <v>3</v>
      </c>
      <c r="AX77" s="70"/>
      <c r="AY77" s="71"/>
      <c r="AZ77" s="76">
        <f t="shared" ref="AZ77" si="128">(BB76-AZ76)*24</f>
        <v>3</v>
      </c>
      <c r="BA77" s="70"/>
      <c r="BB77" s="71"/>
      <c r="BC77" s="76">
        <f t="shared" ref="BC77" si="129">(BE76-BC76)*24</f>
        <v>3</v>
      </c>
      <c r="BD77" s="70"/>
      <c r="BE77" s="71"/>
      <c r="BF77" s="76">
        <f t="shared" ref="BF77" si="130">(BH76-BF76)*24</f>
        <v>3</v>
      </c>
      <c r="BG77" s="70"/>
      <c r="BH77" s="71"/>
      <c r="BI77" s="95"/>
      <c r="BJ77" s="91"/>
      <c r="BK77" s="95"/>
      <c r="BL77" s="91"/>
      <c r="BM77" s="64"/>
      <c r="BN77" s="67"/>
      <c r="BP77" s="50"/>
      <c r="BQ77" s="37"/>
      <c r="BR77" s="38"/>
      <c r="BS77" s="37"/>
      <c r="BT77" s="38"/>
      <c r="BU77" s="56"/>
      <c r="BV77" s="57"/>
      <c r="BW77" s="37"/>
      <c r="BX77" s="38"/>
      <c r="BY77" s="37"/>
      <c r="BZ77" s="38"/>
    </row>
    <row r="78" spans="2:78" ht="15" thickBot="1" x14ac:dyDescent="0.4">
      <c r="B78" s="98"/>
      <c r="C78" s="104"/>
      <c r="D78" s="95"/>
      <c r="E78" s="100"/>
      <c r="F78" s="79"/>
      <c r="G78" s="78"/>
      <c r="H78" s="74"/>
      <c r="I78" s="75"/>
      <c r="J78" s="78"/>
      <c r="K78" s="74"/>
      <c r="L78" s="75"/>
      <c r="M78" s="78"/>
      <c r="N78" s="74"/>
      <c r="O78" s="75"/>
      <c r="P78" s="78"/>
      <c r="Q78" s="74"/>
      <c r="R78" s="75"/>
      <c r="S78" s="78"/>
      <c r="T78" s="74"/>
      <c r="U78" s="75"/>
      <c r="V78" s="78"/>
      <c r="W78" s="74"/>
      <c r="X78" s="75"/>
      <c r="Y78" s="78"/>
      <c r="Z78" s="74"/>
      <c r="AA78" s="75"/>
      <c r="AB78" s="95"/>
      <c r="AC78" s="91"/>
      <c r="AD78" s="95"/>
      <c r="AE78" s="91"/>
      <c r="AF78" s="64"/>
      <c r="AG78" s="67"/>
      <c r="AI78" s="98"/>
      <c r="AJ78" s="104"/>
      <c r="AK78" s="95"/>
      <c r="AL78" s="100"/>
      <c r="AM78" s="79"/>
      <c r="AN78" s="74"/>
      <c r="AO78" s="74"/>
      <c r="AP78" s="75"/>
      <c r="AQ78" s="78"/>
      <c r="AR78" s="74"/>
      <c r="AS78" s="75"/>
      <c r="AT78" s="78"/>
      <c r="AU78" s="74"/>
      <c r="AV78" s="75"/>
      <c r="AW78" s="78"/>
      <c r="AX78" s="74"/>
      <c r="AY78" s="75"/>
      <c r="AZ78" s="78"/>
      <c r="BA78" s="74"/>
      <c r="BB78" s="75"/>
      <c r="BC78" s="78"/>
      <c r="BD78" s="74"/>
      <c r="BE78" s="75"/>
      <c r="BF78" s="78"/>
      <c r="BG78" s="74"/>
      <c r="BH78" s="75"/>
      <c r="BI78" s="95"/>
      <c r="BJ78" s="91"/>
      <c r="BK78" s="95"/>
      <c r="BL78" s="91"/>
      <c r="BM78" s="64"/>
      <c r="BN78" s="67"/>
      <c r="BP78" s="50"/>
      <c r="BQ78" s="37"/>
      <c r="BR78" s="38"/>
      <c r="BS78" s="37"/>
      <c r="BT78" s="38"/>
      <c r="BU78" s="56"/>
      <c r="BV78" s="57"/>
      <c r="BW78" s="37"/>
      <c r="BX78" s="38"/>
      <c r="BY78" s="37"/>
      <c r="BZ78" s="38"/>
    </row>
    <row r="79" spans="2:78" x14ac:dyDescent="0.35">
      <c r="B79" s="98"/>
      <c r="C79" s="104"/>
      <c r="D79" s="95"/>
      <c r="E79" s="100"/>
      <c r="F79" s="79"/>
      <c r="G79" s="76" t="s">
        <v>84</v>
      </c>
      <c r="H79" s="70"/>
      <c r="I79" s="71"/>
      <c r="J79" s="76" t="s">
        <v>84</v>
      </c>
      <c r="K79" s="70"/>
      <c r="L79" s="71"/>
      <c r="M79" s="76" t="s">
        <v>84</v>
      </c>
      <c r="N79" s="70"/>
      <c r="O79" s="71"/>
      <c r="P79" s="76" t="s">
        <v>84</v>
      </c>
      <c r="Q79" s="70"/>
      <c r="R79" s="71"/>
      <c r="S79" s="76" t="s">
        <v>84</v>
      </c>
      <c r="T79" s="70"/>
      <c r="U79" s="71"/>
      <c r="V79" s="76" t="s">
        <v>84</v>
      </c>
      <c r="W79" s="70"/>
      <c r="X79" s="71"/>
      <c r="Y79" s="76" t="s">
        <v>84</v>
      </c>
      <c r="Z79" s="70"/>
      <c r="AA79" s="71"/>
      <c r="AB79" s="95"/>
      <c r="AC79" s="91"/>
      <c r="AD79" s="95"/>
      <c r="AE79" s="91"/>
      <c r="AF79" s="64"/>
      <c r="AG79" s="67"/>
      <c r="AI79" s="98"/>
      <c r="AJ79" s="104"/>
      <c r="AK79" s="95"/>
      <c r="AL79" s="100"/>
      <c r="AM79" s="79"/>
      <c r="AN79" s="70" t="s">
        <v>84</v>
      </c>
      <c r="AO79" s="70"/>
      <c r="AP79" s="71"/>
      <c r="AQ79" s="70" t="s">
        <v>84</v>
      </c>
      <c r="AR79" s="70"/>
      <c r="AS79" s="71"/>
      <c r="AT79" s="70" t="s">
        <v>84</v>
      </c>
      <c r="AU79" s="70"/>
      <c r="AV79" s="71"/>
      <c r="AW79" s="70" t="s">
        <v>84</v>
      </c>
      <c r="AX79" s="70"/>
      <c r="AY79" s="71"/>
      <c r="AZ79" s="70" t="s">
        <v>84</v>
      </c>
      <c r="BA79" s="70"/>
      <c r="BB79" s="71"/>
      <c r="BC79" s="70" t="s">
        <v>84</v>
      </c>
      <c r="BD79" s="70"/>
      <c r="BE79" s="71"/>
      <c r="BF79" s="70" t="s">
        <v>84</v>
      </c>
      <c r="BG79" s="70"/>
      <c r="BH79" s="71"/>
      <c r="BI79" s="95"/>
      <c r="BJ79" s="91"/>
      <c r="BK79" s="95"/>
      <c r="BL79" s="91"/>
      <c r="BM79" s="64"/>
      <c r="BN79" s="67"/>
      <c r="BP79" s="50"/>
      <c r="BQ79" s="37"/>
      <c r="BR79" s="38"/>
      <c r="BS79" s="37"/>
      <c r="BT79" s="38"/>
      <c r="BU79" s="56"/>
      <c r="BV79" s="57"/>
      <c r="BW79" s="37"/>
      <c r="BX79" s="38"/>
      <c r="BY79" s="37"/>
      <c r="BZ79" s="38"/>
    </row>
    <row r="80" spans="2:78" x14ac:dyDescent="0.35">
      <c r="B80" s="98"/>
      <c r="C80" s="104"/>
      <c r="D80" s="95"/>
      <c r="E80" s="100"/>
      <c r="F80" s="79"/>
      <c r="G80" s="77">
        <f ca="1">RANDBETWEEN(100,1000)</f>
        <v>655</v>
      </c>
      <c r="H80" s="72"/>
      <c r="I80" s="73"/>
      <c r="J80" s="77">
        <f ca="1">RANDBETWEEN(100,1000)</f>
        <v>367</v>
      </c>
      <c r="K80" s="72"/>
      <c r="L80" s="73"/>
      <c r="M80" s="77">
        <f ca="1">RANDBETWEEN(100,1000)</f>
        <v>492</v>
      </c>
      <c r="N80" s="72"/>
      <c r="O80" s="73"/>
      <c r="P80" s="77">
        <f ca="1">RANDBETWEEN(100,1000)</f>
        <v>299</v>
      </c>
      <c r="Q80" s="72"/>
      <c r="R80" s="73"/>
      <c r="S80" s="77">
        <f ca="1">RANDBETWEEN(100,1000)</f>
        <v>786</v>
      </c>
      <c r="T80" s="72"/>
      <c r="U80" s="73"/>
      <c r="V80" s="77">
        <f ca="1">RANDBETWEEN(100,1000)</f>
        <v>188</v>
      </c>
      <c r="W80" s="72"/>
      <c r="X80" s="73"/>
      <c r="Y80" s="77">
        <f ca="1">RANDBETWEEN(100,1000)</f>
        <v>737</v>
      </c>
      <c r="Z80" s="72"/>
      <c r="AA80" s="73"/>
      <c r="AB80" s="95"/>
      <c r="AC80" s="91"/>
      <c r="AD80" s="95"/>
      <c r="AE80" s="91"/>
      <c r="AF80" s="64"/>
      <c r="AG80" s="67"/>
      <c r="AI80" s="98"/>
      <c r="AJ80" s="104"/>
      <c r="AK80" s="95"/>
      <c r="AL80" s="100"/>
      <c r="AM80" s="79"/>
      <c r="AN80" s="72">
        <f ca="1">RANDBETWEEN(100,1000)</f>
        <v>802</v>
      </c>
      <c r="AO80" s="72"/>
      <c r="AP80" s="73"/>
      <c r="AQ80" s="72">
        <f ca="1">RANDBETWEEN(100,1000)</f>
        <v>321</v>
      </c>
      <c r="AR80" s="72"/>
      <c r="AS80" s="73"/>
      <c r="AT80" s="72">
        <f ca="1">RANDBETWEEN(100,1000)</f>
        <v>227</v>
      </c>
      <c r="AU80" s="72"/>
      <c r="AV80" s="73"/>
      <c r="AW80" s="72">
        <f ca="1">RANDBETWEEN(100,1000)</f>
        <v>877</v>
      </c>
      <c r="AX80" s="72"/>
      <c r="AY80" s="73"/>
      <c r="AZ80" s="72">
        <f ca="1">RANDBETWEEN(100,1000)</f>
        <v>208</v>
      </c>
      <c r="BA80" s="72"/>
      <c r="BB80" s="73"/>
      <c r="BC80" s="72">
        <f ca="1">RANDBETWEEN(100,1000)</f>
        <v>117</v>
      </c>
      <c r="BD80" s="72"/>
      <c r="BE80" s="73"/>
      <c r="BF80" s="72">
        <f ca="1">RANDBETWEEN(100,1000)</f>
        <v>749</v>
      </c>
      <c r="BG80" s="72"/>
      <c r="BH80" s="73"/>
      <c r="BI80" s="95"/>
      <c r="BJ80" s="91"/>
      <c r="BK80" s="95"/>
      <c r="BL80" s="91"/>
      <c r="BM80" s="64"/>
      <c r="BN80" s="67"/>
      <c r="BP80" s="50"/>
      <c r="BQ80" s="37"/>
      <c r="BR80" s="38"/>
      <c r="BS80" s="37"/>
      <c r="BT80" s="38"/>
      <c r="BU80" s="56"/>
      <c r="BV80" s="57"/>
      <c r="BW80" s="37"/>
      <c r="BX80" s="38"/>
      <c r="BY80" s="37"/>
      <c r="BZ80" s="38"/>
    </row>
    <row r="81" spans="2:78" x14ac:dyDescent="0.35">
      <c r="B81" s="98"/>
      <c r="C81" s="104"/>
      <c r="D81" s="95"/>
      <c r="E81" s="100"/>
      <c r="F81" s="79"/>
      <c r="G81" s="77"/>
      <c r="H81" s="72"/>
      <c r="I81" s="73"/>
      <c r="J81" s="77"/>
      <c r="K81" s="72"/>
      <c r="L81" s="73"/>
      <c r="M81" s="77"/>
      <c r="N81" s="72"/>
      <c r="O81" s="73"/>
      <c r="P81" s="77"/>
      <c r="Q81" s="72"/>
      <c r="R81" s="73"/>
      <c r="S81" s="77"/>
      <c r="T81" s="72"/>
      <c r="U81" s="73"/>
      <c r="V81" s="77"/>
      <c r="W81" s="72"/>
      <c r="X81" s="73"/>
      <c r="Y81" s="77"/>
      <c r="Z81" s="72"/>
      <c r="AA81" s="73"/>
      <c r="AB81" s="95"/>
      <c r="AC81" s="91"/>
      <c r="AD81" s="95"/>
      <c r="AE81" s="91"/>
      <c r="AF81" s="64"/>
      <c r="AG81" s="67"/>
      <c r="AI81" s="98"/>
      <c r="AJ81" s="104"/>
      <c r="AK81" s="95"/>
      <c r="AL81" s="100"/>
      <c r="AM81" s="79"/>
      <c r="AN81" s="72"/>
      <c r="AO81" s="72"/>
      <c r="AP81" s="73"/>
      <c r="AQ81" s="72"/>
      <c r="AR81" s="72"/>
      <c r="AS81" s="73"/>
      <c r="AT81" s="72"/>
      <c r="AU81" s="72"/>
      <c r="AV81" s="73"/>
      <c r="AW81" s="72"/>
      <c r="AX81" s="72"/>
      <c r="AY81" s="73"/>
      <c r="AZ81" s="72"/>
      <c r="BA81" s="72"/>
      <c r="BB81" s="73"/>
      <c r="BC81" s="72"/>
      <c r="BD81" s="72"/>
      <c r="BE81" s="73"/>
      <c r="BF81" s="72"/>
      <c r="BG81" s="72"/>
      <c r="BH81" s="73"/>
      <c r="BI81" s="95"/>
      <c r="BJ81" s="91"/>
      <c r="BK81" s="95"/>
      <c r="BL81" s="91"/>
      <c r="BM81" s="64"/>
      <c r="BN81" s="67"/>
      <c r="BP81" s="50"/>
      <c r="BQ81" s="37"/>
      <c r="BR81" s="38"/>
      <c r="BS81" s="37"/>
      <c r="BT81" s="38"/>
      <c r="BU81" s="56"/>
      <c r="BV81" s="57"/>
      <c r="BW81" s="37"/>
      <c r="BX81" s="38"/>
      <c r="BY81" s="37"/>
      <c r="BZ81" s="38"/>
    </row>
    <row r="82" spans="2:78" ht="15" thickBot="1" x14ac:dyDescent="0.4">
      <c r="B82" s="98"/>
      <c r="C82" s="104"/>
      <c r="D82" s="95"/>
      <c r="E82" s="100"/>
      <c r="F82" s="79"/>
      <c r="G82" s="78" t="s">
        <v>57</v>
      </c>
      <c r="H82" s="74"/>
      <c r="I82" s="75"/>
      <c r="J82" s="78" t="s">
        <v>57</v>
      </c>
      <c r="K82" s="74"/>
      <c r="L82" s="75"/>
      <c r="M82" s="78" t="s">
        <v>57</v>
      </c>
      <c r="N82" s="74"/>
      <c r="O82" s="75"/>
      <c r="P82" s="78" t="s">
        <v>57</v>
      </c>
      <c r="Q82" s="74"/>
      <c r="R82" s="75"/>
      <c r="S82" s="78" t="s">
        <v>57</v>
      </c>
      <c r="T82" s="74"/>
      <c r="U82" s="75"/>
      <c r="V82" s="78" t="s">
        <v>57</v>
      </c>
      <c r="W82" s="74"/>
      <c r="X82" s="75"/>
      <c r="Y82" s="78" t="s">
        <v>57</v>
      </c>
      <c r="Z82" s="74"/>
      <c r="AA82" s="75"/>
      <c r="AB82" s="95"/>
      <c r="AC82" s="91"/>
      <c r="AD82" s="95"/>
      <c r="AE82" s="91"/>
      <c r="AF82" s="64"/>
      <c r="AG82" s="67"/>
      <c r="AI82" s="98"/>
      <c r="AJ82" s="104"/>
      <c r="AK82" s="95"/>
      <c r="AL82" s="100"/>
      <c r="AM82" s="79"/>
      <c r="AN82" s="74" t="s">
        <v>57</v>
      </c>
      <c r="AO82" s="74"/>
      <c r="AP82" s="75"/>
      <c r="AQ82" s="74" t="s">
        <v>57</v>
      </c>
      <c r="AR82" s="74"/>
      <c r="AS82" s="75"/>
      <c r="AT82" s="74" t="s">
        <v>57</v>
      </c>
      <c r="AU82" s="74"/>
      <c r="AV82" s="75"/>
      <c r="AW82" s="74" t="s">
        <v>57</v>
      </c>
      <c r="AX82" s="74"/>
      <c r="AY82" s="75"/>
      <c r="AZ82" s="74" t="s">
        <v>57</v>
      </c>
      <c r="BA82" s="74"/>
      <c r="BB82" s="75"/>
      <c r="BC82" s="74" t="s">
        <v>57</v>
      </c>
      <c r="BD82" s="74"/>
      <c r="BE82" s="75"/>
      <c r="BF82" s="74" t="s">
        <v>57</v>
      </c>
      <c r="BG82" s="74"/>
      <c r="BH82" s="75"/>
      <c r="BI82" s="95"/>
      <c r="BJ82" s="91"/>
      <c r="BK82" s="95"/>
      <c r="BL82" s="91"/>
      <c r="BM82" s="64"/>
      <c r="BN82" s="67"/>
      <c r="BP82" s="50"/>
      <c r="BQ82" s="37"/>
      <c r="BR82" s="38"/>
      <c r="BS82" s="37"/>
      <c r="BT82" s="38"/>
      <c r="BU82" s="56"/>
      <c r="BV82" s="57"/>
      <c r="BW82" s="37"/>
      <c r="BX82" s="38"/>
      <c r="BY82" s="37"/>
      <c r="BZ82" s="38"/>
    </row>
    <row r="83" spans="2:78" x14ac:dyDescent="0.35">
      <c r="B83" s="98"/>
      <c r="C83" s="104"/>
      <c r="D83" s="95"/>
      <c r="E83" s="100"/>
      <c r="F83" s="79"/>
      <c r="G83" s="41">
        <f ca="1">G80*$F$72</f>
        <v>111.35000000000001</v>
      </c>
      <c r="H83" s="42"/>
      <c r="I83" s="47"/>
      <c r="J83" s="41">
        <f ca="1">J80*$F$72</f>
        <v>62.390000000000008</v>
      </c>
      <c r="K83" s="42"/>
      <c r="L83" s="47"/>
      <c r="M83" s="41">
        <f ca="1">M80*$F$72</f>
        <v>83.64</v>
      </c>
      <c r="N83" s="42"/>
      <c r="O83" s="47"/>
      <c r="P83" s="41">
        <f ca="1">P80*$F$72</f>
        <v>50.830000000000005</v>
      </c>
      <c r="Q83" s="42"/>
      <c r="R83" s="47"/>
      <c r="S83" s="41">
        <f ca="1">S80*$F$72</f>
        <v>133.62</v>
      </c>
      <c r="T83" s="42"/>
      <c r="U83" s="47"/>
      <c r="V83" s="41">
        <f ca="1">V80*$F$72</f>
        <v>31.96</v>
      </c>
      <c r="W83" s="42"/>
      <c r="X83" s="47"/>
      <c r="Y83" s="41">
        <f ca="1">Y80*$F$72</f>
        <v>125.29</v>
      </c>
      <c r="Z83" s="42"/>
      <c r="AA83" s="47"/>
      <c r="AB83" s="95"/>
      <c r="AC83" s="91"/>
      <c r="AD83" s="95"/>
      <c r="AE83" s="91"/>
      <c r="AF83" s="64"/>
      <c r="AG83" s="67"/>
      <c r="AI83" s="98"/>
      <c r="AJ83" s="104"/>
      <c r="AK83" s="95"/>
      <c r="AL83" s="100"/>
      <c r="AM83" s="79"/>
      <c r="AN83" s="93">
        <f ca="1">AN80*$AM$72</f>
        <v>136.34</v>
      </c>
      <c r="AO83" s="42"/>
      <c r="AP83" s="47"/>
      <c r="AQ83" s="93">
        <f ca="1">AQ80*$AM$72</f>
        <v>54.570000000000007</v>
      </c>
      <c r="AR83" s="42"/>
      <c r="AS83" s="47"/>
      <c r="AT83" s="93">
        <f ca="1">AT80*$AM$72</f>
        <v>38.590000000000003</v>
      </c>
      <c r="AU83" s="42"/>
      <c r="AV83" s="47"/>
      <c r="AW83" s="93">
        <f ca="1">AW80*$AM$72</f>
        <v>149.09</v>
      </c>
      <c r="AX83" s="42"/>
      <c r="AY83" s="47"/>
      <c r="AZ83" s="93">
        <f ca="1">AZ80*$AM$72</f>
        <v>35.36</v>
      </c>
      <c r="BA83" s="42"/>
      <c r="BB83" s="47"/>
      <c r="BC83" s="93">
        <f ca="1">BC80*$AM$72</f>
        <v>19.89</v>
      </c>
      <c r="BD83" s="42"/>
      <c r="BE83" s="47"/>
      <c r="BF83" s="93">
        <f ca="1">BF80*$AM$72</f>
        <v>127.33000000000001</v>
      </c>
      <c r="BG83" s="42"/>
      <c r="BH83" s="47"/>
      <c r="BI83" s="95"/>
      <c r="BJ83" s="91"/>
      <c r="BK83" s="95"/>
      <c r="BL83" s="91"/>
      <c r="BM83" s="64"/>
      <c r="BN83" s="67"/>
      <c r="BP83" s="50"/>
      <c r="BQ83" s="37"/>
      <c r="BR83" s="38"/>
      <c r="BS83" s="37"/>
      <c r="BT83" s="38"/>
      <c r="BU83" s="56"/>
      <c r="BV83" s="57"/>
      <c r="BW83" s="37"/>
      <c r="BX83" s="38"/>
      <c r="BY83" s="37"/>
      <c r="BZ83" s="38"/>
    </row>
    <row r="84" spans="2:78" ht="15" thickBot="1" x14ac:dyDescent="0.4">
      <c r="B84" s="106"/>
      <c r="C84" s="81"/>
      <c r="D84" s="86"/>
      <c r="E84" s="105"/>
      <c r="F84" s="82"/>
      <c r="G84" s="60"/>
      <c r="H84" s="61"/>
      <c r="I84" s="62"/>
      <c r="J84" s="60"/>
      <c r="K84" s="61"/>
      <c r="L84" s="62"/>
      <c r="M84" s="60"/>
      <c r="N84" s="61"/>
      <c r="O84" s="62"/>
      <c r="P84" s="60"/>
      <c r="Q84" s="61"/>
      <c r="R84" s="62"/>
      <c r="S84" s="60"/>
      <c r="T84" s="61"/>
      <c r="U84" s="62"/>
      <c r="V84" s="60"/>
      <c r="W84" s="61"/>
      <c r="X84" s="62"/>
      <c r="Y84" s="60"/>
      <c r="Z84" s="61"/>
      <c r="AA84" s="62"/>
      <c r="AB84" s="86"/>
      <c r="AC84" s="88"/>
      <c r="AD84" s="86"/>
      <c r="AE84" s="88"/>
      <c r="AF84" s="65"/>
      <c r="AG84" s="68"/>
      <c r="AI84" s="106"/>
      <c r="AJ84" s="81"/>
      <c r="AK84" s="86"/>
      <c r="AL84" s="105"/>
      <c r="AM84" s="79"/>
      <c r="AN84" s="61"/>
      <c r="AO84" s="61"/>
      <c r="AP84" s="62"/>
      <c r="AQ84" s="61"/>
      <c r="AR84" s="61"/>
      <c r="AS84" s="62"/>
      <c r="AT84" s="61"/>
      <c r="AU84" s="61"/>
      <c r="AV84" s="62"/>
      <c r="AW84" s="61"/>
      <c r="AX84" s="61"/>
      <c r="AY84" s="62"/>
      <c r="AZ84" s="61"/>
      <c r="BA84" s="61"/>
      <c r="BB84" s="62"/>
      <c r="BC84" s="61"/>
      <c r="BD84" s="61"/>
      <c r="BE84" s="62"/>
      <c r="BF84" s="61"/>
      <c r="BG84" s="61"/>
      <c r="BH84" s="62"/>
      <c r="BI84" s="86"/>
      <c r="BJ84" s="88"/>
      <c r="BK84" s="86"/>
      <c r="BL84" s="88"/>
      <c r="BM84" s="65"/>
      <c r="BN84" s="68"/>
      <c r="BP84" s="51"/>
      <c r="BQ84" s="39"/>
      <c r="BR84" s="40"/>
      <c r="BS84" s="39"/>
      <c r="BT84" s="40"/>
      <c r="BU84" s="58"/>
      <c r="BV84" s="59"/>
      <c r="BW84" s="39"/>
      <c r="BX84" s="40"/>
      <c r="BY84" s="39"/>
      <c r="BZ84" s="40"/>
    </row>
    <row r="85" spans="2:78" x14ac:dyDescent="0.35">
      <c r="B85" s="102" t="s">
        <v>67</v>
      </c>
      <c r="C85" s="80"/>
      <c r="D85" s="80" t="s">
        <v>68</v>
      </c>
      <c r="E85" s="80" t="s">
        <v>69</v>
      </c>
      <c r="F85" s="80" t="s">
        <v>57</v>
      </c>
      <c r="G85" s="92" t="s">
        <v>70</v>
      </c>
      <c r="H85" s="84"/>
      <c r="I85" s="85"/>
      <c r="J85" s="92" t="s">
        <v>72</v>
      </c>
      <c r="K85" s="84"/>
      <c r="L85" s="85"/>
      <c r="M85" s="92" t="s">
        <v>73</v>
      </c>
      <c r="N85" s="84"/>
      <c r="O85" s="85"/>
      <c r="P85" s="92" t="s">
        <v>77</v>
      </c>
      <c r="Q85" s="84"/>
      <c r="R85" s="85"/>
      <c r="S85" s="92" t="s">
        <v>74</v>
      </c>
      <c r="T85" s="84"/>
      <c r="U85" s="85"/>
      <c r="V85" s="92" t="s">
        <v>75</v>
      </c>
      <c r="W85" s="84"/>
      <c r="X85" s="85"/>
      <c r="Y85" s="92" t="s">
        <v>76</v>
      </c>
      <c r="Z85" s="84"/>
      <c r="AA85" s="85"/>
      <c r="AB85" s="95" t="s">
        <v>78</v>
      </c>
      <c r="AC85" s="101"/>
      <c r="AD85" s="92" t="s">
        <v>79</v>
      </c>
      <c r="AE85" s="85"/>
      <c r="AF85" s="69" t="s">
        <v>85</v>
      </c>
      <c r="AG85" s="69" t="s">
        <v>86</v>
      </c>
      <c r="AI85" s="102" t="s">
        <v>67</v>
      </c>
      <c r="AJ85" s="80"/>
      <c r="AK85" s="80" t="s">
        <v>68</v>
      </c>
      <c r="AL85" s="80" t="s">
        <v>69</v>
      </c>
      <c r="AM85" s="80" t="s">
        <v>57</v>
      </c>
      <c r="AN85" s="84" t="s">
        <v>70</v>
      </c>
      <c r="AO85" s="84"/>
      <c r="AP85" s="85"/>
      <c r="AQ85" s="92" t="s">
        <v>72</v>
      </c>
      <c r="AR85" s="84"/>
      <c r="AS85" s="85"/>
      <c r="AT85" s="92" t="s">
        <v>73</v>
      </c>
      <c r="AU85" s="84"/>
      <c r="AV85" s="85"/>
      <c r="AW85" s="92" t="s">
        <v>77</v>
      </c>
      <c r="AX85" s="84"/>
      <c r="AY85" s="85"/>
      <c r="AZ85" s="92" t="s">
        <v>74</v>
      </c>
      <c r="BA85" s="84"/>
      <c r="BB85" s="85"/>
      <c r="BC85" s="92" t="s">
        <v>75</v>
      </c>
      <c r="BD85" s="84"/>
      <c r="BE85" s="85"/>
      <c r="BF85" s="92" t="s">
        <v>76</v>
      </c>
      <c r="BG85" s="84"/>
      <c r="BH85" s="85"/>
      <c r="BI85" s="95" t="s">
        <v>78</v>
      </c>
      <c r="BJ85" s="101"/>
      <c r="BK85" s="92" t="s">
        <v>79</v>
      </c>
      <c r="BL85" s="85"/>
      <c r="BM85" s="69" t="s">
        <v>85</v>
      </c>
      <c r="BN85" s="69" t="s">
        <v>86</v>
      </c>
      <c r="BQ85" s="41" t="s">
        <v>88</v>
      </c>
      <c r="BR85" s="42"/>
      <c r="BS85" s="42" t="s">
        <v>89</v>
      </c>
      <c r="BT85" s="42"/>
      <c r="BU85" s="42" t="s">
        <v>90</v>
      </c>
      <c r="BV85" s="42"/>
      <c r="BW85" s="45" t="s">
        <v>92</v>
      </c>
      <c r="BX85" s="45"/>
      <c r="BY85" s="42" t="s">
        <v>91</v>
      </c>
      <c r="BZ85" s="47"/>
    </row>
    <row r="86" spans="2:78" ht="15" thickBot="1" x14ac:dyDescent="0.4">
      <c r="B86" s="103"/>
      <c r="C86" s="104"/>
      <c r="D86" s="81"/>
      <c r="E86" s="81"/>
      <c r="F86" s="81"/>
      <c r="G86" s="86"/>
      <c r="H86" s="87"/>
      <c r="I86" s="88"/>
      <c r="J86" s="86"/>
      <c r="K86" s="87"/>
      <c r="L86" s="88"/>
      <c r="M86" s="86"/>
      <c r="N86" s="87"/>
      <c r="O86" s="88"/>
      <c r="P86" s="86"/>
      <c r="Q86" s="87"/>
      <c r="R86" s="88"/>
      <c r="S86" s="86"/>
      <c r="T86" s="87"/>
      <c r="U86" s="88"/>
      <c r="V86" s="86"/>
      <c r="W86" s="87"/>
      <c r="X86" s="88"/>
      <c r="Y86" s="86"/>
      <c r="Z86" s="87"/>
      <c r="AA86" s="88"/>
      <c r="AB86" s="86"/>
      <c r="AC86" s="87"/>
      <c r="AD86" s="86"/>
      <c r="AE86" s="88"/>
      <c r="AF86" s="68"/>
      <c r="AG86" s="67"/>
      <c r="AI86" s="103"/>
      <c r="AJ86" s="104"/>
      <c r="AK86" s="81"/>
      <c r="AL86" s="81"/>
      <c r="AM86" s="81"/>
      <c r="AN86" s="87"/>
      <c r="AO86" s="87"/>
      <c r="AP86" s="88"/>
      <c r="AQ86" s="86"/>
      <c r="AR86" s="87"/>
      <c r="AS86" s="88"/>
      <c r="AT86" s="86"/>
      <c r="AU86" s="87"/>
      <c r="AV86" s="88"/>
      <c r="AW86" s="86"/>
      <c r="AX86" s="87"/>
      <c r="AY86" s="88"/>
      <c r="AZ86" s="86"/>
      <c r="BA86" s="87"/>
      <c r="BB86" s="88"/>
      <c r="BC86" s="86"/>
      <c r="BD86" s="87"/>
      <c r="BE86" s="88"/>
      <c r="BF86" s="86"/>
      <c r="BG86" s="87"/>
      <c r="BH86" s="88"/>
      <c r="BI86" s="86"/>
      <c r="BJ86" s="87"/>
      <c r="BK86" s="86"/>
      <c r="BL86" s="88"/>
      <c r="BM86" s="68"/>
      <c r="BN86" s="67"/>
      <c r="BQ86" s="43"/>
      <c r="BR86" s="44"/>
      <c r="BS86" s="44"/>
      <c r="BT86" s="44"/>
      <c r="BU86" s="44"/>
      <c r="BV86" s="44"/>
      <c r="BW86" s="46"/>
      <c r="BX86" s="46"/>
      <c r="BY86" s="44"/>
      <c r="BZ86" s="48"/>
    </row>
    <row r="87" spans="2:78" ht="15" thickBot="1" x14ac:dyDescent="0.4">
      <c r="B87" s="4"/>
      <c r="C87" s="104"/>
      <c r="E87" s="5"/>
      <c r="F87" s="5"/>
      <c r="G87" s="17"/>
      <c r="H87" s="18"/>
      <c r="I87" s="19"/>
      <c r="J87" s="17"/>
      <c r="K87" s="18"/>
      <c r="L87" s="19"/>
      <c r="M87" s="17"/>
      <c r="N87" s="18"/>
      <c r="O87" s="19"/>
      <c r="P87" s="17"/>
      <c r="Q87" s="18"/>
      <c r="R87" s="19"/>
      <c r="S87" s="17"/>
      <c r="T87" s="18"/>
      <c r="U87" s="19"/>
      <c r="V87" s="17"/>
      <c r="W87" s="18"/>
      <c r="X87" s="19"/>
      <c r="Y87" s="17"/>
      <c r="Z87" s="18"/>
      <c r="AA87" s="19"/>
      <c r="AB87" s="96">
        <f>G90+J90+M90+P90+S90+V90+Y90+Y93+V93+S93+P93+M93+J93+G93</f>
        <v>49</v>
      </c>
      <c r="AC87" s="85"/>
      <c r="AD87" s="94">
        <f ca="1">AB87*E88</f>
        <v>833</v>
      </c>
      <c r="AE87" s="85"/>
      <c r="AF87" s="63">
        <f ca="1">Y99+V99+S99+P99+M99+J99+G99</f>
        <v>457.35</v>
      </c>
      <c r="AG87" s="66">
        <f ca="1">AD87+AF87</f>
        <v>1290.3499999999999</v>
      </c>
      <c r="AI87" s="4"/>
      <c r="AJ87" s="104"/>
      <c r="AL87" s="5"/>
      <c r="AM87" s="29"/>
      <c r="AN87" s="18"/>
      <c r="AO87" s="18"/>
      <c r="AP87" s="19"/>
      <c r="AQ87" s="17"/>
      <c r="AR87" s="18"/>
      <c r="AS87" s="19"/>
      <c r="AT87" s="17"/>
      <c r="AU87" s="18"/>
      <c r="AV87" s="19"/>
      <c r="AW87" s="17"/>
      <c r="AX87" s="18"/>
      <c r="AY87" s="19"/>
      <c r="AZ87" s="17"/>
      <c r="BA87" s="18"/>
      <c r="BB87" s="19"/>
      <c r="BC87" s="17"/>
      <c r="BD87" s="18"/>
      <c r="BE87" s="19"/>
      <c r="BF87" s="17"/>
      <c r="BG87" s="18"/>
      <c r="BH87" s="19"/>
      <c r="BI87" s="96">
        <f>AN90+AQ90+AT90+AW90+AZ90+BC90+BF90+BF93+BC93+AZ93+AW93+AT93+AQ93+AN93</f>
        <v>49</v>
      </c>
      <c r="BJ87" s="85"/>
      <c r="BK87" s="94">
        <f ca="1">BI87*AL88</f>
        <v>833</v>
      </c>
      <c r="BL87" s="85"/>
      <c r="BM87" s="63">
        <f ca="1">BF99+BC99+AZ99+AW99+AT99+AQ99+AN99</f>
        <v>463.49999999999994</v>
      </c>
      <c r="BN87" s="66">
        <f ca="1">BK87+BM87</f>
        <v>1296.5</v>
      </c>
      <c r="BP87" s="49">
        <f>B88</f>
        <v>6</v>
      </c>
      <c r="BQ87" s="52">
        <f>BI87+AB87</f>
        <v>98</v>
      </c>
      <c r="BR87" s="36"/>
      <c r="BS87" s="53">
        <f ca="1">BK87+AD87</f>
        <v>1666</v>
      </c>
      <c r="BT87" s="36"/>
      <c r="BU87" s="54">
        <f ca="1">BM87+AF87</f>
        <v>920.84999999999991</v>
      </c>
      <c r="BV87" s="55"/>
      <c r="BW87" s="53">
        <f ca="1">BN87+AG87</f>
        <v>2586.85</v>
      </c>
      <c r="BX87" s="36"/>
      <c r="BY87" s="35">
        <f ca="1">SUM(AN96:BH97)+SUM(G96:AA97)</f>
        <v>6139</v>
      </c>
      <c r="BZ87" s="36"/>
    </row>
    <row r="88" spans="2:78" ht="15" thickBot="1" x14ac:dyDescent="0.4">
      <c r="B88" s="97">
        <v>6</v>
      </c>
      <c r="C88" s="104"/>
      <c r="D88" s="92" t="str">
        <f>_xlfn.XLOOKUP(B88,Sheet2!$A$2:$A$11,Sheet2!$B$2:$B$11)</f>
        <v>Peter Liu</v>
      </c>
      <c r="E88" s="99">
        <f ca="1">_xlfn.XLOOKUP(B88,Sheet2!$A$2:$A$11,Sheet2!$F$2:$F$11)</f>
        <v>17</v>
      </c>
      <c r="F88" s="79">
        <f ca="1">_xlfn.XLOOKUP(B88,Sheet2!$A$2:$A$11,Sheet2!$G$2:$G$11)</f>
        <v>0.15</v>
      </c>
      <c r="G88" s="20"/>
      <c r="H88" s="14"/>
      <c r="I88" s="21"/>
      <c r="J88" s="20"/>
      <c r="K88" s="14"/>
      <c r="L88" s="21"/>
      <c r="M88" s="20"/>
      <c r="N88" s="14"/>
      <c r="O88" s="21"/>
      <c r="P88" s="20"/>
      <c r="Q88" s="14"/>
      <c r="R88" s="21"/>
      <c r="S88" s="20"/>
      <c r="T88" s="14"/>
      <c r="U88" s="21"/>
      <c r="V88" s="20"/>
      <c r="W88" s="14"/>
      <c r="X88" s="21"/>
      <c r="Y88" s="20"/>
      <c r="Z88" s="14"/>
      <c r="AA88" s="21"/>
      <c r="AB88" s="95"/>
      <c r="AC88" s="91"/>
      <c r="AD88" s="95"/>
      <c r="AE88" s="91"/>
      <c r="AF88" s="64"/>
      <c r="AG88" s="67"/>
      <c r="AI88" s="97">
        <f>B88</f>
        <v>6</v>
      </c>
      <c r="AJ88" s="104"/>
      <c r="AK88" s="92" t="str">
        <f>_xlfn.XLOOKUP(AI88,Sheet2!$A$2:$A$11,Sheet2!$B$2:$B$11)</f>
        <v>Peter Liu</v>
      </c>
      <c r="AL88" s="99">
        <f ca="1">_xlfn.XLOOKUP(AI88,Sheet2!$A$2:$A$11,Sheet2!$F$2:$F$11)</f>
        <v>17</v>
      </c>
      <c r="AM88" s="79">
        <f ca="1">_xlfn.XLOOKUP(B88,Sheet2!$A$2:$A$11,Sheet2!$G$2:$G$11)</f>
        <v>0.15</v>
      </c>
      <c r="AN88" s="14"/>
      <c r="AO88" s="14"/>
      <c r="AP88" s="21"/>
      <c r="AQ88" s="20"/>
      <c r="AR88" s="14"/>
      <c r="AS88" s="21"/>
      <c r="AT88" s="20"/>
      <c r="AU88" s="14"/>
      <c r="AV88" s="21"/>
      <c r="AW88" s="20"/>
      <c r="AX88" s="14"/>
      <c r="AY88" s="21"/>
      <c r="AZ88" s="20"/>
      <c r="BA88" s="14"/>
      <c r="BB88" s="21"/>
      <c r="BC88" s="20"/>
      <c r="BD88" s="14"/>
      <c r="BE88" s="21"/>
      <c r="BF88" s="20"/>
      <c r="BG88" s="14"/>
      <c r="BH88" s="21"/>
      <c r="BI88" s="95"/>
      <c r="BJ88" s="91"/>
      <c r="BK88" s="95"/>
      <c r="BL88" s="91"/>
      <c r="BM88" s="64"/>
      <c r="BN88" s="67"/>
      <c r="BP88" s="50"/>
      <c r="BQ88" s="37"/>
      <c r="BR88" s="38"/>
      <c r="BS88" s="37"/>
      <c r="BT88" s="38"/>
      <c r="BU88" s="56"/>
      <c r="BV88" s="57"/>
      <c r="BW88" s="37"/>
      <c r="BX88" s="38"/>
      <c r="BY88" s="37"/>
      <c r="BZ88" s="38"/>
    </row>
    <row r="89" spans="2:78" ht="15" thickBot="1" x14ac:dyDescent="0.4">
      <c r="B89" s="98"/>
      <c r="C89" s="104"/>
      <c r="D89" s="95"/>
      <c r="E89" s="100"/>
      <c r="F89" s="79"/>
      <c r="G89" s="12">
        <v>0.33333333333333331</v>
      </c>
      <c r="H89" s="15" t="s">
        <v>71</v>
      </c>
      <c r="I89" s="13">
        <v>0.5</v>
      </c>
      <c r="J89" s="12">
        <v>0.33333333333333331</v>
      </c>
      <c r="K89" s="15" t="s">
        <v>71</v>
      </c>
      <c r="L89" s="13">
        <v>0.5</v>
      </c>
      <c r="M89" s="12">
        <v>0.33333333333333331</v>
      </c>
      <c r="N89" s="15" t="s">
        <v>71</v>
      </c>
      <c r="O89" s="13">
        <v>0.5</v>
      </c>
      <c r="P89" s="12">
        <v>0.33333333333333331</v>
      </c>
      <c r="Q89" s="15" t="s">
        <v>71</v>
      </c>
      <c r="R89" s="13">
        <v>0.5</v>
      </c>
      <c r="S89" s="12">
        <v>0.33333333333333331</v>
      </c>
      <c r="T89" s="15" t="s">
        <v>71</v>
      </c>
      <c r="U89" s="13">
        <v>0.5</v>
      </c>
      <c r="V89" s="12">
        <v>0.33333333333333331</v>
      </c>
      <c r="W89" s="15" t="s">
        <v>71</v>
      </c>
      <c r="X89" s="13">
        <v>0.5</v>
      </c>
      <c r="Y89" s="12">
        <v>0.33333333333333331</v>
      </c>
      <c r="Z89" s="15" t="s">
        <v>71</v>
      </c>
      <c r="AA89" s="13">
        <v>0.5</v>
      </c>
      <c r="AB89" s="95"/>
      <c r="AC89" s="91"/>
      <c r="AD89" s="95"/>
      <c r="AE89" s="91"/>
      <c r="AF89" s="64"/>
      <c r="AG89" s="67"/>
      <c r="AI89" s="98"/>
      <c r="AJ89" s="104"/>
      <c r="AK89" s="95"/>
      <c r="AL89" s="100"/>
      <c r="AM89" s="79"/>
      <c r="AN89" s="27">
        <v>0.33333333333333331</v>
      </c>
      <c r="AO89" s="15" t="s">
        <v>71</v>
      </c>
      <c r="AP89" s="13">
        <v>0.5</v>
      </c>
      <c r="AQ89" s="12">
        <v>0.33333333333333331</v>
      </c>
      <c r="AR89" s="15" t="s">
        <v>71</v>
      </c>
      <c r="AS89" s="13">
        <v>0.5</v>
      </c>
      <c r="AT89" s="12">
        <v>0.33333333333333331</v>
      </c>
      <c r="AU89" s="15" t="s">
        <v>71</v>
      </c>
      <c r="AV89" s="13">
        <v>0.5</v>
      </c>
      <c r="AW89" s="12">
        <v>0.33333333333333331</v>
      </c>
      <c r="AX89" s="15" t="s">
        <v>71</v>
      </c>
      <c r="AY89" s="13">
        <v>0.5</v>
      </c>
      <c r="AZ89" s="12">
        <v>0.33333333333333331</v>
      </c>
      <c r="BA89" s="15" t="s">
        <v>71</v>
      </c>
      <c r="BB89" s="13">
        <v>0.5</v>
      </c>
      <c r="BC89" s="12">
        <v>0.33333333333333331</v>
      </c>
      <c r="BD89" s="15" t="s">
        <v>71</v>
      </c>
      <c r="BE89" s="13">
        <v>0.5</v>
      </c>
      <c r="BF89" s="12">
        <v>0.33333333333333331</v>
      </c>
      <c r="BG89" s="15" t="s">
        <v>71</v>
      </c>
      <c r="BH89" s="13">
        <v>0.5</v>
      </c>
      <c r="BI89" s="95"/>
      <c r="BJ89" s="91"/>
      <c r="BK89" s="95"/>
      <c r="BL89" s="91"/>
      <c r="BM89" s="64"/>
      <c r="BN89" s="67"/>
      <c r="BP89" s="50"/>
      <c r="BQ89" s="37"/>
      <c r="BR89" s="38"/>
      <c r="BS89" s="37"/>
      <c r="BT89" s="38"/>
      <c r="BU89" s="56"/>
      <c r="BV89" s="57"/>
      <c r="BW89" s="37"/>
      <c r="BX89" s="38"/>
      <c r="BY89" s="37"/>
      <c r="BZ89" s="38"/>
    </row>
    <row r="90" spans="2:78" x14ac:dyDescent="0.35">
      <c r="B90" s="98"/>
      <c r="C90" s="104"/>
      <c r="D90" s="95"/>
      <c r="E90" s="100"/>
      <c r="F90" s="79"/>
      <c r="G90" s="76">
        <f>(I89-G89)*24</f>
        <v>4</v>
      </c>
      <c r="H90" s="70"/>
      <c r="I90" s="71"/>
      <c r="J90" s="76">
        <f t="shared" ref="J90" si="131">(L89-J89)*24</f>
        <v>4</v>
      </c>
      <c r="K90" s="70"/>
      <c r="L90" s="71"/>
      <c r="M90" s="76">
        <f>(O89-M89)*24</f>
        <v>4</v>
      </c>
      <c r="N90" s="70"/>
      <c r="O90" s="71"/>
      <c r="P90" s="76">
        <f t="shared" ref="P90" si="132">(R89-P89)*24</f>
        <v>4</v>
      </c>
      <c r="Q90" s="70"/>
      <c r="R90" s="71"/>
      <c r="S90" s="76">
        <f t="shared" ref="S90" si="133">(U89-S89)*24</f>
        <v>4</v>
      </c>
      <c r="T90" s="70"/>
      <c r="U90" s="71"/>
      <c r="V90" s="76">
        <f t="shared" ref="V90" si="134">(X89-V89)*24</f>
        <v>4</v>
      </c>
      <c r="W90" s="70"/>
      <c r="X90" s="71"/>
      <c r="Y90" s="76">
        <f t="shared" ref="Y90" si="135">(AA89-Y89)*24</f>
        <v>4</v>
      </c>
      <c r="Z90" s="70"/>
      <c r="AA90" s="71"/>
      <c r="AB90" s="95"/>
      <c r="AC90" s="91"/>
      <c r="AD90" s="95"/>
      <c r="AE90" s="91"/>
      <c r="AF90" s="64"/>
      <c r="AG90" s="67"/>
      <c r="AI90" s="98"/>
      <c r="AJ90" s="104"/>
      <c r="AK90" s="95"/>
      <c r="AL90" s="100"/>
      <c r="AM90" s="79"/>
      <c r="AN90" s="70">
        <f>(AP89-AN89)*24</f>
        <v>4</v>
      </c>
      <c r="AO90" s="70"/>
      <c r="AP90" s="71"/>
      <c r="AQ90" s="76">
        <f t="shared" ref="AQ90" si="136">(AS89-AQ89)*24</f>
        <v>4</v>
      </c>
      <c r="AR90" s="70"/>
      <c r="AS90" s="71"/>
      <c r="AT90" s="76">
        <f>(AV89-AT89)*24</f>
        <v>4</v>
      </c>
      <c r="AU90" s="70"/>
      <c r="AV90" s="71"/>
      <c r="AW90" s="76">
        <f t="shared" ref="AW90" si="137">(AY89-AW89)*24</f>
        <v>4</v>
      </c>
      <c r="AX90" s="70"/>
      <c r="AY90" s="71"/>
      <c r="AZ90" s="76">
        <f t="shared" ref="AZ90" si="138">(BB89-AZ89)*24</f>
        <v>4</v>
      </c>
      <c r="BA90" s="70"/>
      <c r="BB90" s="71"/>
      <c r="BC90" s="76">
        <f t="shared" ref="BC90" si="139">(BE89-BC89)*24</f>
        <v>4</v>
      </c>
      <c r="BD90" s="70"/>
      <c r="BE90" s="71"/>
      <c r="BF90" s="76">
        <f t="shared" ref="BF90" si="140">(BH89-BF89)*24</f>
        <v>4</v>
      </c>
      <c r="BG90" s="70"/>
      <c r="BH90" s="71"/>
      <c r="BI90" s="95"/>
      <c r="BJ90" s="91"/>
      <c r="BK90" s="95"/>
      <c r="BL90" s="91"/>
      <c r="BM90" s="64"/>
      <c r="BN90" s="67"/>
      <c r="BP90" s="50"/>
      <c r="BQ90" s="37"/>
      <c r="BR90" s="38"/>
      <c r="BS90" s="37"/>
      <c r="BT90" s="38"/>
      <c r="BU90" s="56"/>
      <c r="BV90" s="57"/>
      <c r="BW90" s="37"/>
      <c r="BX90" s="38"/>
      <c r="BY90" s="37"/>
      <c r="BZ90" s="38"/>
    </row>
    <row r="91" spans="2:78" ht="15" thickBot="1" x14ac:dyDescent="0.4">
      <c r="B91" s="98"/>
      <c r="C91" s="104"/>
      <c r="D91" s="95"/>
      <c r="E91" s="100"/>
      <c r="F91" s="79"/>
      <c r="G91" s="78"/>
      <c r="H91" s="74"/>
      <c r="I91" s="75"/>
      <c r="J91" s="78"/>
      <c r="K91" s="74"/>
      <c r="L91" s="75"/>
      <c r="M91" s="78"/>
      <c r="N91" s="74"/>
      <c r="O91" s="75"/>
      <c r="P91" s="78"/>
      <c r="Q91" s="74"/>
      <c r="R91" s="75"/>
      <c r="S91" s="78"/>
      <c r="T91" s="74"/>
      <c r="U91" s="75"/>
      <c r="V91" s="78"/>
      <c r="W91" s="74"/>
      <c r="X91" s="75"/>
      <c r="Y91" s="78"/>
      <c r="Z91" s="74"/>
      <c r="AA91" s="75"/>
      <c r="AB91" s="95"/>
      <c r="AC91" s="91"/>
      <c r="AD91" s="95"/>
      <c r="AE91" s="91"/>
      <c r="AF91" s="64"/>
      <c r="AG91" s="67"/>
      <c r="AI91" s="98"/>
      <c r="AJ91" s="104"/>
      <c r="AK91" s="95"/>
      <c r="AL91" s="100"/>
      <c r="AM91" s="79"/>
      <c r="AN91" s="74"/>
      <c r="AO91" s="74"/>
      <c r="AP91" s="75"/>
      <c r="AQ91" s="78"/>
      <c r="AR91" s="74"/>
      <c r="AS91" s="75"/>
      <c r="AT91" s="78"/>
      <c r="AU91" s="74"/>
      <c r="AV91" s="75"/>
      <c r="AW91" s="78"/>
      <c r="AX91" s="74"/>
      <c r="AY91" s="75"/>
      <c r="AZ91" s="78"/>
      <c r="BA91" s="74"/>
      <c r="BB91" s="75"/>
      <c r="BC91" s="78"/>
      <c r="BD91" s="74"/>
      <c r="BE91" s="75"/>
      <c r="BF91" s="78"/>
      <c r="BG91" s="74"/>
      <c r="BH91" s="75"/>
      <c r="BI91" s="95"/>
      <c r="BJ91" s="91"/>
      <c r="BK91" s="95"/>
      <c r="BL91" s="91"/>
      <c r="BM91" s="64"/>
      <c r="BN91" s="67"/>
      <c r="BP91" s="50"/>
      <c r="BQ91" s="37"/>
      <c r="BR91" s="38"/>
      <c r="BS91" s="37"/>
      <c r="BT91" s="38"/>
      <c r="BU91" s="56"/>
      <c r="BV91" s="57"/>
      <c r="BW91" s="37"/>
      <c r="BX91" s="38"/>
      <c r="BY91" s="37"/>
      <c r="BZ91" s="38"/>
    </row>
    <row r="92" spans="2:78" ht="15" thickBot="1" x14ac:dyDescent="0.4">
      <c r="B92" s="98"/>
      <c r="C92" s="104"/>
      <c r="D92" s="95"/>
      <c r="E92" s="100"/>
      <c r="F92" s="79"/>
      <c r="G92" s="10">
        <v>0.54166666666666663</v>
      </c>
      <c r="H92" s="16" t="s">
        <v>71</v>
      </c>
      <c r="I92" s="11">
        <v>0.66666666666666663</v>
      </c>
      <c r="J92" s="10">
        <v>0.54166666666666663</v>
      </c>
      <c r="K92" s="16" t="s">
        <v>71</v>
      </c>
      <c r="L92" s="11">
        <v>0.66666666666666663</v>
      </c>
      <c r="M92" s="10">
        <v>0.54166666666666663</v>
      </c>
      <c r="N92" s="16" t="s">
        <v>71</v>
      </c>
      <c r="O92" s="11">
        <v>0.66666666666666663</v>
      </c>
      <c r="P92" s="10">
        <v>0.54166666666666663</v>
      </c>
      <c r="Q92" s="16" t="s">
        <v>71</v>
      </c>
      <c r="R92" s="11">
        <v>0.66666666666666663</v>
      </c>
      <c r="S92" s="10">
        <v>0.54166666666666663</v>
      </c>
      <c r="T92" s="16" t="s">
        <v>71</v>
      </c>
      <c r="U92" s="11">
        <v>0.66666666666666663</v>
      </c>
      <c r="V92" s="10">
        <v>0.54166666666666663</v>
      </c>
      <c r="W92" s="16" t="s">
        <v>71</v>
      </c>
      <c r="X92" s="11">
        <v>0.66666666666666663</v>
      </c>
      <c r="Y92" s="10">
        <v>0.54166666666666663</v>
      </c>
      <c r="Z92" s="16" t="s">
        <v>71</v>
      </c>
      <c r="AA92" s="11">
        <v>0.66666666666666663</v>
      </c>
      <c r="AB92" s="95"/>
      <c r="AC92" s="91"/>
      <c r="AD92" s="95"/>
      <c r="AE92" s="91"/>
      <c r="AF92" s="64"/>
      <c r="AG92" s="67"/>
      <c r="AI92" s="98"/>
      <c r="AJ92" s="104"/>
      <c r="AK92" s="95"/>
      <c r="AL92" s="100"/>
      <c r="AM92" s="79"/>
      <c r="AN92" s="28">
        <v>0.54166666666666663</v>
      </c>
      <c r="AO92" s="16" t="s">
        <v>71</v>
      </c>
      <c r="AP92" s="11">
        <v>0.66666666666666663</v>
      </c>
      <c r="AQ92" s="10">
        <v>0.54166666666666663</v>
      </c>
      <c r="AR92" s="16" t="s">
        <v>71</v>
      </c>
      <c r="AS92" s="11">
        <v>0.66666666666666663</v>
      </c>
      <c r="AT92" s="10">
        <v>0.54166666666666663</v>
      </c>
      <c r="AU92" s="16" t="s">
        <v>71</v>
      </c>
      <c r="AV92" s="11">
        <v>0.66666666666666663</v>
      </c>
      <c r="AW92" s="10">
        <v>0.54166666666666663</v>
      </c>
      <c r="AX92" s="16" t="s">
        <v>71</v>
      </c>
      <c r="AY92" s="11">
        <v>0.66666666666666663</v>
      </c>
      <c r="AZ92" s="10">
        <v>0.54166666666666663</v>
      </c>
      <c r="BA92" s="16" t="s">
        <v>71</v>
      </c>
      <c r="BB92" s="11">
        <v>0.66666666666666663</v>
      </c>
      <c r="BC92" s="10">
        <v>0.54166666666666663</v>
      </c>
      <c r="BD92" s="16" t="s">
        <v>71</v>
      </c>
      <c r="BE92" s="11">
        <v>0.66666666666666663</v>
      </c>
      <c r="BF92" s="10">
        <v>0.54166666666666663</v>
      </c>
      <c r="BG92" s="16" t="s">
        <v>71</v>
      </c>
      <c r="BH92" s="11">
        <v>0.66666666666666663</v>
      </c>
      <c r="BI92" s="95"/>
      <c r="BJ92" s="91"/>
      <c r="BK92" s="95"/>
      <c r="BL92" s="91"/>
      <c r="BM92" s="64"/>
      <c r="BN92" s="67"/>
      <c r="BP92" s="50"/>
      <c r="BQ92" s="37"/>
      <c r="BR92" s="38"/>
      <c r="BS92" s="37"/>
      <c r="BT92" s="38"/>
      <c r="BU92" s="56"/>
      <c r="BV92" s="57"/>
      <c r="BW92" s="37"/>
      <c r="BX92" s="38"/>
      <c r="BY92" s="37"/>
      <c r="BZ92" s="38"/>
    </row>
    <row r="93" spans="2:78" x14ac:dyDescent="0.35">
      <c r="B93" s="98"/>
      <c r="C93" s="104"/>
      <c r="D93" s="95"/>
      <c r="E93" s="100"/>
      <c r="F93" s="79"/>
      <c r="G93" s="76">
        <f>(I92-G92)*24</f>
        <v>3</v>
      </c>
      <c r="H93" s="70"/>
      <c r="I93" s="71"/>
      <c r="J93" s="76">
        <f t="shared" ref="J93" si="141">(L92-J92)*24</f>
        <v>3</v>
      </c>
      <c r="K93" s="70"/>
      <c r="L93" s="71"/>
      <c r="M93" s="76">
        <f t="shared" ref="M93" si="142">(O92-M92)*24</f>
        <v>3</v>
      </c>
      <c r="N93" s="70"/>
      <c r="O93" s="71"/>
      <c r="P93" s="76">
        <f t="shared" ref="P93" si="143">(R92-P92)*24</f>
        <v>3</v>
      </c>
      <c r="Q93" s="70"/>
      <c r="R93" s="71"/>
      <c r="S93" s="76">
        <f t="shared" ref="S93" si="144">(U92-S92)*24</f>
        <v>3</v>
      </c>
      <c r="T93" s="70"/>
      <c r="U93" s="71"/>
      <c r="V93" s="76">
        <f t="shared" ref="V93" si="145">(X92-V92)*24</f>
        <v>3</v>
      </c>
      <c r="W93" s="70"/>
      <c r="X93" s="71"/>
      <c r="Y93" s="76">
        <f t="shared" ref="Y93" si="146">(AA92-Y92)*24</f>
        <v>3</v>
      </c>
      <c r="Z93" s="70"/>
      <c r="AA93" s="71"/>
      <c r="AB93" s="95"/>
      <c r="AC93" s="91"/>
      <c r="AD93" s="95"/>
      <c r="AE93" s="91"/>
      <c r="AF93" s="64"/>
      <c r="AG93" s="67"/>
      <c r="AI93" s="98"/>
      <c r="AJ93" s="104"/>
      <c r="AK93" s="95"/>
      <c r="AL93" s="100"/>
      <c r="AM93" s="79"/>
      <c r="AN93" s="70">
        <f>(AP92-AN92)*24</f>
        <v>3</v>
      </c>
      <c r="AO93" s="70"/>
      <c r="AP93" s="71"/>
      <c r="AQ93" s="76">
        <f t="shared" ref="AQ93" si="147">(AS92-AQ92)*24</f>
        <v>3</v>
      </c>
      <c r="AR93" s="70"/>
      <c r="AS93" s="71"/>
      <c r="AT93" s="76">
        <f t="shared" ref="AT93" si="148">(AV92-AT92)*24</f>
        <v>3</v>
      </c>
      <c r="AU93" s="70"/>
      <c r="AV93" s="71"/>
      <c r="AW93" s="76">
        <f t="shared" ref="AW93" si="149">(AY92-AW92)*24</f>
        <v>3</v>
      </c>
      <c r="AX93" s="70"/>
      <c r="AY93" s="71"/>
      <c r="AZ93" s="76">
        <f t="shared" ref="AZ93" si="150">(BB92-AZ92)*24</f>
        <v>3</v>
      </c>
      <c r="BA93" s="70"/>
      <c r="BB93" s="71"/>
      <c r="BC93" s="76">
        <f t="shared" ref="BC93" si="151">(BE92-BC92)*24</f>
        <v>3</v>
      </c>
      <c r="BD93" s="70"/>
      <c r="BE93" s="71"/>
      <c r="BF93" s="76">
        <f t="shared" ref="BF93" si="152">(BH92-BF92)*24</f>
        <v>3</v>
      </c>
      <c r="BG93" s="70"/>
      <c r="BH93" s="71"/>
      <c r="BI93" s="95"/>
      <c r="BJ93" s="91"/>
      <c r="BK93" s="95"/>
      <c r="BL93" s="91"/>
      <c r="BM93" s="64"/>
      <c r="BN93" s="67"/>
      <c r="BP93" s="50"/>
      <c r="BQ93" s="37"/>
      <c r="BR93" s="38"/>
      <c r="BS93" s="37"/>
      <c r="BT93" s="38"/>
      <c r="BU93" s="56"/>
      <c r="BV93" s="57"/>
      <c r="BW93" s="37"/>
      <c r="BX93" s="38"/>
      <c r="BY93" s="37"/>
      <c r="BZ93" s="38"/>
    </row>
    <row r="94" spans="2:78" ht="15" thickBot="1" x14ac:dyDescent="0.4">
      <c r="B94" s="98"/>
      <c r="C94" s="104"/>
      <c r="D94" s="95"/>
      <c r="E94" s="100"/>
      <c r="F94" s="79"/>
      <c r="G94" s="78"/>
      <c r="H94" s="74"/>
      <c r="I94" s="75"/>
      <c r="J94" s="78"/>
      <c r="K94" s="74"/>
      <c r="L94" s="75"/>
      <c r="M94" s="78"/>
      <c r="N94" s="74"/>
      <c r="O94" s="75"/>
      <c r="P94" s="78"/>
      <c r="Q94" s="74"/>
      <c r="R94" s="75"/>
      <c r="S94" s="78"/>
      <c r="T94" s="74"/>
      <c r="U94" s="75"/>
      <c r="V94" s="78"/>
      <c r="W94" s="74"/>
      <c r="X94" s="75"/>
      <c r="Y94" s="78"/>
      <c r="Z94" s="74"/>
      <c r="AA94" s="75"/>
      <c r="AB94" s="95"/>
      <c r="AC94" s="91"/>
      <c r="AD94" s="95"/>
      <c r="AE94" s="91"/>
      <c r="AF94" s="64"/>
      <c r="AG94" s="67"/>
      <c r="AI94" s="98"/>
      <c r="AJ94" s="104"/>
      <c r="AK94" s="95"/>
      <c r="AL94" s="100"/>
      <c r="AM94" s="79"/>
      <c r="AN94" s="74"/>
      <c r="AO94" s="74"/>
      <c r="AP94" s="75"/>
      <c r="AQ94" s="78"/>
      <c r="AR94" s="74"/>
      <c r="AS94" s="75"/>
      <c r="AT94" s="78"/>
      <c r="AU94" s="74"/>
      <c r="AV94" s="75"/>
      <c r="AW94" s="78"/>
      <c r="AX94" s="74"/>
      <c r="AY94" s="75"/>
      <c r="AZ94" s="78"/>
      <c r="BA94" s="74"/>
      <c r="BB94" s="75"/>
      <c r="BC94" s="78"/>
      <c r="BD94" s="74"/>
      <c r="BE94" s="75"/>
      <c r="BF94" s="78"/>
      <c r="BG94" s="74"/>
      <c r="BH94" s="75"/>
      <c r="BI94" s="95"/>
      <c r="BJ94" s="91"/>
      <c r="BK94" s="95"/>
      <c r="BL94" s="91"/>
      <c r="BM94" s="64"/>
      <c r="BN94" s="67"/>
      <c r="BP94" s="50"/>
      <c r="BQ94" s="37"/>
      <c r="BR94" s="38"/>
      <c r="BS94" s="37"/>
      <c r="BT94" s="38"/>
      <c r="BU94" s="56"/>
      <c r="BV94" s="57"/>
      <c r="BW94" s="37"/>
      <c r="BX94" s="38"/>
      <c r="BY94" s="37"/>
      <c r="BZ94" s="38"/>
    </row>
    <row r="95" spans="2:78" x14ac:dyDescent="0.35">
      <c r="B95" s="98"/>
      <c r="C95" s="104"/>
      <c r="D95" s="95"/>
      <c r="E95" s="100"/>
      <c r="F95" s="79"/>
      <c r="G95" s="76" t="s">
        <v>84</v>
      </c>
      <c r="H95" s="70"/>
      <c r="I95" s="71"/>
      <c r="J95" s="76" t="s">
        <v>84</v>
      </c>
      <c r="K95" s="70"/>
      <c r="L95" s="71"/>
      <c r="M95" s="76" t="s">
        <v>84</v>
      </c>
      <c r="N95" s="70"/>
      <c r="O95" s="71"/>
      <c r="P95" s="76" t="s">
        <v>84</v>
      </c>
      <c r="Q95" s="70"/>
      <c r="R95" s="71"/>
      <c r="S95" s="76" t="s">
        <v>84</v>
      </c>
      <c r="T95" s="70"/>
      <c r="U95" s="71"/>
      <c r="V95" s="76" t="s">
        <v>84</v>
      </c>
      <c r="W95" s="70"/>
      <c r="X95" s="71"/>
      <c r="Y95" s="76" t="s">
        <v>84</v>
      </c>
      <c r="Z95" s="70"/>
      <c r="AA95" s="71"/>
      <c r="AB95" s="95"/>
      <c r="AC95" s="91"/>
      <c r="AD95" s="95"/>
      <c r="AE95" s="91"/>
      <c r="AF95" s="64"/>
      <c r="AG95" s="67"/>
      <c r="AI95" s="98"/>
      <c r="AJ95" s="104"/>
      <c r="AK95" s="95"/>
      <c r="AL95" s="100"/>
      <c r="AM95" s="79"/>
      <c r="AN95" s="70" t="s">
        <v>84</v>
      </c>
      <c r="AO95" s="70"/>
      <c r="AP95" s="71"/>
      <c r="AQ95" s="70" t="s">
        <v>84</v>
      </c>
      <c r="AR95" s="70"/>
      <c r="AS95" s="71"/>
      <c r="AT95" s="70" t="s">
        <v>84</v>
      </c>
      <c r="AU95" s="70"/>
      <c r="AV95" s="71"/>
      <c r="AW95" s="70" t="s">
        <v>84</v>
      </c>
      <c r="AX95" s="70"/>
      <c r="AY95" s="71"/>
      <c r="AZ95" s="70" t="s">
        <v>84</v>
      </c>
      <c r="BA95" s="70"/>
      <c r="BB95" s="71"/>
      <c r="BC95" s="70" t="s">
        <v>84</v>
      </c>
      <c r="BD95" s="70"/>
      <c r="BE95" s="71"/>
      <c r="BF95" s="70" t="s">
        <v>84</v>
      </c>
      <c r="BG95" s="70"/>
      <c r="BH95" s="71"/>
      <c r="BI95" s="95"/>
      <c r="BJ95" s="91"/>
      <c r="BK95" s="95"/>
      <c r="BL95" s="91"/>
      <c r="BM95" s="64"/>
      <c r="BN95" s="67"/>
      <c r="BP95" s="50"/>
      <c r="BQ95" s="37"/>
      <c r="BR95" s="38"/>
      <c r="BS95" s="37"/>
      <c r="BT95" s="38"/>
      <c r="BU95" s="56"/>
      <c r="BV95" s="57"/>
      <c r="BW95" s="37"/>
      <c r="BX95" s="38"/>
      <c r="BY95" s="37"/>
      <c r="BZ95" s="38"/>
    </row>
    <row r="96" spans="2:78" x14ac:dyDescent="0.35">
      <c r="B96" s="98"/>
      <c r="C96" s="104"/>
      <c r="D96" s="95"/>
      <c r="E96" s="100"/>
      <c r="F96" s="79"/>
      <c r="G96" s="77">
        <f ca="1">RANDBETWEEN(100,1000)</f>
        <v>463</v>
      </c>
      <c r="H96" s="72"/>
      <c r="I96" s="73"/>
      <c r="J96" s="77">
        <f ca="1">RANDBETWEEN(100,1000)</f>
        <v>304</v>
      </c>
      <c r="K96" s="72"/>
      <c r="L96" s="73"/>
      <c r="M96" s="77">
        <f ca="1">RANDBETWEEN(100,1000)</f>
        <v>757</v>
      </c>
      <c r="N96" s="72"/>
      <c r="O96" s="73"/>
      <c r="P96" s="77">
        <f ca="1">RANDBETWEEN(100,1000)</f>
        <v>488</v>
      </c>
      <c r="Q96" s="72"/>
      <c r="R96" s="73"/>
      <c r="S96" s="77">
        <f ca="1">RANDBETWEEN(100,1000)</f>
        <v>351</v>
      </c>
      <c r="T96" s="72"/>
      <c r="U96" s="73"/>
      <c r="V96" s="77">
        <f ca="1">RANDBETWEEN(100,1000)</f>
        <v>562</v>
      </c>
      <c r="W96" s="72"/>
      <c r="X96" s="73"/>
      <c r="Y96" s="77">
        <f ca="1">RANDBETWEEN(100,1000)</f>
        <v>124</v>
      </c>
      <c r="Z96" s="72"/>
      <c r="AA96" s="73"/>
      <c r="AB96" s="95"/>
      <c r="AC96" s="91"/>
      <c r="AD96" s="95"/>
      <c r="AE96" s="91"/>
      <c r="AF96" s="64"/>
      <c r="AG96" s="67"/>
      <c r="AI96" s="98"/>
      <c r="AJ96" s="104"/>
      <c r="AK96" s="95"/>
      <c r="AL96" s="100"/>
      <c r="AM96" s="79"/>
      <c r="AN96" s="72">
        <f ca="1">RANDBETWEEN(100,1000)</f>
        <v>393</v>
      </c>
      <c r="AO96" s="72"/>
      <c r="AP96" s="73"/>
      <c r="AQ96" s="72">
        <f ca="1">RANDBETWEEN(100,1000)</f>
        <v>314</v>
      </c>
      <c r="AR96" s="72"/>
      <c r="AS96" s="73"/>
      <c r="AT96" s="72">
        <f ca="1">RANDBETWEEN(100,1000)</f>
        <v>751</v>
      </c>
      <c r="AU96" s="72"/>
      <c r="AV96" s="73"/>
      <c r="AW96" s="72">
        <f ca="1">RANDBETWEEN(100,1000)</f>
        <v>578</v>
      </c>
      <c r="AX96" s="72"/>
      <c r="AY96" s="73"/>
      <c r="AZ96" s="72">
        <f ca="1">RANDBETWEEN(100,1000)</f>
        <v>302</v>
      </c>
      <c r="BA96" s="72"/>
      <c r="BB96" s="73"/>
      <c r="BC96" s="72">
        <f ca="1">RANDBETWEEN(100,1000)</f>
        <v>126</v>
      </c>
      <c r="BD96" s="72"/>
      <c r="BE96" s="73"/>
      <c r="BF96" s="72">
        <f ca="1">RANDBETWEEN(100,1000)</f>
        <v>626</v>
      </c>
      <c r="BG96" s="72"/>
      <c r="BH96" s="73"/>
      <c r="BI96" s="95"/>
      <c r="BJ96" s="91"/>
      <c r="BK96" s="95"/>
      <c r="BL96" s="91"/>
      <c r="BM96" s="64"/>
      <c r="BN96" s="67"/>
      <c r="BP96" s="50"/>
      <c r="BQ96" s="37"/>
      <c r="BR96" s="38"/>
      <c r="BS96" s="37"/>
      <c r="BT96" s="38"/>
      <c r="BU96" s="56"/>
      <c r="BV96" s="57"/>
      <c r="BW96" s="37"/>
      <c r="BX96" s="38"/>
      <c r="BY96" s="37"/>
      <c r="BZ96" s="38"/>
    </row>
    <row r="97" spans="2:78" x14ac:dyDescent="0.35">
      <c r="B97" s="98"/>
      <c r="C97" s="104"/>
      <c r="D97" s="95"/>
      <c r="E97" s="100"/>
      <c r="F97" s="79"/>
      <c r="G97" s="77"/>
      <c r="H97" s="72"/>
      <c r="I97" s="73"/>
      <c r="J97" s="77"/>
      <c r="K97" s="72"/>
      <c r="L97" s="73"/>
      <c r="M97" s="77"/>
      <c r="N97" s="72"/>
      <c r="O97" s="73"/>
      <c r="P97" s="77"/>
      <c r="Q97" s="72"/>
      <c r="R97" s="73"/>
      <c r="S97" s="77"/>
      <c r="T97" s="72"/>
      <c r="U97" s="73"/>
      <c r="V97" s="77"/>
      <c r="W97" s="72"/>
      <c r="X97" s="73"/>
      <c r="Y97" s="77"/>
      <c r="Z97" s="72"/>
      <c r="AA97" s="73"/>
      <c r="AB97" s="95"/>
      <c r="AC97" s="91"/>
      <c r="AD97" s="95"/>
      <c r="AE97" s="91"/>
      <c r="AF97" s="64"/>
      <c r="AG97" s="67"/>
      <c r="AI97" s="98"/>
      <c r="AJ97" s="104"/>
      <c r="AK97" s="95"/>
      <c r="AL97" s="100"/>
      <c r="AM97" s="79"/>
      <c r="AN97" s="72"/>
      <c r="AO97" s="72"/>
      <c r="AP97" s="73"/>
      <c r="AQ97" s="72"/>
      <c r="AR97" s="72"/>
      <c r="AS97" s="73"/>
      <c r="AT97" s="72"/>
      <c r="AU97" s="72"/>
      <c r="AV97" s="73"/>
      <c r="AW97" s="72"/>
      <c r="AX97" s="72"/>
      <c r="AY97" s="73"/>
      <c r="AZ97" s="72"/>
      <c r="BA97" s="72"/>
      <c r="BB97" s="73"/>
      <c r="BC97" s="72"/>
      <c r="BD97" s="72"/>
      <c r="BE97" s="73"/>
      <c r="BF97" s="72"/>
      <c r="BG97" s="72"/>
      <c r="BH97" s="73"/>
      <c r="BI97" s="95"/>
      <c r="BJ97" s="91"/>
      <c r="BK97" s="95"/>
      <c r="BL97" s="91"/>
      <c r="BM97" s="64"/>
      <c r="BN97" s="67"/>
      <c r="BP97" s="50"/>
      <c r="BQ97" s="37"/>
      <c r="BR97" s="38"/>
      <c r="BS97" s="37"/>
      <c r="BT97" s="38"/>
      <c r="BU97" s="56"/>
      <c r="BV97" s="57"/>
      <c r="BW97" s="37"/>
      <c r="BX97" s="38"/>
      <c r="BY97" s="37"/>
      <c r="BZ97" s="38"/>
    </row>
    <row r="98" spans="2:78" ht="15" thickBot="1" x14ac:dyDescent="0.4">
      <c r="B98" s="98"/>
      <c r="C98" s="104"/>
      <c r="D98" s="95"/>
      <c r="E98" s="100"/>
      <c r="F98" s="79"/>
      <c r="G98" s="78" t="s">
        <v>57</v>
      </c>
      <c r="H98" s="74"/>
      <c r="I98" s="75"/>
      <c r="J98" s="78" t="s">
        <v>57</v>
      </c>
      <c r="K98" s="74"/>
      <c r="L98" s="75"/>
      <c r="M98" s="78" t="s">
        <v>57</v>
      </c>
      <c r="N98" s="74"/>
      <c r="O98" s="75"/>
      <c r="P98" s="78" t="s">
        <v>57</v>
      </c>
      <c r="Q98" s="74"/>
      <c r="R98" s="75"/>
      <c r="S98" s="78" t="s">
        <v>57</v>
      </c>
      <c r="T98" s="74"/>
      <c r="U98" s="75"/>
      <c r="V98" s="78" t="s">
        <v>57</v>
      </c>
      <c r="W98" s="74"/>
      <c r="X98" s="75"/>
      <c r="Y98" s="78" t="s">
        <v>57</v>
      </c>
      <c r="Z98" s="74"/>
      <c r="AA98" s="75"/>
      <c r="AB98" s="95"/>
      <c r="AC98" s="91"/>
      <c r="AD98" s="95"/>
      <c r="AE98" s="91"/>
      <c r="AF98" s="64"/>
      <c r="AG98" s="67"/>
      <c r="AI98" s="98"/>
      <c r="AJ98" s="104"/>
      <c r="AK98" s="95"/>
      <c r="AL98" s="100"/>
      <c r="AM98" s="79"/>
      <c r="AN98" s="74" t="s">
        <v>57</v>
      </c>
      <c r="AO98" s="74"/>
      <c r="AP98" s="75"/>
      <c r="AQ98" s="74" t="s">
        <v>57</v>
      </c>
      <c r="AR98" s="74"/>
      <c r="AS98" s="75"/>
      <c r="AT98" s="74" t="s">
        <v>57</v>
      </c>
      <c r="AU98" s="74"/>
      <c r="AV98" s="75"/>
      <c r="AW98" s="74" t="s">
        <v>57</v>
      </c>
      <c r="AX98" s="74"/>
      <c r="AY98" s="75"/>
      <c r="AZ98" s="74" t="s">
        <v>57</v>
      </c>
      <c r="BA98" s="74"/>
      <c r="BB98" s="75"/>
      <c r="BC98" s="74" t="s">
        <v>57</v>
      </c>
      <c r="BD98" s="74"/>
      <c r="BE98" s="75"/>
      <c r="BF98" s="74" t="s">
        <v>57</v>
      </c>
      <c r="BG98" s="74"/>
      <c r="BH98" s="75"/>
      <c r="BI98" s="95"/>
      <c r="BJ98" s="91"/>
      <c r="BK98" s="95"/>
      <c r="BL98" s="91"/>
      <c r="BM98" s="64"/>
      <c r="BN98" s="67"/>
      <c r="BP98" s="50"/>
      <c r="BQ98" s="37"/>
      <c r="BR98" s="38"/>
      <c r="BS98" s="37"/>
      <c r="BT98" s="38"/>
      <c r="BU98" s="56"/>
      <c r="BV98" s="57"/>
      <c r="BW98" s="37"/>
      <c r="BX98" s="38"/>
      <c r="BY98" s="37"/>
      <c r="BZ98" s="38"/>
    </row>
    <row r="99" spans="2:78" x14ac:dyDescent="0.35">
      <c r="B99" s="98"/>
      <c r="C99" s="104"/>
      <c r="D99" s="95"/>
      <c r="E99" s="100"/>
      <c r="F99" s="79"/>
      <c r="G99" s="41">
        <f ca="1">G96*$F$88</f>
        <v>69.45</v>
      </c>
      <c r="H99" s="42"/>
      <c r="I99" s="47"/>
      <c r="J99" s="41">
        <f ca="1">J96*$F$88</f>
        <v>45.6</v>
      </c>
      <c r="K99" s="42"/>
      <c r="L99" s="47"/>
      <c r="M99" s="41">
        <f ca="1">M96*$F$88</f>
        <v>113.55</v>
      </c>
      <c r="N99" s="42"/>
      <c r="O99" s="47"/>
      <c r="P99" s="41">
        <f ca="1">P96*$F$88</f>
        <v>73.2</v>
      </c>
      <c r="Q99" s="42"/>
      <c r="R99" s="47"/>
      <c r="S99" s="41">
        <f ca="1">S96*$F$88</f>
        <v>52.65</v>
      </c>
      <c r="T99" s="42"/>
      <c r="U99" s="47"/>
      <c r="V99" s="41">
        <f ca="1">V96*$F$88</f>
        <v>84.3</v>
      </c>
      <c r="W99" s="42"/>
      <c r="X99" s="47"/>
      <c r="Y99" s="41">
        <f ca="1">Y96*$F$88</f>
        <v>18.599999999999998</v>
      </c>
      <c r="Z99" s="42"/>
      <c r="AA99" s="47"/>
      <c r="AB99" s="95"/>
      <c r="AC99" s="91"/>
      <c r="AD99" s="95"/>
      <c r="AE99" s="91"/>
      <c r="AF99" s="64"/>
      <c r="AG99" s="67"/>
      <c r="AI99" s="98"/>
      <c r="AJ99" s="104"/>
      <c r="AK99" s="95"/>
      <c r="AL99" s="100"/>
      <c r="AM99" s="79"/>
      <c r="AN99" s="93">
        <f ca="1">AN96*$AM$88</f>
        <v>58.949999999999996</v>
      </c>
      <c r="AO99" s="42"/>
      <c r="AP99" s="47"/>
      <c r="AQ99" s="93">
        <f ca="1">AQ96*$AM$88</f>
        <v>47.1</v>
      </c>
      <c r="AR99" s="42"/>
      <c r="AS99" s="47"/>
      <c r="AT99" s="93">
        <f ca="1">AT96*$AM$88</f>
        <v>112.64999999999999</v>
      </c>
      <c r="AU99" s="42"/>
      <c r="AV99" s="47"/>
      <c r="AW99" s="93">
        <f ca="1">AW96*$AM$88</f>
        <v>86.7</v>
      </c>
      <c r="AX99" s="42"/>
      <c r="AY99" s="47"/>
      <c r="AZ99" s="93">
        <f ca="1">AZ96*$AM$88</f>
        <v>45.3</v>
      </c>
      <c r="BA99" s="42"/>
      <c r="BB99" s="47"/>
      <c r="BC99" s="93">
        <f ca="1">BC96*$AM$88</f>
        <v>18.899999999999999</v>
      </c>
      <c r="BD99" s="42"/>
      <c r="BE99" s="47"/>
      <c r="BF99" s="93">
        <f ca="1">BF96*$AM$88</f>
        <v>93.899999999999991</v>
      </c>
      <c r="BG99" s="42"/>
      <c r="BH99" s="47"/>
      <c r="BI99" s="95"/>
      <c r="BJ99" s="91"/>
      <c r="BK99" s="95"/>
      <c r="BL99" s="91"/>
      <c r="BM99" s="64"/>
      <c r="BN99" s="67"/>
      <c r="BP99" s="50"/>
      <c r="BQ99" s="37"/>
      <c r="BR99" s="38"/>
      <c r="BS99" s="37"/>
      <c r="BT99" s="38"/>
      <c r="BU99" s="56"/>
      <c r="BV99" s="57"/>
      <c r="BW99" s="37"/>
      <c r="BX99" s="38"/>
      <c r="BY99" s="37"/>
      <c r="BZ99" s="38"/>
    </row>
    <row r="100" spans="2:78" ht="15" thickBot="1" x14ac:dyDescent="0.4">
      <c r="B100" s="106"/>
      <c r="C100" s="81"/>
      <c r="D100" s="86"/>
      <c r="E100" s="105"/>
      <c r="F100" s="82"/>
      <c r="G100" s="60"/>
      <c r="H100" s="61"/>
      <c r="I100" s="62"/>
      <c r="J100" s="60"/>
      <c r="K100" s="61"/>
      <c r="L100" s="62"/>
      <c r="M100" s="60"/>
      <c r="N100" s="61"/>
      <c r="O100" s="62"/>
      <c r="P100" s="60"/>
      <c r="Q100" s="61"/>
      <c r="R100" s="62"/>
      <c r="S100" s="60"/>
      <c r="T100" s="61"/>
      <c r="U100" s="62"/>
      <c r="V100" s="60"/>
      <c r="W100" s="61"/>
      <c r="X100" s="62"/>
      <c r="Y100" s="60"/>
      <c r="Z100" s="61"/>
      <c r="AA100" s="62"/>
      <c r="AB100" s="86"/>
      <c r="AC100" s="88"/>
      <c r="AD100" s="86"/>
      <c r="AE100" s="88"/>
      <c r="AF100" s="65"/>
      <c r="AG100" s="68"/>
      <c r="AI100" s="106"/>
      <c r="AJ100" s="81"/>
      <c r="AK100" s="86"/>
      <c r="AL100" s="105"/>
      <c r="AM100" s="79"/>
      <c r="AN100" s="61"/>
      <c r="AO100" s="61"/>
      <c r="AP100" s="62"/>
      <c r="AQ100" s="61"/>
      <c r="AR100" s="61"/>
      <c r="AS100" s="62"/>
      <c r="AT100" s="61"/>
      <c r="AU100" s="61"/>
      <c r="AV100" s="62"/>
      <c r="AW100" s="61"/>
      <c r="AX100" s="61"/>
      <c r="AY100" s="62"/>
      <c r="AZ100" s="61"/>
      <c r="BA100" s="61"/>
      <c r="BB100" s="62"/>
      <c r="BC100" s="61"/>
      <c r="BD100" s="61"/>
      <c r="BE100" s="62"/>
      <c r="BF100" s="61"/>
      <c r="BG100" s="61"/>
      <c r="BH100" s="62"/>
      <c r="BI100" s="86"/>
      <c r="BJ100" s="88"/>
      <c r="BK100" s="86"/>
      <c r="BL100" s="88"/>
      <c r="BM100" s="65"/>
      <c r="BN100" s="68"/>
      <c r="BP100" s="51"/>
      <c r="BQ100" s="39"/>
      <c r="BR100" s="40"/>
      <c r="BS100" s="39"/>
      <c r="BT100" s="40"/>
      <c r="BU100" s="58"/>
      <c r="BV100" s="59"/>
      <c r="BW100" s="39"/>
      <c r="BX100" s="40"/>
      <c r="BY100" s="39"/>
      <c r="BZ100" s="40"/>
    </row>
    <row r="101" spans="2:78" x14ac:dyDescent="0.35">
      <c r="B101" s="102" t="s">
        <v>67</v>
      </c>
      <c r="C101" s="80"/>
      <c r="D101" s="80" t="s">
        <v>68</v>
      </c>
      <c r="E101" s="80" t="s">
        <v>69</v>
      </c>
      <c r="F101" s="80" t="s">
        <v>57</v>
      </c>
      <c r="G101" s="92" t="s">
        <v>70</v>
      </c>
      <c r="H101" s="84"/>
      <c r="I101" s="85"/>
      <c r="J101" s="92" t="s">
        <v>72</v>
      </c>
      <c r="K101" s="84"/>
      <c r="L101" s="85"/>
      <c r="M101" s="92" t="s">
        <v>73</v>
      </c>
      <c r="N101" s="84"/>
      <c r="O101" s="85"/>
      <c r="P101" s="92" t="s">
        <v>77</v>
      </c>
      <c r="Q101" s="84"/>
      <c r="R101" s="85"/>
      <c r="S101" s="92" t="s">
        <v>74</v>
      </c>
      <c r="T101" s="84"/>
      <c r="U101" s="85"/>
      <c r="V101" s="92" t="s">
        <v>75</v>
      </c>
      <c r="W101" s="84"/>
      <c r="X101" s="85"/>
      <c r="Y101" s="92" t="s">
        <v>76</v>
      </c>
      <c r="Z101" s="84"/>
      <c r="AA101" s="85"/>
      <c r="AB101" s="95" t="s">
        <v>78</v>
      </c>
      <c r="AC101" s="101"/>
      <c r="AD101" s="92" t="s">
        <v>79</v>
      </c>
      <c r="AE101" s="85"/>
      <c r="AF101" s="69" t="s">
        <v>85</v>
      </c>
      <c r="AG101" s="69" t="s">
        <v>86</v>
      </c>
      <c r="AI101" s="102" t="s">
        <v>67</v>
      </c>
      <c r="AJ101" s="80"/>
      <c r="AK101" s="80" t="s">
        <v>68</v>
      </c>
      <c r="AL101" s="80" t="s">
        <v>69</v>
      </c>
      <c r="AM101" s="80" t="s">
        <v>57</v>
      </c>
      <c r="AN101" s="84" t="s">
        <v>70</v>
      </c>
      <c r="AO101" s="84"/>
      <c r="AP101" s="85"/>
      <c r="AQ101" s="92" t="s">
        <v>72</v>
      </c>
      <c r="AR101" s="84"/>
      <c r="AS101" s="85"/>
      <c r="AT101" s="92" t="s">
        <v>73</v>
      </c>
      <c r="AU101" s="84"/>
      <c r="AV101" s="85"/>
      <c r="AW101" s="92" t="s">
        <v>77</v>
      </c>
      <c r="AX101" s="84"/>
      <c r="AY101" s="85"/>
      <c r="AZ101" s="92" t="s">
        <v>74</v>
      </c>
      <c r="BA101" s="84"/>
      <c r="BB101" s="85"/>
      <c r="BC101" s="92" t="s">
        <v>75</v>
      </c>
      <c r="BD101" s="84"/>
      <c r="BE101" s="85"/>
      <c r="BF101" s="92" t="s">
        <v>76</v>
      </c>
      <c r="BG101" s="84"/>
      <c r="BH101" s="85"/>
      <c r="BI101" s="95" t="s">
        <v>78</v>
      </c>
      <c r="BJ101" s="101"/>
      <c r="BK101" s="92" t="s">
        <v>79</v>
      </c>
      <c r="BL101" s="85"/>
      <c r="BM101" s="69" t="s">
        <v>85</v>
      </c>
      <c r="BN101" s="69" t="s">
        <v>86</v>
      </c>
      <c r="BQ101" s="41" t="s">
        <v>88</v>
      </c>
      <c r="BR101" s="42"/>
      <c r="BS101" s="42" t="s">
        <v>89</v>
      </c>
      <c r="BT101" s="42"/>
      <c r="BU101" s="42" t="s">
        <v>90</v>
      </c>
      <c r="BV101" s="42"/>
      <c r="BW101" s="45" t="s">
        <v>92</v>
      </c>
      <c r="BX101" s="45"/>
      <c r="BY101" s="42" t="s">
        <v>91</v>
      </c>
      <c r="BZ101" s="47"/>
    </row>
    <row r="102" spans="2:78" ht="15" thickBot="1" x14ac:dyDescent="0.4">
      <c r="B102" s="103"/>
      <c r="C102" s="104"/>
      <c r="D102" s="81"/>
      <c r="E102" s="81"/>
      <c r="F102" s="81"/>
      <c r="G102" s="86"/>
      <c r="H102" s="87"/>
      <c r="I102" s="88"/>
      <c r="J102" s="86"/>
      <c r="K102" s="87"/>
      <c r="L102" s="88"/>
      <c r="M102" s="86"/>
      <c r="N102" s="87"/>
      <c r="O102" s="88"/>
      <c r="P102" s="86"/>
      <c r="Q102" s="87"/>
      <c r="R102" s="88"/>
      <c r="S102" s="86"/>
      <c r="T102" s="87"/>
      <c r="U102" s="88"/>
      <c r="V102" s="86"/>
      <c r="W102" s="87"/>
      <c r="X102" s="88"/>
      <c r="Y102" s="86"/>
      <c r="Z102" s="87"/>
      <c r="AA102" s="88"/>
      <c r="AB102" s="86"/>
      <c r="AC102" s="87"/>
      <c r="AD102" s="86"/>
      <c r="AE102" s="88"/>
      <c r="AF102" s="68"/>
      <c r="AG102" s="67"/>
      <c r="AI102" s="103"/>
      <c r="AJ102" s="104"/>
      <c r="AK102" s="81"/>
      <c r="AL102" s="81"/>
      <c r="AM102" s="81"/>
      <c r="AN102" s="87"/>
      <c r="AO102" s="87"/>
      <c r="AP102" s="88"/>
      <c r="AQ102" s="86"/>
      <c r="AR102" s="87"/>
      <c r="AS102" s="88"/>
      <c r="AT102" s="86"/>
      <c r="AU102" s="87"/>
      <c r="AV102" s="88"/>
      <c r="AW102" s="86"/>
      <c r="AX102" s="87"/>
      <c r="AY102" s="88"/>
      <c r="AZ102" s="86"/>
      <c r="BA102" s="87"/>
      <c r="BB102" s="88"/>
      <c r="BC102" s="86"/>
      <c r="BD102" s="87"/>
      <c r="BE102" s="88"/>
      <c r="BF102" s="86"/>
      <c r="BG102" s="87"/>
      <c r="BH102" s="88"/>
      <c r="BI102" s="86"/>
      <c r="BJ102" s="87"/>
      <c r="BK102" s="86"/>
      <c r="BL102" s="88"/>
      <c r="BM102" s="68"/>
      <c r="BN102" s="67"/>
      <c r="BQ102" s="43"/>
      <c r="BR102" s="44"/>
      <c r="BS102" s="44"/>
      <c r="BT102" s="44"/>
      <c r="BU102" s="44"/>
      <c r="BV102" s="44"/>
      <c r="BW102" s="46"/>
      <c r="BX102" s="46"/>
      <c r="BY102" s="44"/>
      <c r="BZ102" s="48"/>
    </row>
    <row r="103" spans="2:78" ht="15" thickBot="1" x14ac:dyDescent="0.4">
      <c r="B103" s="4"/>
      <c r="C103" s="104"/>
      <c r="E103" s="5"/>
      <c r="F103" s="5"/>
      <c r="G103" s="17"/>
      <c r="H103" s="18"/>
      <c r="I103" s="19"/>
      <c r="J103" s="17"/>
      <c r="K103" s="18"/>
      <c r="L103" s="19"/>
      <c r="M103" s="17"/>
      <c r="N103" s="18"/>
      <c r="O103" s="19"/>
      <c r="P103" s="17"/>
      <c r="Q103" s="18"/>
      <c r="R103" s="19"/>
      <c r="S103" s="17"/>
      <c r="T103" s="18"/>
      <c r="U103" s="19"/>
      <c r="V103" s="17"/>
      <c r="W103" s="18"/>
      <c r="X103" s="19"/>
      <c r="Y103" s="17"/>
      <c r="Z103" s="18"/>
      <c r="AA103" s="19"/>
      <c r="AB103" s="96">
        <f>G106+J106+M106+P106+S106+V106+Y106+Y109+V109+S109+P109+M109+J109+G109</f>
        <v>49</v>
      </c>
      <c r="AC103" s="85"/>
      <c r="AD103" s="94">
        <f ca="1">AB103*E104</f>
        <v>784</v>
      </c>
      <c r="AE103" s="85"/>
      <c r="AF103" s="63">
        <f ca="1">Y115+V115+S115+P115+M115+J115+G115</f>
        <v>743.55</v>
      </c>
      <c r="AG103" s="66">
        <f ca="1">AD103+AF103</f>
        <v>1527.55</v>
      </c>
      <c r="AI103" s="4"/>
      <c r="AJ103" s="104"/>
      <c r="AL103" s="5"/>
      <c r="AM103" s="29"/>
      <c r="AN103" s="18"/>
      <c r="AO103" s="18"/>
      <c r="AP103" s="19"/>
      <c r="AQ103" s="17"/>
      <c r="AR103" s="18"/>
      <c r="AS103" s="19"/>
      <c r="AT103" s="17"/>
      <c r="AU103" s="18"/>
      <c r="AV103" s="19"/>
      <c r="AW103" s="17"/>
      <c r="AX103" s="18"/>
      <c r="AY103" s="19"/>
      <c r="AZ103" s="17"/>
      <c r="BA103" s="18"/>
      <c r="BB103" s="19"/>
      <c r="BC103" s="17"/>
      <c r="BD103" s="18"/>
      <c r="BE103" s="19"/>
      <c r="BF103" s="17"/>
      <c r="BG103" s="18"/>
      <c r="BH103" s="19"/>
      <c r="BI103" s="96">
        <f>AN106+AQ106+AT106+AW106+AZ106+BC106+BF106+BF109+BC109+AZ109+AW109+AT109+AQ109+AN109</f>
        <v>49</v>
      </c>
      <c r="BJ103" s="85"/>
      <c r="BK103" s="94">
        <f ca="1">BI103*AL104</f>
        <v>784</v>
      </c>
      <c r="BL103" s="85"/>
      <c r="BM103" s="63">
        <f ca="1">BF115+BC115+AZ115+AW115+AT115+AQ115+AN115</f>
        <v>426.90000000000003</v>
      </c>
      <c r="BN103" s="66">
        <f ca="1">BK103+BM103</f>
        <v>1210.9000000000001</v>
      </c>
      <c r="BP103" s="49">
        <f>B104</f>
        <v>7</v>
      </c>
      <c r="BQ103" s="52">
        <f>BI103+AB103</f>
        <v>98</v>
      </c>
      <c r="BR103" s="36"/>
      <c r="BS103" s="53">
        <f ca="1">BK103+AD103</f>
        <v>1568</v>
      </c>
      <c r="BT103" s="36"/>
      <c r="BU103" s="54">
        <f ca="1">BM103+AF103</f>
        <v>1170.45</v>
      </c>
      <c r="BV103" s="55"/>
      <c r="BW103" s="53">
        <f ca="1">BN103+AG103</f>
        <v>2738.45</v>
      </c>
      <c r="BX103" s="36"/>
      <c r="BY103" s="35">
        <f ca="1">SUM(AN112:BH113)+SUM(G112:AA113)</f>
        <v>7803</v>
      </c>
      <c r="BZ103" s="36"/>
    </row>
    <row r="104" spans="2:78" ht="15" thickBot="1" x14ac:dyDescent="0.4">
      <c r="B104" s="97">
        <v>7</v>
      </c>
      <c r="C104" s="104"/>
      <c r="D104" s="92" t="str">
        <f>_xlfn.XLOOKUP(B104,Sheet2!$A$2:$A$11,Sheet2!$B$2:$B$11)</f>
        <v>Mary Wang</v>
      </c>
      <c r="E104" s="99">
        <f ca="1">_xlfn.XLOOKUP(B104,Sheet2!$A$2:$A$11,Sheet2!$F$2:$F$11)</f>
        <v>16</v>
      </c>
      <c r="F104" s="79">
        <f ca="1">_xlfn.XLOOKUP(B104,Sheet2!$A$2:$A$11,Sheet2!$G$2:$G$11)</f>
        <v>0.15</v>
      </c>
      <c r="G104" s="20"/>
      <c r="H104" s="14"/>
      <c r="I104" s="21"/>
      <c r="J104" s="20"/>
      <c r="K104" s="14"/>
      <c r="L104" s="21"/>
      <c r="M104" s="20"/>
      <c r="N104" s="14"/>
      <c r="O104" s="21"/>
      <c r="P104" s="20"/>
      <c r="Q104" s="14"/>
      <c r="R104" s="21"/>
      <c r="S104" s="20"/>
      <c r="T104" s="14"/>
      <c r="U104" s="21"/>
      <c r="V104" s="20"/>
      <c r="W104" s="14"/>
      <c r="X104" s="21"/>
      <c r="Y104" s="20"/>
      <c r="Z104" s="14"/>
      <c r="AA104" s="21"/>
      <c r="AB104" s="95"/>
      <c r="AC104" s="91"/>
      <c r="AD104" s="95"/>
      <c r="AE104" s="91"/>
      <c r="AF104" s="64"/>
      <c r="AG104" s="67"/>
      <c r="AI104" s="97">
        <f>B104</f>
        <v>7</v>
      </c>
      <c r="AJ104" s="104"/>
      <c r="AK104" s="92" t="str">
        <f>_xlfn.XLOOKUP(AI104,Sheet2!$A$2:$A$11,Sheet2!$B$2:$B$11)</f>
        <v>Mary Wang</v>
      </c>
      <c r="AL104" s="99">
        <f ca="1">_xlfn.XLOOKUP(AI104,Sheet2!$A$2:$A$11,Sheet2!$F$2:$F$11)</f>
        <v>16</v>
      </c>
      <c r="AM104" s="79">
        <f ca="1">_xlfn.XLOOKUP(B104,Sheet2!$A$2:$A$11,Sheet2!$G$2:$G$11)</f>
        <v>0.15</v>
      </c>
      <c r="AN104" s="14"/>
      <c r="AO104" s="14"/>
      <c r="AP104" s="21"/>
      <c r="AQ104" s="20"/>
      <c r="AR104" s="14"/>
      <c r="AS104" s="21"/>
      <c r="AT104" s="20"/>
      <c r="AU104" s="14"/>
      <c r="AV104" s="21"/>
      <c r="AW104" s="20"/>
      <c r="AX104" s="14"/>
      <c r="AY104" s="21"/>
      <c r="AZ104" s="20"/>
      <c r="BA104" s="14"/>
      <c r="BB104" s="21"/>
      <c r="BC104" s="20"/>
      <c r="BD104" s="14"/>
      <c r="BE104" s="21"/>
      <c r="BF104" s="20"/>
      <c r="BG104" s="14"/>
      <c r="BH104" s="21"/>
      <c r="BI104" s="95"/>
      <c r="BJ104" s="91"/>
      <c r="BK104" s="95"/>
      <c r="BL104" s="91"/>
      <c r="BM104" s="64"/>
      <c r="BN104" s="67"/>
      <c r="BP104" s="50"/>
      <c r="BQ104" s="37"/>
      <c r="BR104" s="38"/>
      <c r="BS104" s="37"/>
      <c r="BT104" s="38"/>
      <c r="BU104" s="56"/>
      <c r="BV104" s="57"/>
      <c r="BW104" s="37"/>
      <c r="BX104" s="38"/>
      <c r="BY104" s="37"/>
      <c r="BZ104" s="38"/>
    </row>
    <row r="105" spans="2:78" ht="15" thickBot="1" x14ac:dyDescent="0.4">
      <c r="B105" s="98"/>
      <c r="C105" s="104"/>
      <c r="D105" s="95"/>
      <c r="E105" s="100"/>
      <c r="F105" s="79"/>
      <c r="G105" s="12">
        <v>0.33333333333333331</v>
      </c>
      <c r="H105" s="15" t="s">
        <v>71</v>
      </c>
      <c r="I105" s="13">
        <v>0.5</v>
      </c>
      <c r="J105" s="12">
        <v>0.33333333333333331</v>
      </c>
      <c r="K105" s="15" t="s">
        <v>71</v>
      </c>
      <c r="L105" s="13">
        <v>0.5</v>
      </c>
      <c r="M105" s="12">
        <v>0.33333333333333331</v>
      </c>
      <c r="N105" s="15" t="s">
        <v>71</v>
      </c>
      <c r="O105" s="13">
        <v>0.5</v>
      </c>
      <c r="P105" s="12">
        <v>0.33333333333333331</v>
      </c>
      <c r="Q105" s="15" t="s">
        <v>71</v>
      </c>
      <c r="R105" s="13">
        <v>0.5</v>
      </c>
      <c r="S105" s="12">
        <v>0.33333333333333331</v>
      </c>
      <c r="T105" s="15" t="s">
        <v>71</v>
      </c>
      <c r="U105" s="13">
        <v>0.5</v>
      </c>
      <c r="V105" s="12">
        <v>0.33333333333333331</v>
      </c>
      <c r="W105" s="15" t="s">
        <v>71</v>
      </c>
      <c r="X105" s="13">
        <v>0.5</v>
      </c>
      <c r="Y105" s="12">
        <v>0.33333333333333331</v>
      </c>
      <c r="Z105" s="15" t="s">
        <v>71</v>
      </c>
      <c r="AA105" s="13">
        <v>0.5</v>
      </c>
      <c r="AB105" s="95"/>
      <c r="AC105" s="91"/>
      <c r="AD105" s="95"/>
      <c r="AE105" s="91"/>
      <c r="AF105" s="64"/>
      <c r="AG105" s="67"/>
      <c r="AI105" s="98"/>
      <c r="AJ105" s="104"/>
      <c r="AK105" s="95"/>
      <c r="AL105" s="100"/>
      <c r="AM105" s="79"/>
      <c r="AN105" s="27">
        <v>0.33333333333333331</v>
      </c>
      <c r="AO105" s="15" t="s">
        <v>71</v>
      </c>
      <c r="AP105" s="13">
        <v>0.5</v>
      </c>
      <c r="AQ105" s="12">
        <v>0.33333333333333331</v>
      </c>
      <c r="AR105" s="15" t="s">
        <v>71</v>
      </c>
      <c r="AS105" s="13">
        <v>0.5</v>
      </c>
      <c r="AT105" s="12">
        <v>0.33333333333333331</v>
      </c>
      <c r="AU105" s="15" t="s">
        <v>71</v>
      </c>
      <c r="AV105" s="13">
        <v>0.5</v>
      </c>
      <c r="AW105" s="12">
        <v>0.33333333333333331</v>
      </c>
      <c r="AX105" s="15" t="s">
        <v>71</v>
      </c>
      <c r="AY105" s="13">
        <v>0.5</v>
      </c>
      <c r="AZ105" s="12">
        <v>0.33333333333333331</v>
      </c>
      <c r="BA105" s="15" t="s">
        <v>71</v>
      </c>
      <c r="BB105" s="13">
        <v>0.5</v>
      </c>
      <c r="BC105" s="12">
        <v>0.33333333333333331</v>
      </c>
      <c r="BD105" s="15" t="s">
        <v>71</v>
      </c>
      <c r="BE105" s="13">
        <v>0.5</v>
      </c>
      <c r="BF105" s="12">
        <v>0.33333333333333331</v>
      </c>
      <c r="BG105" s="15" t="s">
        <v>71</v>
      </c>
      <c r="BH105" s="13">
        <v>0.5</v>
      </c>
      <c r="BI105" s="95"/>
      <c r="BJ105" s="91"/>
      <c r="BK105" s="95"/>
      <c r="BL105" s="91"/>
      <c r="BM105" s="64"/>
      <c r="BN105" s="67"/>
      <c r="BP105" s="50"/>
      <c r="BQ105" s="37"/>
      <c r="BR105" s="38"/>
      <c r="BS105" s="37"/>
      <c r="BT105" s="38"/>
      <c r="BU105" s="56"/>
      <c r="BV105" s="57"/>
      <c r="BW105" s="37"/>
      <c r="BX105" s="38"/>
      <c r="BY105" s="37"/>
      <c r="BZ105" s="38"/>
    </row>
    <row r="106" spans="2:78" x14ac:dyDescent="0.35">
      <c r="B106" s="98"/>
      <c r="C106" s="104"/>
      <c r="D106" s="95"/>
      <c r="E106" s="100"/>
      <c r="F106" s="79"/>
      <c r="G106" s="76">
        <f>(I105-G105)*24</f>
        <v>4</v>
      </c>
      <c r="H106" s="70"/>
      <c r="I106" s="71"/>
      <c r="J106" s="76">
        <f t="shared" ref="J106" si="153">(L105-J105)*24</f>
        <v>4</v>
      </c>
      <c r="K106" s="70"/>
      <c r="L106" s="71"/>
      <c r="M106" s="76">
        <f>(O105-M105)*24</f>
        <v>4</v>
      </c>
      <c r="N106" s="70"/>
      <c r="O106" s="71"/>
      <c r="P106" s="76">
        <f t="shared" ref="P106" si="154">(R105-P105)*24</f>
        <v>4</v>
      </c>
      <c r="Q106" s="70"/>
      <c r="R106" s="71"/>
      <c r="S106" s="76">
        <f t="shared" ref="S106" si="155">(U105-S105)*24</f>
        <v>4</v>
      </c>
      <c r="T106" s="70"/>
      <c r="U106" s="71"/>
      <c r="V106" s="76">
        <f t="shared" ref="V106" si="156">(X105-V105)*24</f>
        <v>4</v>
      </c>
      <c r="W106" s="70"/>
      <c r="X106" s="71"/>
      <c r="Y106" s="76">
        <f t="shared" ref="Y106" si="157">(AA105-Y105)*24</f>
        <v>4</v>
      </c>
      <c r="Z106" s="70"/>
      <c r="AA106" s="71"/>
      <c r="AB106" s="95"/>
      <c r="AC106" s="91"/>
      <c r="AD106" s="95"/>
      <c r="AE106" s="91"/>
      <c r="AF106" s="64"/>
      <c r="AG106" s="67"/>
      <c r="AI106" s="98"/>
      <c r="AJ106" s="104"/>
      <c r="AK106" s="95"/>
      <c r="AL106" s="100"/>
      <c r="AM106" s="79"/>
      <c r="AN106" s="70">
        <f>(AP105-AN105)*24</f>
        <v>4</v>
      </c>
      <c r="AO106" s="70"/>
      <c r="AP106" s="71"/>
      <c r="AQ106" s="76">
        <f t="shared" ref="AQ106" si="158">(AS105-AQ105)*24</f>
        <v>4</v>
      </c>
      <c r="AR106" s="70"/>
      <c r="AS106" s="71"/>
      <c r="AT106" s="76">
        <f>(AV105-AT105)*24</f>
        <v>4</v>
      </c>
      <c r="AU106" s="70"/>
      <c r="AV106" s="71"/>
      <c r="AW106" s="76">
        <f t="shared" ref="AW106" si="159">(AY105-AW105)*24</f>
        <v>4</v>
      </c>
      <c r="AX106" s="70"/>
      <c r="AY106" s="71"/>
      <c r="AZ106" s="76">
        <f t="shared" ref="AZ106" si="160">(BB105-AZ105)*24</f>
        <v>4</v>
      </c>
      <c r="BA106" s="70"/>
      <c r="BB106" s="71"/>
      <c r="BC106" s="76">
        <f t="shared" ref="BC106" si="161">(BE105-BC105)*24</f>
        <v>4</v>
      </c>
      <c r="BD106" s="70"/>
      <c r="BE106" s="71"/>
      <c r="BF106" s="76">
        <f t="shared" ref="BF106" si="162">(BH105-BF105)*24</f>
        <v>4</v>
      </c>
      <c r="BG106" s="70"/>
      <c r="BH106" s="71"/>
      <c r="BI106" s="95"/>
      <c r="BJ106" s="91"/>
      <c r="BK106" s="95"/>
      <c r="BL106" s="91"/>
      <c r="BM106" s="64"/>
      <c r="BN106" s="67"/>
      <c r="BP106" s="50"/>
      <c r="BQ106" s="37"/>
      <c r="BR106" s="38"/>
      <c r="BS106" s="37"/>
      <c r="BT106" s="38"/>
      <c r="BU106" s="56"/>
      <c r="BV106" s="57"/>
      <c r="BW106" s="37"/>
      <c r="BX106" s="38"/>
      <c r="BY106" s="37"/>
      <c r="BZ106" s="38"/>
    </row>
    <row r="107" spans="2:78" ht="15" thickBot="1" x14ac:dyDescent="0.4">
      <c r="B107" s="98"/>
      <c r="C107" s="104"/>
      <c r="D107" s="95"/>
      <c r="E107" s="100"/>
      <c r="F107" s="79"/>
      <c r="G107" s="78"/>
      <c r="H107" s="74"/>
      <c r="I107" s="75"/>
      <c r="J107" s="78"/>
      <c r="K107" s="74"/>
      <c r="L107" s="75"/>
      <c r="M107" s="78"/>
      <c r="N107" s="74"/>
      <c r="O107" s="75"/>
      <c r="P107" s="78"/>
      <c r="Q107" s="74"/>
      <c r="R107" s="75"/>
      <c r="S107" s="78"/>
      <c r="T107" s="74"/>
      <c r="U107" s="75"/>
      <c r="V107" s="78"/>
      <c r="W107" s="74"/>
      <c r="X107" s="75"/>
      <c r="Y107" s="78"/>
      <c r="Z107" s="74"/>
      <c r="AA107" s="75"/>
      <c r="AB107" s="95"/>
      <c r="AC107" s="91"/>
      <c r="AD107" s="95"/>
      <c r="AE107" s="91"/>
      <c r="AF107" s="64"/>
      <c r="AG107" s="67"/>
      <c r="AI107" s="98"/>
      <c r="AJ107" s="104"/>
      <c r="AK107" s="95"/>
      <c r="AL107" s="100"/>
      <c r="AM107" s="79"/>
      <c r="AN107" s="74"/>
      <c r="AO107" s="74"/>
      <c r="AP107" s="75"/>
      <c r="AQ107" s="78"/>
      <c r="AR107" s="74"/>
      <c r="AS107" s="75"/>
      <c r="AT107" s="78"/>
      <c r="AU107" s="74"/>
      <c r="AV107" s="75"/>
      <c r="AW107" s="78"/>
      <c r="AX107" s="74"/>
      <c r="AY107" s="75"/>
      <c r="AZ107" s="78"/>
      <c r="BA107" s="74"/>
      <c r="BB107" s="75"/>
      <c r="BC107" s="78"/>
      <c r="BD107" s="74"/>
      <c r="BE107" s="75"/>
      <c r="BF107" s="78"/>
      <c r="BG107" s="74"/>
      <c r="BH107" s="75"/>
      <c r="BI107" s="95"/>
      <c r="BJ107" s="91"/>
      <c r="BK107" s="95"/>
      <c r="BL107" s="91"/>
      <c r="BM107" s="64"/>
      <c r="BN107" s="67"/>
      <c r="BP107" s="50"/>
      <c r="BQ107" s="37"/>
      <c r="BR107" s="38"/>
      <c r="BS107" s="37"/>
      <c r="BT107" s="38"/>
      <c r="BU107" s="56"/>
      <c r="BV107" s="57"/>
      <c r="BW107" s="37"/>
      <c r="BX107" s="38"/>
      <c r="BY107" s="37"/>
      <c r="BZ107" s="38"/>
    </row>
    <row r="108" spans="2:78" ht="15" thickBot="1" x14ac:dyDescent="0.4">
      <c r="B108" s="98"/>
      <c r="C108" s="104"/>
      <c r="D108" s="95"/>
      <c r="E108" s="100"/>
      <c r="F108" s="79"/>
      <c r="G108" s="10">
        <v>0.54166666666666663</v>
      </c>
      <c r="H108" s="16" t="s">
        <v>71</v>
      </c>
      <c r="I108" s="11">
        <v>0.66666666666666663</v>
      </c>
      <c r="J108" s="10">
        <v>0.54166666666666663</v>
      </c>
      <c r="K108" s="16" t="s">
        <v>71</v>
      </c>
      <c r="L108" s="11">
        <v>0.66666666666666663</v>
      </c>
      <c r="M108" s="10">
        <v>0.54166666666666663</v>
      </c>
      <c r="N108" s="16" t="s">
        <v>71</v>
      </c>
      <c r="O108" s="11">
        <v>0.66666666666666663</v>
      </c>
      <c r="P108" s="10">
        <v>0.54166666666666663</v>
      </c>
      <c r="Q108" s="16" t="s">
        <v>71</v>
      </c>
      <c r="R108" s="11">
        <v>0.66666666666666663</v>
      </c>
      <c r="S108" s="10">
        <v>0.54166666666666663</v>
      </c>
      <c r="T108" s="16" t="s">
        <v>71</v>
      </c>
      <c r="U108" s="11">
        <v>0.66666666666666663</v>
      </c>
      <c r="V108" s="10">
        <v>0.54166666666666663</v>
      </c>
      <c r="W108" s="16" t="s">
        <v>71</v>
      </c>
      <c r="X108" s="11">
        <v>0.66666666666666663</v>
      </c>
      <c r="Y108" s="10">
        <v>0.54166666666666663</v>
      </c>
      <c r="Z108" s="16" t="s">
        <v>71</v>
      </c>
      <c r="AA108" s="11">
        <v>0.66666666666666663</v>
      </c>
      <c r="AB108" s="95"/>
      <c r="AC108" s="91"/>
      <c r="AD108" s="95"/>
      <c r="AE108" s="91"/>
      <c r="AF108" s="64"/>
      <c r="AG108" s="67"/>
      <c r="AI108" s="98"/>
      <c r="AJ108" s="104"/>
      <c r="AK108" s="95"/>
      <c r="AL108" s="100"/>
      <c r="AM108" s="79"/>
      <c r="AN108" s="28">
        <v>0.54166666666666663</v>
      </c>
      <c r="AO108" s="16" t="s">
        <v>71</v>
      </c>
      <c r="AP108" s="11">
        <v>0.66666666666666663</v>
      </c>
      <c r="AQ108" s="10">
        <v>0.54166666666666663</v>
      </c>
      <c r="AR108" s="16" t="s">
        <v>71</v>
      </c>
      <c r="AS108" s="11">
        <v>0.66666666666666663</v>
      </c>
      <c r="AT108" s="10">
        <v>0.54166666666666663</v>
      </c>
      <c r="AU108" s="16" t="s">
        <v>71</v>
      </c>
      <c r="AV108" s="11">
        <v>0.66666666666666663</v>
      </c>
      <c r="AW108" s="10">
        <v>0.54166666666666663</v>
      </c>
      <c r="AX108" s="16" t="s">
        <v>71</v>
      </c>
      <c r="AY108" s="11">
        <v>0.66666666666666663</v>
      </c>
      <c r="AZ108" s="10">
        <v>0.54166666666666663</v>
      </c>
      <c r="BA108" s="16" t="s">
        <v>71</v>
      </c>
      <c r="BB108" s="11">
        <v>0.66666666666666663</v>
      </c>
      <c r="BC108" s="10">
        <v>0.54166666666666663</v>
      </c>
      <c r="BD108" s="16" t="s">
        <v>71</v>
      </c>
      <c r="BE108" s="11">
        <v>0.66666666666666663</v>
      </c>
      <c r="BF108" s="10">
        <v>0.54166666666666663</v>
      </c>
      <c r="BG108" s="16" t="s">
        <v>71</v>
      </c>
      <c r="BH108" s="11">
        <v>0.66666666666666663</v>
      </c>
      <c r="BI108" s="95"/>
      <c r="BJ108" s="91"/>
      <c r="BK108" s="95"/>
      <c r="BL108" s="91"/>
      <c r="BM108" s="64"/>
      <c r="BN108" s="67"/>
      <c r="BP108" s="50"/>
      <c r="BQ108" s="37"/>
      <c r="BR108" s="38"/>
      <c r="BS108" s="37"/>
      <c r="BT108" s="38"/>
      <c r="BU108" s="56"/>
      <c r="BV108" s="57"/>
      <c r="BW108" s="37"/>
      <c r="BX108" s="38"/>
      <c r="BY108" s="37"/>
      <c r="BZ108" s="38"/>
    </row>
    <row r="109" spans="2:78" x14ac:dyDescent="0.35">
      <c r="B109" s="98"/>
      <c r="C109" s="104"/>
      <c r="D109" s="95"/>
      <c r="E109" s="100"/>
      <c r="F109" s="79"/>
      <c r="G109" s="76">
        <f>(I108-G108)*24</f>
        <v>3</v>
      </c>
      <c r="H109" s="70"/>
      <c r="I109" s="71"/>
      <c r="J109" s="76">
        <f t="shared" ref="J109" si="163">(L108-J108)*24</f>
        <v>3</v>
      </c>
      <c r="K109" s="70"/>
      <c r="L109" s="71"/>
      <c r="M109" s="76">
        <f t="shared" ref="M109" si="164">(O108-M108)*24</f>
        <v>3</v>
      </c>
      <c r="N109" s="70"/>
      <c r="O109" s="71"/>
      <c r="P109" s="76">
        <f t="shared" ref="P109" si="165">(R108-P108)*24</f>
        <v>3</v>
      </c>
      <c r="Q109" s="70"/>
      <c r="R109" s="71"/>
      <c r="S109" s="76">
        <f t="shared" ref="S109" si="166">(U108-S108)*24</f>
        <v>3</v>
      </c>
      <c r="T109" s="70"/>
      <c r="U109" s="71"/>
      <c r="V109" s="76">
        <f t="shared" ref="V109" si="167">(X108-V108)*24</f>
        <v>3</v>
      </c>
      <c r="W109" s="70"/>
      <c r="X109" s="71"/>
      <c r="Y109" s="76">
        <f t="shared" ref="Y109" si="168">(AA108-Y108)*24</f>
        <v>3</v>
      </c>
      <c r="Z109" s="70"/>
      <c r="AA109" s="71"/>
      <c r="AB109" s="95"/>
      <c r="AC109" s="91"/>
      <c r="AD109" s="95"/>
      <c r="AE109" s="91"/>
      <c r="AF109" s="64"/>
      <c r="AG109" s="67"/>
      <c r="AI109" s="98"/>
      <c r="AJ109" s="104"/>
      <c r="AK109" s="95"/>
      <c r="AL109" s="100"/>
      <c r="AM109" s="79"/>
      <c r="AN109" s="70">
        <f>(AP108-AN108)*24</f>
        <v>3</v>
      </c>
      <c r="AO109" s="70"/>
      <c r="AP109" s="71"/>
      <c r="AQ109" s="76">
        <f t="shared" ref="AQ109" si="169">(AS108-AQ108)*24</f>
        <v>3</v>
      </c>
      <c r="AR109" s="70"/>
      <c r="AS109" s="71"/>
      <c r="AT109" s="76">
        <f t="shared" ref="AT109" si="170">(AV108-AT108)*24</f>
        <v>3</v>
      </c>
      <c r="AU109" s="70"/>
      <c r="AV109" s="71"/>
      <c r="AW109" s="76">
        <f t="shared" ref="AW109" si="171">(AY108-AW108)*24</f>
        <v>3</v>
      </c>
      <c r="AX109" s="70"/>
      <c r="AY109" s="71"/>
      <c r="AZ109" s="76">
        <f t="shared" ref="AZ109" si="172">(BB108-AZ108)*24</f>
        <v>3</v>
      </c>
      <c r="BA109" s="70"/>
      <c r="BB109" s="71"/>
      <c r="BC109" s="76">
        <f t="shared" ref="BC109" si="173">(BE108-BC108)*24</f>
        <v>3</v>
      </c>
      <c r="BD109" s="70"/>
      <c r="BE109" s="71"/>
      <c r="BF109" s="76">
        <f t="shared" ref="BF109" si="174">(BH108-BF108)*24</f>
        <v>3</v>
      </c>
      <c r="BG109" s="70"/>
      <c r="BH109" s="71"/>
      <c r="BI109" s="95"/>
      <c r="BJ109" s="91"/>
      <c r="BK109" s="95"/>
      <c r="BL109" s="91"/>
      <c r="BM109" s="64"/>
      <c r="BN109" s="67"/>
      <c r="BP109" s="50"/>
      <c r="BQ109" s="37"/>
      <c r="BR109" s="38"/>
      <c r="BS109" s="37"/>
      <c r="BT109" s="38"/>
      <c r="BU109" s="56"/>
      <c r="BV109" s="57"/>
      <c r="BW109" s="37"/>
      <c r="BX109" s="38"/>
      <c r="BY109" s="37"/>
      <c r="BZ109" s="38"/>
    </row>
    <row r="110" spans="2:78" ht="15" thickBot="1" x14ac:dyDescent="0.4">
      <c r="B110" s="98"/>
      <c r="C110" s="104"/>
      <c r="D110" s="95"/>
      <c r="E110" s="100"/>
      <c r="F110" s="79"/>
      <c r="G110" s="78"/>
      <c r="H110" s="74"/>
      <c r="I110" s="75"/>
      <c r="J110" s="78"/>
      <c r="K110" s="74"/>
      <c r="L110" s="75"/>
      <c r="M110" s="78"/>
      <c r="N110" s="74"/>
      <c r="O110" s="75"/>
      <c r="P110" s="78"/>
      <c r="Q110" s="74"/>
      <c r="R110" s="75"/>
      <c r="S110" s="78"/>
      <c r="T110" s="74"/>
      <c r="U110" s="75"/>
      <c r="V110" s="78"/>
      <c r="W110" s="74"/>
      <c r="X110" s="75"/>
      <c r="Y110" s="78"/>
      <c r="Z110" s="74"/>
      <c r="AA110" s="75"/>
      <c r="AB110" s="95"/>
      <c r="AC110" s="91"/>
      <c r="AD110" s="95"/>
      <c r="AE110" s="91"/>
      <c r="AF110" s="64"/>
      <c r="AG110" s="67"/>
      <c r="AI110" s="98"/>
      <c r="AJ110" s="104"/>
      <c r="AK110" s="95"/>
      <c r="AL110" s="100"/>
      <c r="AM110" s="79"/>
      <c r="AN110" s="74"/>
      <c r="AO110" s="74"/>
      <c r="AP110" s="75"/>
      <c r="AQ110" s="78"/>
      <c r="AR110" s="74"/>
      <c r="AS110" s="75"/>
      <c r="AT110" s="78"/>
      <c r="AU110" s="74"/>
      <c r="AV110" s="75"/>
      <c r="AW110" s="78"/>
      <c r="AX110" s="74"/>
      <c r="AY110" s="75"/>
      <c r="AZ110" s="78"/>
      <c r="BA110" s="74"/>
      <c r="BB110" s="75"/>
      <c r="BC110" s="78"/>
      <c r="BD110" s="74"/>
      <c r="BE110" s="75"/>
      <c r="BF110" s="78"/>
      <c r="BG110" s="74"/>
      <c r="BH110" s="75"/>
      <c r="BI110" s="95"/>
      <c r="BJ110" s="91"/>
      <c r="BK110" s="95"/>
      <c r="BL110" s="91"/>
      <c r="BM110" s="64"/>
      <c r="BN110" s="67"/>
      <c r="BP110" s="50"/>
      <c r="BQ110" s="37"/>
      <c r="BR110" s="38"/>
      <c r="BS110" s="37"/>
      <c r="BT110" s="38"/>
      <c r="BU110" s="56"/>
      <c r="BV110" s="57"/>
      <c r="BW110" s="37"/>
      <c r="BX110" s="38"/>
      <c r="BY110" s="37"/>
      <c r="BZ110" s="38"/>
    </row>
    <row r="111" spans="2:78" x14ac:dyDescent="0.35">
      <c r="B111" s="98"/>
      <c r="C111" s="104"/>
      <c r="D111" s="95"/>
      <c r="E111" s="100"/>
      <c r="F111" s="79"/>
      <c r="G111" s="76" t="s">
        <v>84</v>
      </c>
      <c r="H111" s="70"/>
      <c r="I111" s="71"/>
      <c r="J111" s="76" t="s">
        <v>84</v>
      </c>
      <c r="K111" s="70"/>
      <c r="L111" s="71"/>
      <c r="M111" s="76" t="s">
        <v>84</v>
      </c>
      <c r="N111" s="70"/>
      <c r="O111" s="71"/>
      <c r="P111" s="76" t="s">
        <v>84</v>
      </c>
      <c r="Q111" s="70"/>
      <c r="R111" s="71"/>
      <c r="S111" s="76" t="s">
        <v>84</v>
      </c>
      <c r="T111" s="70"/>
      <c r="U111" s="71"/>
      <c r="V111" s="76" t="s">
        <v>84</v>
      </c>
      <c r="W111" s="70"/>
      <c r="X111" s="71"/>
      <c r="Y111" s="76" t="s">
        <v>84</v>
      </c>
      <c r="Z111" s="70"/>
      <c r="AA111" s="71"/>
      <c r="AB111" s="95"/>
      <c r="AC111" s="91"/>
      <c r="AD111" s="95"/>
      <c r="AE111" s="91"/>
      <c r="AF111" s="64"/>
      <c r="AG111" s="67"/>
      <c r="AI111" s="98"/>
      <c r="AJ111" s="104"/>
      <c r="AK111" s="95"/>
      <c r="AL111" s="100"/>
      <c r="AM111" s="79"/>
      <c r="AN111" s="70" t="s">
        <v>84</v>
      </c>
      <c r="AO111" s="70"/>
      <c r="AP111" s="71"/>
      <c r="AQ111" s="70" t="s">
        <v>84</v>
      </c>
      <c r="AR111" s="70"/>
      <c r="AS111" s="71"/>
      <c r="AT111" s="70" t="s">
        <v>84</v>
      </c>
      <c r="AU111" s="70"/>
      <c r="AV111" s="71"/>
      <c r="AW111" s="70" t="s">
        <v>84</v>
      </c>
      <c r="AX111" s="70"/>
      <c r="AY111" s="71"/>
      <c r="AZ111" s="70" t="s">
        <v>84</v>
      </c>
      <c r="BA111" s="70"/>
      <c r="BB111" s="71"/>
      <c r="BC111" s="70" t="s">
        <v>84</v>
      </c>
      <c r="BD111" s="70"/>
      <c r="BE111" s="71"/>
      <c r="BF111" s="70" t="s">
        <v>84</v>
      </c>
      <c r="BG111" s="70"/>
      <c r="BH111" s="71"/>
      <c r="BI111" s="95"/>
      <c r="BJ111" s="91"/>
      <c r="BK111" s="95"/>
      <c r="BL111" s="91"/>
      <c r="BM111" s="64"/>
      <c r="BN111" s="67"/>
      <c r="BP111" s="50"/>
      <c r="BQ111" s="37"/>
      <c r="BR111" s="38"/>
      <c r="BS111" s="37"/>
      <c r="BT111" s="38"/>
      <c r="BU111" s="56"/>
      <c r="BV111" s="57"/>
      <c r="BW111" s="37"/>
      <c r="BX111" s="38"/>
      <c r="BY111" s="37"/>
      <c r="BZ111" s="38"/>
    </row>
    <row r="112" spans="2:78" x14ac:dyDescent="0.35">
      <c r="B112" s="98"/>
      <c r="C112" s="104"/>
      <c r="D112" s="95"/>
      <c r="E112" s="100"/>
      <c r="F112" s="79"/>
      <c r="G112" s="77">
        <f ca="1">RANDBETWEEN(100,1000)</f>
        <v>512</v>
      </c>
      <c r="H112" s="72"/>
      <c r="I112" s="73"/>
      <c r="J112" s="77">
        <f ca="1">RANDBETWEEN(100,1000)</f>
        <v>979</v>
      </c>
      <c r="K112" s="72"/>
      <c r="L112" s="73"/>
      <c r="M112" s="77">
        <f ca="1">RANDBETWEEN(100,1000)</f>
        <v>729</v>
      </c>
      <c r="N112" s="72"/>
      <c r="O112" s="73"/>
      <c r="P112" s="77">
        <f ca="1">RANDBETWEEN(100,1000)</f>
        <v>984</v>
      </c>
      <c r="Q112" s="72"/>
      <c r="R112" s="73"/>
      <c r="S112" s="77">
        <f ca="1">RANDBETWEEN(100,1000)</f>
        <v>769</v>
      </c>
      <c r="T112" s="72"/>
      <c r="U112" s="73"/>
      <c r="V112" s="77">
        <f ca="1">RANDBETWEEN(100,1000)</f>
        <v>524</v>
      </c>
      <c r="W112" s="72"/>
      <c r="X112" s="73"/>
      <c r="Y112" s="77">
        <f ca="1">RANDBETWEEN(100,1000)</f>
        <v>460</v>
      </c>
      <c r="Z112" s="72"/>
      <c r="AA112" s="73"/>
      <c r="AB112" s="95"/>
      <c r="AC112" s="91"/>
      <c r="AD112" s="95"/>
      <c r="AE112" s="91"/>
      <c r="AF112" s="64"/>
      <c r="AG112" s="67"/>
      <c r="AI112" s="98"/>
      <c r="AJ112" s="104"/>
      <c r="AK112" s="95"/>
      <c r="AL112" s="100"/>
      <c r="AM112" s="79"/>
      <c r="AN112" s="72">
        <f ca="1">RANDBETWEEN(100,1000)</f>
        <v>119</v>
      </c>
      <c r="AO112" s="72"/>
      <c r="AP112" s="73"/>
      <c r="AQ112" s="72">
        <f ca="1">RANDBETWEEN(100,1000)</f>
        <v>675</v>
      </c>
      <c r="AR112" s="72"/>
      <c r="AS112" s="73"/>
      <c r="AT112" s="72">
        <f ca="1">RANDBETWEEN(100,1000)</f>
        <v>366</v>
      </c>
      <c r="AU112" s="72"/>
      <c r="AV112" s="73"/>
      <c r="AW112" s="72">
        <f ca="1">RANDBETWEEN(100,1000)</f>
        <v>341</v>
      </c>
      <c r="AX112" s="72"/>
      <c r="AY112" s="73"/>
      <c r="AZ112" s="72">
        <f ca="1">RANDBETWEEN(100,1000)</f>
        <v>397</v>
      </c>
      <c r="BA112" s="72"/>
      <c r="BB112" s="73"/>
      <c r="BC112" s="72">
        <f ca="1">RANDBETWEEN(100,1000)</f>
        <v>341</v>
      </c>
      <c r="BD112" s="72"/>
      <c r="BE112" s="73"/>
      <c r="BF112" s="72">
        <f ca="1">RANDBETWEEN(100,1000)</f>
        <v>607</v>
      </c>
      <c r="BG112" s="72"/>
      <c r="BH112" s="73"/>
      <c r="BI112" s="95"/>
      <c r="BJ112" s="91"/>
      <c r="BK112" s="95"/>
      <c r="BL112" s="91"/>
      <c r="BM112" s="64"/>
      <c r="BN112" s="67"/>
      <c r="BP112" s="50"/>
      <c r="BQ112" s="37"/>
      <c r="BR112" s="38"/>
      <c r="BS112" s="37"/>
      <c r="BT112" s="38"/>
      <c r="BU112" s="56"/>
      <c r="BV112" s="57"/>
      <c r="BW112" s="37"/>
      <c r="BX112" s="38"/>
      <c r="BY112" s="37"/>
      <c r="BZ112" s="38"/>
    </row>
    <row r="113" spans="2:78" x14ac:dyDescent="0.35">
      <c r="B113" s="98"/>
      <c r="C113" s="104"/>
      <c r="D113" s="95"/>
      <c r="E113" s="100"/>
      <c r="F113" s="79"/>
      <c r="G113" s="77"/>
      <c r="H113" s="72"/>
      <c r="I113" s="73"/>
      <c r="J113" s="77"/>
      <c r="K113" s="72"/>
      <c r="L113" s="73"/>
      <c r="M113" s="77"/>
      <c r="N113" s="72"/>
      <c r="O113" s="73"/>
      <c r="P113" s="77"/>
      <c r="Q113" s="72"/>
      <c r="R113" s="73"/>
      <c r="S113" s="77"/>
      <c r="T113" s="72"/>
      <c r="U113" s="73"/>
      <c r="V113" s="77"/>
      <c r="W113" s="72"/>
      <c r="X113" s="73"/>
      <c r="Y113" s="77"/>
      <c r="Z113" s="72"/>
      <c r="AA113" s="73"/>
      <c r="AB113" s="95"/>
      <c r="AC113" s="91"/>
      <c r="AD113" s="95"/>
      <c r="AE113" s="91"/>
      <c r="AF113" s="64"/>
      <c r="AG113" s="67"/>
      <c r="AI113" s="98"/>
      <c r="AJ113" s="104"/>
      <c r="AK113" s="95"/>
      <c r="AL113" s="100"/>
      <c r="AM113" s="79"/>
      <c r="AN113" s="72"/>
      <c r="AO113" s="72"/>
      <c r="AP113" s="73"/>
      <c r="AQ113" s="72"/>
      <c r="AR113" s="72"/>
      <c r="AS113" s="73"/>
      <c r="AT113" s="72"/>
      <c r="AU113" s="72"/>
      <c r="AV113" s="73"/>
      <c r="AW113" s="72"/>
      <c r="AX113" s="72"/>
      <c r="AY113" s="73"/>
      <c r="AZ113" s="72"/>
      <c r="BA113" s="72"/>
      <c r="BB113" s="73"/>
      <c r="BC113" s="72"/>
      <c r="BD113" s="72"/>
      <c r="BE113" s="73"/>
      <c r="BF113" s="72"/>
      <c r="BG113" s="72"/>
      <c r="BH113" s="73"/>
      <c r="BI113" s="95"/>
      <c r="BJ113" s="91"/>
      <c r="BK113" s="95"/>
      <c r="BL113" s="91"/>
      <c r="BM113" s="64"/>
      <c r="BN113" s="67"/>
      <c r="BP113" s="50"/>
      <c r="BQ113" s="37"/>
      <c r="BR113" s="38"/>
      <c r="BS113" s="37"/>
      <c r="BT113" s="38"/>
      <c r="BU113" s="56"/>
      <c r="BV113" s="57"/>
      <c r="BW113" s="37"/>
      <c r="BX113" s="38"/>
      <c r="BY113" s="37"/>
      <c r="BZ113" s="38"/>
    </row>
    <row r="114" spans="2:78" ht="15" thickBot="1" x14ac:dyDescent="0.4">
      <c r="B114" s="98"/>
      <c r="C114" s="104"/>
      <c r="D114" s="95"/>
      <c r="E114" s="100"/>
      <c r="F114" s="79"/>
      <c r="G114" s="78" t="s">
        <v>57</v>
      </c>
      <c r="H114" s="74"/>
      <c r="I114" s="75"/>
      <c r="J114" s="78" t="s">
        <v>57</v>
      </c>
      <c r="K114" s="74"/>
      <c r="L114" s="75"/>
      <c r="M114" s="78" t="s">
        <v>57</v>
      </c>
      <c r="N114" s="74"/>
      <c r="O114" s="75"/>
      <c r="P114" s="78" t="s">
        <v>57</v>
      </c>
      <c r="Q114" s="74"/>
      <c r="R114" s="75"/>
      <c r="S114" s="78" t="s">
        <v>57</v>
      </c>
      <c r="T114" s="74"/>
      <c r="U114" s="75"/>
      <c r="V114" s="78" t="s">
        <v>57</v>
      </c>
      <c r="W114" s="74"/>
      <c r="X114" s="75"/>
      <c r="Y114" s="78" t="s">
        <v>57</v>
      </c>
      <c r="Z114" s="74"/>
      <c r="AA114" s="75"/>
      <c r="AB114" s="95"/>
      <c r="AC114" s="91"/>
      <c r="AD114" s="95"/>
      <c r="AE114" s="91"/>
      <c r="AF114" s="64"/>
      <c r="AG114" s="67"/>
      <c r="AI114" s="98"/>
      <c r="AJ114" s="104"/>
      <c r="AK114" s="95"/>
      <c r="AL114" s="100"/>
      <c r="AM114" s="79"/>
      <c r="AN114" s="74" t="s">
        <v>57</v>
      </c>
      <c r="AO114" s="74"/>
      <c r="AP114" s="75"/>
      <c r="AQ114" s="74" t="s">
        <v>57</v>
      </c>
      <c r="AR114" s="74"/>
      <c r="AS114" s="75"/>
      <c r="AT114" s="74" t="s">
        <v>57</v>
      </c>
      <c r="AU114" s="74"/>
      <c r="AV114" s="75"/>
      <c r="AW114" s="74" t="s">
        <v>57</v>
      </c>
      <c r="AX114" s="74"/>
      <c r="AY114" s="75"/>
      <c r="AZ114" s="74" t="s">
        <v>57</v>
      </c>
      <c r="BA114" s="74"/>
      <c r="BB114" s="75"/>
      <c r="BC114" s="74" t="s">
        <v>57</v>
      </c>
      <c r="BD114" s="74"/>
      <c r="BE114" s="75"/>
      <c r="BF114" s="74" t="s">
        <v>57</v>
      </c>
      <c r="BG114" s="74"/>
      <c r="BH114" s="75"/>
      <c r="BI114" s="95"/>
      <c r="BJ114" s="91"/>
      <c r="BK114" s="95"/>
      <c r="BL114" s="91"/>
      <c r="BM114" s="64"/>
      <c r="BN114" s="67"/>
      <c r="BP114" s="50"/>
      <c r="BQ114" s="37"/>
      <c r="BR114" s="38"/>
      <c r="BS114" s="37"/>
      <c r="BT114" s="38"/>
      <c r="BU114" s="56"/>
      <c r="BV114" s="57"/>
      <c r="BW114" s="37"/>
      <c r="BX114" s="38"/>
      <c r="BY114" s="37"/>
      <c r="BZ114" s="38"/>
    </row>
    <row r="115" spans="2:78" x14ac:dyDescent="0.35">
      <c r="B115" s="98"/>
      <c r="C115" s="104"/>
      <c r="D115" s="95"/>
      <c r="E115" s="100"/>
      <c r="F115" s="79"/>
      <c r="G115" s="41">
        <f ca="1">G112*$F$104</f>
        <v>76.8</v>
      </c>
      <c r="H115" s="42"/>
      <c r="I115" s="47"/>
      <c r="J115" s="41">
        <f ca="1">J112*$F$104</f>
        <v>146.85</v>
      </c>
      <c r="K115" s="42"/>
      <c r="L115" s="47"/>
      <c r="M115" s="41">
        <f ca="1">M112*$F$104</f>
        <v>109.35</v>
      </c>
      <c r="N115" s="42"/>
      <c r="O115" s="47"/>
      <c r="P115" s="41">
        <f ca="1">P112*$F$104</f>
        <v>147.6</v>
      </c>
      <c r="Q115" s="42"/>
      <c r="R115" s="47"/>
      <c r="S115" s="41">
        <f ca="1">S112*$F$104</f>
        <v>115.35</v>
      </c>
      <c r="T115" s="42"/>
      <c r="U115" s="47"/>
      <c r="V115" s="41">
        <f ca="1">V112*$F$104</f>
        <v>78.599999999999994</v>
      </c>
      <c r="W115" s="42"/>
      <c r="X115" s="47"/>
      <c r="Y115" s="41">
        <f ca="1">Y112*$F$104</f>
        <v>69</v>
      </c>
      <c r="Z115" s="42"/>
      <c r="AA115" s="47"/>
      <c r="AB115" s="95"/>
      <c r="AC115" s="91"/>
      <c r="AD115" s="95"/>
      <c r="AE115" s="91"/>
      <c r="AF115" s="64"/>
      <c r="AG115" s="67"/>
      <c r="AI115" s="98"/>
      <c r="AJ115" s="104"/>
      <c r="AK115" s="95"/>
      <c r="AL115" s="100"/>
      <c r="AM115" s="79"/>
      <c r="AN115" s="93">
        <f ca="1">AN112*$AM$104</f>
        <v>17.849999999999998</v>
      </c>
      <c r="AO115" s="42"/>
      <c r="AP115" s="47"/>
      <c r="AQ115" s="93">
        <f ca="1">AQ112*$AM$104</f>
        <v>101.25</v>
      </c>
      <c r="AR115" s="42"/>
      <c r="AS115" s="47"/>
      <c r="AT115" s="93">
        <f ca="1">AT112*$AM$104</f>
        <v>54.9</v>
      </c>
      <c r="AU115" s="42"/>
      <c r="AV115" s="47"/>
      <c r="AW115" s="93">
        <f ca="1">AW112*$AM$104</f>
        <v>51.15</v>
      </c>
      <c r="AX115" s="42"/>
      <c r="AY115" s="47"/>
      <c r="AZ115" s="93">
        <f ca="1">AZ112*$AM$104</f>
        <v>59.55</v>
      </c>
      <c r="BA115" s="42"/>
      <c r="BB115" s="47"/>
      <c r="BC115" s="93">
        <f ca="1">BC112*$AM$104</f>
        <v>51.15</v>
      </c>
      <c r="BD115" s="42"/>
      <c r="BE115" s="47"/>
      <c r="BF115" s="93">
        <f ca="1">BF112*$AM$104</f>
        <v>91.05</v>
      </c>
      <c r="BG115" s="42"/>
      <c r="BH115" s="47"/>
      <c r="BI115" s="95"/>
      <c r="BJ115" s="91"/>
      <c r="BK115" s="95"/>
      <c r="BL115" s="91"/>
      <c r="BM115" s="64"/>
      <c r="BN115" s="67"/>
      <c r="BP115" s="50"/>
      <c r="BQ115" s="37"/>
      <c r="BR115" s="38"/>
      <c r="BS115" s="37"/>
      <c r="BT115" s="38"/>
      <c r="BU115" s="56"/>
      <c r="BV115" s="57"/>
      <c r="BW115" s="37"/>
      <c r="BX115" s="38"/>
      <c r="BY115" s="37"/>
      <c r="BZ115" s="38"/>
    </row>
    <row r="116" spans="2:78" ht="15" thickBot="1" x14ac:dyDescent="0.4">
      <c r="B116" s="106"/>
      <c r="C116" s="81"/>
      <c r="D116" s="86"/>
      <c r="E116" s="105"/>
      <c r="F116" s="82"/>
      <c r="G116" s="60"/>
      <c r="H116" s="61"/>
      <c r="I116" s="62"/>
      <c r="J116" s="60"/>
      <c r="K116" s="61"/>
      <c r="L116" s="62"/>
      <c r="M116" s="60"/>
      <c r="N116" s="61"/>
      <c r="O116" s="62"/>
      <c r="P116" s="60"/>
      <c r="Q116" s="61"/>
      <c r="R116" s="62"/>
      <c r="S116" s="60"/>
      <c r="T116" s="61"/>
      <c r="U116" s="62"/>
      <c r="V116" s="60"/>
      <c r="W116" s="61"/>
      <c r="X116" s="62"/>
      <c r="Y116" s="60"/>
      <c r="Z116" s="61"/>
      <c r="AA116" s="62"/>
      <c r="AB116" s="86"/>
      <c r="AC116" s="88"/>
      <c r="AD116" s="86"/>
      <c r="AE116" s="88"/>
      <c r="AF116" s="65"/>
      <c r="AG116" s="68"/>
      <c r="AI116" s="106"/>
      <c r="AJ116" s="81"/>
      <c r="AK116" s="86"/>
      <c r="AL116" s="105"/>
      <c r="AM116" s="79"/>
      <c r="AN116" s="61"/>
      <c r="AO116" s="61"/>
      <c r="AP116" s="62"/>
      <c r="AQ116" s="61"/>
      <c r="AR116" s="61"/>
      <c r="AS116" s="62"/>
      <c r="AT116" s="61"/>
      <c r="AU116" s="61"/>
      <c r="AV116" s="62"/>
      <c r="AW116" s="61"/>
      <c r="AX116" s="61"/>
      <c r="AY116" s="62"/>
      <c r="AZ116" s="61"/>
      <c r="BA116" s="61"/>
      <c r="BB116" s="62"/>
      <c r="BC116" s="61"/>
      <c r="BD116" s="61"/>
      <c r="BE116" s="62"/>
      <c r="BF116" s="61"/>
      <c r="BG116" s="61"/>
      <c r="BH116" s="62"/>
      <c r="BI116" s="86"/>
      <c r="BJ116" s="88"/>
      <c r="BK116" s="86"/>
      <c r="BL116" s="88"/>
      <c r="BM116" s="65"/>
      <c r="BN116" s="68"/>
      <c r="BP116" s="51"/>
      <c r="BQ116" s="39"/>
      <c r="BR116" s="40"/>
      <c r="BS116" s="39"/>
      <c r="BT116" s="40"/>
      <c r="BU116" s="58"/>
      <c r="BV116" s="59"/>
      <c r="BW116" s="39"/>
      <c r="BX116" s="40"/>
      <c r="BY116" s="39"/>
      <c r="BZ116" s="40"/>
    </row>
    <row r="117" spans="2:78" x14ac:dyDescent="0.35">
      <c r="B117" s="102" t="s">
        <v>67</v>
      </c>
      <c r="C117" s="80"/>
      <c r="D117" s="80" t="s">
        <v>68</v>
      </c>
      <c r="E117" s="80" t="s">
        <v>69</v>
      </c>
      <c r="F117" s="80" t="s">
        <v>57</v>
      </c>
      <c r="G117" s="92" t="s">
        <v>70</v>
      </c>
      <c r="H117" s="84"/>
      <c r="I117" s="85"/>
      <c r="J117" s="92" t="s">
        <v>72</v>
      </c>
      <c r="K117" s="84"/>
      <c r="L117" s="85"/>
      <c r="M117" s="92" t="s">
        <v>73</v>
      </c>
      <c r="N117" s="84"/>
      <c r="O117" s="85"/>
      <c r="P117" s="92" t="s">
        <v>77</v>
      </c>
      <c r="Q117" s="84"/>
      <c r="R117" s="85"/>
      <c r="S117" s="92" t="s">
        <v>74</v>
      </c>
      <c r="T117" s="84"/>
      <c r="U117" s="85"/>
      <c r="V117" s="92" t="s">
        <v>75</v>
      </c>
      <c r="W117" s="84"/>
      <c r="X117" s="85"/>
      <c r="Y117" s="92" t="s">
        <v>76</v>
      </c>
      <c r="Z117" s="84"/>
      <c r="AA117" s="85"/>
      <c r="AB117" s="95" t="s">
        <v>78</v>
      </c>
      <c r="AC117" s="101"/>
      <c r="AD117" s="92" t="s">
        <v>79</v>
      </c>
      <c r="AE117" s="85"/>
      <c r="AF117" s="69" t="s">
        <v>85</v>
      </c>
      <c r="AG117" s="69" t="s">
        <v>86</v>
      </c>
      <c r="AI117" s="102" t="s">
        <v>67</v>
      </c>
      <c r="AJ117" s="80"/>
      <c r="AK117" s="80" t="s">
        <v>68</v>
      </c>
      <c r="AL117" s="80" t="s">
        <v>69</v>
      </c>
      <c r="AM117" s="80" t="s">
        <v>57</v>
      </c>
      <c r="AN117" s="84" t="s">
        <v>70</v>
      </c>
      <c r="AO117" s="84"/>
      <c r="AP117" s="85"/>
      <c r="AQ117" s="92" t="s">
        <v>72</v>
      </c>
      <c r="AR117" s="84"/>
      <c r="AS117" s="85"/>
      <c r="AT117" s="92" t="s">
        <v>73</v>
      </c>
      <c r="AU117" s="84"/>
      <c r="AV117" s="85"/>
      <c r="AW117" s="92" t="s">
        <v>77</v>
      </c>
      <c r="AX117" s="84"/>
      <c r="AY117" s="85"/>
      <c r="AZ117" s="92" t="s">
        <v>74</v>
      </c>
      <c r="BA117" s="84"/>
      <c r="BB117" s="85"/>
      <c r="BC117" s="92" t="s">
        <v>75</v>
      </c>
      <c r="BD117" s="84"/>
      <c r="BE117" s="85"/>
      <c r="BF117" s="92" t="s">
        <v>76</v>
      </c>
      <c r="BG117" s="84"/>
      <c r="BH117" s="85"/>
      <c r="BI117" s="95" t="s">
        <v>78</v>
      </c>
      <c r="BJ117" s="101"/>
      <c r="BK117" s="92" t="s">
        <v>79</v>
      </c>
      <c r="BL117" s="85"/>
      <c r="BM117" s="69" t="s">
        <v>85</v>
      </c>
      <c r="BN117" s="69" t="s">
        <v>86</v>
      </c>
      <c r="BQ117" s="41" t="s">
        <v>88</v>
      </c>
      <c r="BR117" s="42"/>
      <c r="BS117" s="42" t="s">
        <v>89</v>
      </c>
      <c r="BT117" s="42"/>
      <c r="BU117" s="42" t="s">
        <v>90</v>
      </c>
      <c r="BV117" s="42"/>
      <c r="BW117" s="45" t="s">
        <v>92</v>
      </c>
      <c r="BX117" s="45"/>
      <c r="BY117" s="42" t="s">
        <v>91</v>
      </c>
      <c r="BZ117" s="47"/>
    </row>
    <row r="118" spans="2:78" ht="15" thickBot="1" x14ac:dyDescent="0.4">
      <c r="B118" s="103"/>
      <c r="C118" s="104"/>
      <c r="D118" s="81"/>
      <c r="E118" s="81"/>
      <c r="F118" s="81"/>
      <c r="G118" s="86"/>
      <c r="H118" s="87"/>
      <c r="I118" s="88"/>
      <c r="J118" s="86"/>
      <c r="K118" s="87"/>
      <c r="L118" s="88"/>
      <c r="M118" s="86"/>
      <c r="N118" s="87"/>
      <c r="O118" s="88"/>
      <c r="P118" s="86"/>
      <c r="Q118" s="87"/>
      <c r="R118" s="88"/>
      <c r="S118" s="86"/>
      <c r="T118" s="87"/>
      <c r="U118" s="88"/>
      <c r="V118" s="86"/>
      <c r="W118" s="87"/>
      <c r="X118" s="88"/>
      <c r="Y118" s="86"/>
      <c r="Z118" s="87"/>
      <c r="AA118" s="88"/>
      <c r="AB118" s="86"/>
      <c r="AC118" s="87"/>
      <c r="AD118" s="86"/>
      <c r="AE118" s="88"/>
      <c r="AF118" s="68"/>
      <c r="AG118" s="67"/>
      <c r="AI118" s="103"/>
      <c r="AJ118" s="104"/>
      <c r="AK118" s="81"/>
      <c r="AL118" s="81"/>
      <c r="AM118" s="81"/>
      <c r="AN118" s="87"/>
      <c r="AO118" s="87"/>
      <c r="AP118" s="88"/>
      <c r="AQ118" s="86"/>
      <c r="AR118" s="87"/>
      <c r="AS118" s="88"/>
      <c r="AT118" s="86"/>
      <c r="AU118" s="87"/>
      <c r="AV118" s="88"/>
      <c r="AW118" s="86"/>
      <c r="AX118" s="87"/>
      <c r="AY118" s="88"/>
      <c r="AZ118" s="86"/>
      <c r="BA118" s="87"/>
      <c r="BB118" s="88"/>
      <c r="BC118" s="86"/>
      <c r="BD118" s="87"/>
      <c r="BE118" s="88"/>
      <c r="BF118" s="86"/>
      <c r="BG118" s="87"/>
      <c r="BH118" s="88"/>
      <c r="BI118" s="86"/>
      <c r="BJ118" s="87"/>
      <c r="BK118" s="86"/>
      <c r="BL118" s="88"/>
      <c r="BM118" s="68"/>
      <c r="BN118" s="67"/>
      <c r="BQ118" s="43"/>
      <c r="BR118" s="44"/>
      <c r="BS118" s="44"/>
      <c r="BT118" s="44"/>
      <c r="BU118" s="44"/>
      <c r="BV118" s="44"/>
      <c r="BW118" s="46"/>
      <c r="BX118" s="46"/>
      <c r="BY118" s="44"/>
      <c r="BZ118" s="48"/>
    </row>
    <row r="119" spans="2:78" ht="15" thickBot="1" x14ac:dyDescent="0.4">
      <c r="B119" s="4"/>
      <c r="C119" s="104"/>
      <c r="E119" s="5"/>
      <c r="F119" s="5"/>
      <c r="G119" s="17"/>
      <c r="H119" s="18"/>
      <c r="I119" s="19"/>
      <c r="J119" s="17"/>
      <c r="K119" s="18"/>
      <c r="L119" s="19"/>
      <c r="M119" s="17"/>
      <c r="N119" s="18"/>
      <c r="O119" s="19"/>
      <c r="P119" s="17"/>
      <c r="Q119" s="18"/>
      <c r="R119" s="19"/>
      <c r="S119" s="17"/>
      <c r="T119" s="18"/>
      <c r="U119" s="19"/>
      <c r="V119" s="17"/>
      <c r="W119" s="18"/>
      <c r="X119" s="19"/>
      <c r="Y119" s="17"/>
      <c r="Z119" s="18"/>
      <c r="AA119" s="19"/>
      <c r="AB119" s="96">
        <f>G122+J122+M122+P122+S122+V122+Y122+Y125+V125+S125+P125+M125+J125+G125</f>
        <v>49</v>
      </c>
      <c r="AC119" s="85"/>
      <c r="AD119" s="94">
        <f ca="1">AB119*E120</f>
        <v>980</v>
      </c>
      <c r="AE119" s="85"/>
      <c r="AF119" s="63">
        <f ca="1">Y131+V131+S131+P131+M131+J131+G131</f>
        <v>477.96000000000004</v>
      </c>
      <c r="AG119" s="66">
        <f ca="1">AD119+AF119</f>
        <v>1457.96</v>
      </c>
      <c r="AI119" s="4"/>
      <c r="AJ119" s="104"/>
      <c r="AL119" s="5"/>
      <c r="AM119" s="29"/>
      <c r="AN119" s="18"/>
      <c r="AO119" s="18"/>
      <c r="AP119" s="19"/>
      <c r="AQ119" s="17"/>
      <c r="AR119" s="18"/>
      <c r="AS119" s="19"/>
      <c r="AT119" s="17"/>
      <c r="AU119" s="18"/>
      <c r="AV119" s="19"/>
      <c r="AW119" s="17"/>
      <c r="AX119" s="18"/>
      <c r="AY119" s="19"/>
      <c r="AZ119" s="17"/>
      <c r="BA119" s="18"/>
      <c r="BB119" s="19"/>
      <c r="BC119" s="17"/>
      <c r="BD119" s="18"/>
      <c r="BE119" s="19"/>
      <c r="BF119" s="17"/>
      <c r="BG119" s="18"/>
      <c r="BH119" s="19"/>
      <c r="BI119" s="96">
        <f>AN122+AQ122+AT122+AW122+AZ122+BC122+BF122+BF125+BC125+AZ125+AW125+AT125+AQ125+AN125</f>
        <v>49</v>
      </c>
      <c r="BJ119" s="85"/>
      <c r="BK119" s="94">
        <f ca="1">BI119*AL120</f>
        <v>980</v>
      </c>
      <c r="BL119" s="85"/>
      <c r="BM119" s="63">
        <f ca="1">BF131+BC131+AZ131+AW131+AT131+AQ131+AN131</f>
        <v>493.32000000000005</v>
      </c>
      <c r="BN119" s="66">
        <f ca="1">BK119+BM119</f>
        <v>1473.3200000000002</v>
      </c>
      <c r="BP119" s="49">
        <f>B120</f>
        <v>8</v>
      </c>
      <c r="BQ119" s="52">
        <f>BI119+AB119</f>
        <v>98</v>
      </c>
      <c r="BR119" s="36"/>
      <c r="BS119" s="53">
        <f ca="1">BK119+AD119</f>
        <v>1960</v>
      </c>
      <c r="BT119" s="36"/>
      <c r="BU119" s="54">
        <f ca="1">BM119+AF119</f>
        <v>971.28000000000009</v>
      </c>
      <c r="BV119" s="55"/>
      <c r="BW119" s="53">
        <f ca="1">BN119+AG119</f>
        <v>2931.28</v>
      </c>
      <c r="BX119" s="36"/>
      <c r="BY119" s="35">
        <f ca="1">SUM(AN128:BH129)+SUM(G128:AA129)</f>
        <v>8094</v>
      </c>
      <c r="BZ119" s="36"/>
    </row>
    <row r="120" spans="2:78" ht="15" thickBot="1" x14ac:dyDescent="0.4">
      <c r="B120" s="97">
        <v>8</v>
      </c>
      <c r="C120" s="104"/>
      <c r="D120" s="92" t="str">
        <f>_xlfn.XLOOKUP(B120,Sheet2!$A$2:$A$11,Sheet2!$B$2:$B$11)</f>
        <v>Lisa Bridge</v>
      </c>
      <c r="E120" s="99">
        <f ca="1">_xlfn.XLOOKUP(B120,Sheet2!$A$2:$A$11,Sheet2!$F$2:$F$11)</f>
        <v>20</v>
      </c>
      <c r="F120" s="79">
        <f ca="1">_xlfn.XLOOKUP(B120,Sheet2!$A$2:$A$11,Sheet2!$G$2:$G$11)</f>
        <v>0.12</v>
      </c>
      <c r="G120" s="20"/>
      <c r="H120" s="14"/>
      <c r="I120" s="21"/>
      <c r="J120" s="20"/>
      <c r="K120" s="14"/>
      <c r="L120" s="21"/>
      <c r="M120" s="20"/>
      <c r="N120" s="14"/>
      <c r="O120" s="21"/>
      <c r="P120" s="20"/>
      <c r="Q120" s="14"/>
      <c r="R120" s="21"/>
      <c r="S120" s="20"/>
      <c r="T120" s="14"/>
      <c r="U120" s="21"/>
      <c r="V120" s="20"/>
      <c r="W120" s="14"/>
      <c r="X120" s="21"/>
      <c r="Y120" s="20"/>
      <c r="Z120" s="14"/>
      <c r="AA120" s="21"/>
      <c r="AB120" s="95"/>
      <c r="AC120" s="91"/>
      <c r="AD120" s="95"/>
      <c r="AE120" s="91"/>
      <c r="AF120" s="64"/>
      <c r="AG120" s="67"/>
      <c r="AI120" s="97">
        <f>B120</f>
        <v>8</v>
      </c>
      <c r="AJ120" s="104"/>
      <c r="AK120" s="92" t="str">
        <f>_xlfn.XLOOKUP(AI120,Sheet2!$A$2:$A$11,Sheet2!$B$2:$B$11)</f>
        <v>Lisa Bridge</v>
      </c>
      <c r="AL120" s="99">
        <f ca="1">_xlfn.XLOOKUP(AI120,Sheet2!$A$2:$A$11,Sheet2!$F$2:$F$11)</f>
        <v>20</v>
      </c>
      <c r="AM120" s="79">
        <f ca="1">_xlfn.XLOOKUP(B120,Sheet2!$A$2:$A$11,Sheet2!$G$2:$G$11)</f>
        <v>0.12</v>
      </c>
      <c r="AN120" s="14"/>
      <c r="AO120" s="14"/>
      <c r="AP120" s="21"/>
      <c r="AQ120" s="20"/>
      <c r="AR120" s="14"/>
      <c r="AS120" s="21"/>
      <c r="AT120" s="20"/>
      <c r="AU120" s="14"/>
      <c r="AV120" s="21"/>
      <c r="AW120" s="20"/>
      <c r="AX120" s="14"/>
      <c r="AY120" s="21"/>
      <c r="AZ120" s="20"/>
      <c r="BA120" s="14"/>
      <c r="BB120" s="21"/>
      <c r="BC120" s="20"/>
      <c r="BD120" s="14"/>
      <c r="BE120" s="21"/>
      <c r="BF120" s="20"/>
      <c r="BG120" s="14"/>
      <c r="BH120" s="21"/>
      <c r="BI120" s="95"/>
      <c r="BJ120" s="91"/>
      <c r="BK120" s="95"/>
      <c r="BL120" s="91"/>
      <c r="BM120" s="64"/>
      <c r="BN120" s="67"/>
      <c r="BP120" s="50"/>
      <c r="BQ120" s="37"/>
      <c r="BR120" s="38"/>
      <c r="BS120" s="37"/>
      <c r="BT120" s="38"/>
      <c r="BU120" s="56"/>
      <c r="BV120" s="57"/>
      <c r="BW120" s="37"/>
      <c r="BX120" s="38"/>
      <c r="BY120" s="37"/>
      <c r="BZ120" s="38"/>
    </row>
    <row r="121" spans="2:78" ht="15" thickBot="1" x14ac:dyDescent="0.4">
      <c r="B121" s="98"/>
      <c r="C121" s="104"/>
      <c r="D121" s="95"/>
      <c r="E121" s="100"/>
      <c r="F121" s="79"/>
      <c r="G121" s="12">
        <v>0.33333333333333331</v>
      </c>
      <c r="H121" s="15" t="s">
        <v>71</v>
      </c>
      <c r="I121" s="13">
        <v>0.5</v>
      </c>
      <c r="J121" s="12">
        <v>0.33333333333333331</v>
      </c>
      <c r="K121" s="15" t="s">
        <v>71</v>
      </c>
      <c r="L121" s="13">
        <v>0.5</v>
      </c>
      <c r="M121" s="12">
        <v>0.33333333333333331</v>
      </c>
      <c r="N121" s="15" t="s">
        <v>71</v>
      </c>
      <c r="O121" s="13">
        <v>0.5</v>
      </c>
      <c r="P121" s="12">
        <v>0.33333333333333331</v>
      </c>
      <c r="Q121" s="15" t="s">
        <v>71</v>
      </c>
      <c r="R121" s="13">
        <v>0.5</v>
      </c>
      <c r="S121" s="12">
        <v>0.33333333333333331</v>
      </c>
      <c r="T121" s="15" t="s">
        <v>71</v>
      </c>
      <c r="U121" s="13">
        <v>0.5</v>
      </c>
      <c r="V121" s="12">
        <v>0.33333333333333331</v>
      </c>
      <c r="W121" s="15" t="s">
        <v>71</v>
      </c>
      <c r="X121" s="13">
        <v>0.5</v>
      </c>
      <c r="Y121" s="12">
        <v>0.33333333333333331</v>
      </c>
      <c r="Z121" s="15" t="s">
        <v>71</v>
      </c>
      <c r="AA121" s="13">
        <v>0.5</v>
      </c>
      <c r="AB121" s="95"/>
      <c r="AC121" s="91"/>
      <c r="AD121" s="95"/>
      <c r="AE121" s="91"/>
      <c r="AF121" s="64"/>
      <c r="AG121" s="67"/>
      <c r="AI121" s="98"/>
      <c r="AJ121" s="104"/>
      <c r="AK121" s="95"/>
      <c r="AL121" s="100"/>
      <c r="AM121" s="79"/>
      <c r="AN121" s="27">
        <v>0.33333333333333331</v>
      </c>
      <c r="AO121" s="15" t="s">
        <v>71</v>
      </c>
      <c r="AP121" s="13">
        <v>0.5</v>
      </c>
      <c r="AQ121" s="12">
        <v>0.33333333333333331</v>
      </c>
      <c r="AR121" s="15" t="s">
        <v>71</v>
      </c>
      <c r="AS121" s="13">
        <v>0.5</v>
      </c>
      <c r="AT121" s="12">
        <v>0.33333333333333331</v>
      </c>
      <c r="AU121" s="15" t="s">
        <v>71</v>
      </c>
      <c r="AV121" s="13">
        <v>0.5</v>
      </c>
      <c r="AW121" s="12">
        <v>0.33333333333333331</v>
      </c>
      <c r="AX121" s="15" t="s">
        <v>71</v>
      </c>
      <c r="AY121" s="13">
        <v>0.5</v>
      </c>
      <c r="AZ121" s="12">
        <v>0.33333333333333331</v>
      </c>
      <c r="BA121" s="15" t="s">
        <v>71</v>
      </c>
      <c r="BB121" s="13">
        <v>0.5</v>
      </c>
      <c r="BC121" s="12">
        <v>0.33333333333333331</v>
      </c>
      <c r="BD121" s="15" t="s">
        <v>71</v>
      </c>
      <c r="BE121" s="13">
        <v>0.5</v>
      </c>
      <c r="BF121" s="12">
        <v>0.33333333333333331</v>
      </c>
      <c r="BG121" s="15" t="s">
        <v>71</v>
      </c>
      <c r="BH121" s="13">
        <v>0.5</v>
      </c>
      <c r="BI121" s="95"/>
      <c r="BJ121" s="91"/>
      <c r="BK121" s="95"/>
      <c r="BL121" s="91"/>
      <c r="BM121" s="64"/>
      <c r="BN121" s="67"/>
      <c r="BP121" s="50"/>
      <c r="BQ121" s="37"/>
      <c r="BR121" s="38"/>
      <c r="BS121" s="37"/>
      <c r="BT121" s="38"/>
      <c r="BU121" s="56"/>
      <c r="BV121" s="57"/>
      <c r="BW121" s="37"/>
      <c r="BX121" s="38"/>
      <c r="BY121" s="37"/>
      <c r="BZ121" s="38"/>
    </row>
    <row r="122" spans="2:78" x14ac:dyDescent="0.35">
      <c r="B122" s="98"/>
      <c r="C122" s="104"/>
      <c r="D122" s="95"/>
      <c r="E122" s="100"/>
      <c r="F122" s="79"/>
      <c r="G122" s="76">
        <f>(I121-G121)*24</f>
        <v>4</v>
      </c>
      <c r="H122" s="70"/>
      <c r="I122" s="71"/>
      <c r="J122" s="76">
        <f t="shared" ref="J122" si="175">(L121-J121)*24</f>
        <v>4</v>
      </c>
      <c r="K122" s="70"/>
      <c r="L122" s="71"/>
      <c r="M122" s="76">
        <f>(O121-M121)*24</f>
        <v>4</v>
      </c>
      <c r="N122" s="70"/>
      <c r="O122" s="71"/>
      <c r="P122" s="76">
        <f t="shared" ref="P122" si="176">(R121-P121)*24</f>
        <v>4</v>
      </c>
      <c r="Q122" s="70"/>
      <c r="R122" s="71"/>
      <c r="S122" s="76">
        <f t="shared" ref="S122" si="177">(U121-S121)*24</f>
        <v>4</v>
      </c>
      <c r="T122" s="70"/>
      <c r="U122" s="71"/>
      <c r="V122" s="76">
        <f t="shared" ref="V122" si="178">(X121-V121)*24</f>
        <v>4</v>
      </c>
      <c r="W122" s="70"/>
      <c r="X122" s="71"/>
      <c r="Y122" s="76">
        <f t="shared" ref="Y122" si="179">(AA121-Y121)*24</f>
        <v>4</v>
      </c>
      <c r="Z122" s="70"/>
      <c r="AA122" s="71"/>
      <c r="AB122" s="95"/>
      <c r="AC122" s="91"/>
      <c r="AD122" s="95"/>
      <c r="AE122" s="91"/>
      <c r="AF122" s="64"/>
      <c r="AG122" s="67"/>
      <c r="AI122" s="98"/>
      <c r="AJ122" s="104"/>
      <c r="AK122" s="95"/>
      <c r="AL122" s="100"/>
      <c r="AM122" s="79"/>
      <c r="AN122" s="70">
        <f>(AP121-AN121)*24</f>
        <v>4</v>
      </c>
      <c r="AO122" s="70"/>
      <c r="AP122" s="71"/>
      <c r="AQ122" s="76">
        <f t="shared" ref="AQ122" si="180">(AS121-AQ121)*24</f>
        <v>4</v>
      </c>
      <c r="AR122" s="70"/>
      <c r="AS122" s="71"/>
      <c r="AT122" s="76">
        <f>(AV121-AT121)*24</f>
        <v>4</v>
      </c>
      <c r="AU122" s="70"/>
      <c r="AV122" s="71"/>
      <c r="AW122" s="76">
        <f t="shared" ref="AW122" si="181">(AY121-AW121)*24</f>
        <v>4</v>
      </c>
      <c r="AX122" s="70"/>
      <c r="AY122" s="71"/>
      <c r="AZ122" s="76">
        <f t="shared" ref="AZ122" si="182">(BB121-AZ121)*24</f>
        <v>4</v>
      </c>
      <c r="BA122" s="70"/>
      <c r="BB122" s="71"/>
      <c r="BC122" s="76">
        <f t="shared" ref="BC122" si="183">(BE121-BC121)*24</f>
        <v>4</v>
      </c>
      <c r="BD122" s="70"/>
      <c r="BE122" s="71"/>
      <c r="BF122" s="76">
        <f t="shared" ref="BF122" si="184">(BH121-BF121)*24</f>
        <v>4</v>
      </c>
      <c r="BG122" s="70"/>
      <c r="BH122" s="71"/>
      <c r="BI122" s="95"/>
      <c r="BJ122" s="91"/>
      <c r="BK122" s="95"/>
      <c r="BL122" s="91"/>
      <c r="BM122" s="64"/>
      <c r="BN122" s="67"/>
      <c r="BP122" s="50"/>
      <c r="BQ122" s="37"/>
      <c r="BR122" s="38"/>
      <c r="BS122" s="37"/>
      <c r="BT122" s="38"/>
      <c r="BU122" s="56"/>
      <c r="BV122" s="57"/>
      <c r="BW122" s="37"/>
      <c r="BX122" s="38"/>
      <c r="BY122" s="37"/>
      <c r="BZ122" s="38"/>
    </row>
    <row r="123" spans="2:78" ht="15" thickBot="1" x14ac:dyDescent="0.4">
      <c r="B123" s="98"/>
      <c r="C123" s="104"/>
      <c r="D123" s="95"/>
      <c r="E123" s="100"/>
      <c r="F123" s="79"/>
      <c r="G123" s="78"/>
      <c r="H123" s="74"/>
      <c r="I123" s="75"/>
      <c r="J123" s="78"/>
      <c r="K123" s="74"/>
      <c r="L123" s="75"/>
      <c r="M123" s="78"/>
      <c r="N123" s="74"/>
      <c r="O123" s="75"/>
      <c r="P123" s="78"/>
      <c r="Q123" s="74"/>
      <c r="R123" s="75"/>
      <c r="S123" s="78"/>
      <c r="T123" s="74"/>
      <c r="U123" s="75"/>
      <c r="V123" s="78"/>
      <c r="W123" s="74"/>
      <c r="X123" s="75"/>
      <c r="Y123" s="78"/>
      <c r="Z123" s="74"/>
      <c r="AA123" s="75"/>
      <c r="AB123" s="95"/>
      <c r="AC123" s="91"/>
      <c r="AD123" s="95"/>
      <c r="AE123" s="91"/>
      <c r="AF123" s="64"/>
      <c r="AG123" s="67"/>
      <c r="AI123" s="98"/>
      <c r="AJ123" s="104"/>
      <c r="AK123" s="95"/>
      <c r="AL123" s="100"/>
      <c r="AM123" s="79"/>
      <c r="AN123" s="74"/>
      <c r="AO123" s="74"/>
      <c r="AP123" s="75"/>
      <c r="AQ123" s="78"/>
      <c r="AR123" s="74"/>
      <c r="AS123" s="75"/>
      <c r="AT123" s="78"/>
      <c r="AU123" s="74"/>
      <c r="AV123" s="75"/>
      <c r="AW123" s="78"/>
      <c r="AX123" s="74"/>
      <c r="AY123" s="75"/>
      <c r="AZ123" s="78"/>
      <c r="BA123" s="74"/>
      <c r="BB123" s="75"/>
      <c r="BC123" s="78"/>
      <c r="BD123" s="74"/>
      <c r="BE123" s="75"/>
      <c r="BF123" s="78"/>
      <c r="BG123" s="74"/>
      <c r="BH123" s="75"/>
      <c r="BI123" s="95"/>
      <c r="BJ123" s="91"/>
      <c r="BK123" s="95"/>
      <c r="BL123" s="91"/>
      <c r="BM123" s="64"/>
      <c r="BN123" s="67"/>
      <c r="BP123" s="50"/>
      <c r="BQ123" s="37"/>
      <c r="BR123" s="38"/>
      <c r="BS123" s="37"/>
      <c r="BT123" s="38"/>
      <c r="BU123" s="56"/>
      <c r="BV123" s="57"/>
      <c r="BW123" s="37"/>
      <c r="BX123" s="38"/>
      <c r="BY123" s="37"/>
      <c r="BZ123" s="38"/>
    </row>
    <row r="124" spans="2:78" ht="15" thickBot="1" x14ac:dyDescent="0.4">
      <c r="B124" s="98"/>
      <c r="C124" s="104"/>
      <c r="D124" s="95"/>
      <c r="E124" s="100"/>
      <c r="F124" s="79"/>
      <c r="G124" s="10">
        <v>0.54166666666666663</v>
      </c>
      <c r="H124" s="16" t="s">
        <v>71</v>
      </c>
      <c r="I124" s="11">
        <v>0.66666666666666663</v>
      </c>
      <c r="J124" s="10">
        <v>0.54166666666666663</v>
      </c>
      <c r="K124" s="16" t="s">
        <v>71</v>
      </c>
      <c r="L124" s="11">
        <v>0.66666666666666663</v>
      </c>
      <c r="M124" s="10">
        <v>0.54166666666666663</v>
      </c>
      <c r="N124" s="16" t="s">
        <v>71</v>
      </c>
      <c r="O124" s="11">
        <v>0.66666666666666663</v>
      </c>
      <c r="P124" s="10">
        <v>0.54166666666666663</v>
      </c>
      <c r="Q124" s="16" t="s">
        <v>71</v>
      </c>
      <c r="R124" s="11">
        <v>0.66666666666666663</v>
      </c>
      <c r="S124" s="10">
        <v>0.54166666666666663</v>
      </c>
      <c r="T124" s="16" t="s">
        <v>71</v>
      </c>
      <c r="U124" s="11">
        <v>0.66666666666666663</v>
      </c>
      <c r="V124" s="10">
        <v>0.54166666666666663</v>
      </c>
      <c r="W124" s="16" t="s">
        <v>71</v>
      </c>
      <c r="X124" s="11">
        <v>0.66666666666666663</v>
      </c>
      <c r="Y124" s="10">
        <v>0.54166666666666663</v>
      </c>
      <c r="Z124" s="16" t="s">
        <v>71</v>
      </c>
      <c r="AA124" s="11">
        <v>0.66666666666666663</v>
      </c>
      <c r="AB124" s="95"/>
      <c r="AC124" s="91"/>
      <c r="AD124" s="95"/>
      <c r="AE124" s="91"/>
      <c r="AF124" s="64"/>
      <c r="AG124" s="67"/>
      <c r="AI124" s="98"/>
      <c r="AJ124" s="104"/>
      <c r="AK124" s="95"/>
      <c r="AL124" s="100"/>
      <c r="AM124" s="79"/>
      <c r="AN124" s="28">
        <v>0.54166666666666663</v>
      </c>
      <c r="AO124" s="16" t="s">
        <v>71</v>
      </c>
      <c r="AP124" s="11">
        <v>0.66666666666666663</v>
      </c>
      <c r="AQ124" s="10">
        <v>0.54166666666666663</v>
      </c>
      <c r="AR124" s="16" t="s">
        <v>71</v>
      </c>
      <c r="AS124" s="11">
        <v>0.66666666666666663</v>
      </c>
      <c r="AT124" s="10">
        <v>0.54166666666666663</v>
      </c>
      <c r="AU124" s="16" t="s">
        <v>71</v>
      </c>
      <c r="AV124" s="11">
        <v>0.66666666666666663</v>
      </c>
      <c r="AW124" s="10">
        <v>0.54166666666666663</v>
      </c>
      <c r="AX124" s="16" t="s">
        <v>71</v>
      </c>
      <c r="AY124" s="11">
        <v>0.66666666666666663</v>
      </c>
      <c r="AZ124" s="10">
        <v>0.54166666666666663</v>
      </c>
      <c r="BA124" s="16" t="s">
        <v>71</v>
      </c>
      <c r="BB124" s="11">
        <v>0.66666666666666663</v>
      </c>
      <c r="BC124" s="10">
        <v>0.54166666666666663</v>
      </c>
      <c r="BD124" s="16" t="s">
        <v>71</v>
      </c>
      <c r="BE124" s="11">
        <v>0.66666666666666663</v>
      </c>
      <c r="BF124" s="10">
        <v>0.54166666666666663</v>
      </c>
      <c r="BG124" s="16" t="s">
        <v>71</v>
      </c>
      <c r="BH124" s="11">
        <v>0.66666666666666663</v>
      </c>
      <c r="BI124" s="95"/>
      <c r="BJ124" s="91"/>
      <c r="BK124" s="95"/>
      <c r="BL124" s="91"/>
      <c r="BM124" s="64"/>
      <c r="BN124" s="67"/>
      <c r="BP124" s="50"/>
      <c r="BQ124" s="37"/>
      <c r="BR124" s="38"/>
      <c r="BS124" s="37"/>
      <c r="BT124" s="38"/>
      <c r="BU124" s="56"/>
      <c r="BV124" s="57"/>
      <c r="BW124" s="37"/>
      <c r="BX124" s="38"/>
      <c r="BY124" s="37"/>
      <c r="BZ124" s="38"/>
    </row>
    <row r="125" spans="2:78" x14ac:dyDescent="0.35">
      <c r="B125" s="98"/>
      <c r="C125" s="104"/>
      <c r="D125" s="95"/>
      <c r="E125" s="100"/>
      <c r="F125" s="79"/>
      <c r="G125" s="76">
        <f>(I124-G124)*24</f>
        <v>3</v>
      </c>
      <c r="H125" s="70"/>
      <c r="I125" s="71"/>
      <c r="J125" s="76">
        <f t="shared" ref="J125" si="185">(L124-J124)*24</f>
        <v>3</v>
      </c>
      <c r="K125" s="70"/>
      <c r="L125" s="71"/>
      <c r="M125" s="76">
        <f t="shared" ref="M125" si="186">(O124-M124)*24</f>
        <v>3</v>
      </c>
      <c r="N125" s="70"/>
      <c r="O125" s="71"/>
      <c r="P125" s="76">
        <f t="shared" ref="P125" si="187">(R124-P124)*24</f>
        <v>3</v>
      </c>
      <c r="Q125" s="70"/>
      <c r="R125" s="71"/>
      <c r="S125" s="76">
        <f t="shared" ref="S125" si="188">(U124-S124)*24</f>
        <v>3</v>
      </c>
      <c r="T125" s="70"/>
      <c r="U125" s="71"/>
      <c r="V125" s="76">
        <f t="shared" ref="V125" si="189">(X124-V124)*24</f>
        <v>3</v>
      </c>
      <c r="W125" s="70"/>
      <c r="X125" s="71"/>
      <c r="Y125" s="76">
        <f t="shared" ref="Y125" si="190">(AA124-Y124)*24</f>
        <v>3</v>
      </c>
      <c r="Z125" s="70"/>
      <c r="AA125" s="71"/>
      <c r="AB125" s="95"/>
      <c r="AC125" s="91"/>
      <c r="AD125" s="95"/>
      <c r="AE125" s="91"/>
      <c r="AF125" s="64"/>
      <c r="AG125" s="67"/>
      <c r="AI125" s="98"/>
      <c r="AJ125" s="104"/>
      <c r="AK125" s="95"/>
      <c r="AL125" s="100"/>
      <c r="AM125" s="79"/>
      <c r="AN125" s="70">
        <f>(AP124-AN124)*24</f>
        <v>3</v>
      </c>
      <c r="AO125" s="70"/>
      <c r="AP125" s="71"/>
      <c r="AQ125" s="76">
        <f t="shared" ref="AQ125" si="191">(AS124-AQ124)*24</f>
        <v>3</v>
      </c>
      <c r="AR125" s="70"/>
      <c r="AS125" s="71"/>
      <c r="AT125" s="76">
        <f t="shared" ref="AT125" si="192">(AV124-AT124)*24</f>
        <v>3</v>
      </c>
      <c r="AU125" s="70"/>
      <c r="AV125" s="71"/>
      <c r="AW125" s="76">
        <f t="shared" ref="AW125" si="193">(AY124-AW124)*24</f>
        <v>3</v>
      </c>
      <c r="AX125" s="70"/>
      <c r="AY125" s="71"/>
      <c r="AZ125" s="76">
        <f t="shared" ref="AZ125" si="194">(BB124-AZ124)*24</f>
        <v>3</v>
      </c>
      <c r="BA125" s="70"/>
      <c r="BB125" s="71"/>
      <c r="BC125" s="76">
        <f t="shared" ref="BC125" si="195">(BE124-BC124)*24</f>
        <v>3</v>
      </c>
      <c r="BD125" s="70"/>
      <c r="BE125" s="71"/>
      <c r="BF125" s="76">
        <f t="shared" ref="BF125" si="196">(BH124-BF124)*24</f>
        <v>3</v>
      </c>
      <c r="BG125" s="70"/>
      <c r="BH125" s="71"/>
      <c r="BI125" s="95"/>
      <c r="BJ125" s="91"/>
      <c r="BK125" s="95"/>
      <c r="BL125" s="91"/>
      <c r="BM125" s="64"/>
      <c r="BN125" s="67"/>
      <c r="BP125" s="50"/>
      <c r="BQ125" s="37"/>
      <c r="BR125" s="38"/>
      <c r="BS125" s="37"/>
      <c r="BT125" s="38"/>
      <c r="BU125" s="56"/>
      <c r="BV125" s="57"/>
      <c r="BW125" s="37"/>
      <c r="BX125" s="38"/>
      <c r="BY125" s="37"/>
      <c r="BZ125" s="38"/>
    </row>
    <row r="126" spans="2:78" ht="15" thickBot="1" x14ac:dyDescent="0.4">
      <c r="B126" s="98"/>
      <c r="C126" s="104"/>
      <c r="D126" s="95"/>
      <c r="E126" s="100"/>
      <c r="F126" s="79"/>
      <c r="G126" s="78"/>
      <c r="H126" s="74"/>
      <c r="I126" s="75"/>
      <c r="J126" s="78"/>
      <c r="K126" s="74"/>
      <c r="L126" s="75"/>
      <c r="M126" s="78"/>
      <c r="N126" s="74"/>
      <c r="O126" s="75"/>
      <c r="P126" s="78"/>
      <c r="Q126" s="74"/>
      <c r="R126" s="75"/>
      <c r="S126" s="78"/>
      <c r="T126" s="74"/>
      <c r="U126" s="75"/>
      <c r="V126" s="78"/>
      <c r="W126" s="74"/>
      <c r="X126" s="75"/>
      <c r="Y126" s="78"/>
      <c r="Z126" s="74"/>
      <c r="AA126" s="75"/>
      <c r="AB126" s="95"/>
      <c r="AC126" s="91"/>
      <c r="AD126" s="95"/>
      <c r="AE126" s="91"/>
      <c r="AF126" s="64"/>
      <c r="AG126" s="67"/>
      <c r="AI126" s="98"/>
      <c r="AJ126" s="104"/>
      <c r="AK126" s="95"/>
      <c r="AL126" s="100"/>
      <c r="AM126" s="79"/>
      <c r="AN126" s="74"/>
      <c r="AO126" s="74"/>
      <c r="AP126" s="75"/>
      <c r="AQ126" s="78"/>
      <c r="AR126" s="74"/>
      <c r="AS126" s="75"/>
      <c r="AT126" s="78"/>
      <c r="AU126" s="74"/>
      <c r="AV126" s="75"/>
      <c r="AW126" s="78"/>
      <c r="AX126" s="74"/>
      <c r="AY126" s="75"/>
      <c r="AZ126" s="78"/>
      <c r="BA126" s="74"/>
      <c r="BB126" s="75"/>
      <c r="BC126" s="78"/>
      <c r="BD126" s="74"/>
      <c r="BE126" s="75"/>
      <c r="BF126" s="78"/>
      <c r="BG126" s="74"/>
      <c r="BH126" s="75"/>
      <c r="BI126" s="95"/>
      <c r="BJ126" s="91"/>
      <c r="BK126" s="95"/>
      <c r="BL126" s="91"/>
      <c r="BM126" s="64"/>
      <c r="BN126" s="67"/>
      <c r="BP126" s="50"/>
      <c r="BQ126" s="37"/>
      <c r="BR126" s="38"/>
      <c r="BS126" s="37"/>
      <c r="BT126" s="38"/>
      <c r="BU126" s="56"/>
      <c r="BV126" s="57"/>
      <c r="BW126" s="37"/>
      <c r="BX126" s="38"/>
      <c r="BY126" s="37"/>
      <c r="BZ126" s="38"/>
    </row>
    <row r="127" spans="2:78" x14ac:dyDescent="0.35">
      <c r="B127" s="98"/>
      <c r="C127" s="104"/>
      <c r="D127" s="95"/>
      <c r="E127" s="100"/>
      <c r="F127" s="79"/>
      <c r="G127" s="76" t="s">
        <v>84</v>
      </c>
      <c r="H127" s="70"/>
      <c r="I127" s="71"/>
      <c r="J127" s="76" t="s">
        <v>84</v>
      </c>
      <c r="K127" s="70"/>
      <c r="L127" s="71"/>
      <c r="M127" s="76" t="s">
        <v>84</v>
      </c>
      <c r="N127" s="70"/>
      <c r="O127" s="71"/>
      <c r="P127" s="76" t="s">
        <v>84</v>
      </c>
      <c r="Q127" s="70"/>
      <c r="R127" s="71"/>
      <c r="S127" s="76" t="s">
        <v>84</v>
      </c>
      <c r="T127" s="70"/>
      <c r="U127" s="71"/>
      <c r="V127" s="76" t="s">
        <v>84</v>
      </c>
      <c r="W127" s="70"/>
      <c r="X127" s="71"/>
      <c r="Y127" s="76" t="s">
        <v>84</v>
      </c>
      <c r="Z127" s="70"/>
      <c r="AA127" s="71"/>
      <c r="AB127" s="95"/>
      <c r="AC127" s="91"/>
      <c r="AD127" s="95"/>
      <c r="AE127" s="91"/>
      <c r="AF127" s="64"/>
      <c r="AG127" s="67"/>
      <c r="AI127" s="98"/>
      <c r="AJ127" s="104"/>
      <c r="AK127" s="95"/>
      <c r="AL127" s="100"/>
      <c r="AM127" s="79"/>
      <c r="AN127" s="70" t="s">
        <v>84</v>
      </c>
      <c r="AO127" s="70"/>
      <c r="AP127" s="71"/>
      <c r="AQ127" s="70" t="s">
        <v>84</v>
      </c>
      <c r="AR127" s="70"/>
      <c r="AS127" s="71"/>
      <c r="AT127" s="70" t="s">
        <v>84</v>
      </c>
      <c r="AU127" s="70"/>
      <c r="AV127" s="71"/>
      <c r="AW127" s="70" t="s">
        <v>84</v>
      </c>
      <c r="AX127" s="70"/>
      <c r="AY127" s="71"/>
      <c r="AZ127" s="70" t="s">
        <v>84</v>
      </c>
      <c r="BA127" s="70"/>
      <c r="BB127" s="71"/>
      <c r="BC127" s="70" t="s">
        <v>84</v>
      </c>
      <c r="BD127" s="70"/>
      <c r="BE127" s="71"/>
      <c r="BF127" s="70" t="s">
        <v>84</v>
      </c>
      <c r="BG127" s="70"/>
      <c r="BH127" s="71"/>
      <c r="BI127" s="95"/>
      <c r="BJ127" s="91"/>
      <c r="BK127" s="95"/>
      <c r="BL127" s="91"/>
      <c r="BM127" s="64"/>
      <c r="BN127" s="67"/>
      <c r="BP127" s="50"/>
      <c r="BQ127" s="37"/>
      <c r="BR127" s="38"/>
      <c r="BS127" s="37"/>
      <c r="BT127" s="38"/>
      <c r="BU127" s="56"/>
      <c r="BV127" s="57"/>
      <c r="BW127" s="37"/>
      <c r="BX127" s="38"/>
      <c r="BY127" s="37"/>
      <c r="BZ127" s="38"/>
    </row>
    <row r="128" spans="2:78" x14ac:dyDescent="0.35">
      <c r="B128" s="98"/>
      <c r="C128" s="104"/>
      <c r="D128" s="95"/>
      <c r="E128" s="100"/>
      <c r="F128" s="79"/>
      <c r="G128" s="77">
        <f ca="1">RANDBETWEEN(100,1000)</f>
        <v>118</v>
      </c>
      <c r="H128" s="72"/>
      <c r="I128" s="73"/>
      <c r="J128" s="77">
        <f ca="1">RANDBETWEEN(100,1000)</f>
        <v>728</v>
      </c>
      <c r="K128" s="72"/>
      <c r="L128" s="73"/>
      <c r="M128" s="77">
        <f ca="1">RANDBETWEEN(100,1000)</f>
        <v>791</v>
      </c>
      <c r="N128" s="72"/>
      <c r="O128" s="73"/>
      <c r="P128" s="77">
        <f ca="1">RANDBETWEEN(100,1000)</f>
        <v>860</v>
      </c>
      <c r="Q128" s="72"/>
      <c r="R128" s="73"/>
      <c r="S128" s="77">
        <f ca="1">RANDBETWEEN(100,1000)</f>
        <v>266</v>
      </c>
      <c r="T128" s="72"/>
      <c r="U128" s="73"/>
      <c r="V128" s="77">
        <f ca="1">RANDBETWEEN(100,1000)</f>
        <v>795</v>
      </c>
      <c r="W128" s="72"/>
      <c r="X128" s="73"/>
      <c r="Y128" s="77">
        <f ca="1">RANDBETWEEN(100,1000)</f>
        <v>425</v>
      </c>
      <c r="Z128" s="72"/>
      <c r="AA128" s="73"/>
      <c r="AB128" s="95"/>
      <c r="AC128" s="91"/>
      <c r="AD128" s="95"/>
      <c r="AE128" s="91"/>
      <c r="AF128" s="64"/>
      <c r="AG128" s="67"/>
      <c r="AI128" s="98"/>
      <c r="AJ128" s="104"/>
      <c r="AK128" s="95"/>
      <c r="AL128" s="100"/>
      <c r="AM128" s="79"/>
      <c r="AN128" s="72">
        <f ca="1">RANDBETWEEN(100,1000)</f>
        <v>118</v>
      </c>
      <c r="AO128" s="72"/>
      <c r="AP128" s="73"/>
      <c r="AQ128" s="72">
        <f ca="1">RANDBETWEEN(100,1000)</f>
        <v>214</v>
      </c>
      <c r="AR128" s="72"/>
      <c r="AS128" s="73"/>
      <c r="AT128" s="72">
        <f ca="1">RANDBETWEEN(100,1000)</f>
        <v>241</v>
      </c>
      <c r="AU128" s="72"/>
      <c r="AV128" s="73"/>
      <c r="AW128" s="72">
        <f ca="1">RANDBETWEEN(100,1000)</f>
        <v>803</v>
      </c>
      <c r="AX128" s="72"/>
      <c r="AY128" s="73"/>
      <c r="AZ128" s="72">
        <f ca="1">RANDBETWEEN(100,1000)</f>
        <v>821</v>
      </c>
      <c r="BA128" s="72"/>
      <c r="BB128" s="73"/>
      <c r="BC128" s="72">
        <f ca="1">RANDBETWEEN(100,1000)</f>
        <v>992</v>
      </c>
      <c r="BD128" s="72"/>
      <c r="BE128" s="73"/>
      <c r="BF128" s="72">
        <f ca="1">RANDBETWEEN(100,1000)</f>
        <v>922</v>
      </c>
      <c r="BG128" s="72"/>
      <c r="BH128" s="73"/>
      <c r="BI128" s="95"/>
      <c r="BJ128" s="91"/>
      <c r="BK128" s="95"/>
      <c r="BL128" s="91"/>
      <c r="BM128" s="64"/>
      <c r="BN128" s="67"/>
      <c r="BP128" s="50"/>
      <c r="BQ128" s="37"/>
      <c r="BR128" s="38"/>
      <c r="BS128" s="37"/>
      <c r="BT128" s="38"/>
      <c r="BU128" s="56"/>
      <c r="BV128" s="57"/>
      <c r="BW128" s="37"/>
      <c r="BX128" s="38"/>
      <c r="BY128" s="37"/>
      <c r="BZ128" s="38"/>
    </row>
    <row r="129" spans="2:78" x14ac:dyDescent="0.35">
      <c r="B129" s="98"/>
      <c r="C129" s="104"/>
      <c r="D129" s="95"/>
      <c r="E129" s="100"/>
      <c r="F129" s="79"/>
      <c r="G129" s="77"/>
      <c r="H129" s="72"/>
      <c r="I129" s="73"/>
      <c r="J129" s="77"/>
      <c r="K129" s="72"/>
      <c r="L129" s="73"/>
      <c r="M129" s="77"/>
      <c r="N129" s="72"/>
      <c r="O129" s="73"/>
      <c r="P129" s="77"/>
      <c r="Q129" s="72"/>
      <c r="R129" s="73"/>
      <c r="S129" s="77"/>
      <c r="T129" s="72"/>
      <c r="U129" s="73"/>
      <c r="V129" s="77"/>
      <c r="W129" s="72"/>
      <c r="X129" s="73"/>
      <c r="Y129" s="77"/>
      <c r="Z129" s="72"/>
      <c r="AA129" s="73"/>
      <c r="AB129" s="95"/>
      <c r="AC129" s="91"/>
      <c r="AD129" s="95"/>
      <c r="AE129" s="91"/>
      <c r="AF129" s="64"/>
      <c r="AG129" s="67"/>
      <c r="AI129" s="98"/>
      <c r="AJ129" s="104"/>
      <c r="AK129" s="95"/>
      <c r="AL129" s="100"/>
      <c r="AM129" s="79"/>
      <c r="AN129" s="72"/>
      <c r="AO129" s="72"/>
      <c r="AP129" s="73"/>
      <c r="AQ129" s="72"/>
      <c r="AR129" s="72"/>
      <c r="AS129" s="73"/>
      <c r="AT129" s="72"/>
      <c r="AU129" s="72"/>
      <c r="AV129" s="73"/>
      <c r="AW129" s="72"/>
      <c r="AX129" s="72"/>
      <c r="AY129" s="73"/>
      <c r="AZ129" s="72"/>
      <c r="BA129" s="72"/>
      <c r="BB129" s="73"/>
      <c r="BC129" s="72"/>
      <c r="BD129" s="72"/>
      <c r="BE129" s="73"/>
      <c r="BF129" s="72"/>
      <c r="BG129" s="72"/>
      <c r="BH129" s="73"/>
      <c r="BI129" s="95"/>
      <c r="BJ129" s="91"/>
      <c r="BK129" s="95"/>
      <c r="BL129" s="91"/>
      <c r="BM129" s="64"/>
      <c r="BN129" s="67"/>
      <c r="BP129" s="50"/>
      <c r="BQ129" s="37"/>
      <c r="BR129" s="38"/>
      <c r="BS129" s="37"/>
      <c r="BT129" s="38"/>
      <c r="BU129" s="56"/>
      <c r="BV129" s="57"/>
      <c r="BW129" s="37"/>
      <c r="BX129" s="38"/>
      <c r="BY129" s="37"/>
      <c r="BZ129" s="38"/>
    </row>
    <row r="130" spans="2:78" ht="15" thickBot="1" x14ac:dyDescent="0.4">
      <c r="B130" s="98"/>
      <c r="C130" s="104"/>
      <c r="D130" s="95"/>
      <c r="E130" s="100"/>
      <c r="F130" s="79"/>
      <c r="G130" s="78" t="s">
        <v>57</v>
      </c>
      <c r="H130" s="74"/>
      <c r="I130" s="75"/>
      <c r="J130" s="78" t="s">
        <v>57</v>
      </c>
      <c r="K130" s="74"/>
      <c r="L130" s="75"/>
      <c r="M130" s="78" t="s">
        <v>57</v>
      </c>
      <c r="N130" s="74"/>
      <c r="O130" s="75"/>
      <c r="P130" s="78" t="s">
        <v>57</v>
      </c>
      <c r="Q130" s="74"/>
      <c r="R130" s="75"/>
      <c r="S130" s="78" t="s">
        <v>57</v>
      </c>
      <c r="T130" s="74"/>
      <c r="U130" s="75"/>
      <c r="V130" s="78" t="s">
        <v>57</v>
      </c>
      <c r="W130" s="74"/>
      <c r="X130" s="75"/>
      <c r="Y130" s="78" t="s">
        <v>57</v>
      </c>
      <c r="Z130" s="74"/>
      <c r="AA130" s="75"/>
      <c r="AB130" s="95"/>
      <c r="AC130" s="91"/>
      <c r="AD130" s="95"/>
      <c r="AE130" s="91"/>
      <c r="AF130" s="64"/>
      <c r="AG130" s="67"/>
      <c r="AI130" s="98"/>
      <c r="AJ130" s="104"/>
      <c r="AK130" s="95"/>
      <c r="AL130" s="100"/>
      <c r="AM130" s="79"/>
      <c r="AN130" s="74" t="s">
        <v>57</v>
      </c>
      <c r="AO130" s="74"/>
      <c r="AP130" s="75"/>
      <c r="AQ130" s="74" t="s">
        <v>57</v>
      </c>
      <c r="AR130" s="74"/>
      <c r="AS130" s="75"/>
      <c r="AT130" s="74" t="s">
        <v>57</v>
      </c>
      <c r="AU130" s="74"/>
      <c r="AV130" s="75"/>
      <c r="AW130" s="74" t="s">
        <v>57</v>
      </c>
      <c r="AX130" s="74"/>
      <c r="AY130" s="75"/>
      <c r="AZ130" s="74" t="s">
        <v>57</v>
      </c>
      <c r="BA130" s="74"/>
      <c r="BB130" s="75"/>
      <c r="BC130" s="74" t="s">
        <v>57</v>
      </c>
      <c r="BD130" s="74"/>
      <c r="BE130" s="75"/>
      <c r="BF130" s="74" t="s">
        <v>57</v>
      </c>
      <c r="BG130" s="74"/>
      <c r="BH130" s="75"/>
      <c r="BI130" s="95"/>
      <c r="BJ130" s="91"/>
      <c r="BK130" s="95"/>
      <c r="BL130" s="91"/>
      <c r="BM130" s="64"/>
      <c r="BN130" s="67"/>
      <c r="BP130" s="50"/>
      <c r="BQ130" s="37"/>
      <c r="BR130" s="38"/>
      <c r="BS130" s="37"/>
      <c r="BT130" s="38"/>
      <c r="BU130" s="56"/>
      <c r="BV130" s="57"/>
      <c r="BW130" s="37"/>
      <c r="BX130" s="38"/>
      <c r="BY130" s="37"/>
      <c r="BZ130" s="38"/>
    </row>
    <row r="131" spans="2:78" x14ac:dyDescent="0.35">
      <c r="B131" s="98"/>
      <c r="C131" s="104"/>
      <c r="D131" s="95"/>
      <c r="E131" s="100"/>
      <c r="F131" s="79"/>
      <c r="G131" s="41">
        <f ca="1">G128*$F$120</f>
        <v>14.16</v>
      </c>
      <c r="H131" s="42"/>
      <c r="I131" s="47"/>
      <c r="J131" s="41">
        <f ca="1">J128*$F$120</f>
        <v>87.36</v>
      </c>
      <c r="K131" s="42"/>
      <c r="L131" s="47"/>
      <c r="M131" s="41">
        <f ca="1">M128*$F$120</f>
        <v>94.92</v>
      </c>
      <c r="N131" s="42"/>
      <c r="O131" s="47"/>
      <c r="P131" s="41">
        <f ca="1">P128*$F$120</f>
        <v>103.2</v>
      </c>
      <c r="Q131" s="42"/>
      <c r="R131" s="47"/>
      <c r="S131" s="41">
        <f ca="1">S128*$F$120</f>
        <v>31.919999999999998</v>
      </c>
      <c r="T131" s="42"/>
      <c r="U131" s="47"/>
      <c r="V131" s="41">
        <f ca="1">V128*$F$120</f>
        <v>95.399999999999991</v>
      </c>
      <c r="W131" s="42"/>
      <c r="X131" s="47"/>
      <c r="Y131" s="41">
        <f ca="1">Y128*$F$120</f>
        <v>51</v>
      </c>
      <c r="Z131" s="42"/>
      <c r="AA131" s="47"/>
      <c r="AB131" s="95"/>
      <c r="AC131" s="91"/>
      <c r="AD131" s="95"/>
      <c r="AE131" s="91"/>
      <c r="AF131" s="64"/>
      <c r="AG131" s="67"/>
      <c r="AI131" s="98"/>
      <c r="AJ131" s="104"/>
      <c r="AK131" s="95"/>
      <c r="AL131" s="100"/>
      <c r="AM131" s="79"/>
      <c r="AN131" s="93">
        <f ca="1">AN128*$AM$120</f>
        <v>14.16</v>
      </c>
      <c r="AO131" s="42"/>
      <c r="AP131" s="47"/>
      <c r="AQ131" s="93">
        <f ca="1">AQ128*$AM$120</f>
        <v>25.68</v>
      </c>
      <c r="AR131" s="42"/>
      <c r="AS131" s="47"/>
      <c r="AT131" s="93">
        <f ca="1">AT128*$AM$120</f>
        <v>28.919999999999998</v>
      </c>
      <c r="AU131" s="42"/>
      <c r="AV131" s="47"/>
      <c r="AW131" s="93">
        <f ca="1">AW128*$AM$120</f>
        <v>96.36</v>
      </c>
      <c r="AX131" s="42"/>
      <c r="AY131" s="47"/>
      <c r="AZ131" s="93">
        <f ca="1">AZ128*$AM$120</f>
        <v>98.52</v>
      </c>
      <c r="BA131" s="42"/>
      <c r="BB131" s="47"/>
      <c r="BC131" s="93">
        <f ca="1">BC128*$AM$120</f>
        <v>119.03999999999999</v>
      </c>
      <c r="BD131" s="42"/>
      <c r="BE131" s="47"/>
      <c r="BF131" s="93">
        <f ca="1">BF128*$AM$120</f>
        <v>110.64</v>
      </c>
      <c r="BG131" s="42"/>
      <c r="BH131" s="47"/>
      <c r="BI131" s="95"/>
      <c r="BJ131" s="91"/>
      <c r="BK131" s="95"/>
      <c r="BL131" s="91"/>
      <c r="BM131" s="64"/>
      <c r="BN131" s="67"/>
      <c r="BP131" s="50"/>
      <c r="BQ131" s="37"/>
      <c r="BR131" s="38"/>
      <c r="BS131" s="37"/>
      <c r="BT131" s="38"/>
      <c r="BU131" s="56"/>
      <c r="BV131" s="57"/>
      <c r="BW131" s="37"/>
      <c r="BX131" s="38"/>
      <c r="BY131" s="37"/>
      <c r="BZ131" s="38"/>
    </row>
    <row r="132" spans="2:78" ht="15" thickBot="1" x14ac:dyDescent="0.4">
      <c r="B132" s="106"/>
      <c r="C132" s="81"/>
      <c r="D132" s="86"/>
      <c r="E132" s="105"/>
      <c r="F132" s="82"/>
      <c r="G132" s="60"/>
      <c r="H132" s="61"/>
      <c r="I132" s="62"/>
      <c r="J132" s="60"/>
      <c r="K132" s="61"/>
      <c r="L132" s="62"/>
      <c r="M132" s="60"/>
      <c r="N132" s="61"/>
      <c r="O132" s="62"/>
      <c r="P132" s="60"/>
      <c r="Q132" s="61"/>
      <c r="R132" s="62"/>
      <c r="S132" s="60"/>
      <c r="T132" s="61"/>
      <c r="U132" s="62"/>
      <c r="V132" s="60"/>
      <c r="W132" s="61"/>
      <c r="X132" s="62"/>
      <c r="Y132" s="60"/>
      <c r="Z132" s="61"/>
      <c r="AA132" s="62"/>
      <c r="AB132" s="86"/>
      <c r="AC132" s="88"/>
      <c r="AD132" s="86"/>
      <c r="AE132" s="88"/>
      <c r="AF132" s="65"/>
      <c r="AG132" s="68"/>
      <c r="AI132" s="106"/>
      <c r="AJ132" s="81"/>
      <c r="AK132" s="86"/>
      <c r="AL132" s="105"/>
      <c r="AM132" s="79"/>
      <c r="AN132" s="61"/>
      <c r="AO132" s="61"/>
      <c r="AP132" s="62"/>
      <c r="AQ132" s="61"/>
      <c r="AR132" s="61"/>
      <c r="AS132" s="62"/>
      <c r="AT132" s="61"/>
      <c r="AU132" s="61"/>
      <c r="AV132" s="62"/>
      <c r="AW132" s="61"/>
      <c r="AX132" s="61"/>
      <c r="AY132" s="62"/>
      <c r="AZ132" s="61"/>
      <c r="BA132" s="61"/>
      <c r="BB132" s="62"/>
      <c r="BC132" s="61"/>
      <c r="BD132" s="61"/>
      <c r="BE132" s="62"/>
      <c r="BF132" s="61"/>
      <c r="BG132" s="61"/>
      <c r="BH132" s="62"/>
      <c r="BI132" s="86"/>
      <c r="BJ132" s="88"/>
      <c r="BK132" s="86"/>
      <c r="BL132" s="88"/>
      <c r="BM132" s="65"/>
      <c r="BN132" s="68"/>
      <c r="BP132" s="51"/>
      <c r="BQ132" s="39"/>
      <c r="BR132" s="40"/>
      <c r="BS132" s="39"/>
      <c r="BT132" s="40"/>
      <c r="BU132" s="58"/>
      <c r="BV132" s="59"/>
      <c r="BW132" s="39"/>
      <c r="BX132" s="40"/>
      <c r="BY132" s="39"/>
      <c r="BZ132" s="40"/>
    </row>
    <row r="133" spans="2:78" x14ac:dyDescent="0.35">
      <c r="B133" s="102" t="s">
        <v>67</v>
      </c>
      <c r="C133" s="80"/>
      <c r="D133" s="80" t="s">
        <v>68</v>
      </c>
      <c r="E133" s="80" t="s">
        <v>69</v>
      </c>
      <c r="F133" s="80" t="s">
        <v>83</v>
      </c>
      <c r="G133" s="92" t="s">
        <v>70</v>
      </c>
      <c r="H133" s="84"/>
      <c r="I133" s="85"/>
      <c r="J133" s="92" t="s">
        <v>72</v>
      </c>
      <c r="K133" s="84"/>
      <c r="L133" s="85"/>
      <c r="M133" s="92" t="s">
        <v>73</v>
      </c>
      <c r="N133" s="84"/>
      <c r="O133" s="85"/>
      <c r="P133" s="92" t="s">
        <v>77</v>
      </c>
      <c r="Q133" s="84"/>
      <c r="R133" s="85"/>
      <c r="S133" s="92" t="s">
        <v>74</v>
      </c>
      <c r="T133" s="84"/>
      <c r="U133" s="85"/>
      <c r="V133" s="92" t="s">
        <v>75</v>
      </c>
      <c r="W133" s="84"/>
      <c r="X133" s="85"/>
      <c r="Y133" s="92" t="s">
        <v>76</v>
      </c>
      <c r="Z133" s="84"/>
      <c r="AA133" s="85"/>
      <c r="AB133" s="95" t="s">
        <v>78</v>
      </c>
      <c r="AC133" s="101"/>
      <c r="AD133" s="92" t="s">
        <v>79</v>
      </c>
      <c r="AE133" s="85"/>
      <c r="AF133" s="69" t="s">
        <v>85</v>
      </c>
      <c r="AG133" s="69" t="s">
        <v>86</v>
      </c>
      <c r="AI133" s="102" t="s">
        <v>67</v>
      </c>
      <c r="AJ133" s="80"/>
      <c r="AK133" s="80" t="s">
        <v>68</v>
      </c>
      <c r="AL133" s="80" t="s">
        <v>69</v>
      </c>
      <c r="AM133" s="80" t="s">
        <v>57</v>
      </c>
      <c r="AN133" s="84" t="s">
        <v>70</v>
      </c>
      <c r="AO133" s="84"/>
      <c r="AP133" s="85"/>
      <c r="AQ133" s="92" t="s">
        <v>72</v>
      </c>
      <c r="AR133" s="84"/>
      <c r="AS133" s="85"/>
      <c r="AT133" s="92" t="s">
        <v>73</v>
      </c>
      <c r="AU133" s="84"/>
      <c r="AV133" s="85"/>
      <c r="AW133" s="92" t="s">
        <v>77</v>
      </c>
      <c r="AX133" s="84"/>
      <c r="AY133" s="85"/>
      <c r="AZ133" s="92" t="s">
        <v>74</v>
      </c>
      <c r="BA133" s="84"/>
      <c r="BB133" s="85"/>
      <c r="BC133" s="92" t="s">
        <v>75</v>
      </c>
      <c r="BD133" s="84"/>
      <c r="BE133" s="85"/>
      <c r="BF133" s="92" t="s">
        <v>76</v>
      </c>
      <c r="BG133" s="84"/>
      <c r="BH133" s="85"/>
      <c r="BI133" s="95" t="s">
        <v>78</v>
      </c>
      <c r="BJ133" s="101"/>
      <c r="BK133" s="92" t="s">
        <v>79</v>
      </c>
      <c r="BL133" s="85"/>
      <c r="BM133" s="69" t="s">
        <v>85</v>
      </c>
      <c r="BN133" s="69" t="s">
        <v>86</v>
      </c>
      <c r="BQ133" s="41" t="s">
        <v>88</v>
      </c>
      <c r="BR133" s="42"/>
      <c r="BS133" s="42" t="s">
        <v>89</v>
      </c>
      <c r="BT133" s="42"/>
      <c r="BU133" s="42" t="s">
        <v>90</v>
      </c>
      <c r="BV133" s="42"/>
      <c r="BW133" s="45" t="s">
        <v>92</v>
      </c>
      <c r="BX133" s="45"/>
      <c r="BY133" s="42" t="s">
        <v>91</v>
      </c>
      <c r="BZ133" s="47"/>
    </row>
    <row r="134" spans="2:78" ht="15" thickBot="1" x14ac:dyDescent="0.4">
      <c r="B134" s="103"/>
      <c r="C134" s="104"/>
      <c r="D134" s="81"/>
      <c r="E134" s="81"/>
      <c r="F134" s="81"/>
      <c r="G134" s="86"/>
      <c r="H134" s="87"/>
      <c r="I134" s="88"/>
      <c r="J134" s="86"/>
      <c r="K134" s="87"/>
      <c r="L134" s="88"/>
      <c r="M134" s="86"/>
      <c r="N134" s="87"/>
      <c r="O134" s="88"/>
      <c r="P134" s="86"/>
      <c r="Q134" s="87"/>
      <c r="R134" s="88"/>
      <c r="S134" s="86"/>
      <c r="T134" s="87"/>
      <c r="U134" s="88"/>
      <c r="V134" s="86"/>
      <c r="W134" s="87"/>
      <c r="X134" s="88"/>
      <c r="Y134" s="86"/>
      <c r="Z134" s="87"/>
      <c r="AA134" s="88"/>
      <c r="AB134" s="86"/>
      <c r="AC134" s="87"/>
      <c r="AD134" s="86"/>
      <c r="AE134" s="88"/>
      <c r="AF134" s="68"/>
      <c r="AG134" s="67"/>
      <c r="AI134" s="103"/>
      <c r="AJ134" s="104"/>
      <c r="AK134" s="81"/>
      <c r="AL134" s="81"/>
      <c r="AM134" s="81"/>
      <c r="AN134" s="87"/>
      <c r="AO134" s="87"/>
      <c r="AP134" s="88"/>
      <c r="AQ134" s="86"/>
      <c r="AR134" s="87"/>
      <c r="AS134" s="88"/>
      <c r="AT134" s="86"/>
      <c r="AU134" s="87"/>
      <c r="AV134" s="88"/>
      <c r="AW134" s="86"/>
      <c r="AX134" s="87"/>
      <c r="AY134" s="88"/>
      <c r="AZ134" s="86"/>
      <c r="BA134" s="87"/>
      <c r="BB134" s="88"/>
      <c r="BC134" s="86"/>
      <c r="BD134" s="87"/>
      <c r="BE134" s="88"/>
      <c r="BF134" s="86"/>
      <c r="BG134" s="87"/>
      <c r="BH134" s="88"/>
      <c r="BI134" s="86"/>
      <c r="BJ134" s="87"/>
      <c r="BK134" s="86"/>
      <c r="BL134" s="88"/>
      <c r="BM134" s="68"/>
      <c r="BN134" s="67"/>
      <c r="BQ134" s="43"/>
      <c r="BR134" s="44"/>
      <c r="BS134" s="44"/>
      <c r="BT134" s="44"/>
      <c r="BU134" s="44"/>
      <c r="BV134" s="44"/>
      <c r="BW134" s="46"/>
      <c r="BX134" s="46"/>
      <c r="BY134" s="44"/>
      <c r="BZ134" s="48"/>
    </row>
    <row r="135" spans="2:78" ht="15" thickBot="1" x14ac:dyDescent="0.4">
      <c r="B135" s="4"/>
      <c r="C135" s="104"/>
      <c r="E135" s="5"/>
      <c r="F135" s="5"/>
      <c r="G135" s="17"/>
      <c r="H135" s="18"/>
      <c r="I135" s="19"/>
      <c r="J135" s="17"/>
      <c r="K135" s="18"/>
      <c r="L135" s="19"/>
      <c r="M135" s="17"/>
      <c r="N135" s="18"/>
      <c r="O135" s="19"/>
      <c r="P135" s="17"/>
      <c r="Q135" s="18"/>
      <c r="R135" s="19"/>
      <c r="S135" s="17"/>
      <c r="T135" s="18"/>
      <c r="U135" s="19"/>
      <c r="V135" s="17"/>
      <c r="W135" s="18"/>
      <c r="X135" s="19"/>
      <c r="Y135" s="17"/>
      <c r="Z135" s="18"/>
      <c r="AA135" s="19"/>
      <c r="AB135" s="96">
        <f>G138+J138+M138+P138+S138+V138+Y138+Y141+V141+S141+P141+M141+J141+G141</f>
        <v>49</v>
      </c>
      <c r="AC135" s="85"/>
      <c r="AD135" s="94">
        <f ca="1">AB135*E136</f>
        <v>784</v>
      </c>
      <c r="AE135" s="85"/>
      <c r="AF135" s="63">
        <f ca="1">Y147+V147+S147+P147+M147+J147+G147</f>
        <v>619.70999999999992</v>
      </c>
      <c r="AG135" s="66">
        <f ca="1">AD135+AF135</f>
        <v>1403.71</v>
      </c>
      <c r="AI135" s="4"/>
      <c r="AJ135" s="104"/>
      <c r="AL135" s="5"/>
      <c r="AM135" s="29"/>
      <c r="AN135" s="18"/>
      <c r="AO135" s="18"/>
      <c r="AP135" s="19"/>
      <c r="AQ135" s="17"/>
      <c r="AR135" s="18"/>
      <c r="AS135" s="19"/>
      <c r="AT135" s="17"/>
      <c r="AU135" s="18"/>
      <c r="AV135" s="19"/>
      <c r="AW135" s="17"/>
      <c r="AX135" s="18"/>
      <c r="AY135" s="19"/>
      <c r="AZ135" s="17"/>
      <c r="BA135" s="18"/>
      <c r="BB135" s="19"/>
      <c r="BC135" s="17"/>
      <c r="BD135" s="18"/>
      <c r="BE135" s="19"/>
      <c r="BF135" s="17"/>
      <c r="BG135" s="18"/>
      <c r="BH135" s="19"/>
      <c r="BI135" s="96">
        <f>AN138+AQ138+AT138+AW138+AZ138+BC138+BF138+BF141+BC141+AZ141+AW141+AT141+AQ141+AN141</f>
        <v>49</v>
      </c>
      <c r="BJ135" s="85"/>
      <c r="BK135" s="94">
        <f ca="1">BI135*AL136</f>
        <v>784</v>
      </c>
      <c r="BL135" s="85"/>
      <c r="BM135" s="63">
        <f ca="1">BF147+BC147+AZ147+AW147+AT147+AQ147+AN147</f>
        <v>395.85</v>
      </c>
      <c r="BN135" s="66">
        <f ca="1">BK135+BM135</f>
        <v>1179.8499999999999</v>
      </c>
      <c r="BP135" s="49">
        <f>B136</f>
        <v>9</v>
      </c>
      <c r="BQ135" s="52">
        <f>BI135+AB135</f>
        <v>98</v>
      </c>
      <c r="BR135" s="36"/>
      <c r="BS135" s="53">
        <f ca="1">BK135+AD135</f>
        <v>1568</v>
      </c>
      <c r="BT135" s="36"/>
      <c r="BU135" s="54">
        <f ca="1">BM135+AF135</f>
        <v>1015.56</v>
      </c>
      <c r="BV135" s="55"/>
      <c r="BW135" s="53">
        <f ca="1">BN135+AG135</f>
        <v>2583.56</v>
      </c>
      <c r="BX135" s="36"/>
      <c r="BY135" s="35">
        <f ca="1">SUM(AN144:BH145)+SUM(G144:AA145)</f>
        <v>7812</v>
      </c>
      <c r="BZ135" s="36"/>
    </row>
    <row r="136" spans="2:78" ht="15" thickBot="1" x14ac:dyDescent="0.4">
      <c r="B136" s="97">
        <v>9</v>
      </c>
      <c r="C136" s="104"/>
      <c r="D136" s="92" t="str">
        <f>_xlfn.XLOOKUP(B136,Sheet2!$A$2:$A$11,Sheet2!$B$2:$B$11)</f>
        <v>Li Yang</v>
      </c>
      <c r="E136" s="99">
        <f ca="1">_xlfn.XLOOKUP(B136,Sheet2!$A$2:$A$11,Sheet2!$F$2:$F$11)</f>
        <v>16</v>
      </c>
      <c r="F136" s="79">
        <f ca="1">_xlfn.XLOOKUP(B136,Sheet2!$A$2:$A$11,Sheet2!$G$2:$G$11)</f>
        <v>0.13</v>
      </c>
      <c r="G136" s="20"/>
      <c r="H136" s="14"/>
      <c r="I136" s="21"/>
      <c r="J136" s="20"/>
      <c r="K136" s="14"/>
      <c r="L136" s="21"/>
      <c r="M136" s="20"/>
      <c r="N136" s="14"/>
      <c r="O136" s="21"/>
      <c r="P136" s="20"/>
      <c r="Q136" s="14"/>
      <c r="R136" s="21"/>
      <c r="S136" s="20"/>
      <c r="T136" s="14"/>
      <c r="U136" s="21"/>
      <c r="V136" s="20"/>
      <c r="W136" s="14"/>
      <c r="X136" s="21"/>
      <c r="Y136" s="20"/>
      <c r="Z136" s="14"/>
      <c r="AA136" s="21"/>
      <c r="AB136" s="95"/>
      <c r="AC136" s="91"/>
      <c r="AD136" s="95"/>
      <c r="AE136" s="91"/>
      <c r="AF136" s="64"/>
      <c r="AG136" s="67"/>
      <c r="AI136" s="97">
        <f>B136</f>
        <v>9</v>
      </c>
      <c r="AJ136" s="104"/>
      <c r="AK136" s="92" t="str">
        <f>_xlfn.XLOOKUP(AI136,Sheet2!$A$2:$A$11,Sheet2!$B$2:$B$11)</f>
        <v>Li Yang</v>
      </c>
      <c r="AL136" s="99">
        <f ca="1">_xlfn.XLOOKUP(AI136,Sheet2!$A$2:$A$11,Sheet2!$F$2:$F$11)</f>
        <v>16</v>
      </c>
      <c r="AM136" s="79">
        <f ca="1">_xlfn.XLOOKUP(B136,Sheet2!$A$2:$A$11,Sheet2!$G$2:$G$11)</f>
        <v>0.13</v>
      </c>
      <c r="AN136" s="14"/>
      <c r="AO136" s="14"/>
      <c r="AP136" s="21"/>
      <c r="AQ136" s="20"/>
      <c r="AR136" s="14"/>
      <c r="AS136" s="21"/>
      <c r="AT136" s="20"/>
      <c r="AU136" s="14"/>
      <c r="AV136" s="21"/>
      <c r="AW136" s="20"/>
      <c r="AX136" s="14"/>
      <c r="AY136" s="21"/>
      <c r="AZ136" s="20"/>
      <c r="BA136" s="14"/>
      <c r="BB136" s="21"/>
      <c r="BC136" s="20"/>
      <c r="BD136" s="14"/>
      <c r="BE136" s="21"/>
      <c r="BF136" s="20"/>
      <c r="BG136" s="14"/>
      <c r="BH136" s="21"/>
      <c r="BI136" s="95"/>
      <c r="BJ136" s="91"/>
      <c r="BK136" s="95"/>
      <c r="BL136" s="91"/>
      <c r="BM136" s="64"/>
      <c r="BN136" s="67"/>
      <c r="BP136" s="50"/>
      <c r="BQ136" s="37"/>
      <c r="BR136" s="38"/>
      <c r="BS136" s="37"/>
      <c r="BT136" s="38"/>
      <c r="BU136" s="56"/>
      <c r="BV136" s="57"/>
      <c r="BW136" s="37"/>
      <c r="BX136" s="38"/>
      <c r="BY136" s="37"/>
      <c r="BZ136" s="38"/>
    </row>
    <row r="137" spans="2:78" ht="15" thickBot="1" x14ac:dyDescent="0.4">
      <c r="B137" s="98"/>
      <c r="C137" s="104"/>
      <c r="D137" s="95"/>
      <c r="E137" s="100"/>
      <c r="F137" s="79"/>
      <c r="G137" s="12">
        <v>0.33333333333333331</v>
      </c>
      <c r="H137" s="15" t="s">
        <v>71</v>
      </c>
      <c r="I137" s="13">
        <v>0.5</v>
      </c>
      <c r="J137" s="12">
        <v>0.33333333333333331</v>
      </c>
      <c r="K137" s="15" t="s">
        <v>71</v>
      </c>
      <c r="L137" s="13">
        <v>0.5</v>
      </c>
      <c r="M137" s="12">
        <v>0.33333333333333331</v>
      </c>
      <c r="N137" s="15" t="s">
        <v>71</v>
      </c>
      <c r="O137" s="13">
        <v>0.5</v>
      </c>
      <c r="P137" s="12">
        <v>0.33333333333333331</v>
      </c>
      <c r="Q137" s="15" t="s">
        <v>71</v>
      </c>
      <c r="R137" s="13">
        <v>0.5</v>
      </c>
      <c r="S137" s="12">
        <v>0.33333333333333331</v>
      </c>
      <c r="T137" s="15" t="s">
        <v>71</v>
      </c>
      <c r="U137" s="13">
        <v>0.5</v>
      </c>
      <c r="V137" s="12">
        <v>0.33333333333333331</v>
      </c>
      <c r="W137" s="15" t="s">
        <v>71</v>
      </c>
      <c r="X137" s="13">
        <v>0.5</v>
      </c>
      <c r="Y137" s="12">
        <v>0.33333333333333331</v>
      </c>
      <c r="Z137" s="15" t="s">
        <v>71</v>
      </c>
      <c r="AA137" s="13">
        <v>0.5</v>
      </c>
      <c r="AB137" s="95"/>
      <c r="AC137" s="91"/>
      <c r="AD137" s="95"/>
      <c r="AE137" s="91"/>
      <c r="AF137" s="64"/>
      <c r="AG137" s="67"/>
      <c r="AI137" s="98"/>
      <c r="AJ137" s="104"/>
      <c r="AK137" s="95"/>
      <c r="AL137" s="100"/>
      <c r="AM137" s="79"/>
      <c r="AN137" s="27">
        <v>0.33333333333333331</v>
      </c>
      <c r="AO137" s="15" t="s">
        <v>71</v>
      </c>
      <c r="AP137" s="13">
        <v>0.5</v>
      </c>
      <c r="AQ137" s="12">
        <v>0.33333333333333331</v>
      </c>
      <c r="AR137" s="15" t="s">
        <v>71</v>
      </c>
      <c r="AS137" s="13">
        <v>0.5</v>
      </c>
      <c r="AT137" s="12">
        <v>0.33333333333333331</v>
      </c>
      <c r="AU137" s="15" t="s">
        <v>71</v>
      </c>
      <c r="AV137" s="13">
        <v>0.5</v>
      </c>
      <c r="AW137" s="12">
        <v>0.33333333333333331</v>
      </c>
      <c r="AX137" s="15" t="s">
        <v>71</v>
      </c>
      <c r="AY137" s="13">
        <v>0.5</v>
      </c>
      <c r="AZ137" s="12">
        <v>0.33333333333333331</v>
      </c>
      <c r="BA137" s="15" t="s">
        <v>71</v>
      </c>
      <c r="BB137" s="13">
        <v>0.5</v>
      </c>
      <c r="BC137" s="12">
        <v>0.33333333333333331</v>
      </c>
      <c r="BD137" s="15" t="s">
        <v>71</v>
      </c>
      <c r="BE137" s="13">
        <v>0.5</v>
      </c>
      <c r="BF137" s="12">
        <v>0.33333333333333331</v>
      </c>
      <c r="BG137" s="15" t="s">
        <v>71</v>
      </c>
      <c r="BH137" s="13">
        <v>0.5</v>
      </c>
      <c r="BI137" s="95"/>
      <c r="BJ137" s="91"/>
      <c r="BK137" s="95"/>
      <c r="BL137" s="91"/>
      <c r="BM137" s="64"/>
      <c r="BN137" s="67"/>
      <c r="BP137" s="50"/>
      <c r="BQ137" s="37"/>
      <c r="BR137" s="38"/>
      <c r="BS137" s="37"/>
      <c r="BT137" s="38"/>
      <c r="BU137" s="56"/>
      <c r="BV137" s="57"/>
      <c r="BW137" s="37"/>
      <c r="BX137" s="38"/>
      <c r="BY137" s="37"/>
      <c r="BZ137" s="38"/>
    </row>
    <row r="138" spans="2:78" x14ac:dyDescent="0.35">
      <c r="B138" s="98"/>
      <c r="C138" s="104"/>
      <c r="D138" s="95"/>
      <c r="E138" s="100"/>
      <c r="F138" s="79"/>
      <c r="G138" s="76">
        <f>(I137-G137)*24</f>
        <v>4</v>
      </c>
      <c r="H138" s="70"/>
      <c r="I138" s="71"/>
      <c r="J138" s="76">
        <f t="shared" ref="J138" si="197">(L137-J137)*24</f>
        <v>4</v>
      </c>
      <c r="K138" s="70"/>
      <c r="L138" s="71"/>
      <c r="M138" s="76">
        <f>(O137-M137)*24</f>
        <v>4</v>
      </c>
      <c r="N138" s="70"/>
      <c r="O138" s="71"/>
      <c r="P138" s="76">
        <f t="shared" ref="P138" si="198">(R137-P137)*24</f>
        <v>4</v>
      </c>
      <c r="Q138" s="70"/>
      <c r="R138" s="71"/>
      <c r="S138" s="76">
        <f t="shared" ref="S138" si="199">(U137-S137)*24</f>
        <v>4</v>
      </c>
      <c r="T138" s="70"/>
      <c r="U138" s="71"/>
      <c r="V138" s="76">
        <f t="shared" ref="V138" si="200">(X137-V137)*24</f>
        <v>4</v>
      </c>
      <c r="W138" s="70"/>
      <c r="X138" s="71"/>
      <c r="Y138" s="76">
        <f t="shared" ref="Y138" si="201">(AA137-Y137)*24</f>
        <v>4</v>
      </c>
      <c r="Z138" s="70"/>
      <c r="AA138" s="71"/>
      <c r="AB138" s="95"/>
      <c r="AC138" s="91"/>
      <c r="AD138" s="95"/>
      <c r="AE138" s="91"/>
      <c r="AF138" s="64"/>
      <c r="AG138" s="67"/>
      <c r="AI138" s="98"/>
      <c r="AJ138" s="104"/>
      <c r="AK138" s="95"/>
      <c r="AL138" s="100"/>
      <c r="AM138" s="79"/>
      <c r="AN138" s="70">
        <f>(AP137-AN137)*24</f>
        <v>4</v>
      </c>
      <c r="AO138" s="70"/>
      <c r="AP138" s="71"/>
      <c r="AQ138" s="76">
        <f t="shared" ref="AQ138" si="202">(AS137-AQ137)*24</f>
        <v>4</v>
      </c>
      <c r="AR138" s="70"/>
      <c r="AS138" s="71"/>
      <c r="AT138" s="76">
        <f>(AV137-AT137)*24</f>
        <v>4</v>
      </c>
      <c r="AU138" s="70"/>
      <c r="AV138" s="71"/>
      <c r="AW138" s="76">
        <f t="shared" ref="AW138" si="203">(AY137-AW137)*24</f>
        <v>4</v>
      </c>
      <c r="AX138" s="70"/>
      <c r="AY138" s="71"/>
      <c r="AZ138" s="76">
        <f t="shared" ref="AZ138" si="204">(BB137-AZ137)*24</f>
        <v>4</v>
      </c>
      <c r="BA138" s="70"/>
      <c r="BB138" s="71"/>
      <c r="BC138" s="76">
        <f t="shared" ref="BC138" si="205">(BE137-BC137)*24</f>
        <v>4</v>
      </c>
      <c r="BD138" s="70"/>
      <c r="BE138" s="71"/>
      <c r="BF138" s="76">
        <f t="shared" ref="BF138" si="206">(BH137-BF137)*24</f>
        <v>4</v>
      </c>
      <c r="BG138" s="70"/>
      <c r="BH138" s="71"/>
      <c r="BI138" s="95"/>
      <c r="BJ138" s="91"/>
      <c r="BK138" s="95"/>
      <c r="BL138" s="91"/>
      <c r="BM138" s="64"/>
      <c r="BN138" s="67"/>
      <c r="BP138" s="50"/>
      <c r="BQ138" s="37"/>
      <c r="BR138" s="38"/>
      <c r="BS138" s="37"/>
      <c r="BT138" s="38"/>
      <c r="BU138" s="56"/>
      <c r="BV138" s="57"/>
      <c r="BW138" s="37"/>
      <c r="BX138" s="38"/>
      <c r="BY138" s="37"/>
      <c r="BZ138" s="38"/>
    </row>
    <row r="139" spans="2:78" ht="15" thickBot="1" x14ac:dyDescent="0.4">
      <c r="B139" s="98"/>
      <c r="C139" s="104"/>
      <c r="D139" s="95"/>
      <c r="E139" s="100"/>
      <c r="F139" s="79"/>
      <c r="G139" s="78"/>
      <c r="H139" s="74"/>
      <c r="I139" s="75"/>
      <c r="J139" s="78"/>
      <c r="K139" s="74"/>
      <c r="L139" s="75"/>
      <c r="M139" s="78"/>
      <c r="N139" s="74"/>
      <c r="O139" s="75"/>
      <c r="P139" s="78"/>
      <c r="Q139" s="74"/>
      <c r="R139" s="75"/>
      <c r="S139" s="78"/>
      <c r="T139" s="74"/>
      <c r="U139" s="75"/>
      <c r="V139" s="78"/>
      <c r="W139" s="74"/>
      <c r="X139" s="75"/>
      <c r="Y139" s="78"/>
      <c r="Z139" s="74"/>
      <c r="AA139" s="75"/>
      <c r="AB139" s="95"/>
      <c r="AC139" s="91"/>
      <c r="AD139" s="95"/>
      <c r="AE139" s="91"/>
      <c r="AF139" s="64"/>
      <c r="AG139" s="67"/>
      <c r="AI139" s="98"/>
      <c r="AJ139" s="104"/>
      <c r="AK139" s="95"/>
      <c r="AL139" s="100"/>
      <c r="AM139" s="79"/>
      <c r="AN139" s="74"/>
      <c r="AO139" s="74"/>
      <c r="AP139" s="75"/>
      <c r="AQ139" s="78"/>
      <c r="AR139" s="74"/>
      <c r="AS139" s="75"/>
      <c r="AT139" s="78"/>
      <c r="AU139" s="74"/>
      <c r="AV139" s="75"/>
      <c r="AW139" s="78"/>
      <c r="AX139" s="74"/>
      <c r="AY139" s="75"/>
      <c r="AZ139" s="78"/>
      <c r="BA139" s="74"/>
      <c r="BB139" s="75"/>
      <c r="BC139" s="78"/>
      <c r="BD139" s="74"/>
      <c r="BE139" s="75"/>
      <c r="BF139" s="78"/>
      <c r="BG139" s="74"/>
      <c r="BH139" s="75"/>
      <c r="BI139" s="95"/>
      <c r="BJ139" s="91"/>
      <c r="BK139" s="95"/>
      <c r="BL139" s="91"/>
      <c r="BM139" s="64"/>
      <c r="BN139" s="67"/>
      <c r="BP139" s="50"/>
      <c r="BQ139" s="37"/>
      <c r="BR139" s="38"/>
      <c r="BS139" s="37"/>
      <c r="BT139" s="38"/>
      <c r="BU139" s="56"/>
      <c r="BV139" s="57"/>
      <c r="BW139" s="37"/>
      <c r="BX139" s="38"/>
      <c r="BY139" s="37"/>
      <c r="BZ139" s="38"/>
    </row>
    <row r="140" spans="2:78" ht="15" thickBot="1" x14ac:dyDescent="0.4">
      <c r="B140" s="98"/>
      <c r="C140" s="104"/>
      <c r="D140" s="95"/>
      <c r="E140" s="100"/>
      <c r="F140" s="79"/>
      <c r="G140" s="10">
        <v>0.54166666666666663</v>
      </c>
      <c r="H140" s="16" t="s">
        <v>71</v>
      </c>
      <c r="I140" s="11">
        <v>0.66666666666666663</v>
      </c>
      <c r="J140" s="10">
        <v>0.54166666666666663</v>
      </c>
      <c r="K140" s="16" t="s">
        <v>71</v>
      </c>
      <c r="L140" s="11">
        <v>0.66666666666666663</v>
      </c>
      <c r="M140" s="10">
        <v>0.54166666666666663</v>
      </c>
      <c r="N140" s="16" t="s">
        <v>71</v>
      </c>
      <c r="O140" s="11">
        <v>0.66666666666666663</v>
      </c>
      <c r="P140" s="10">
        <v>0.54166666666666663</v>
      </c>
      <c r="Q140" s="16" t="s">
        <v>71</v>
      </c>
      <c r="R140" s="11">
        <v>0.66666666666666663</v>
      </c>
      <c r="S140" s="10">
        <v>0.54166666666666663</v>
      </c>
      <c r="T140" s="16" t="s">
        <v>71</v>
      </c>
      <c r="U140" s="11">
        <v>0.66666666666666663</v>
      </c>
      <c r="V140" s="10">
        <v>0.54166666666666663</v>
      </c>
      <c r="W140" s="16" t="s">
        <v>71</v>
      </c>
      <c r="X140" s="11">
        <v>0.66666666666666663</v>
      </c>
      <c r="Y140" s="10">
        <v>0.54166666666666663</v>
      </c>
      <c r="Z140" s="16" t="s">
        <v>71</v>
      </c>
      <c r="AA140" s="11">
        <v>0.66666666666666663</v>
      </c>
      <c r="AB140" s="95"/>
      <c r="AC140" s="91"/>
      <c r="AD140" s="95"/>
      <c r="AE140" s="91"/>
      <c r="AF140" s="64"/>
      <c r="AG140" s="67"/>
      <c r="AI140" s="98"/>
      <c r="AJ140" s="104"/>
      <c r="AK140" s="95"/>
      <c r="AL140" s="100"/>
      <c r="AM140" s="79"/>
      <c r="AN140" s="28">
        <v>0.54166666666666663</v>
      </c>
      <c r="AO140" s="16" t="s">
        <v>71</v>
      </c>
      <c r="AP140" s="11">
        <v>0.66666666666666663</v>
      </c>
      <c r="AQ140" s="10">
        <v>0.54166666666666663</v>
      </c>
      <c r="AR140" s="16" t="s">
        <v>71</v>
      </c>
      <c r="AS140" s="11">
        <v>0.66666666666666663</v>
      </c>
      <c r="AT140" s="10">
        <v>0.54166666666666663</v>
      </c>
      <c r="AU140" s="16" t="s">
        <v>71</v>
      </c>
      <c r="AV140" s="11">
        <v>0.66666666666666663</v>
      </c>
      <c r="AW140" s="10">
        <v>0.54166666666666663</v>
      </c>
      <c r="AX140" s="16" t="s">
        <v>71</v>
      </c>
      <c r="AY140" s="11">
        <v>0.66666666666666663</v>
      </c>
      <c r="AZ140" s="10">
        <v>0.54166666666666663</v>
      </c>
      <c r="BA140" s="16" t="s">
        <v>71</v>
      </c>
      <c r="BB140" s="11">
        <v>0.66666666666666663</v>
      </c>
      <c r="BC140" s="10">
        <v>0.54166666666666663</v>
      </c>
      <c r="BD140" s="16" t="s">
        <v>71</v>
      </c>
      <c r="BE140" s="11">
        <v>0.66666666666666663</v>
      </c>
      <c r="BF140" s="10">
        <v>0.54166666666666663</v>
      </c>
      <c r="BG140" s="16" t="s">
        <v>71</v>
      </c>
      <c r="BH140" s="11">
        <v>0.66666666666666663</v>
      </c>
      <c r="BI140" s="95"/>
      <c r="BJ140" s="91"/>
      <c r="BK140" s="95"/>
      <c r="BL140" s="91"/>
      <c r="BM140" s="64"/>
      <c r="BN140" s="67"/>
      <c r="BP140" s="50"/>
      <c r="BQ140" s="37"/>
      <c r="BR140" s="38"/>
      <c r="BS140" s="37"/>
      <c r="BT140" s="38"/>
      <c r="BU140" s="56"/>
      <c r="BV140" s="57"/>
      <c r="BW140" s="37"/>
      <c r="BX140" s="38"/>
      <c r="BY140" s="37"/>
      <c r="BZ140" s="38"/>
    </row>
    <row r="141" spans="2:78" x14ac:dyDescent="0.35">
      <c r="B141" s="98"/>
      <c r="C141" s="104"/>
      <c r="D141" s="95"/>
      <c r="E141" s="100"/>
      <c r="F141" s="79"/>
      <c r="G141" s="76">
        <f>(I140-G140)*24</f>
        <v>3</v>
      </c>
      <c r="H141" s="70"/>
      <c r="I141" s="71"/>
      <c r="J141" s="76">
        <f t="shared" ref="J141" si="207">(L140-J140)*24</f>
        <v>3</v>
      </c>
      <c r="K141" s="70"/>
      <c r="L141" s="71"/>
      <c r="M141" s="76">
        <f t="shared" ref="M141" si="208">(O140-M140)*24</f>
        <v>3</v>
      </c>
      <c r="N141" s="70"/>
      <c r="O141" s="71"/>
      <c r="P141" s="76">
        <f t="shared" ref="P141" si="209">(R140-P140)*24</f>
        <v>3</v>
      </c>
      <c r="Q141" s="70"/>
      <c r="R141" s="71"/>
      <c r="S141" s="76">
        <f t="shared" ref="S141" si="210">(U140-S140)*24</f>
        <v>3</v>
      </c>
      <c r="T141" s="70"/>
      <c r="U141" s="71"/>
      <c r="V141" s="76">
        <f t="shared" ref="V141" si="211">(X140-V140)*24</f>
        <v>3</v>
      </c>
      <c r="W141" s="70"/>
      <c r="X141" s="71"/>
      <c r="Y141" s="76">
        <f t="shared" ref="Y141" si="212">(AA140-Y140)*24</f>
        <v>3</v>
      </c>
      <c r="Z141" s="70"/>
      <c r="AA141" s="71"/>
      <c r="AB141" s="95"/>
      <c r="AC141" s="91"/>
      <c r="AD141" s="95"/>
      <c r="AE141" s="91"/>
      <c r="AF141" s="64"/>
      <c r="AG141" s="67"/>
      <c r="AI141" s="98"/>
      <c r="AJ141" s="104"/>
      <c r="AK141" s="95"/>
      <c r="AL141" s="100"/>
      <c r="AM141" s="79"/>
      <c r="AN141" s="70">
        <f>(AP140-AN140)*24</f>
        <v>3</v>
      </c>
      <c r="AO141" s="70"/>
      <c r="AP141" s="71"/>
      <c r="AQ141" s="76">
        <f t="shared" ref="AQ141" si="213">(AS140-AQ140)*24</f>
        <v>3</v>
      </c>
      <c r="AR141" s="70"/>
      <c r="AS141" s="71"/>
      <c r="AT141" s="76">
        <f t="shared" ref="AT141" si="214">(AV140-AT140)*24</f>
        <v>3</v>
      </c>
      <c r="AU141" s="70"/>
      <c r="AV141" s="71"/>
      <c r="AW141" s="76">
        <f t="shared" ref="AW141" si="215">(AY140-AW140)*24</f>
        <v>3</v>
      </c>
      <c r="AX141" s="70"/>
      <c r="AY141" s="71"/>
      <c r="AZ141" s="76">
        <f t="shared" ref="AZ141" si="216">(BB140-AZ140)*24</f>
        <v>3</v>
      </c>
      <c r="BA141" s="70"/>
      <c r="BB141" s="71"/>
      <c r="BC141" s="76">
        <f t="shared" ref="BC141" si="217">(BE140-BC140)*24</f>
        <v>3</v>
      </c>
      <c r="BD141" s="70"/>
      <c r="BE141" s="71"/>
      <c r="BF141" s="76">
        <f t="shared" ref="BF141" si="218">(BH140-BF140)*24</f>
        <v>3</v>
      </c>
      <c r="BG141" s="70"/>
      <c r="BH141" s="71"/>
      <c r="BI141" s="95"/>
      <c r="BJ141" s="91"/>
      <c r="BK141" s="95"/>
      <c r="BL141" s="91"/>
      <c r="BM141" s="64"/>
      <c r="BN141" s="67"/>
      <c r="BP141" s="50"/>
      <c r="BQ141" s="37"/>
      <c r="BR141" s="38"/>
      <c r="BS141" s="37"/>
      <c r="BT141" s="38"/>
      <c r="BU141" s="56"/>
      <c r="BV141" s="57"/>
      <c r="BW141" s="37"/>
      <c r="BX141" s="38"/>
      <c r="BY141" s="37"/>
      <c r="BZ141" s="38"/>
    </row>
    <row r="142" spans="2:78" ht="15" thickBot="1" x14ac:dyDescent="0.4">
      <c r="B142" s="98"/>
      <c r="C142" s="104"/>
      <c r="D142" s="95"/>
      <c r="E142" s="100"/>
      <c r="F142" s="79"/>
      <c r="G142" s="78"/>
      <c r="H142" s="74"/>
      <c r="I142" s="75"/>
      <c r="J142" s="78"/>
      <c r="K142" s="74"/>
      <c r="L142" s="75"/>
      <c r="M142" s="78"/>
      <c r="N142" s="74"/>
      <c r="O142" s="75"/>
      <c r="P142" s="78"/>
      <c r="Q142" s="74"/>
      <c r="R142" s="75"/>
      <c r="S142" s="78"/>
      <c r="T142" s="74"/>
      <c r="U142" s="75"/>
      <c r="V142" s="78"/>
      <c r="W142" s="74"/>
      <c r="X142" s="75"/>
      <c r="Y142" s="78"/>
      <c r="Z142" s="74"/>
      <c r="AA142" s="75"/>
      <c r="AB142" s="95"/>
      <c r="AC142" s="91"/>
      <c r="AD142" s="95"/>
      <c r="AE142" s="91"/>
      <c r="AF142" s="64"/>
      <c r="AG142" s="67"/>
      <c r="AI142" s="98"/>
      <c r="AJ142" s="104"/>
      <c r="AK142" s="95"/>
      <c r="AL142" s="100"/>
      <c r="AM142" s="79"/>
      <c r="AN142" s="74"/>
      <c r="AO142" s="74"/>
      <c r="AP142" s="75"/>
      <c r="AQ142" s="78"/>
      <c r="AR142" s="74"/>
      <c r="AS142" s="75"/>
      <c r="AT142" s="78"/>
      <c r="AU142" s="74"/>
      <c r="AV142" s="75"/>
      <c r="AW142" s="78"/>
      <c r="AX142" s="74"/>
      <c r="AY142" s="75"/>
      <c r="AZ142" s="78"/>
      <c r="BA142" s="74"/>
      <c r="BB142" s="75"/>
      <c r="BC142" s="78"/>
      <c r="BD142" s="74"/>
      <c r="BE142" s="75"/>
      <c r="BF142" s="78"/>
      <c r="BG142" s="74"/>
      <c r="BH142" s="75"/>
      <c r="BI142" s="95"/>
      <c r="BJ142" s="91"/>
      <c r="BK142" s="95"/>
      <c r="BL142" s="91"/>
      <c r="BM142" s="64"/>
      <c r="BN142" s="67"/>
      <c r="BP142" s="50"/>
      <c r="BQ142" s="37"/>
      <c r="BR142" s="38"/>
      <c r="BS142" s="37"/>
      <c r="BT142" s="38"/>
      <c r="BU142" s="56"/>
      <c r="BV142" s="57"/>
      <c r="BW142" s="37"/>
      <c r="BX142" s="38"/>
      <c r="BY142" s="37"/>
      <c r="BZ142" s="38"/>
    </row>
    <row r="143" spans="2:78" x14ac:dyDescent="0.35">
      <c r="B143" s="98"/>
      <c r="C143" s="104"/>
      <c r="D143" s="95"/>
      <c r="E143" s="100"/>
      <c r="F143" s="79"/>
      <c r="G143" s="76" t="s">
        <v>84</v>
      </c>
      <c r="H143" s="70"/>
      <c r="I143" s="71"/>
      <c r="J143" s="76" t="s">
        <v>84</v>
      </c>
      <c r="K143" s="70"/>
      <c r="L143" s="71"/>
      <c r="M143" s="76" t="s">
        <v>84</v>
      </c>
      <c r="N143" s="70"/>
      <c r="O143" s="71"/>
      <c r="P143" s="76" t="s">
        <v>84</v>
      </c>
      <c r="Q143" s="70"/>
      <c r="R143" s="71"/>
      <c r="S143" s="76" t="s">
        <v>84</v>
      </c>
      <c r="T143" s="70"/>
      <c r="U143" s="71"/>
      <c r="V143" s="76" t="s">
        <v>84</v>
      </c>
      <c r="W143" s="70"/>
      <c r="X143" s="71"/>
      <c r="Y143" s="76" t="s">
        <v>84</v>
      </c>
      <c r="Z143" s="70"/>
      <c r="AA143" s="71"/>
      <c r="AB143" s="95"/>
      <c r="AC143" s="91"/>
      <c r="AD143" s="95"/>
      <c r="AE143" s="91"/>
      <c r="AF143" s="64"/>
      <c r="AG143" s="67"/>
      <c r="AI143" s="98"/>
      <c r="AJ143" s="104"/>
      <c r="AK143" s="95"/>
      <c r="AL143" s="100"/>
      <c r="AM143" s="79"/>
      <c r="AN143" s="70" t="s">
        <v>84</v>
      </c>
      <c r="AO143" s="70"/>
      <c r="AP143" s="71"/>
      <c r="AQ143" s="70" t="s">
        <v>84</v>
      </c>
      <c r="AR143" s="70"/>
      <c r="AS143" s="71"/>
      <c r="AT143" s="70" t="s">
        <v>84</v>
      </c>
      <c r="AU143" s="70"/>
      <c r="AV143" s="71"/>
      <c r="AW143" s="70" t="s">
        <v>84</v>
      </c>
      <c r="AX143" s="70"/>
      <c r="AY143" s="71"/>
      <c r="AZ143" s="70" t="s">
        <v>84</v>
      </c>
      <c r="BA143" s="70"/>
      <c r="BB143" s="71"/>
      <c r="BC143" s="70" t="s">
        <v>84</v>
      </c>
      <c r="BD143" s="70"/>
      <c r="BE143" s="71"/>
      <c r="BF143" s="70" t="s">
        <v>84</v>
      </c>
      <c r="BG143" s="70"/>
      <c r="BH143" s="71"/>
      <c r="BI143" s="95"/>
      <c r="BJ143" s="91"/>
      <c r="BK143" s="95"/>
      <c r="BL143" s="91"/>
      <c r="BM143" s="64"/>
      <c r="BN143" s="67"/>
      <c r="BP143" s="50"/>
      <c r="BQ143" s="37"/>
      <c r="BR143" s="38"/>
      <c r="BS143" s="37"/>
      <c r="BT143" s="38"/>
      <c r="BU143" s="56"/>
      <c r="BV143" s="57"/>
      <c r="BW143" s="37"/>
      <c r="BX143" s="38"/>
      <c r="BY143" s="37"/>
      <c r="BZ143" s="38"/>
    </row>
    <row r="144" spans="2:78" x14ac:dyDescent="0.35">
      <c r="B144" s="98"/>
      <c r="C144" s="104"/>
      <c r="D144" s="95"/>
      <c r="E144" s="100"/>
      <c r="F144" s="79"/>
      <c r="G144" s="77">
        <f ca="1">RANDBETWEEN(100,1000)</f>
        <v>826</v>
      </c>
      <c r="H144" s="72"/>
      <c r="I144" s="73"/>
      <c r="J144" s="77">
        <f ca="1">RANDBETWEEN(100,1000)</f>
        <v>551</v>
      </c>
      <c r="K144" s="72"/>
      <c r="L144" s="73"/>
      <c r="M144" s="77">
        <f ca="1">RANDBETWEEN(100,1000)</f>
        <v>584</v>
      </c>
      <c r="N144" s="72"/>
      <c r="O144" s="73"/>
      <c r="P144" s="77">
        <f ca="1">RANDBETWEEN(100,1000)</f>
        <v>855</v>
      </c>
      <c r="Q144" s="72"/>
      <c r="R144" s="73"/>
      <c r="S144" s="77">
        <f ca="1">RANDBETWEEN(100,1000)</f>
        <v>333</v>
      </c>
      <c r="T144" s="72"/>
      <c r="U144" s="73"/>
      <c r="V144" s="77">
        <f ca="1">RANDBETWEEN(100,1000)</f>
        <v>939</v>
      </c>
      <c r="W144" s="72"/>
      <c r="X144" s="73"/>
      <c r="Y144" s="77">
        <f ca="1">RANDBETWEEN(100,1000)</f>
        <v>679</v>
      </c>
      <c r="Z144" s="72"/>
      <c r="AA144" s="73"/>
      <c r="AB144" s="95"/>
      <c r="AC144" s="91"/>
      <c r="AD144" s="95"/>
      <c r="AE144" s="91"/>
      <c r="AF144" s="64"/>
      <c r="AG144" s="67"/>
      <c r="AI144" s="98"/>
      <c r="AJ144" s="104"/>
      <c r="AK144" s="95"/>
      <c r="AL144" s="100"/>
      <c r="AM144" s="79"/>
      <c r="AN144" s="72">
        <f ca="1">RANDBETWEEN(100,1000)</f>
        <v>234</v>
      </c>
      <c r="AO144" s="72"/>
      <c r="AP144" s="73"/>
      <c r="AQ144" s="72">
        <f ca="1">RANDBETWEEN(100,1000)</f>
        <v>899</v>
      </c>
      <c r="AR144" s="72"/>
      <c r="AS144" s="73"/>
      <c r="AT144" s="72">
        <f ca="1">RANDBETWEEN(100,1000)</f>
        <v>538</v>
      </c>
      <c r="AU144" s="72"/>
      <c r="AV144" s="73"/>
      <c r="AW144" s="72">
        <f ca="1">RANDBETWEEN(100,1000)</f>
        <v>134</v>
      </c>
      <c r="AX144" s="72"/>
      <c r="AY144" s="73"/>
      <c r="AZ144" s="72">
        <f ca="1">RANDBETWEEN(100,1000)</f>
        <v>103</v>
      </c>
      <c r="BA144" s="72"/>
      <c r="BB144" s="73"/>
      <c r="BC144" s="72">
        <f ca="1">RANDBETWEEN(100,1000)</f>
        <v>470</v>
      </c>
      <c r="BD144" s="72"/>
      <c r="BE144" s="73"/>
      <c r="BF144" s="72">
        <f ca="1">RANDBETWEEN(100,1000)</f>
        <v>667</v>
      </c>
      <c r="BG144" s="72"/>
      <c r="BH144" s="73"/>
      <c r="BI144" s="95"/>
      <c r="BJ144" s="91"/>
      <c r="BK144" s="95"/>
      <c r="BL144" s="91"/>
      <c r="BM144" s="64"/>
      <c r="BN144" s="67"/>
      <c r="BP144" s="50"/>
      <c r="BQ144" s="37"/>
      <c r="BR144" s="38"/>
      <c r="BS144" s="37"/>
      <c r="BT144" s="38"/>
      <c r="BU144" s="56"/>
      <c r="BV144" s="57"/>
      <c r="BW144" s="37"/>
      <c r="BX144" s="38"/>
      <c r="BY144" s="37"/>
      <c r="BZ144" s="38"/>
    </row>
    <row r="145" spans="2:78" x14ac:dyDescent="0.35">
      <c r="B145" s="98"/>
      <c r="C145" s="104"/>
      <c r="D145" s="95"/>
      <c r="E145" s="100"/>
      <c r="F145" s="79"/>
      <c r="G145" s="77"/>
      <c r="H145" s="72"/>
      <c r="I145" s="73"/>
      <c r="J145" s="77"/>
      <c r="K145" s="72"/>
      <c r="L145" s="73"/>
      <c r="M145" s="77"/>
      <c r="N145" s="72"/>
      <c r="O145" s="73"/>
      <c r="P145" s="77"/>
      <c r="Q145" s="72"/>
      <c r="R145" s="73"/>
      <c r="S145" s="77"/>
      <c r="T145" s="72"/>
      <c r="U145" s="73"/>
      <c r="V145" s="77"/>
      <c r="W145" s="72"/>
      <c r="X145" s="73"/>
      <c r="Y145" s="77"/>
      <c r="Z145" s="72"/>
      <c r="AA145" s="73"/>
      <c r="AB145" s="95"/>
      <c r="AC145" s="91"/>
      <c r="AD145" s="95"/>
      <c r="AE145" s="91"/>
      <c r="AF145" s="64"/>
      <c r="AG145" s="67"/>
      <c r="AI145" s="98"/>
      <c r="AJ145" s="104"/>
      <c r="AK145" s="95"/>
      <c r="AL145" s="100"/>
      <c r="AM145" s="79"/>
      <c r="AN145" s="72"/>
      <c r="AO145" s="72"/>
      <c r="AP145" s="73"/>
      <c r="AQ145" s="72"/>
      <c r="AR145" s="72"/>
      <c r="AS145" s="73"/>
      <c r="AT145" s="72"/>
      <c r="AU145" s="72"/>
      <c r="AV145" s="73"/>
      <c r="AW145" s="72"/>
      <c r="AX145" s="72"/>
      <c r="AY145" s="73"/>
      <c r="AZ145" s="72"/>
      <c r="BA145" s="72"/>
      <c r="BB145" s="73"/>
      <c r="BC145" s="72"/>
      <c r="BD145" s="72"/>
      <c r="BE145" s="73"/>
      <c r="BF145" s="72"/>
      <c r="BG145" s="72"/>
      <c r="BH145" s="73"/>
      <c r="BI145" s="95"/>
      <c r="BJ145" s="91"/>
      <c r="BK145" s="95"/>
      <c r="BL145" s="91"/>
      <c r="BM145" s="64"/>
      <c r="BN145" s="67"/>
      <c r="BP145" s="50"/>
      <c r="BQ145" s="37"/>
      <c r="BR145" s="38"/>
      <c r="BS145" s="37"/>
      <c r="BT145" s="38"/>
      <c r="BU145" s="56"/>
      <c r="BV145" s="57"/>
      <c r="BW145" s="37"/>
      <c r="BX145" s="38"/>
      <c r="BY145" s="37"/>
      <c r="BZ145" s="38"/>
    </row>
    <row r="146" spans="2:78" ht="15" thickBot="1" x14ac:dyDescent="0.4">
      <c r="B146" s="98"/>
      <c r="C146" s="104"/>
      <c r="D146" s="95"/>
      <c r="E146" s="100"/>
      <c r="F146" s="79"/>
      <c r="G146" s="78" t="s">
        <v>57</v>
      </c>
      <c r="H146" s="74"/>
      <c r="I146" s="75"/>
      <c r="J146" s="78" t="s">
        <v>57</v>
      </c>
      <c r="K146" s="74"/>
      <c r="L146" s="75"/>
      <c r="M146" s="78" t="s">
        <v>57</v>
      </c>
      <c r="N146" s="74"/>
      <c r="O146" s="75"/>
      <c r="P146" s="78" t="s">
        <v>57</v>
      </c>
      <c r="Q146" s="74"/>
      <c r="R146" s="75"/>
      <c r="S146" s="78" t="s">
        <v>57</v>
      </c>
      <c r="T146" s="74"/>
      <c r="U146" s="75"/>
      <c r="V146" s="78" t="s">
        <v>57</v>
      </c>
      <c r="W146" s="74"/>
      <c r="X146" s="75"/>
      <c r="Y146" s="78" t="s">
        <v>57</v>
      </c>
      <c r="Z146" s="74"/>
      <c r="AA146" s="75"/>
      <c r="AB146" s="95"/>
      <c r="AC146" s="91"/>
      <c r="AD146" s="95"/>
      <c r="AE146" s="91"/>
      <c r="AF146" s="64"/>
      <c r="AG146" s="67"/>
      <c r="AI146" s="98"/>
      <c r="AJ146" s="104"/>
      <c r="AK146" s="95"/>
      <c r="AL146" s="100"/>
      <c r="AM146" s="79"/>
      <c r="AN146" s="74" t="s">
        <v>57</v>
      </c>
      <c r="AO146" s="74"/>
      <c r="AP146" s="75"/>
      <c r="AQ146" s="74" t="s">
        <v>57</v>
      </c>
      <c r="AR146" s="74"/>
      <c r="AS146" s="75"/>
      <c r="AT146" s="74" t="s">
        <v>57</v>
      </c>
      <c r="AU146" s="74"/>
      <c r="AV146" s="75"/>
      <c r="AW146" s="74" t="s">
        <v>57</v>
      </c>
      <c r="AX146" s="74"/>
      <c r="AY146" s="75"/>
      <c r="AZ146" s="74" t="s">
        <v>57</v>
      </c>
      <c r="BA146" s="74"/>
      <c r="BB146" s="75"/>
      <c r="BC146" s="74" t="s">
        <v>57</v>
      </c>
      <c r="BD146" s="74"/>
      <c r="BE146" s="75"/>
      <c r="BF146" s="74" t="s">
        <v>57</v>
      </c>
      <c r="BG146" s="74"/>
      <c r="BH146" s="75"/>
      <c r="BI146" s="95"/>
      <c r="BJ146" s="91"/>
      <c r="BK146" s="95"/>
      <c r="BL146" s="91"/>
      <c r="BM146" s="64"/>
      <c r="BN146" s="67"/>
      <c r="BP146" s="50"/>
      <c r="BQ146" s="37"/>
      <c r="BR146" s="38"/>
      <c r="BS146" s="37"/>
      <c r="BT146" s="38"/>
      <c r="BU146" s="56"/>
      <c r="BV146" s="57"/>
      <c r="BW146" s="37"/>
      <c r="BX146" s="38"/>
      <c r="BY146" s="37"/>
      <c r="BZ146" s="38"/>
    </row>
    <row r="147" spans="2:78" x14ac:dyDescent="0.35">
      <c r="B147" s="98"/>
      <c r="C147" s="104"/>
      <c r="D147" s="95"/>
      <c r="E147" s="100"/>
      <c r="F147" s="79"/>
      <c r="G147" s="41">
        <f ca="1">G144*$F$136</f>
        <v>107.38000000000001</v>
      </c>
      <c r="H147" s="42"/>
      <c r="I147" s="47"/>
      <c r="J147" s="41">
        <f ca="1">J144*$F$136</f>
        <v>71.63</v>
      </c>
      <c r="K147" s="42"/>
      <c r="L147" s="47"/>
      <c r="M147" s="41">
        <f ca="1">M144*$F$136</f>
        <v>75.92</v>
      </c>
      <c r="N147" s="42"/>
      <c r="O147" s="47"/>
      <c r="P147" s="41">
        <f ca="1">P144*$F$136</f>
        <v>111.15</v>
      </c>
      <c r="Q147" s="42"/>
      <c r="R147" s="47"/>
      <c r="S147" s="41">
        <f ca="1">S144*$F$136</f>
        <v>43.29</v>
      </c>
      <c r="T147" s="42"/>
      <c r="U147" s="47"/>
      <c r="V147" s="41">
        <f ca="1">V144*$F$136</f>
        <v>122.07000000000001</v>
      </c>
      <c r="W147" s="42"/>
      <c r="X147" s="47"/>
      <c r="Y147" s="41">
        <f ca="1">Y144*$F$136</f>
        <v>88.27</v>
      </c>
      <c r="Z147" s="42"/>
      <c r="AA147" s="47"/>
      <c r="AB147" s="95"/>
      <c r="AC147" s="91"/>
      <c r="AD147" s="95"/>
      <c r="AE147" s="91"/>
      <c r="AF147" s="64"/>
      <c r="AG147" s="67"/>
      <c r="AI147" s="98"/>
      <c r="AJ147" s="104"/>
      <c r="AK147" s="95"/>
      <c r="AL147" s="100"/>
      <c r="AM147" s="79"/>
      <c r="AN147" s="93">
        <f ca="1">AN144*$AM$136</f>
        <v>30.42</v>
      </c>
      <c r="AO147" s="42"/>
      <c r="AP147" s="47"/>
      <c r="AQ147" s="93">
        <f ca="1">AQ144*$AM$136</f>
        <v>116.87</v>
      </c>
      <c r="AR147" s="42"/>
      <c r="AS147" s="47"/>
      <c r="AT147" s="93">
        <f ca="1">AT144*$AM$136</f>
        <v>69.94</v>
      </c>
      <c r="AU147" s="42"/>
      <c r="AV147" s="47"/>
      <c r="AW147" s="93">
        <f ca="1">AW144*$AM$136</f>
        <v>17.420000000000002</v>
      </c>
      <c r="AX147" s="42"/>
      <c r="AY147" s="47"/>
      <c r="AZ147" s="93">
        <f ca="1">AZ144*$AM$136</f>
        <v>13.39</v>
      </c>
      <c r="BA147" s="42"/>
      <c r="BB147" s="47"/>
      <c r="BC147" s="93">
        <f ca="1">BC144*$AM$136</f>
        <v>61.1</v>
      </c>
      <c r="BD147" s="42"/>
      <c r="BE147" s="47"/>
      <c r="BF147" s="93">
        <f ca="1">BF144*$AM$136</f>
        <v>86.710000000000008</v>
      </c>
      <c r="BG147" s="42"/>
      <c r="BH147" s="47"/>
      <c r="BI147" s="95"/>
      <c r="BJ147" s="91"/>
      <c r="BK147" s="95"/>
      <c r="BL147" s="91"/>
      <c r="BM147" s="64"/>
      <c r="BN147" s="67"/>
      <c r="BP147" s="50"/>
      <c r="BQ147" s="37"/>
      <c r="BR147" s="38"/>
      <c r="BS147" s="37"/>
      <c r="BT147" s="38"/>
      <c r="BU147" s="56"/>
      <c r="BV147" s="57"/>
      <c r="BW147" s="37"/>
      <c r="BX147" s="38"/>
      <c r="BY147" s="37"/>
      <c r="BZ147" s="38"/>
    </row>
    <row r="148" spans="2:78" ht="15" thickBot="1" x14ac:dyDescent="0.4">
      <c r="B148" s="106"/>
      <c r="C148" s="81"/>
      <c r="D148" s="86"/>
      <c r="E148" s="105"/>
      <c r="F148" s="82"/>
      <c r="G148" s="60"/>
      <c r="H148" s="61"/>
      <c r="I148" s="62"/>
      <c r="J148" s="60"/>
      <c r="K148" s="61"/>
      <c r="L148" s="62"/>
      <c r="M148" s="60"/>
      <c r="N148" s="61"/>
      <c r="O148" s="62"/>
      <c r="P148" s="60"/>
      <c r="Q148" s="61"/>
      <c r="R148" s="62"/>
      <c r="S148" s="60"/>
      <c r="T148" s="61"/>
      <c r="U148" s="62"/>
      <c r="V148" s="60"/>
      <c r="W148" s="61"/>
      <c r="X148" s="62"/>
      <c r="Y148" s="60"/>
      <c r="Z148" s="61"/>
      <c r="AA148" s="62"/>
      <c r="AB148" s="86"/>
      <c r="AC148" s="88"/>
      <c r="AD148" s="86"/>
      <c r="AE148" s="88"/>
      <c r="AF148" s="65"/>
      <c r="AG148" s="68"/>
      <c r="AI148" s="106"/>
      <c r="AJ148" s="81"/>
      <c r="AK148" s="86"/>
      <c r="AL148" s="105"/>
      <c r="AM148" s="79"/>
      <c r="AN148" s="61"/>
      <c r="AO148" s="61"/>
      <c r="AP148" s="62"/>
      <c r="AQ148" s="61"/>
      <c r="AR148" s="61"/>
      <c r="AS148" s="62"/>
      <c r="AT148" s="61"/>
      <c r="AU148" s="61"/>
      <c r="AV148" s="62"/>
      <c r="AW148" s="61"/>
      <c r="AX148" s="61"/>
      <c r="AY148" s="62"/>
      <c r="AZ148" s="61"/>
      <c r="BA148" s="61"/>
      <c r="BB148" s="62"/>
      <c r="BC148" s="61"/>
      <c r="BD148" s="61"/>
      <c r="BE148" s="62"/>
      <c r="BF148" s="61"/>
      <c r="BG148" s="61"/>
      <c r="BH148" s="62"/>
      <c r="BI148" s="86"/>
      <c r="BJ148" s="88"/>
      <c r="BK148" s="86"/>
      <c r="BL148" s="88"/>
      <c r="BM148" s="65"/>
      <c r="BN148" s="68"/>
      <c r="BP148" s="51"/>
      <c r="BQ148" s="39"/>
      <c r="BR148" s="40"/>
      <c r="BS148" s="39"/>
      <c r="BT148" s="40"/>
      <c r="BU148" s="58"/>
      <c r="BV148" s="59"/>
      <c r="BW148" s="39"/>
      <c r="BX148" s="40"/>
      <c r="BY148" s="39"/>
      <c r="BZ148" s="40"/>
    </row>
    <row r="149" spans="2:78" x14ac:dyDescent="0.35">
      <c r="B149" s="102" t="s">
        <v>67</v>
      </c>
      <c r="C149" s="80"/>
      <c r="D149" s="80" t="s">
        <v>68</v>
      </c>
      <c r="E149" s="80" t="s">
        <v>69</v>
      </c>
      <c r="F149" s="80" t="s">
        <v>83</v>
      </c>
      <c r="G149" s="92" t="s">
        <v>70</v>
      </c>
      <c r="H149" s="84"/>
      <c r="I149" s="85"/>
      <c r="J149" s="92" t="s">
        <v>72</v>
      </c>
      <c r="K149" s="84"/>
      <c r="L149" s="85"/>
      <c r="M149" s="92" t="s">
        <v>73</v>
      </c>
      <c r="N149" s="84"/>
      <c r="O149" s="85"/>
      <c r="P149" s="92" t="s">
        <v>77</v>
      </c>
      <c r="Q149" s="84"/>
      <c r="R149" s="85"/>
      <c r="S149" s="92" t="s">
        <v>74</v>
      </c>
      <c r="T149" s="84"/>
      <c r="U149" s="85"/>
      <c r="V149" s="92" t="s">
        <v>75</v>
      </c>
      <c r="W149" s="84"/>
      <c r="X149" s="85"/>
      <c r="Y149" s="92" t="s">
        <v>76</v>
      </c>
      <c r="Z149" s="84"/>
      <c r="AA149" s="85"/>
      <c r="AB149" s="95" t="s">
        <v>78</v>
      </c>
      <c r="AC149" s="101"/>
      <c r="AD149" s="92" t="s">
        <v>79</v>
      </c>
      <c r="AE149" s="85"/>
      <c r="AF149" s="69" t="s">
        <v>85</v>
      </c>
      <c r="AG149" s="69" t="s">
        <v>86</v>
      </c>
      <c r="AI149" s="102" t="s">
        <v>67</v>
      </c>
      <c r="AJ149" s="80"/>
      <c r="AK149" s="80" t="s">
        <v>68</v>
      </c>
      <c r="AL149" s="80" t="s">
        <v>69</v>
      </c>
      <c r="AM149" s="80" t="s">
        <v>57</v>
      </c>
      <c r="AN149" s="84" t="s">
        <v>70</v>
      </c>
      <c r="AO149" s="84"/>
      <c r="AP149" s="85"/>
      <c r="AQ149" s="92" t="s">
        <v>72</v>
      </c>
      <c r="AR149" s="84"/>
      <c r="AS149" s="85"/>
      <c r="AT149" s="92" t="s">
        <v>73</v>
      </c>
      <c r="AU149" s="84"/>
      <c r="AV149" s="85"/>
      <c r="AW149" s="92" t="s">
        <v>77</v>
      </c>
      <c r="AX149" s="84"/>
      <c r="AY149" s="85"/>
      <c r="AZ149" s="92" t="s">
        <v>74</v>
      </c>
      <c r="BA149" s="84"/>
      <c r="BB149" s="85"/>
      <c r="BC149" s="92" t="s">
        <v>75</v>
      </c>
      <c r="BD149" s="84"/>
      <c r="BE149" s="85"/>
      <c r="BF149" s="92" t="s">
        <v>76</v>
      </c>
      <c r="BG149" s="84"/>
      <c r="BH149" s="85"/>
      <c r="BI149" s="95" t="s">
        <v>78</v>
      </c>
      <c r="BJ149" s="101"/>
      <c r="BK149" s="92" t="s">
        <v>79</v>
      </c>
      <c r="BL149" s="85"/>
      <c r="BM149" s="69" t="s">
        <v>85</v>
      </c>
      <c r="BN149" s="69" t="s">
        <v>86</v>
      </c>
      <c r="BQ149" s="41" t="s">
        <v>88</v>
      </c>
      <c r="BR149" s="42"/>
      <c r="BS149" s="42" t="s">
        <v>89</v>
      </c>
      <c r="BT149" s="42"/>
      <c r="BU149" s="42" t="s">
        <v>90</v>
      </c>
      <c r="BV149" s="42"/>
      <c r="BW149" s="45" t="s">
        <v>92</v>
      </c>
      <c r="BX149" s="45"/>
      <c r="BY149" s="42" t="s">
        <v>91</v>
      </c>
      <c r="BZ149" s="47"/>
    </row>
    <row r="150" spans="2:78" ht="15" thickBot="1" x14ac:dyDescent="0.4">
      <c r="B150" s="103"/>
      <c r="C150" s="104"/>
      <c r="D150" s="81"/>
      <c r="E150" s="81"/>
      <c r="F150" s="81"/>
      <c r="G150" s="86"/>
      <c r="H150" s="87"/>
      <c r="I150" s="88"/>
      <c r="J150" s="86"/>
      <c r="K150" s="87"/>
      <c r="L150" s="88"/>
      <c r="M150" s="86"/>
      <c r="N150" s="87"/>
      <c r="O150" s="88"/>
      <c r="P150" s="86"/>
      <c r="Q150" s="87"/>
      <c r="R150" s="88"/>
      <c r="S150" s="86"/>
      <c r="T150" s="87"/>
      <c r="U150" s="88"/>
      <c r="V150" s="86"/>
      <c r="W150" s="87"/>
      <c r="X150" s="88"/>
      <c r="Y150" s="86"/>
      <c r="Z150" s="87"/>
      <c r="AA150" s="88"/>
      <c r="AB150" s="86"/>
      <c r="AC150" s="87"/>
      <c r="AD150" s="86"/>
      <c r="AE150" s="88"/>
      <c r="AF150" s="68"/>
      <c r="AG150" s="67"/>
      <c r="AI150" s="103"/>
      <c r="AJ150" s="104"/>
      <c r="AK150" s="81"/>
      <c r="AL150" s="81"/>
      <c r="AM150" s="81"/>
      <c r="AN150" s="87"/>
      <c r="AO150" s="87"/>
      <c r="AP150" s="88"/>
      <c r="AQ150" s="86"/>
      <c r="AR150" s="87"/>
      <c r="AS150" s="88"/>
      <c r="AT150" s="86"/>
      <c r="AU150" s="87"/>
      <c r="AV150" s="88"/>
      <c r="AW150" s="86"/>
      <c r="AX150" s="87"/>
      <c r="AY150" s="88"/>
      <c r="AZ150" s="86"/>
      <c r="BA150" s="87"/>
      <c r="BB150" s="88"/>
      <c r="BC150" s="86"/>
      <c r="BD150" s="87"/>
      <c r="BE150" s="88"/>
      <c r="BF150" s="86"/>
      <c r="BG150" s="87"/>
      <c r="BH150" s="88"/>
      <c r="BI150" s="86"/>
      <c r="BJ150" s="87"/>
      <c r="BK150" s="86"/>
      <c r="BL150" s="88"/>
      <c r="BM150" s="68"/>
      <c r="BN150" s="67"/>
      <c r="BQ150" s="43"/>
      <c r="BR150" s="44"/>
      <c r="BS150" s="44"/>
      <c r="BT150" s="44"/>
      <c r="BU150" s="44"/>
      <c r="BV150" s="44"/>
      <c r="BW150" s="46"/>
      <c r="BX150" s="46"/>
      <c r="BY150" s="44"/>
      <c r="BZ150" s="48"/>
    </row>
    <row r="151" spans="2:78" ht="15" thickBot="1" x14ac:dyDescent="0.4">
      <c r="B151" s="4"/>
      <c r="C151" s="104"/>
      <c r="E151" s="5"/>
      <c r="F151" s="5"/>
      <c r="G151" s="17"/>
      <c r="H151" s="18"/>
      <c r="I151" s="19"/>
      <c r="J151" s="17"/>
      <c r="K151" s="18"/>
      <c r="L151" s="19"/>
      <c r="M151" s="17"/>
      <c r="N151" s="18"/>
      <c r="O151" s="19"/>
      <c r="P151" s="17"/>
      <c r="Q151" s="18"/>
      <c r="R151" s="19"/>
      <c r="S151" s="17"/>
      <c r="T151" s="18"/>
      <c r="U151" s="19"/>
      <c r="V151" s="17"/>
      <c r="W151" s="18"/>
      <c r="X151" s="19"/>
      <c r="Y151" s="17"/>
      <c r="Z151" s="18"/>
      <c r="AA151" s="19"/>
      <c r="AB151" s="96">
        <f>G154+J154+M154+P154+S154+V154+Y154+Y157+V157+S157+P157+M157+J157+G157</f>
        <v>49</v>
      </c>
      <c r="AC151" s="85"/>
      <c r="AD151" s="94">
        <f ca="1">AB151*E152</f>
        <v>931</v>
      </c>
      <c r="AE151" s="85"/>
      <c r="AF151" s="63">
        <f ca="1">Y163+V163+S163+P163+M163+J163+G163</f>
        <v>90.09</v>
      </c>
      <c r="AG151" s="66">
        <f ca="1">AD151+AF151</f>
        <v>1021.09</v>
      </c>
      <c r="AI151" s="4"/>
      <c r="AJ151" s="104"/>
      <c r="AL151" s="5"/>
      <c r="AM151" s="29"/>
      <c r="AN151" s="18"/>
      <c r="AO151" s="18"/>
      <c r="AP151" s="19"/>
      <c r="AQ151" s="17"/>
      <c r="AR151" s="18"/>
      <c r="AS151" s="19"/>
      <c r="AT151" s="17"/>
      <c r="AU151" s="18"/>
      <c r="AV151" s="19"/>
      <c r="AW151" s="17"/>
      <c r="AX151" s="18"/>
      <c r="AY151" s="19"/>
      <c r="AZ151" s="17"/>
      <c r="BA151" s="18"/>
      <c r="BB151" s="19"/>
      <c r="BC151" s="17"/>
      <c r="BD151" s="18"/>
      <c r="BE151" s="19"/>
      <c r="BF151" s="17"/>
      <c r="BG151" s="18"/>
      <c r="BH151" s="19"/>
      <c r="BI151" s="96">
        <f>AN154+AQ154+AT154+AW154+AZ154+BC154+BF154+BF157+BC157+AZ157+AW157+AT157+AQ157+AN157</f>
        <v>49</v>
      </c>
      <c r="BJ151" s="85"/>
      <c r="BK151" s="94">
        <f ca="1">BI151*AL152</f>
        <v>931</v>
      </c>
      <c r="BL151" s="85"/>
      <c r="BM151" s="63">
        <f ca="1">BF163+BC163+AZ163+AW163+AT163+AQ163+AN163</f>
        <v>474.37</v>
      </c>
      <c r="BN151" s="66">
        <f ca="1">BK151+BM151</f>
        <v>1405.37</v>
      </c>
      <c r="BP151" s="49">
        <f>B152</f>
        <v>10</v>
      </c>
      <c r="BQ151" s="52">
        <f>BI151+AB151</f>
        <v>98</v>
      </c>
      <c r="BR151" s="36"/>
      <c r="BS151" s="53">
        <f ca="1">BK151+AD151</f>
        <v>1862</v>
      </c>
      <c r="BT151" s="36"/>
      <c r="BU151" s="54">
        <f ca="1">BM151+AF151</f>
        <v>564.46</v>
      </c>
      <c r="BV151" s="55"/>
      <c r="BW151" s="53">
        <f ca="1">BN151+AG151</f>
        <v>2426.46</v>
      </c>
      <c r="BX151" s="36"/>
      <c r="BY151" s="35">
        <f ca="1">SUM(AN160:BH161)+SUM(G160:AA161)</f>
        <v>8152</v>
      </c>
      <c r="BZ151" s="36"/>
    </row>
    <row r="152" spans="2:78" ht="15" thickBot="1" x14ac:dyDescent="0.4">
      <c r="B152" s="97">
        <v>10</v>
      </c>
      <c r="C152" s="104"/>
      <c r="D152" s="92" t="str">
        <f>_xlfn.XLOOKUP(B152,Sheet2!$A$2:$A$11,Sheet2!$B$2:$B$11)</f>
        <v>Mellisa Jason</v>
      </c>
      <c r="E152" s="99">
        <f ca="1">_xlfn.XLOOKUP(B152,Sheet2!$A$2:$A$11,Sheet2!$F$2:$F$11)</f>
        <v>19</v>
      </c>
      <c r="F152" s="79">
        <f ca="1">_xlfn.XLOOKUP(B152,Sheet2!$A$2:$A$11,Sheet2!$G$2:$G$11)</f>
        <v>0.13</v>
      </c>
      <c r="G152" s="20"/>
      <c r="H152" s="14"/>
      <c r="I152" s="21"/>
      <c r="J152" s="20"/>
      <c r="K152" s="14"/>
      <c r="L152" s="21"/>
      <c r="M152" s="20"/>
      <c r="N152" s="14"/>
      <c r="O152" s="21"/>
      <c r="P152" s="20"/>
      <c r="Q152" s="14"/>
      <c r="R152" s="21"/>
      <c r="S152" s="20"/>
      <c r="T152" s="14"/>
      <c r="U152" s="21"/>
      <c r="V152" s="20"/>
      <c r="W152" s="14"/>
      <c r="X152" s="21"/>
      <c r="Y152" s="20"/>
      <c r="Z152" s="14"/>
      <c r="AA152" s="21"/>
      <c r="AB152" s="95"/>
      <c r="AC152" s="91"/>
      <c r="AD152" s="95"/>
      <c r="AE152" s="91"/>
      <c r="AF152" s="64"/>
      <c r="AG152" s="67"/>
      <c r="AI152" s="97">
        <f>B152</f>
        <v>10</v>
      </c>
      <c r="AJ152" s="104"/>
      <c r="AK152" s="92" t="str">
        <f>_xlfn.XLOOKUP(AI152,Sheet2!$A$2:$A$11,Sheet2!$B$2:$B$11)</f>
        <v>Mellisa Jason</v>
      </c>
      <c r="AL152" s="99">
        <f ca="1">_xlfn.XLOOKUP(AI152,Sheet2!$A$2:$A$11,Sheet2!$F$2:$F$11)</f>
        <v>19</v>
      </c>
      <c r="AM152" s="79">
        <f ca="1">_xlfn.XLOOKUP(B152,Sheet2!$A$2:$A$11,Sheet2!$G$2:$G$11)</f>
        <v>0.13</v>
      </c>
      <c r="AN152" s="14"/>
      <c r="AO152" s="14"/>
      <c r="AP152" s="21"/>
      <c r="AQ152" s="20"/>
      <c r="AR152" s="14"/>
      <c r="AS152" s="21"/>
      <c r="AT152" s="20"/>
      <c r="AU152" s="14"/>
      <c r="AV152" s="21"/>
      <c r="AW152" s="20"/>
      <c r="AX152" s="14"/>
      <c r="AY152" s="21"/>
      <c r="AZ152" s="20"/>
      <c r="BA152" s="14"/>
      <c r="BB152" s="21"/>
      <c r="BC152" s="20"/>
      <c r="BD152" s="14"/>
      <c r="BE152" s="21"/>
      <c r="BF152" s="20"/>
      <c r="BG152" s="14"/>
      <c r="BH152" s="21"/>
      <c r="BI152" s="95"/>
      <c r="BJ152" s="91"/>
      <c r="BK152" s="95"/>
      <c r="BL152" s="91"/>
      <c r="BM152" s="64"/>
      <c r="BN152" s="67"/>
      <c r="BP152" s="50"/>
      <c r="BQ152" s="37"/>
      <c r="BR152" s="38"/>
      <c r="BS152" s="37"/>
      <c r="BT152" s="38"/>
      <c r="BU152" s="56"/>
      <c r="BV152" s="57"/>
      <c r="BW152" s="37"/>
      <c r="BX152" s="38"/>
      <c r="BY152" s="37"/>
      <c r="BZ152" s="38"/>
    </row>
    <row r="153" spans="2:78" ht="15" thickBot="1" x14ac:dyDescent="0.4">
      <c r="B153" s="98"/>
      <c r="C153" s="104"/>
      <c r="D153" s="95"/>
      <c r="E153" s="100"/>
      <c r="F153" s="79"/>
      <c r="G153" s="12">
        <v>0.33333333333333331</v>
      </c>
      <c r="H153" s="15" t="s">
        <v>71</v>
      </c>
      <c r="I153" s="13">
        <v>0.5</v>
      </c>
      <c r="J153" s="12">
        <v>0.33333333333333331</v>
      </c>
      <c r="K153" s="15" t="s">
        <v>71</v>
      </c>
      <c r="L153" s="13">
        <v>0.5</v>
      </c>
      <c r="M153" s="12">
        <v>0.33333333333333331</v>
      </c>
      <c r="N153" s="15" t="s">
        <v>71</v>
      </c>
      <c r="O153" s="13">
        <v>0.5</v>
      </c>
      <c r="P153" s="12">
        <v>0.33333333333333331</v>
      </c>
      <c r="Q153" s="15" t="s">
        <v>71</v>
      </c>
      <c r="R153" s="13">
        <v>0.5</v>
      </c>
      <c r="S153" s="12">
        <v>0.33333333333333331</v>
      </c>
      <c r="T153" s="15" t="s">
        <v>71</v>
      </c>
      <c r="U153" s="13">
        <v>0.5</v>
      </c>
      <c r="V153" s="12">
        <v>0.33333333333333331</v>
      </c>
      <c r="W153" s="15" t="s">
        <v>71</v>
      </c>
      <c r="X153" s="13">
        <v>0.5</v>
      </c>
      <c r="Y153" s="12">
        <v>0.33333333333333331</v>
      </c>
      <c r="Z153" s="15" t="s">
        <v>71</v>
      </c>
      <c r="AA153" s="13">
        <v>0.5</v>
      </c>
      <c r="AB153" s="95"/>
      <c r="AC153" s="91"/>
      <c r="AD153" s="95"/>
      <c r="AE153" s="91"/>
      <c r="AF153" s="64"/>
      <c r="AG153" s="67"/>
      <c r="AI153" s="98"/>
      <c r="AJ153" s="104"/>
      <c r="AK153" s="95"/>
      <c r="AL153" s="100"/>
      <c r="AM153" s="79"/>
      <c r="AN153" s="27">
        <v>0.33333333333333331</v>
      </c>
      <c r="AO153" s="15" t="s">
        <v>71</v>
      </c>
      <c r="AP153" s="13">
        <v>0.5</v>
      </c>
      <c r="AQ153" s="12">
        <v>0.33333333333333331</v>
      </c>
      <c r="AR153" s="15" t="s">
        <v>71</v>
      </c>
      <c r="AS153" s="13">
        <v>0.5</v>
      </c>
      <c r="AT153" s="12">
        <v>0.33333333333333331</v>
      </c>
      <c r="AU153" s="15" t="s">
        <v>71</v>
      </c>
      <c r="AV153" s="13">
        <v>0.5</v>
      </c>
      <c r="AW153" s="12">
        <v>0.33333333333333331</v>
      </c>
      <c r="AX153" s="15" t="s">
        <v>71</v>
      </c>
      <c r="AY153" s="13">
        <v>0.5</v>
      </c>
      <c r="AZ153" s="12">
        <v>0.33333333333333331</v>
      </c>
      <c r="BA153" s="15" t="s">
        <v>71</v>
      </c>
      <c r="BB153" s="13">
        <v>0.5</v>
      </c>
      <c r="BC153" s="12">
        <v>0.33333333333333331</v>
      </c>
      <c r="BD153" s="15" t="s">
        <v>71</v>
      </c>
      <c r="BE153" s="13">
        <v>0.5</v>
      </c>
      <c r="BF153" s="12">
        <v>0.33333333333333331</v>
      </c>
      <c r="BG153" s="15" t="s">
        <v>71</v>
      </c>
      <c r="BH153" s="13">
        <v>0.5</v>
      </c>
      <c r="BI153" s="95"/>
      <c r="BJ153" s="91"/>
      <c r="BK153" s="95"/>
      <c r="BL153" s="91"/>
      <c r="BM153" s="64"/>
      <c r="BN153" s="67"/>
      <c r="BP153" s="50"/>
      <c r="BQ153" s="37"/>
      <c r="BR153" s="38"/>
      <c r="BS153" s="37"/>
      <c r="BT153" s="38"/>
      <c r="BU153" s="56"/>
      <c r="BV153" s="57"/>
      <c r="BW153" s="37"/>
      <c r="BX153" s="38"/>
      <c r="BY153" s="37"/>
      <c r="BZ153" s="38"/>
    </row>
    <row r="154" spans="2:78" x14ac:dyDescent="0.35">
      <c r="B154" s="98"/>
      <c r="C154" s="104"/>
      <c r="D154" s="95"/>
      <c r="E154" s="100"/>
      <c r="F154" s="79"/>
      <c r="G154" s="76">
        <f>(I153-G153)*24</f>
        <v>4</v>
      </c>
      <c r="H154" s="70"/>
      <c r="I154" s="71"/>
      <c r="J154" s="76">
        <f t="shared" ref="J154" si="219">(L153-J153)*24</f>
        <v>4</v>
      </c>
      <c r="K154" s="70"/>
      <c r="L154" s="71"/>
      <c r="M154" s="76">
        <f>(O153-M153)*24</f>
        <v>4</v>
      </c>
      <c r="N154" s="70"/>
      <c r="O154" s="71"/>
      <c r="P154" s="76">
        <f t="shared" ref="P154" si="220">(R153-P153)*24</f>
        <v>4</v>
      </c>
      <c r="Q154" s="70"/>
      <c r="R154" s="71"/>
      <c r="S154" s="76">
        <f t="shared" ref="S154" si="221">(U153-S153)*24</f>
        <v>4</v>
      </c>
      <c r="T154" s="70"/>
      <c r="U154" s="71"/>
      <c r="V154" s="76">
        <f t="shared" ref="V154" si="222">(X153-V153)*24</f>
        <v>4</v>
      </c>
      <c r="W154" s="70"/>
      <c r="X154" s="71"/>
      <c r="Y154" s="76">
        <f t="shared" ref="Y154" si="223">(AA153-Y153)*24</f>
        <v>4</v>
      </c>
      <c r="Z154" s="70"/>
      <c r="AA154" s="71"/>
      <c r="AB154" s="95"/>
      <c r="AC154" s="91"/>
      <c r="AD154" s="95"/>
      <c r="AE154" s="91"/>
      <c r="AF154" s="64"/>
      <c r="AG154" s="67"/>
      <c r="AI154" s="98"/>
      <c r="AJ154" s="104"/>
      <c r="AK154" s="95"/>
      <c r="AL154" s="100"/>
      <c r="AM154" s="79"/>
      <c r="AN154" s="70">
        <f>(AP153-AN153)*24</f>
        <v>4</v>
      </c>
      <c r="AO154" s="70"/>
      <c r="AP154" s="71"/>
      <c r="AQ154" s="76">
        <f t="shared" ref="AQ154" si="224">(AS153-AQ153)*24</f>
        <v>4</v>
      </c>
      <c r="AR154" s="70"/>
      <c r="AS154" s="71"/>
      <c r="AT154" s="76">
        <f>(AV153-AT153)*24</f>
        <v>4</v>
      </c>
      <c r="AU154" s="70"/>
      <c r="AV154" s="71"/>
      <c r="AW154" s="76">
        <f t="shared" ref="AW154" si="225">(AY153-AW153)*24</f>
        <v>4</v>
      </c>
      <c r="AX154" s="70"/>
      <c r="AY154" s="71"/>
      <c r="AZ154" s="76">
        <f t="shared" ref="AZ154" si="226">(BB153-AZ153)*24</f>
        <v>4</v>
      </c>
      <c r="BA154" s="70"/>
      <c r="BB154" s="71"/>
      <c r="BC154" s="76">
        <f t="shared" ref="BC154" si="227">(BE153-BC153)*24</f>
        <v>4</v>
      </c>
      <c r="BD154" s="70"/>
      <c r="BE154" s="71"/>
      <c r="BF154" s="76">
        <f t="shared" ref="BF154" si="228">(BH153-BF153)*24</f>
        <v>4</v>
      </c>
      <c r="BG154" s="70"/>
      <c r="BH154" s="71"/>
      <c r="BI154" s="95"/>
      <c r="BJ154" s="91"/>
      <c r="BK154" s="95"/>
      <c r="BL154" s="91"/>
      <c r="BM154" s="64"/>
      <c r="BN154" s="67"/>
      <c r="BP154" s="50"/>
      <c r="BQ154" s="37"/>
      <c r="BR154" s="38"/>
      <c r="BS154" s="37"/>
      <c r="BT154" s="38"/>
      <c r="BU154" s="56"/>
      <c r="BV154" s="57"/>
      <c r="BW154" s="37"/>
      <c r="BX154" s="38"/>
      <c r="BY154" s="37"/>
      <c r="BZ154" s="38"/>
    </row>
    <row r="155" spans="2:78" ht="15" thickBot="1" x14ac:dyDescent="0.4">
      <c r="B155" s="98"/>
      <c r="C155" s="104"/>
      <c r="D155" s="95"/>
      <c r="E155" s="100"/>
      <c r="F155" s="79"/>
      <c r="G155" s="78"/>
      <c r="H155" s="74"/>
      <c r="I155" s="75"/>
      <c r="J155" s="78"/>
      <c r="K155" s="74"/>
      <c r="L155" s="75"/>
      <c r="M155" s="78"/>
      <c r="N155" s="74"/>
      <c r="O155" s="75"/>
      <c r="P155" s="78"/>
      <c r="Q155" s="74"/>
      <c r="R155" s="75"/>
      <c r="S155" s="78"/>
      <c r="T155" s="74"/>
      <c r="U155" s="75"/>
      <c r="V155" s="78"/>
      <c r="W155" s="74"/>
      <c r="X155" s="75"/>
      <c r="Y155" s="78"/>
      <c r="Z155" s="74"/>
      <c r="AA155" s="75"/>
      <c r="AB155" s="95"/>
      <c r="AC155" s="91"/>
      <c r="AD155" s="95"/>
      <c r="AE155" s="91"/>
      <c r="AF155" s="64"/>
      <c r="AG155" s="67"/>
      <c r="AI155" s="98"/>
      <c r="AJ155" s="104"/>
      <c r="AK155" s="95"/>
      <c r="AL155" s="100"/>
      <c r="AM155" s="79"/>
      <c r="AN155" s="74"/>
      <c r="AO155" s="74"/>
      <c r="AP155" s="75"/>
      <c r="AQ155" s="78"/>
      <c r="AR155" s="74"/>
      <c r="AS155" s="75"/>
      <c r="AT155" s="78"/>
      <c r="AU155" s="74"/>
      <c r="AV155" s="75"/>
      <c r="AW155" s="78"/>
      <c r="AX155" s="74"/>
      <c r="AY155" s="75"/>
      <c r="AZ155" s="78"/>
      <c r="BA155" s="74"/>
      <c r="BB155" s="75"/>
      <c r="BC155" s="78"/>
      <c r="BD155" s="74"/>
      <c r="BE155" s="75"/>
      <c r="BF155" s="78"/>
      <c r="BG155" s="74"/>
      <c r="BH155" s="75"/>
      <c r="BI155" s="95"/>
      <c r="BJ155" s="91"/>
      <c r="BK155" s="95"/>
      <c r="BL155" s="91"/>
      <c r="BM155" s="64"/>
      <c r="BN155" s="67"/>
      <c r="BP155" s="50"/>
      <c r="BQ155" s="37"/>
      <c r="BR155" s="38"/>
      <c r="BS155" s="37"/>
      <c r="BT155" s="38"/>
      <c r="BU155" s="56"/>
      <c r="BV155" s="57"/>
      <c r="BW155" s="37"/>
      <c r="BX155" s="38"/>
      <c r="BY155" s="37"/>
      <c r="BZ155" s="38"/>
    </row>
    <row r="156" spans="2:78" ht="15" thickBot="1" x14ac:dyDescent="0.4">
      <c r="B156" s="98"/>
      <c r="C156" s="104"/>
      <c r="D156" s="95"/>
      <c r="E156" s="100"/>
      <c r="F156" s="79"/>
      <c r="G156" s="10">
        <v>0.54166666666666663</v>
      </c>
      <c r="H156" s="16" t="s">
        <v>71</v>
      </c>
      <c r="I156" s="11">
        <v>0.66666666666666663</v>
      </c>
      <c r="J156" s="10">
        <v>0.54166666666666663</v>
      </c>
      <c r="K156" s="16" t="s">
        <v>71</v>
      </c>
      <c r="L156" s="11">
        <v>0.66666666666666663</v>
      </c>
      <c r="M156" s="10">
        <v>0.54166666666666663</v>
      </c>
      <c r="N156" s="16" t="s">
        <v>71</v>
      </c>
      <c r="O156" s="11">
        <v>0.66666666666666663</v>
      </c>
      <c r="P156" s="10">
        <v>0.54166666666666663</v>
      </c>
      <c r="Q156" s="16" t="s">
        <v>71</v>
      </c>
      <c r="R156" s="11">
        <v>0.66666666666666663</v>
      </c>
      <c r="S156" s="10">
        <v>0.54166666666666663</v>
      </c>
      <c r="T156" s="16" t="s">
        <v>71</v>
      </c>
      <c r="U156" s="11">
        <v>0.66666666666666663</v>
      </c>
      <c r="V156" s="10">
        <v>0.54166666666666663</v>
      </c>
      <c r="W156" s="16" t="s">
        <v>71</v>
      </c>
      <c r="X156" s="11">
        <v>0.66666666666666663</v>
      </c>
      <c r="Y156" s="10">
        <v>0.54166666666666663</v>
      </c>
      <c r="Z156" s="16" t="s">
        <v>71</v>
      </c>
      <c r="AA156" s="11">
        <v>0.66666666666666663</v>
      </c>
      <c r="AB156" s="95"/>
      <c r="AC156" s="91"/>
      <c r="AD156" s="95"/>
      <c r="AE156" s="91"/>
      <c r="AF156" s="64"/>
      <c r="AG156" s="67"/>
      <c r="AI156" s="98"/>
      <c r="AJ156" s="104"/>
      <c r="AK156" s="95"/>
      <c r="AL156" s="100"/>
      <c r="AM156" s="79"/>
      <c r="AN156" s="28">
        <v>0.54166666666666663</v>
      </c>
      <c r="AO156" s="16" t="s">
        <v>71</v>
      </c>
      <c r="AP156" s="11">
        <v>0.66666666666666663</v>
      </c>
      <c r="AQ156" s="10">
        <v>0.54166666666666663</v>
      </c>
      <c r="AR156" s="16" t="s">
        <v>71</v>
      </c>
      <c r="AS156" s="11">
        <v>0.66666666666666663</v>
      </c>
      <c r="AT156" s="10">
        <v>0.54166666666666663</v>
      </c>
      <c r="AU156" s="16" t="s">
        <v>71</v>
      </c>
      <c r="AV156" s="11">
        <v>0.66666666666666663</v>
      </c>
      <c r="AW156" s="10">
        <v>0.54166666666666663</v>
      </c>
      <c r="AX156" s="16" t="s">
        <v>71</v>
      </c>
      <c r="AY156" s="11">
        <v>0.66666666666666663</v>
      </c>
      <c r="AZ156" s="10">
        <v>0.54166666666666663</v>
      </c>
      <c r="BA156" s="16" t="s">
        <v>71</v>
      </c>
      <c r="BB156" s="11">
        <v>0.66666666666666663</v>
      </c>
      <c r="BC156" s="10">
        <v>0.54166666666666663</v>
      </c>
      <c r="BD156" s="16" t="s">
        <v>71</v>
      </c>
      <c r="BE156" s="11">
        <v>0.66666666666666663</v>
      </c>
      <c r="BF156" s="10">
        <v>0.54166666666666663</v>
      </c>
      <c r="BG156" s="16" t="s">
        <v>71</v>
      </c>
      <c r="BH156" s="11">
        <v>0.66666666666666663</v>
      </c>
      <c r="BI156" s="95"/>
      <c r="BJ156" s="91"/>
      <c r="BK156" s="95"/>
      <c r="BL156" s="91"/>
      <c r="BM156" s="64"/>
      <c r="BN156" s="67"/>
      <c r="BP156" s="50"/>
      <c r="BQ156" s="37"/>
      <c r="BR156" s="38"/>
      <c r="BS156" s="37"/>
      <c r="BT156" s="38"/>
      <c r="BU156" s="56"/>
      <c r="BV156" s="57"/>
      <c r="BW156" s="37"/>
      <c r="BX156" s="38"/>
      <c r="BY156" s="37"/>
      <c r="BZ156" s="38"/>
    </row>
    <row r="157" spans="2:78" x14ac:dyDescent="0.35">
      <c r="B157" s="98"/>
      <c r="C157" s="104"/>
      <c r="D157" s="95"/>
      <c r="E157" s="100"/>
      <c r="F157" s="79"/>
      <c r="G157" s="76">
        <f>(I156-G156)*24</f>
        <v>3</v>
      </c>
      <c r="H157" s="70"/>
      <c r="I157" s="71"/>
      <c r="J157" s="76">
        <f t="shared" ref="J157" si="229">(L156-J156)*24</f>
        <v>3</v>
      </c>
      <c r="K157" s="70"/>
      <c r="L157" s="71"/>
      <c r="M157" s="76">
        <f t="shared" ref="M157" si="230">(O156-M156)*24</f>
        <v>3</v>
      </c>
      <c r="N157" s="70"/>
      <c r="O157" s="71"/>
      <c r="P157" s="76">
        <f t="shared" ref="P157" si="231">(R156-P156)*24</f>
        <v>3</v>
      </c>
      <c r="Q157" s="70"/>
      <c r="R157" s="71"/>
      <c r="S157" s="76">
        <f t="shared" ref="S157" si="232">(U156-S156)*24</f>
        <v>3</v>
      </c>
      <c r="T157" s="70"/>
      <c r="U157" s="71"/>
      <c r="V157" s="76">
        <f t="shared" ref="V157" si="233">(X156-V156)*24</f>
        <v>3</v>
      </c>
      <c r="W157" s="70"/>
      <c r="X157" s="71"/>
      <c r="Y157" s="76">
        <f t="shared" ref="Y157" si="234">(AA156-Y156)*24</f>
        <v>3</v>
      </c>
      <c r="Z157" s="70"/>
      <c r="AA157" s="71"/>
      <c r="AB157" s="95"/>
      <c r="AC157" s="91"/>
      <c r="AD157" s="95"/>
      <c r="AE157" s="91"/>
      <c r="AF157" s="64"/>
      <c r="AG157" s="67"/>
      <c r="AI157" s="98"/>
      <c r="AJ157" s="104"/>
      <c r="AK157" s="95"/>
      <c r="AL157" s="100"/>
      <c r="AM157" s="79"/>
      <c r="AN157" s="70">
        <f>(AP156-AN156)*24</f>
        <v>3</v>
      </c>
      <c r="AO157" s="70"/>
      <c r="AP157" s="71"/>
      <c r="AQ157" s="76">
        <f t="shared" ref="AQ157" si="235">(AS156-AQ156)*24</f>
        <v>3</v>
      </c>
      <c r="AR157" s="70"/>
      <c r="AS157" s="71"/>
      <c r="AT157" s="76">
        <f t="shared" ref="AT157" si="236">(AV156-AT156)*24</f>
        <v>3</v>
      </c>
      <c r="AU157" s="70"/>
      <c r="AV157" s="71"/>
      <c r="AW157" s="76">
        <f t="shared" ref="AW157" si="237">(AY156-AW156)*24</f>
        <v>3</v>
      </c>
      <c r="AX157" s="70"/>
      <c r="AY157" s="71"/>
      <c r="AZ157" s="76">
        <f t="shared" ref="AZ157" si="238">(BB156-AZ156)*24</f>
        <v>3</v>
      </c>
      <c r="BA157" s="70"/>
      <c r="BB157" s="71"/>
      <c r="BC157" s="76">
        <f t="shared" ref="BC157" si="239">(BE156-BC156)*24</f>
        <v>3</v>
      </c>
      <c r="BD157" s="70"/>
      <c r="BE157" s="71"/>
      <c r="BF157" s="76">
        <f t="shared" ref="BF157" si="240">(BH156-BF156)*24</f>
        <v>3</v>
      </c>
      <c r="BG157" s="70"/>
      <c r="BH157" s="71"/>
      <c r="BI157" s="95"/>
      <c r="BJ157" s="91"/>
      <c r="BK157" s="95"/>
      <c r="BL157" s="91"/>
      <c r="BM157" s="64"/>
      <c r="BN157" s="67"/>
      <c r="BP157" s="50"/>
      <c r="BQ157" s="37"/>
      <c r="BR157" s="38"/>
      <c r="BS157" s="37"/>
      <c r="BT157" s="38"/>
      <c r="BU157" s="56"/>
      <c r="BV157" s="57"/>
      <c r="BW157" s="37"/>
      <c r="BX157" s="38"/>
      <c r="BY157" s="37"/>
      <c r="BZ157" s="38"/>
    </row>
    <row r="158" spans="2:78" ht="15" thickBot="1" x14ac:dyDescent="0.4">
      <c r="B158" s="98"/>
      <c r="C158" s="104"/>
      <c r="D158" s="95"/>
      <c r="E158" s="100"/>
      <c r="F158" s="79"/>
      <c r="G158" s="78"/>
      <c r="H158" s="74"/>
      <c r="I158" s="75"/>
      <c r="J158" s="78"/>
      <c r="K158" s="74"/>
      <c r="L158" s="75"/>
      <c r="M158" s="78"/>
      <c r="N158" s="74"/>
      <c r="O158" s="75"/>
      <c r="P158" s="78"/>
      <c r="Q158" s="74"/>
      <c r="R158" s="75"/>
      <c r="S158" s="78"/>
      <c r="T158" s="74"/>
      <c r="U158" s="75"/>
      <c r="V158" s="78"/>
      <c r="W158" s="74"/>
      <c r="X158" s="75"/>
      <c r="Y158" s="78"/>
      <c r="Z158" s="74"/>
      <c r="AA158" s="75"/>
      <c r="AB158" s="95"/>
      <c r="AC158" s="91"/>
      <c r="AD158" s="95"/>
      <c r="AE158" s="91"/>
      <c r="AF158" s="64"/>
      <c r="AG158" s="67"/>
      <c r="AI158" s="98"/>
      <c r="AJ158" s="104"/>
      <c r="AK158" s="95"/>
      <c r="AL158" s="100"/>
      <c r="AM158" s="79"/>
      <c r="AN158" s="74"/>
      <c r="AO158" s="74"/>
      <c r="AP158" s="75"/>
      <c r="AQ158" s="78"/>
      <c r="AR158" s="74"/>
      <c r="AS158" s="75"/>
      <c r="AT158" s="78"/>
      <c r="AU158" s="74"/>
      <c r="AV158" s="75"/>
      <c r="AW158" s="78"/>
      <c r="AX158" s="74"/>
      <c r="AY158" s="75"/>
      <c r="AZ158" s="78"/>
      <c r="BA158" s="74"/>
      <c r="BB158" s="75"/>
      <c r="BC158" s="78"/>
      <c r="BD158" s="74"/>
      <c r="BE158" s="75"/>
      <c r="BF158" s="78"/>
      <c r="BG158" s="74"/>
      <c r="BH158" s="75"/>
      <c r="BI158" s="95"/>
      <c r="BJ158" s="91"/>
      <c r="BK158" s="95"/>
      <c r="BL158" s="91"/>
      <c r="BM158" s="64"/>
      <c r="BN158" s="67"/>
      <c r="BP158" s="50"/>
      <c r="BQ158" s="37"/>
      <c r="BR158" s="38"/>
      <c r="BS158" s="37"/>
      <c r="BT158" s="38"/>
      <c r="BU158" s="56"/>
      <c r="BV158" s="57"/>
      <c r="BW158" s="37"/>
      <c r="BX158" s="38"/>
      <c r="BY158" s="37"/>
      <c r="BZ158" s="38"/>
    </row>
    <row r="159" spans="2:78" x14ac:dyDescent="0.35">
      <c r="B159" s="98"/>
      <c r="C159" s="104"/>
      <c r="D159" s="95"/>
      <c r="E159" s="100"/>
      <c r="F159" s="79"/>
      <c r="G159" s="76" t="s">
        <v>84</v>
      </c>
      <c r="H159" s="70"/>
      <c r="I159" s="71"/>
      <c r="J159" s="76" t="s">
        <v>84</v>
      </c>
      <c r="K159" s="70"/>
      <c r="L159" s="71"/>
      <c r="M159" s="76" t="s">
        <v>84</v>
      </c>
      <c r="N159" s="70"/>
      <c r="O159" s="71"/>
      <c r="P159" s="76" t="s">
        <v>84</v>
      </c>
      <c r="Q159" s="70"/>
      <c r="R159" s="71"/>
      <c r="S159" s="76" t="s">
        <v>84</v>
      </c>
      <c r="T159" s="70"/>
      <c r="U159" s="71"/>
      <c r="V159" s="76" t="s">
        <v>84</v>
      </c>
      <c r="W159" s="70"/>
      <c r="X159" s="71"/>
      <c r="Y159" s="76" t="s">
        <v>84</v>
      </c>
      <c r="Z159" s="70"/>
      <c r="AA159" s="71"/>
      <c r="AB159" s="95"/>
      <c r="AC159" s="91"/>
      <c r="AD159" s="95"/>
      <c r="AE159" s="91"/>
      <c r="AF159" s="64"/>
      <c r="AG159" s="67"/>
      <c r="AI159" s="98"/>
      <c r="AJ159" s="104"/>
      <c r="AK159" s="95"/>
      <c r="AL159" s="100"/>
      <c r="AM159" s="79"/>
      <c r="AN159" s="70" t="s">
        <v>84</v>
      </c>
      <c r="AO159" s="70"/>
      <c r="AP159" s="71"/>
      <c r="AQ159" s="70" t="s">
        <v>84</v>
      </c>
      <c r="AR159" s="70"/>
      <c r="AS159" s="71"/>
      <c r="AT159" s="70" t="s">
        <v>84</v>
      </c>
      <c r="AU159" s="70"/>
      <c r="AV159" s="71"/>
      <c r="AW159" s="70" t="s">
        <v>84</v>
      </c>
      <c r="AX159" s="70"/>
      <c r="AY159" s="71"/>
      <c r="AZ159" s="70" t="s">
        <v>84</v>
      </c>
      <c r="BA159" s="70"/>
      <c r="BB159" s="71"/>
      <c r="BC159" s="70" t="s">
        <v>84</v>
      </c>
      <c r="BD159" s="70"/>
      <c r="BE159" s="71"/>
      <c r="BF159" s="70" t="s">
        <v>84</v>
      </c>
      <c r="BG159" s="70"/>
      <c r="BH159" s="71"/>
      <c r="BI159" s="95"/>
      <c r="BJ159" s="91"/>
      <c r="BK159" s="95"/>
      <c r="BL159" s="91"/>
      <c r="BM159" s="64"/>
      <c r="BN159" s="67"/>
      <c r="BP159" s="50"/>
      <c r="BQ159" s="37"/>
      <c r="BR159" s="38"/>
      <c r="BS159" s="37"/>
      <c r="BT159" s="38"/>
      <c r="BU159" s="56"/>
      <c r="BV159" s="57"/>
      <c r="BW159" s="37"/>
      <c r="BX159" s="38"/>
      <c r="BY159" s="37"/>
      <c r="BZ159" s="38"/>
    </row>
    <row r="160" spans="2:78" x14ac:dyDescent="0.35">
      <c r="B160" s="98"/>
      <c r="C160" s="104"/>
      <c r="D160" s="95"/>
      <c r="E160" s="100"/>
      <c r="F160" s="79"/>
      <c r="G160" s="77">
        <f ca="1">RANDBETWEEN(100,1000)</f>
        <v>693</v>
      </c>
      <c r="H160" s="72"/>
      <c r="I160" s="73"/>
      <c r="J160" s="77">
        <f ca="1">RANDBETWEEN(100,1000)</f>
        <v>827</v>
      </c>
      <c r="K160" s="72"/>
      <c r="L160" s="73"/>
      <c r="M160" s="77">
        <f ca="1">RANDBETWEEN(100,1000)</f>
        <v>530</v>
      </c>
      <c r="N160" s="72"/>
      <c r="O160" s="73"/>
      <c r="P160" s="77">
        <f ca="1">RANDBETWEEN(100,1000)</f>
        <v>804</v>
      </c>
      <c r="Q160" s="72"/>
      <c r="R160" s="73"/>
      <c r="S160" s="77">
        <f ca="1">RANDBETWEEN(100,1000)</f>
        <v>626</v>
      </c>
      <c r="T160" s="72"/>
      <c r="U160" s="73"/>
      <c r="V160" s="77">
        <f ca="1">RANDBETWEEN(100,1000)</f>
        <v>802</v>
      </c>
      <c r="W160" s="72"/>
      <c r="X160" s="73"/>
      <c r="Y160" s="77">
        <f ca="1">RANDBETWEEN(100,1000)</f>
        <v>221</v>
      </c>
      <c r="Z160" s="72"/>
      <c r="AA160" s="73"/>
      <c r="AB160" s="95"/>
      <c r="AC160" s="91"/>
      <c r="AD160" s="95"/>
      <c r="AE160" s="91"/>
      <c r="AF160" s="64"/>
      <c r="AG160" s="67"/>
      <c r="AI160" s="98"/>
      <c r="AJ160" s="104"/>
      <c r="AK160" s="95"/>
      <c r="AL160" s="100"/>
      <c r="AM160" s="79"/>
      <c r="AN160" s="72">
        <f ca="1">RANDBETWEEN(100,1000)</f>
        <v>541</v>
      </c>
      <c r="AO160" s="72"/>
      <c r="AP160" s="73"/>
      <c r="AQ160" s="72">
        <f ca="1">RANDBETWEEN(100,1000)</f>
        <v>428</v>
      </c>
      <c r="AR160" s="72"/>
      <c r="AS160" s="73"/>
      <c r="AT160" s="72">
        <f ca="1">RANDBETWEEN(100,1000)</f>
        <v>332</v>
      </c>
      <c r="AU160" s="72"/>
      <c r="AV160" s="73"/>
      <c r="AW160" s="72">
        <f ca="1">RANDBETWEEN(100,1000)</f>
        <v>636</v>
      </c>
      <c r="AX160" s="72"/>
      <c r="AY160" s="73"/>
      <c r="AZ160" s="72">
        <f ca="1">RANDBETWEEN(100,1000)</f>
        <v>498</v>
      </c>
      <c r="BA160" s="72"/>
      <c r="BB160" s="73"/>
      <c r="BC160" s="72">
        <f ca="1">RANDBETWEEN(100,1000)</f>
        <v>999</v>
      </c>
      <c r="BD160" s="72"/>
      <c r="BE160" s="73"/>
      <c r="BF160" s="72">
        <f ca="1">RANDBETWEEN(100,1000)</f>
        <v>215</v>
      </c>
      <c r="BG160" s="72"/>
      <c r="BH160" s="73"/>
      <c r="BI160" s="95"/>
      <c r="BJ160" s="91"/>
      <c r="BK160" s="95"/>
      <c r="BL160" s="91"/>
      <c r="BM160" s="64"/>
      <c r="BN160" s="67"/>
      <c r="BP160" s="50"/>
      <c r="BQ160" s="37"/>
      <c r="BR160" s="38"/>
      <c r="BS160" s="37"/>
      <c r="BT160" s="38"/>
      <c r="BU160" s="56"/>
      <c r="BV160" s="57"/>
      <c r="BW160" s="37"/>
      <c r="BX160" s="38"/>
      <c r="BY160" s="37"/>
      <c r="BZ160" s="38"/>
    </row>
    <row r="161" spans="2:78" x14ac:dyDescent="0.35">
      <c r="B161" s="98"/>
      <c r="C161" s="104"/>
      <c r="D161" s="95"/>
      <c r="E161" s="100"/>
      <c r="F161" s="79"/>
      <c r="G161" s="77"/>
      <c r="H161" s="72"/>
      <c r="I161" s="73"/>
      <c r="J161" s="77"/>
      <c r="K161" s="72"/>
      <c r="L161" s="73"/>
      <c r="M161" s="77"/>
      <c r="N161" s="72"/>
      <c r="O161" s="73"/>
      <c r="P161" s="77"/>
      <c r="Q161" s="72"/>
      <c r="R161" s="73"/>
      <c r="S161" s="77"/>
      <c r="T161" s="72"/>
      <c r="U161" s="73"/>
      <c r="V161" s="77"/>
      <c r="W161" s="72"/>
      <c r="X161" s="73"/>
      <c r="Y161" s="77"/>
      <c r="Z161" s="72"/>
      <c r="AA161" s="73"/>
      <c r="AB161" s="95"/>
      <c r="AC161" s="91"/>
      <c r="AD161" s="95"/>
      <c r="AE161" s="91"/>
      <c r="AF161" s="64"/>
      <c r="AG161" s="67"/>
      <c r="AI161" s="98"/>
      <c r="AJ161" s="104"/>
      <c r="AK161" s="95"/>
      <c r="AL161" s="100"/>
      <c r="AM161" s="79"/>
      <c r="AN161" s="72"/>
      <c r="AO161" s="72"/>
      <c r="AP161" s="73"/>
      <c r="AQ161" s="72"/>
      <c r="AR161" s="72"/>
      <c r="AS161" s="73"/>
      <c r="AT161" s="72"/>
      <c r="AU161" s="72"/>
      <c r="AV161" s="73"/>
      <c r="AW161" s="72"/>
      <c r="AX161" s="72"/>
      <c r="AY161" s="73"/>
      <c r="AZ161" s="72"/>
      <c r="BA161" s="72"/>
      <c r="BB161" s="73"/>
      <c r="BC161" s="72"/>
      <c r="BD161" s="72"/>
      <c r="BE161" s="73"/>
      <c r="BF161" s="72"/>
      <c r="BG161" s="72"/>
      <c r="BH161" s="73"/>
      <c r="BI161" s="95"/>
      <c r="BJ161" s="91"/>
      <c r="BK161" s="95"/>
      <c r="BL161" s="91"/>
      <c r="BM161" s="64"/>
      <c r="BN161" s="67"/>
      <c r="BP161" s="50"/>
      <c r="BQ161" s="37"/>
      <c r="BR161" s="38"/>
      <c r="BS161" s="37"/>
      <c r="BT161" s="38"/>
      <c r="BU161" s="56"/>
      <c r="BV161" s="57"/>
      <c r="BW161" s="37"/>
      <c r="BX161" s="38"/>
      <c r="BY161" s="37"/>
      <c r="BZ161" s="38"/>
    </row>
    <row r="162" spans="2:78" ht="15" thickBot="1" x14ac:dyDescent="0.4">
      <c r="B162" s="98"/>
      <c r="C162" s="104"/>
      <c r="D162" s="95"/>
      <c r="E162" s="100"/>
      <c r="F162" s="79"/>
      <c r="G162" s="78" t="s">
        <v>57</v>
      </c>
      <c r="H162" s="74"/>
      <c r="I162" s="75"/>
      <c r="J162" s="78" t="s">
        <v>57</v>
      </c>
      <c r="K162" s="74"/>
      <c r="L162" s="75"/>
      <c r="M162" s="78" t="s">
        <v>57</v>
      </c>
      <c r="N162" s="74"/>
      <c r="O162" s="75"/>
      <c r="P162" s="78" t="s">
        <v>57</v>
      </c>
      <c r="Q162" s="74"/>
      <c r="R162" s="75"/>
      <c r="S162" s="78" t="s">
        <v>57</v>
      </c>
      <c r="T162" s="74"/>
      <c r="U162" s="75"/>
      <c r="V162" s="78" t="s">
        <v>57</v>
      </c>
      <c r="W162" s="74"/>
      <c r="X162" s="75"/>
      <c r="Y162" s="78" t="s">
        <v>57</v>
      </c>
      <c r="Z162" s="74"/>
      <c r="AA162" s="75"/>
      <c r="AB162" s="95"/>
      <c r="AC162" s="91"/>
      <c r="AD162" s="95"/>
      <c r="AE162" s="91"/>
      <c r="AF162" s="64"/>
      <c r="AG162" s="67"/>
      <c r="AI162" s="98"/>
      <c r="AJ162" s="104"/>
      <c r="AK162" s="95"/>
      <c r="AL162" s="100"/>
      <c r="AM162" s="79"/>
      <c r="AN162" s="74" t="s">
        <v>57</v>
      </c>
      <c r="AO162" s="74"/>
      <c r="AP162" s="75"/>
      <c r="AQ162" s="74" t="s">
        <v>57</v>
      </c>
      <c r="AR162" s="74"/>
      <c r="AS162" s="75"/>
      <c r="AT162" s="74" t="s">
        <v>57</v>
      </c>
      <c r="AU162" s="74"/>
      <c r="AV162" s="75"/>
      <c r="AW162" s="74" t="s">
        <v>57</v>
      </c>
      <c r="AX162" s="74"/>
      <c r="AY162" s="75"/>
      <c r="AZ162" s="74" t="s">
        <v>57</v>
      </c>
      <c r="BA162" s="74"/>
      <c r="BB162" s="75"/>
      <c r="BC162" s="74" t="s">
        <v>57</v>
      </c>
      <c r="BD162" s="74"/>
      <c r="BE162" s="75"/>
      <c r="BF162" s="74" t="s">
        <v>57</v>
      </c>
      <c r="BG162" s="74"/>
      <c r="BH162" s="75"/>
      <c r="BI162" s="95"/>
      <c r="BJ162" s="91"/>
      <c r="BK162" s="95"/>
      <c r="BL162" s="91"/>
      <c r="BM162" s="64"/>
      <c r="BN162" s="67"/>
      <c r="BP162" s="50"/>
      <c r="BQ162" s="37"/>
      <c r="BR162" s="38"/>
      <c r="BS162" s="37"/>
      <c r="BT162" s="38"/>
      <c r="BU162" s="56"/>
      <c r="BV162" s="57"/>
      <c r="BW162" s="37"/>
      <c r="BX162" s="38"/>
      <c r="BY162" s="37"/>
      <c r="BZ162" s="38"/>
    </row>
    <row r="163" spans="2:78" x14ac:dyDescent="0.35">
      <c r="B163" s="98"/>
      <c r="C163" s="104"/>
      <c r="D163" s="95"/>
      <c r="E163" s="100"/>
      <c r="F163" s="79"/>
      <c r="G163" s="41">
        <f ca="1">G160*F152</f>
        <v>90.09</v>
      </c>
      <c r="H163" s="42"/>
      <c r="I163" s="47"/>
      <c r="J163" s="41">
        <f ca="1">J160*I152</f>
        <v>0</v>
      </c>
      <c r="K163" s="42"/>
      <c r="L163" s="47"/>
      <c r="M163" s="41">
        <f ca="1">M160*L152</f>
        <v>0</v>
      </c>
      <c r="N163" s="42"/>
      <c r="O163" s="47"/>
      <c r="P163" s="41">
        <f ca="1">P160*O152</f>
        <v>0</v>
      </c>
      <c r="Q163" s="42"/>
      <c r="R163" s="47"/>
      <c r="S163" s="41">
        <f ca="1">S160*R152</f>
        <v>0</v>
      </c>
      <c r="T163" s="42"/>
      <c r="U163" s="47"/>
      <c r="V163" s="41">
        <f ca="1">V160*U152</f>
        <v>0</v>
      </c>
      <c r="W163" s="42"/>
      <c r="X163" s="47"/>
      <c r="Y163" s="41">
        <f ca="1">Y160*X152</f>
        <v>0</v>
      </c>
      <c r="Z163" s="42"/>
      <c r="AA163" s="47"/>
      <c r="AB163" s="95"/>
      <c r="AC163" s="91"/>
      <c r="AD163" s="95"/>
      <c r="AE163" s="91"/>
      <c r="AF163" s="64"/>
      <c r="AG163" s="67"/>
      <c r="AI163" s="98"/>
      <c r="AJ163" s="104"/>
      <c r="AK163" s="95"/>
      <c r="AL163" s="100"/>
      <c r="AM163" s="79"/>
      <c r="AN163" s="93">
        <f ca="1">AN160*$AM$152</f>
        <v>70.33</v>
      </c>
      <c r="AO163" s="42"/>
      <c r="AP163" s="47"/>
      <c r="AQ163" s="93">
        <f ca="1">AQ160*$AM$152</f>
        <v>55.64</v>
      </c>
      <c r="AR163" s="42"/>
      <c r="AS163" s="47"/>
      <c r="AT163" s="93">
        <f ca="1">AT160*$AM$152</f>
        <v>43.160000000000004</v>
      </c>
      <c r="AU163" s="42"/>
      <c r="AV163" s="47"/>
      <c r="AW163" s="93">
        <f ca="1">AW160*$AM$152</f>
        <v>82.68</v>
      </c>
      <c r="AX163" s="42"/>
      <c r="AY163" s="47"/>
      <c r="AZ163" s="93">
        <f ca="1">AZ160*$AM$152</f>
        <v>64.740000000000009</v>
      </c>
      <c r="BA163" s="42"/>
      <c r="BB163" s="47"/>
      <c r="BC163" s="93">
        <f ca="1">BC160*$AM$152</f>
        <v>129.87</v>
      </c>
      <c r="BD163" s="42"/>
      <c r="BE163" s="47"/>
      <c r="BF163" s="93">
        <f ca="1">BF160*$AM$152</f>
        <v>27.95</v>
      </c>
      <c r="BG163" s="42"/>
      <c r="BH163" s="47"/>
      <c r="BI163" s="95"/>
      <c r="BJ163" s="91"/>
      <c r="BK163" s="95"/>
      <c r="BL163" s="91"/>
      <c r="BM163" s="64"/>
      <c r="BN163" s="67"/>
      <c r="BP163" s="50"/>
      <c r="BQ163" s="37"/>
      <c r="BR163" s="38"/>
      <c r="BS163" s="37"/>
      <c r="BT163" s="38"/>
      <c r="BU163" s="56"/>
      <c r="BV163" s="57"/>
      <c r="BW163" s="37"/>
      <c r="BX163" s="38"/>
      <c r="BY163" s="37"/>
      <c r="BZ163" s="38"/>
    </row>
    <row r="164" spans="2:78" ht="15" thickBot="1" x14ac:dyDescent="0.4">
      <c r="B164" s="98"/>
      <c r="C164" s="104"/>
      <c r="D164" s="95"/>
      <c r="E164" s="100"/>
      <c r="F164" s="82"/>
      <c r="G164" s="60"/>
      <c r="H164" s="61"/>
      <c r="I164" s="62"/>
      <c r="J164" s="60"/>
      <c r="K164" s="61"/>
      <c r="L164" s="62"/>
      <c r="M164" s="60"/>
      <c r="N164" s="61"/>
      <c r="O164" s="62"/>
      <c r="P164" s="60"/>
      <c r="Q164" s="61"/>
      <c r="R164" s="62"/>
      <c r="S164" s="60"/>
      <c r="T164" s="61"/>
      <c r="U164" s="62"/>
      <c r="V164" s="60"/>
      <c r="W164" s="61"/>
      <c r="X164" s="62"/>
      <c r="Y164" s="60"/>
      <c r="Z164" s="61"/>
      <c r="AA164" s="62"/>
      <c r="AB164" s="86"/>
      <c r="AC164" s="88"/>
      <c r="AD164" s="86"/>
      <c r="AE164" s="88"/>
      <c r="AF164" s="65"/>
      <c r="AG164" s="68"/>
      <c r="AI164" s="98"/>
      <c r="AJ164" s="104"/>
      <c r="AK164" s="95"/>
      <c r="AL164" s="100"/>
      <c r="AM164" s="82"/>
      <c r="AN164" s="61"/>
      <c r="AO164" s="61"/>
      <c r="AP164" s="62"/>
      <c r="AQ164" s="61"/>
      <c r="AR164" s="61"/>
      <c r="AS164" s="62"/>
      <c r="AT164" s="61"/>
      <c r="AU164" s="61"/>
      <c r="AV164" s="62"/>
      <c r="AW164" s="61"/>
      <c r="AX164" s="61"/>
      <c r="AY164" s="62"/>
      <c r="AZ164" s="61"/>
      <c r="BA164" s="61"/>
      <c r="BB164" s="62"/>
      <c r="BC164" s="61"/>
      <c r="BD164" s="61"/>
      <c r="BE164" s="62"/>
      <c r="BF164" s="61"/>
      <c r="BG164" s="61"/>
      <c r="BH164" s="62"/>
      <c r="BI164" s="86"/>
      <c r="BJ164" s="88"/>
      <c r="BK164" s="86"/>
      <c r="BL164" s="88"/>
      <c r="BM164" s="65"/>
      <c r="BN164" s="68"/>
      <c r="BP164" s="51"/>
      <c r="BQ164" s="39"/>
      <c r="BR164" s="40"/>
      <c r="BS164" s="39"/>
      <c r="BT164" s="40"/>
      <c r="BU164" s="58"/>
      <c r="BV164" s="59"/>
      <c r="BW164" s="39"/>
      <c r="BX164" s="40"/>
      <c r="BY164" s="39"/>
      <c r="BZ164" s="40"/>
    </row>
    <row r="165" spans="2:78" x14ac:dyDescent="0.35">
      <c r="B165" s="92" t="s">
        <v>80</v>
      </c>
      <c r="C165" s="84"/>
      <c r="D165" s="84"/>
      <c r="E165" s="85"/>
      <c r="F165" s="22"/>
      <c r="G165" s="94">
        <f ca="1">(G154+G157)*$E$152+(G138+G141)*$E$136+(G125+G122)*$E$120+(G109+G106)*$E$104+(G93+G90)*$E$88+(G77+G74)*$E$72+(G61+G58)*$E$56+(G45+G42)*$E$40+(G29+G26)*$E$24+(G13+G10)*$E$8</f>
        <v>1281</v>
      </c>
      <c r="H165" s="84"/>
      <c r="I165" s="84"/>
      <c r="J165" s="94">
        <f ca="1">(J154+J157)*$E$152+(J138+J141)*$E$136+(J125+J122)*$E$120+(J109+J106)*$E$104+(J93+J90)*$E$88+(J77+J74)*$E$72+(J61+J58)*$E$56+(J45+J42)*$E$40+(J29+J26)*$E$24+(J13+J10)*$E$8</f>
        <v>1281</v>
      </c>
      <c r="K165" s="84"/>
      <c r="L165" s="84"/>
      <c r="M165" s="94">
        <f ca="1">(M154+M157)*$E$152+(M138+M141)*$E$136+(M125+M122)*$E$120+(M109+M106)*$E$104+(M93+M90)*$E$88+(M77+M74)*$E$72+(M61+M58)*$E$56+(M45+M42)*$E$40+(M29+M26)*$E$24+(M13+M10)*$E$8</f>
        <v>1206</v>
      </c>
      <c r="N165" s="84"/>
      <c r="O165" s="84"/>
      <c r="P165" s="94">
        <f ca="1">(P154+P157)*$E$152+(P138+P141)*$E$136+(P125+P122)*$E$120+(P109+P106)*$E$104+(P93+P90)*$E$88+(P77+P74)*$E$72+(P61+P58)*$E$56+(P45+P42)*$E$40+(P29+P26)*$E$24+(P13+P10)*$E$8</f>
        <v>1281</v>
      </c>
      <c r="Q165" s="84"/>
      <c r="R165" s="84"/>
      <c r="S165" s="94">
        <f ca="1">(S154+S157)*$E$152+(S138+S141)*$E$136+(S125+S122)*$E$120+(S109+S106)*$E$104+(S93+S90)*$E$88+(S77+S74)*$E$72+(S61+S58)*$E$56+(S45+S42)*$E$40+(S29+S26)*$E$24+(S13+S10)*$E$8</f>
        <v>1251</v>
      </c>
      <c r="T165" s="84"/>
      <c r="U165" s="84"/>
      <c r="V165" s="94">
        <f ca="1">(V154+V157)*$E$152+(V138+V141)*$E$136+(V125+V122)*$E$120+(V109+V106)*$E$104+(V93+V90)*$E$88+(V77+V74)*$E$72+(V61+V58)*$E$56+(V45+V42)*$E$40+(V29+V26)*$E$24+(V13+V10)*$E$8</f>
        <v>1251</v>
      </c>
      <c r="W165" s="84"/>
      <c r="X165" s="84"/>
      <c r="Y165" s="94">
        <f ca="1">(Y154+Y157)*$E$152+(Y138+Y141)*$E$136+(Y125+Y122)*$E$120+(Y109+Y106)*$E$104+(Y93+Y90)*$E$88+(Y77+Y74)*$E$72+(Y61+Y58)*$E$56+(Y45+Y42)*$E$40+(Y29+Y26)*$E$24+(Y13+Y10)*$E$8</f>
        <v>1281</v>
      </c>
      <c r="Z165" s="84"/>
      <c r="AA165" s="85"/>
      <c r="AB165" s="3"/>
      <c r="AC165" s="3"/>
      <c r="AD165" s="3"/>
      <c r="AE165" s="3"/>
      <c r="AF165" s="3"/>
      <c r="AG165" s="3"/>
      <c r="AH165" s="3"/>
      <c r="AI165" s="92" t="s">
        <v>80</v>
      </c>
      <c r="AJ165" s="84"/>
      <c r="AK165" s="84"/>
      <c r="AL165" s="85"/>
      <c r="AM165" s="22"/>
      <c r="AN165" s="94">
        <f ca="1">(AN154+AN157)*$E$152+(AN138+AN141)*$E$136+(AN125+AN122)*$E$120+(AN109+AN106)*$E$104+(AN93+AN90)*$E$88+(AN77+AN74)*$E$72+(AN61+AN58)*$E$56+(AN45+AN42)*$E$40+(AN29+AN26)*$E$24+(AN13+AN10)*$E$8</f>
        <v>1281</v>
      </c>
      <c r="AO165" s="84"/>
      <c r="AP165" s="84"/>
      <c r="AQ165" s="94">
        <f ca="1">(AQ154+AQ157)*$E$152+(AQ138+AQ141)*$E$136+(AQ125+AQ122)*$E$120+(AQ109+AQ106)*$E$104+(AQ93+AQ90)*$E$88+(AQ77+AQ74)*$E$72+(AQ61+AQ58)*$E$56+(AQ45+AQ42)*$E$40+(AQ29+AQ26)*$E$24+(AQ13+AQ10)*$E$8</f>
        <v>1281</v>
      </c>
      <c r="AR165" s="84"/>
      <c r="AS165" s="84"/>
      <c r="AT165" s="94">
        <f ca="1">(AT154+AT157)*$E$152+(AT138+AT141)*$E$136+(AT125+AT122)*$E$120+(AT109+AT106)*$E$104+(AT93+AT90)*$E$88+(AT77+AT74)*$E$72+(AT61+AT58)*$E$56+(AT45+AT42)*$E$40+(AT29+AT26)*$E$24+(AT13+AT10)*$E$8</f>
        <v>1281</v>
      </c>
      <c r="AU165" s="84"/>
      <c r="AV165" s="84"/>
      <c r="AW165" s="94">
        <f ca="1">(AW154+AW157)*$E$152+(AW138+AW141)*$E$136+(AW125+AW122)*$E$120+(AW109+AW106)*$E$104+(AW93+AW90)*$E$88+(AW77+AW74)*$E$72+(AW61+AW58)*$E$56+(AW45+AW42)*$E$40+(AW29+AW26)*$E$24+(AW13+AW10)*$E$8</f>
        <v>1281</v>
      </c>
      <c r="AX165" s="84"/>
      <c r="AY165" s="84"/>
      <c r="AZ165" s="94">
        <f ca="1">(AZ154+AZ157)*$E$152+(AZ138+AZ141)*$E$136+(AZ125+AZ122)*$E$120+(AZ109+AZ106)*$E$104+(AZ93+AZ90)*$E$88+(AZ77+AZ74)*$E$72+(AZ61+AZ58)*$E$56+(AZ45+AZ42)*$E$40+(AZ29+AZ26)*$E$24+(AZ13+AZ10)*$E$8</f>
        <v>1281</v>
      </c>
      <c r="BA165" s="84"/>
      <c r="BB165" s="84"/>
      <c r="BC165" s="94">
        <f ca="1">(BC154+BC157)*$E$152+(BC138+BC141)*$E$136+(BC125+BC122)*$E$120+(BC109+BC106)*$E$104+(BC93+BC90)*$E$88+(BC77+BC74)*$E$72+(BC61+BC58)*$E$56+(BC45+BC42)*$E$40+(BC29+BC26)*$E$24+(BC13+BC10)*$E$8</f>
        <v>1281</v>
      </c>
      <c r="BD165" s="84"/>
      <c r="BE165" s="84"/>
      <c r="BF165" s="94">
        <f ca="1">(BF154+BF157)*$E$152+(BF138+BF141)*$E$136+(BF125+BF122)*$E$120+(BF109+BF106)*$E$104+(BF93+BF90)*$E$88+(BF77+BF74)*$E$72+(BF61+BF58)*$E$56+(BF45+BF42)*$E$40+(BF29+BF26)*$E$24+(BF13+BF10)*$E$8</f>
        <v>1281</v>
      </c>
      <c r="BG165" s="84"/>
      <c r="BH165" s="85"/>
      <c r="BI165" s="3"/>
      <c r="BJ165" s="3"/>
      <c r="BK165" s="3"/>
      <c r="BL165" s="3"/>
    </row>
    <row r="166" spans="2:78" ht="15" thickBot="1" x14ac:dyDescent="0.4">
      <c r="B166" s="86"/>
      <c r="C166" s="87"/>
      <c r="D166" s="87"/>
      <c r="E166" s="88"/>
      <c r="F166" s="25"/>
      <c r="G166" s="95"/>
      <c r="H166" s="90"/>
      <c r="I166" s="90"/>
      <c r="J166" s="95"/>
      <c r="K166" s="90"/>
      <c r="L166" s="90"/>
      <c r="M166" s="95"/>
      <c r="N166" s="90"/>
      <c r="O166" s="90"/>
      <c r="P166" s="95"/>
      <c r="Q166" s="90"/>
      <c r="R166" s="90"/>
      <c r="S166" s="95"/>
      <c r="T166" s="90"/>
      <c r="U166" s="90"/>
      <c r="V166" s="95"/>
      <c r="W166" s="90"/>
      <c r="X166" s="90"/>
      <c r="Y166" s="95"/>
      <c r="Z166" s="90"/>
      <c r="AA166" s="91"/>
      <c r="AB166" s="3"/>
      <c r="AC166" s="3"/>
      <c r="AD166" s="3"/>
      <c r="AE166" s="3"/>
      <c r="AF166" s="3"/>
      <c r="AG166" s="3"/>
      <c r="AH166" s="3"/>
      <c r="AI166" s="86"/>
      <c r="AJ166" s="87"/>
      <c r="AK166" s="87"/>
      <c r="AL166" s="88"/>
      <c r="AM166" s="25"/>
      <c r="AN166" s="95"/>
      <c r="AO166" s="90"/>
      <c r="AP166" s="90"/>
      <c r="AQ166" s="95"/>
      <c r="AR166" s="90"/>
      <c r="AS166" s="90"/>
      <c r="AT166" s="95"/>
      <c r="AU166" s="90"/>
      <c r="AV166" s="90"/>
      <c r="AW166" s="95"/>
      <c r="AX166" s="90"/>
      <c r="AY166" s="90"/>
      <c r="AZ166" s="95"/>
      <c r="BA166" s="90"/>
      <c r="BB166" s="90"/>
      <c r="BC166" s="95"/>
      <c r="BD166" s="90"/>
      <c r="BE166" s="90"/>
      <c r="BF166" s="95"/>
      <c r="BG166" s="90"/>
      <c r="BH166" s="91"/>
      <c r="BI166" s="3"/>
      <c r="BJ166" s="3"/>
      <c r="BK166" s="3"/>
      <c r="BL166" s="3"/>
    </row>
    <row r="167" spans="2:78" x14ac:dyDescent="0.35">
      <c r="B167" s="92" t="s">
        <v>81</v>
      </c>
      <c r="C167" s="84"/>
      <c r="D167" s="84"/>
      <c r="E167" s="85"/>
      <c r="F167" s="25"/>
      <c r="G167" s="89">
        <f>G157+G154+G141+G138+G125+G122+G109+G106+G93+G90+G77+G74+G61+G58+G45+G42+G29+G26+G13+G10</f>
        <v>70</v>
      </c>
      <c r="H167" s="90"/>
      <c r="I167" s="90"/>
      <c r="J167" s="89">
        <f>J157+J154+J141+J138+J125+J122+J109+J106+J93+J90+J77+J74+J61+J58+J45+J42+J29+J26+J13+J10</f>
        <v>70</v>
      </c>
      <c r="K167" s="90"/>
      <c r="L167" s="90"/>
      <c r="M167" s="89">
        <f>M157+M154+M141+M138+M125+M122+M109+M106+M93+M90+M77+M74+M61+M58+M45+M42+M29+M26+M13+M10</f>
        <v>65</v>
      </c>
      <c r="N167" s="90"/>
      <c r="O167" s="90"/>
      <c r="P167" s="89">
        <f>P157+P154+P141+P138+P125+P122+P109+P106+P93+P90+P77+P74+P61+P58+P45+P42+P29+P26+P13+P10</f>
        <v>70</v>
      </c>
      <c r="Q167" s="90"/>
      <c r="R167" s="90"/>
      <c r="S167" s="89">
        <f>S157+S154+S141+S138+S125+S122+S109+S106+S93+S90+S77+S74+S61+S58+S45+S42+S29+S26+S13+S10</f>
        <v>68</v>
      </c>
      <c r="T167" s="90"/>
      <c r="U167" s="90"/>
      <c r="V167" s="89">
        <f>V157+V154+V141+V138+V125+V122+V109+V106+V93+V90+V77+V74+V61+V58+V45+V42+V29+V26+V13+V10</f>
        <v>68</v>
      </c>
      <c r="W167" s="90"/>
      <c r="X167" s="90"/>
      <c r="Y167" s="89">
        <f>Y157+Y154+Y141+Y138+Y125+Y122+Y109+Y106+Y93+Y90+Y77+Y74+Y61+Y58+Y45+Y42+Y29+Y26+Y13+Y10</f>
        <v>70</v>
      </c>
      <c r="Z167" s="90"/>
      <c r="AA167" s="91"/>
      <c r="AB167" s="3"/>
      <c r="AC167" s="3"/>
      <c r="AD167" s="3"/>
      <c r="AE167" s="3"/>
      <c r="AF167" s="3"/>
      <c r="AG167" s="3"/>
      <c r="AI167" s="92" t="s">
        <v>81</v>
      </c>
      <c r="AJ167" s="84"/>
      <c r="AK167" s="84"/>
      <c r="AL167" s="85"/>
      <c r="AM167" s="25"/>
      <c r="AN167" s="89">
        <f>AN157+AN154+AN141+AN138+AN125+AN122+AN109+AN106+AN93+AN90+AN77+AN74+AN61+AN58+AN45+AN42+AN29+AN26+AN13+AN10</f>
        <v>70</v>
      </c>
      <c r="AO167" s="90"/>
      <c r="AP167" s="90"/>
      <c r="AQ167" s="89">
        <f>AQ157+AQ154+AQ141+AQ138+AQ125+AQ122+AQ109+AQ106+AQ93+AQ90+AQ77+AQ74+AQ61+AQ58+AQ45+AQ42+AQ29+AQ26+AQ13+AQ10</f>
        <v>70</v>
      </c>
      <c r="AR167" s="90"/>
      <c r="AS167" s="90"/>
      <c r="AT167" s="89">
        <f>AT157+AT154+AT141+AT138+AT125+AT122+AT109+AT106+AT93+AT90+AT77+AT74+AT61+AT58+AT45+AT42+AT29+AT26+AT13+AT10</f>
        <v>70</v>
      </c>
      <c r="AU167" s="90"/>
      <c r="AV167" s="90"/>
      <c r="AW167" s="89">
        <f>AW157+AW154+AW141+AW138+AW125+AW122+AW109+AW106+AW93+AW90+AW77+AW74+AW61+AW58+AW45+AW42+AW29+AW26+AW13+AW10</f>
        <v>70</v>
      </c>
      <c r="AX167" s="90"/>
      <c r="AY167" s="90"/>
      <c r="AZ167" s="89">
        <f>AZ157+AZ154+AZ141+AZ138+AZ125+AZ122+AZ109+AZ106+AZ93+AZ90+AZ77+AZ74+AZ61+AZ58+AZ45+AZ42+AZ29+AZ26+AZ13+AZ10</f>
        <v>70</v>
      </c>
      <c r="BA167" s="90"/>
      <c r="BB167" s="90"/>
      <c r="BC167" s="89">
        <f>BC157+BC154+BC141+BC138+BC125+BC122+BC109+BC106+BC93+BC90+BC77+BC74+BC61+BC58+BC45+BC42+BC29+BC26+BC13+BC10</f>
        <v>70</v>
      </c>
      <c r="BD167" s="90"/>
      <c r="BE167" s="90"/>
      <c r="BF167" s="89">
        <f>BF157+BF154+BF141+BF138+BF125+BF122+BF109+BF106+BF93+BF90+BF77+BF74+BF61+BF58+BF45+BF42+BF29+BF26+BF13+BF10</f>
        <v>70</v>
      </c>
      <c r="BG167" s="90"/>
      <c r="BH167" s="91"/>
      <c r="BI167" s="3"/>
      <c r="BJ167" s="3"/>
      <c r="BK167" s="3"/>
      <c r="BL167" s="3"/>
    </row>
    <row r="168" spans="2:78" ht="15" thickBot="1" x14ac:dyDescent="0.4">
      <c r="B168" s="86"/>
      <c r="C168" s="87"/>
      <c r="D168" s="87"/>
      <c r="E168" s="88"/>
      <c r="F168" s="23"/>
      <c r="G168" s="86"/>
      <c r="H168" s="87"/>
      <c r="I168" s="87"/>
      <c r="J168" s="86"/>
      <c r="K168" s="87"/>
      <c r="L168" s="87"/>
      <c r="M168" s="86"/>
      <c r="N168" s="87"/>
      <c r="O168" s="87"/>
      <c r="P168" s="86"/>
      <c r="Q168" s="87"/>
      <c r="R168" s="87"/>
      <c r="S168" s="86"/>
      <c r="T168" s="87"/>
      <c r="U168" s="87"/>
      <c r="V168" s="86"/>
      <c r="W168" s="87"/>
      <c r="X168" s="87"/>
      <c r="Y168" s="86"/>
      <c r="Z168" s="87"/>
      <c r="AA168" s="88"/>
      <c r="AB168" s="3"/>
      <c r="AC168" s="3"/>
      <c r="AD168" s="3"/>
      <c r="AE168" s="3"/>
      <c r="AF168" s="3"/>
      <c r="AG168" s="3"/>
      <c r="AI168" s="86"/>
      <c r="AJ168" s="87"/>
      <c r="AK168" s="87"/>
      <c r="AL168" s="88"/>
      <c r="AM168" s="23"/>
      <c r="AN168" s="86"/>
      <c r="AO168" s="87"/>
      <c r="AP168" s="87"/>
      <c r="AQ168" s="86"/>
      <c r="AR168" s="87"/>
      <c r="AS168" s="87"/>
      <c r="AT168" s="86"/>
      <c r="AU168" s="87"/>
      <c r="AV168" s="87"/>
      <c r="AW168" s="86"/>
      <c r="AX168" s="87"/>
      <c r="AY168" s="87"/>
      <c r="AZ168" s="86"/>
      <c r="BA168" s="87"/>
      <c r="BB168" s="87"/>
      <c r="BC168" s="86"/>
      <c r="BD168" s="87"/>
      <c r="BE168" s="87"/>
      <c r="BF168" s="86"/>
      <c r="BG168" s="87"/>
      <c r="BH168" s="88"/>
      <c r="BI168" s="3"/>
      <c r="BJ168" s="3"/>
      <c r="BK168" s="3"/>
      <c r="BL168" s="3"/>
    </row>
    <row r="169" spans="2:78" x14ac:dyDescent="0.35">
      <c r="B169" s="24"/>
      <c r="C169" s="24"/>
      <c r="D169" s="24"/>
      <c r="E169" s="24"/>
      <c r="F169" s="2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2:78" x14ac:dyDescent="0.35">
      <c r="B170" s="24"/>
      <c r="C170" s="24"/>
      <c r="D170" s="24"/>
      <c r="E170" s="24"/>
      <c r="F170" s="2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2:78" x14ac:dyDescent="0.35">
      <c r="B171" s="24"/>
      <c r="C171" s="24"/>
      <c r="D171" s="24"/>
      <c r="E171" s="24"/>
      <c r="F171" s="2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2:78" x14ac:dyDescent="0.35">
      <c r="B172" s="24"/>
      <c r="C172" s="24"/>
      <c r="D172" s="24"/>
      <c r="E172" s="24"/>
      <c r="F172" s="2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2:78" x14ac:dyDescent="0.35">
      <c r="B173" s="24"/>
      <c r="C173" s="24"/>
      <c r="D173" s="24"/>
      <c r="E173" s="24"/>
      <c r="F173" s="2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2:78" ht="15.5" customHeight="1" x14ac:dyDescent="0.35">
      <c r="B174" s="24"/>
      <c r="C174" s="24"/>
      <c r="D174" s="24"/>
      <c r="E174" s="24"/>
      <c r="F174" s="2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2:78" x14ac:dyDescent="0.35">
      <c r="B175" s="24"/>
      <c r="C175" s="24"/>
      <c r="D175" s="24"/>
      <c r="E175" s="24"/>
      <c r="F175" s="2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2:78" x14ac:dyDescent="0.35">
      <c r="B176" s="24"/>
      <c r="C176" s="24"/>
      <c r="D176" s="24"/>
      <c r="E176" s="24"/>
      <c r="F176" s="2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3:33" x14ac:dyDescent="0.35"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</sheetData>
  <mergeCells count="1464">
    <mergeCell ref="B8:B20"/>
    <mergeCell ref="B5:B6"/>
    <mergeCell ref="C5:C20"/>
    <mergeCell ref="D5:D6"/>
    <mergeCell ref="E5:E6"/>
    <mergeCell ref="D8:D20"/>
    <mergeCell ref="E8:E20"/>
    <mergeCell ref="S19:U20"/>
    <mergeCell ref="V5:X6"/>
    <mergeCell ref="V10:X11"/>
    <mergeCell ref="V13:X14"/>
    <mergeCell ref="V19:X20"/>
    <mergeCell ref="M5:O6"/>
    <mergeCell ref="M10:O11"/>
    <mergeCell ref="M13:O14"/>
    <mergeCell ref="M19:O20"/>
    <mergeCell ref="P5:R6"/>
    <mergeCell ref="P10:R11"/>
    <mergeCell ref="P13:R14"/>
    <mergeCell ref="P19:R20"/>
    <mergeCell ref="M15:O15"/>
    <mergeCell ref="P15:R15"/>
    <mergeCell ref="G5:I6"/>
    <mergeCell ref="G10:I11"/>
    <mergeCell ref="G13:I14"/>
    <mergeCell ref="G19:I20"/>
    <mergeCell ref="J5:L6"/>
    <mergeCell ref="J10:L11"/>
    <mergeCell ref="J13:L14"/>
    <mergeCell ref="J19:L20"/>
    <mergeCell ref="S21:U22"/>
    <mergeCell ref="V21:X22"/>
    <mergeCell ref="Y21:AA22"/>
    <mergeCell ref="AB21:AC22"/>
    <mergeCell ref="AD21:AE22"/>
    <mergeCell ref="AB23:AC36"/>
    <mergeCell ref="AD23:AE36"/>
    <mergeCell ref="Y29:AA30"/>
    <mergeCell ref="S31:U31"/>
    <mergeCell ref="V31:X31"/>
    <mergeCell ref="AD5:AE6"/>
    <mergeCell ref="AD7:AE20"/>
    <mergeCell ref="B21:B22"/>
    <mergeCell ref="C21:C36"/>
    <mergeCell ref="D21:D22"/>
    <mergeCell ref="E21:E22"/>
    <mergeCell ref="G21:I22"/>
    <mergeCell ref="J21:L22"/>
    <mergeCell ref="M21:O22"/>
    <mergeCell ref="P21:R22"/>
    <mergeCell ref="Y5:AA6"/>
    <mergeCell ref="Y10:AA11"/>
    <mergeCell ref="Y13:AA14"/>
    <mergeCell ref="Y19:AA20"/>
    <mergeCell ref="AB7:AC20"/>
    <mergeCell ref="AB5:AC6"/>
    <mergeCell ref="Y15:AA15"/>
    <mergeCell ref="Y16:AA17"/>
    <mergeCell ref="Y18:AA18"/>
    <mergeCell ref="S5:U6"/>
    <mergeCell ref="S10:U11"/>
    <mergeCell ref="S13:U14"/>
    <mergeCell ref="S35:U36"/>
    <mergeCell ref="V35:X36"/>
    <mergeCell ref="Y35:AA36"/>
    <mergeCell ref="B37:B38"/>
    <mergeCell ref="C37:C52"/>
    <mergeCell ref="D37:D38"/>
    <mergeCell ref="E37:E38"/>
    <mergeCell ref="G37:I38"/>
    <mergeCell ref="J37:L38"/>
    <mergeCell ref="P26:R27"/>
    <mergeCell ref="S26:U27"/>
    <mergeCell ref="V26:X27"/>
    <mergeCell ref="Y26:AA27"/>
    <mergeCell ref="G29:I30"/>
    <mergeCell ref="J29:L30"/>
    <mergeCell ref="M29:O30"/>
    <mergeCell ref="P29:R30"/>
    <mergeCell ref="S29:U30"/>
    <mergeCell ref="V29:X30"/>
    <mergeCell ref="B24:B36"/>
    <mergeCell ref="D24:D36"/>
    <mergeCell ref="E24:E36"/>
    <mergeCell ref="G26:I27"/>
    <mergeCell ref="J26:L27"/>
    <mergeCell ref="M26:O27"/>
    <mergeCell ref="G35:I36"/>
    <mergeCell ref="J35:L36"/>
    <mergeCell ref="M35:O36"/>
    <mergeCell ref="M34:O34"/>
    <mergeCell ref="S42:U43"/>
    <mergeCell ref="V42:X43"/>
    <mergeCell ref="Y42:AA43"/>
    <mergeCell ref="G45:I46"/>
    <mergeCell ref="J45:L46"/>
    <mergeCell ref="M45:O46"/>
    <mergeCell ref="P45:R46"/>
    <mergeCell ref="S45:U46"/>
    <mergeCell ref="V45:X46"/>
    <mergeCell ref="Y45:AA46"/>
    <mergeCell ref="AD37:AE38"/>
    <mergeCell ref="AB39:AC52"/>
    <mergeCell ref="AD39:AE52"/>
    <mergeCell ref="B40:B52"/>
    <mergeCell ref="D40:D52"/>
    <mergeCell ref="E40:E52"/>
    <mergeCell ref="G42:I43"/>
    <mergeCell ref="J42:L43"/>
    <mergeCell ref="M42:O43"/>
    <mergeCell ref="P42:R43"/>
    <mergeCell ref="M37:O38"/>
    <mergeCell ref="P37:R38"/>
    <mergeCell ref="S37:U38"/>
    <mergeCell ref="V37:X38"/>
    <mergeCell ref="Y37:AA38"/>
    <mergeCell ref="AB37:AC38"/>
    <mergeCell ref="V53:X54"/>
    <mergeCell ref="Y53:AA54"/>
    <mergeCell ref="AB53:AC54"/>
    <mergeCell ref="AD53:AE54"/>
    <mergeCell ref="AB55:AC68"/>
    <mergeCell ref="AD55:AE68"/>
    <mergeCell ref="Y61:AA62"/>
    <mergeCell ref="V63:X63"/>
    <mergeCell ref="V64:X65"/>
    <mergeCell ref="V66:X66"/>
    <mergeCell ref="Y51:AA52"/>
    <mergeCell ref="B53:B54"/>
    <mergeCell ref="C53:C68"/>
    <mergeCell ref="D53:D54"/>
    <mergeCell ref="E53:E54"/>
    <mergeCell ref="G53:I54"/>
    <mergeCell ref="J53:L54"/>
    <mergeCell ref="M53:O54"/>
    <mergeCell ref="P53:R54"/>
    <mergeCell ref="S53:U54"/>
    <mergeCell ref="G51:I52"/>
    <mergeCell ref="J51:L52"/>
    <mergeCell ref="M51:O52"/>
    <mergeCell ref="P51:R52"/>
    <mergeCell ref="S51:U52"/>
    <mergeCell ref="V51:X52"/>
    <mergeCell ref="P58:R59"/>
    <mergeCell ref="S58:U59"/>
    <mergeCell ref="V58:X59"/>
    <mergeCell ref="Y58:AA59"/>
    <mergeCell ref="G61:I62"/>
    <mergeCell ref="J61:L62"/>
    <mergeCell ref="M61:O62"/>
    <mergeCell ref="P61:R62"/>
    <mergeCell ref="S61:U62"/>
    <mergeCell ref="V61:X62"/>
    <mergeCell ref="B56:B68"/>
    <mergeCell ref="D56:D68"/>
    <mergeCell ref="E56:E68"/>
    <mergeCell ref="G58:I59"/>
    <mergeCell ref="J58:L59"/>
    <mergeCell ref="M58:O59"/>
    <mergeCell ref="G67:I68"/>
    <mergeCell ref="J67:L68"/>
    <mergeCell ref="M67:O68"/>
    <mergeCell ref="M64:O65"/>
    <mergeCell ref="AD71:AE84"/>
    <mergeCell ref="B72:B84"/>
    <mergeCell ref="D72:D84"/>
    <mergeCell ref="E72:E84"/>
    <mergeCell ref="G74:I75"/>
    <mergeCell ref="J74:L75"/>
    <mergeCell ref="M74:O75"/>
    <mergeCell ref="P74:R75"/>
    <mergeCell ref="M69:O70"/>
    <mergeCell ref="P69:R70"/>
    <mergeCell ref="S69:U70"/>
    <mergeCell ref="V69:X70"/>
    <mergeCell ref="Y69:AA70"/>
    <mergeCell ref="AB69:AC70"/>
    <mergeCell ref="P67:R68"/>
    <mergeCell ref="S67:U68"/>
    <mergeCell ref="V67:X68"/>
    <mergeCell ref="Y67:AA68"/>
    <mergeCell ref="B69:B70"/>
    <mergeCell ref="C69:C84"/>
    <mergeCell ref="D69:D70"/>
    <mergeCell ref="E69:E70"/>
    <mergeCell ref="G69:I70"/>
    <mergeCell ref="J69:L70"/>
    <mergeCell ref="Y98:AA98"/>
    <mergeCell ref="Y83:AA84"/>
    <mergeCell ref="B85:B86"/>
    <mergeCell ref="C85:C100"/>
    <mergeCell ref="D85:D86"/>
    <mergeCell ref="E85:E86"/>
    <mergeCell ref="G85:I86"/>
    <mergeCell ref="J85:L86"/>
    <mergeCell ref="M85:O86"/>
    <mergeCell ref="P85:R86"/>
    <mergeCell ref="S85:U86"/>
    <mergeCell ref="G83:I84"/>
    <mergeCell ref="J83:L84"/>
    <mergeCell ref="M83:O84"/>
    <mergeCell ref="P83:R84"/>
    <mergeCell ref="S83:U84"/>
    <mergeCell ref="V83:X84"/>
    <mergeCell ref="V101:X102"/>
    <mergeCell ref="Y101:AA102"/>
    <mergeCell ref="AB101:AC102"/>
    <mergeCell ref="P99:R100"/>
    <mergeCell ref="S99:U100"/>
    <mergeCell ref="V99:X100"/>
    <mergeCell ref="Y99:AA100"/>
    <mergeCell ref="B101:B102"/>
    <mergeCell ref="C101:C116"/>
    <mergeCell ref="D101:D102"/>
    <mergeCell ref="E101:E102"/>
    <mergeCell ref="G101:I102"/>
    <mergeCell ref="J101:L102"/>
    <mergeCell ref="P90:R91"/>
    <mergeCell ref="S90:U91"/>
    <mergeCell ref="V90:X91"/>
    <mergeCell ref="Y90:AA91"/>
    <mergeCell ref="G93:I94"/>
    <mergeCell ref="J93:L94"/>
    <mergeCell ref="M93:O94"/>
    <mergeCell ref="P93:R94"/>
    <mergeCell ref="S93:U94"/>
    <mergeCell ref="V93:X94"/>
    <mergeCell ref="B88:B100"/>
    <mergeCell ref="D88:D100"/>
    <mergeCell ref="E88:E100"/>
    <mergeCell ref="G90:I91"/>
    <mergeCell ref="J90:L91"/>
    <mergeCell ref="M90:O91"/>
    <mergeCell ref="G99:I100"/>
    <mergeCell ref="J99:L100"/>
    <mergeCell ref="M99:O100"/>
    <mergeCell ref="V117:X118"/>
    <mergeCell ref="Y117:AA118"/>
    <mergeCell ref="AB117:AC118"/>
    <mergeCell ref="AD117:AE118"/>
    <mergeCell ref="AB119:AC132"/>
    <mergeCell ref="AD119:AE132"/>
    <mergeCell ref="Y125:AA126"/>
    <mergeCell ref="V127:X127"/>
    <mergeCell ref="V128:X129"/>
    <mergeCell ref="V130:X130"/>
    <mergeCell ref="Y115:AA116"/>
    <mergeCell ref="B117:B118"/>
    <mergeCell ref="C117:C132"/>
    <mergeCell ref="D117:D118"/>
    <mergeCell ref="E117:E118"/>
    <mergeCell ref="G117:I118"/>
    <mergeCell ref="J117:L118"/>
    <mergeCell ref="M117:O118"/>
    <mergeCell ref="P117:R118"/>
    <mergeCell ref="S117:U118"/>
    <mergeCell ref="G115:I116"/>
    <mergeCell ref="J115:L116"/>
    <mergeCell ref="M115:O116"/>
    <mergeCell ref="P115:R116"/>
    <mergeCell ref="S115:U116"/>
    <mergeCell ref="V115:X116"/>
    <mergeCell ref="AB103:AC116"/>
    <mergeCell ref="AD103:AE116"/>
    <mergeCell ref="B104:B116"/>
    <mergeCell ref="D104:D116"/>
    <mergeCell ref="E104:E116"/>
    <mergeCell ref="G106:I107"/>
    <mergeCell ref="P122:R123"/>
    <mergeCell ref="S122:U123"/>
    <mergeCell ref="V122:X123"/>
    <mergeCell ref="Y122:AA123"/>
    <mergeCell ref="G125:I126"/>
    <mergeCell ref="J125:L126"/>
    <mergeCell ref="M125:O126"/>
    <mergeCell ref="P125:R126"/>
    <mergeCell ref="S125:U126"/>
    <mergeCell ref="V125:X126"/>
    <mergeCell ref="B120:B132"/>
    <mergeCell ref="D120:D132"/>
    <mergeCell ref="E120:E132"/>
    <mergeCell ref="G122:I123"/>
    <mergeCell ref="J122:L123"/>
    <mergeCell ref="M122:O123"/>
    <mergeCell ref="G131:I132"/>
    <mergeCell ref="J131:L132"/>
    <mergeCell ref="M131:O132"/>
    <mergeCell ref="M128:O129"/>
    <mergeCell ref="B136:B148"/>
    <mergeCell ref="D136:D148"/>
    <mergeCell ref="E136:E148"/>
    <mergeCell ref="G138:I139"/>
    <mergeCell ref="J138:L139"/>
    <mergeCell ref="M138:O139"/>
    <mergeCell ref="P138:R139"/>
    <mergeCell ref="M133:O134"/>
    <mergeCell ref="P133:R134"/>
    <mergeCell ref="S133:U134"/>
    <mergeCell ref="V133:X134"/>
    <mergeCell ref="Y133:AA134"/>
    <mergeCell ref="AB133:AC134"/>
    <mergeCell ref="P131:R132"/>
    <mergeCell ref="S131:U132"/>
    <mergeCell ref="V131:X132"/>
    <mergeCell ref="Y131:AA132"/>
    <mergeCell ref="B133:B134"/>
    <mergeCell ref="C133:C148"/>
    <mergeCell ref="D133:D134"/>
    <mergeCell ref="E133:E134"/>
    <mergeCell ref="G133:I134"/>
    <mergeCell ref="J133:L134"/>
    <mergeCell ref="M147:O148"/>
    <mergeCell ref="P147:R148"/>
    <mergeCell ref="S147:U148"/>
    <mergeCell ref="V147:X148"/>
    <mergeCell ref="S138:U139"/>
    <mergeCell ref="V138:X139"/>
    <mergeCell ref="Y138:AA139"/>
    <mergeCell ref="G141:I142"/>
    <mergeCell ref="J141:L142"/>
    <mergeCell ref="M141:O142"/>
    <mergeCell ref="P141:R142"/>
    <mergeCell ref="S141:U142"/>
    <mergeCell ref="V141:X142"/>
    <mergeCell ref="Y141:AA142"/>
    <mergeCell ref="AD133:AE134"/>
    <mergeCell ref="AB135:AC148"/>
    <mergeCell ref="AD135:AE148"/>
    <mergeCell ref="P157:R158"/>
    <mergeCell ref="S157:U158"/>
    <mergeCell ref="V157:X158"/>
    <mergeCell ref="B152:B164"/>
    <mergeCell ref="D152:D164"/>
    <mergeCell ref="E152:E164"/>
    <mergeCell ref="G154:I155"/>
    <mergeCell ref="J154:L155"/>
    <mergeCell ref="M154:O155"/>
    <mergeCell ref="G163:I164"/>
    <mergeCell ref="J163:L164"/>
    <mergeCell ref="M163:O164"/>
    <mergeCell ref="G159:I159"/>
    <mergeCell ref="V149:X150"/>
    <mergeCell ref="Y149:AA150"/>
    <mergeCell ref="AB149:AC150"/>
    <mergeCell ref="AD149:AE150"/>
    <mergeCell ref="AB151:AC164"/>
    <mergeCell ref="AD151:AE164"/>
    <mergeCell ref="Y157:AA158"/>
    <mergeCell ref="V159:X159"/>
    <mergeCell ref="V160:X161"/>
    <mergeCell ref="V162:X162"/>
    <mergeCell ref="B149:B150"/>
    <mergeCell ref="C149:C164"/>
    <mergeCell ref="D149:D150"/>
    <mergeCell ref="E149:E150"/>
    <mergeCell ref="G149:I150"/>
    <mergeCell ref="J149:L150"/>
    <mergeCell ref="M149:O150"/>
    <mergeCell ref="P149:R150"/>
    <mergeCell ref="S149:U150"/>
    <mergeCell ref="M167:O168"/>
    <mergeCell ref="P167:R168"/>
    <mergeCell ref="S167:U168"/>
    <mergeCell ref="V167:X168"/>
    <mergeCell ref="Y167:AA168"/>
    <mergeCell ref="AI5:AI6"/>
    <mergeCell ref="AI40:AI52"/>
    <mergeCell ref="AI72:AI84"/>
    <mergeCell ref="AI104:AI116"/>
    <mergeCell ref="AI136:AI148"/>
    <mergeCell ref="B165:E166"/>
    <mergeCell ref="B167:E168"/>
    <mergeCell ref="G167:I168"/>
    <mergeCell ref="G165:I166"/>
    <mergeCell ref="J165:L166"/>
    <mergeCell ref="J167:L168"/>
    <mergeCell ref="M165:O166"/>
    <mergeCell ref="P165:R166"/>
    <mergeCell ref="S165:U166"/>
    <mergeCell ref="V165:X166"/>
    <mergeCell ref="Y165:AA166"/>
    <mergeCell ref="P163:R164"/>
    <mergeCell ref="S163:U164"/>
    <mergeCell ref="V163:X164"/>
    <mergeCell ref="Y163:AA164"/>
    <mergeCell ref="P154:R155"/>
    <mergeCell ref="S154:U155"/>
    <mergeCell ref="V154:X155"/>
    <mergeCell ref="Y154:AA155"/>
    <mergeCell ref="G157:I158"/>
    <mergeCell ref="J157:L158"/>
    <mergeCell ref="M157:O158"/>
    <mergeCell ref="BI7:BJ20"/>
    <mergeCell ref="BK7:BL20"/>
    <mergeCell ref="AI8:AI20"/>
    <mergeCell ref="AK8:AK20"/>
    <mergeCell ref="AL8:AL20"/>
    <mergeCell ref="AN10:AP11"/>
    <mergeCell ref="AQ10:AS11"/>
    <mergeCell ref="AT10:AV11"/>
    <mergeCell ref="AW10:AY11"/>
    <mergeCell ref="AZ10:BB11"/>
    <mergeCell ref="AW5:AY6"/>
    <mergeCell ref="AZ5:BB6"/>
    <mergeCell ref="BC5:BE6"/>
    <mergeCell ref="BF5:BH6"/>
    <mergeCell ref="BI5:BJ6"/>
    <mergeCell ref="BK5:BL6"/>
    <mergeCell ref="AJ5:AJ20"/>
    <mergeCell ref="AK5:AK6"/>
    <mergeCell ref="AL5:AL6"/>
    <mergeCell ref="AN5:AP6"/>
    <mergeCell ref="AQ5:AS6"/>
    <mergeCell ref="AT5:AV6"/>
    <mergeCell ref="AN19:AP20"/>
    <mergeCell ref="AQ19:AS20"/>
    <mergeCell ref="AT19:AV20"/>
    <mergeCell ref="AQ15:AS15"/>
    <mergeCell ref="AW19:AY20"/>
    <mergeCell ref="AZ19:BB20"/>
    <mergeCell ref="BC19:BE20"/>
    <mergeCell ref="BF19:BH20"/>
    <mergeCell ref="AI21:AI22"/>
    <mergeCell ref="AJ21:AJ36"/>
    <mergeCell ref="AK21:AK22"/>
    <mergeCell ref="AL21:AL22"/>
    <mergeCell ref="AN21:AP22"/>
    <mergeCell ref="AQ21:AS22"/>
    <mergeCell ref="BC10:BE11"/>
    <mergeCell ref="BF10:BH11"/>
    <mergeCell ref="AN13:AP14"/>
    <mergeCell ref="AQ13:AS14"/>
    <mergeCell ref="AT13:AV14"/>
    <mergeCell ref="AW13:AY14"/>
    <mergeCell ref="AZ13:BB14"/>
    <mergeCell ref="BC13:BE14"/>
    <mergeCell ref="BF13:BH14"/>
    <mergeCell ref="BC26:BE27"/>
    <mergeCell ref="BF26:BH27"/>
    <mergeCell ref="AN29:AP30"/>
    <mergeCell ref="AQ29:AS30"/>
    <mergeCell ref="AT29:AV30"/>
    <mergeCell ref="AW29:AY30"/>
    <mergeCell ref="AZ29:BB30"/>
    <mergeCell ref="BC29:BE30"/>
    <mergeCell ref="BF29:BH30"/>
    <mergeCell ref="BK21:BL22"/>
    <mergeCell ref="BI23:BJ36"/>
    <mergeCell ref="BK23:BL36"/>
    <mergeCell ref="AI24:AI36"/>
    <mergeCell ref="AK24:AK36"/>
    <mergeCell ref="AL24:AL36"/>
    <mergeCell ref="AN26:AP27"/>
    <mergeCell ref="AQ26:AS27"/>
    <mergeCell ref="AT26:AV27"/>
    <mergeCell ref="AW26:AY27"/>
    <mergeCell ref="AT21:AV22"/>
    <mergeCell ref="AW21:AY22"/>
    <mergeCell ref="AZ21:BB22"/>
    <mergeCell ref="BC21:BE22"/>
    <mergeCell ref="BF21:BH22"/>
    <mergeCell ref="BI21:BJ22"/>
    <mergeCell ref="BI37:BJ38"/>
    <mergeCell ref="BK37:BL38"/>
    <mergeCell ref="BI39:BJ52"/>
    <mergeCell ref="BK39:BL52"/>
    <mergeCell ref="BF47:BH47"/>
    <mergeCell ref="BF48:BH49"/>
    <mergeCell ref="BF50:BH50"/>
    <mergeCell ref="BF35:BH36"/>
    <mergeCell ref="AI37:AI38"/>
    <mergeCell ref="AJ37:AJ52"/>
    <mergeCell ref="AK37:AK38"/>
    <mergeCell ref="AL37:AL38"/>
    <mergeCell ref="AN37:AP38"/>
    <mergeCell ref="AQ37:AS38"/>
    <mergeCell ref="AT37:AV38"/>
    <mergeCell ref="AW37:AY38"/>
    <mergeCell ref="AZ37:BB38"/>
    <mergeCell ref="AN35:AP36"/>
    <mergeCell ref="AQ35:AS36"/>
    <mergeCell ref="AT35:AV36"/>
    <mergeCell ref="AW35:AY36"/>
    <mergeCell ref="AZ35:BB36"/>
    <mergeCell ref="BC35:BE36"/>
    <mergeCell ref="BF53:BH54"/>
    <mergeCell ref="BI53:BJ54"/>
    <mergeCell ref="BK53:BL54"/>
    <mergeCell ref="AZ51:BB52"/>
    <mergeCell ref="BC51:BE52"/>
    <mergeCell ref="BF51:BH52"/>
    <mergeCell ref="AI53:AI54"/>
    <mergeCell ref="AJ53:AJ68"/>
    <mergeCell ref="AK53:AK54"/>
    <mergeCell ref="AL53:AL54"/>
    <mergeCell ref="AN53:AP54"/>
    <mergeCell ref="AQ53:AS54"/>
    <mergeCell ref="AT53:AV54"/>
    <mergeCell ref="AZ42:BB43"/>
    <mergeCell ref="BC42:BE43"/>
    <mergeCell ref="BF42:BH43"/>
    <mergeCell ref="AN45:AP46"/>
    <mergeCell ref="AQ45:AS46"/>
    <mergeCell ref="AT45:AV46"/>
    <mergeCell ref="AW45:AY46"/>
    <mergeCell ref="AZ45:BB46"/>
    <mergeCell ref="BC45:BE46"/>
    <mergeCell ref="BF45:BH46"/>
    <mergeCell ref="AK40:AK52"/>
    <mergeCell ref="AL40:AL52"/>
    <mergeCell ref="AN42:AP43"/>
    <mergeCell ref="AQ42:AS43"/>
    <mergeCell ref="AT42:AV43"/>
    <mergeCell ref="AW42:AY43"/>
    <mergeCell ref="AN51:AP52"/>
    <mergeCell ref="AQ51:AS52"/>
    <mergeCell ref="AT51:AV52"/>
    <mergeCell ref="BF58:BH59"/>
    <mergeCell ref="AN61:AP62"/>
    <mergeCell ref="AQ61:AS62"/>
    <mergeCell ref="AT61:AV62"/>
    <mergeCell ref="AW61:AY62"/>
    <mergeCell ref="AZ61:BB62"/>
    <mergeCell ref="BC61:BE62"/>
    <mergeCell ref="BF61:BH62"/>
    <mergeCell ref="BI55:BJ68"/>
    <mergeCell ref="BK55:BL68"/>
    <mergeCell ref="AI56:AI68"/>
    <mergeCell ref="AK56:AK68"/>
    <mergeCell ref="AL56:AL68"/>
    <mergeCell ref="AN58:AP59"/>
    <mergeCell ref="AQ58:AS59"/>
    <mergeCell ref="AT58:AV59"/>
    <mergeCell ref="AW58:AY59"/>
    <mergeCell ref="AZ58:BB59"/>
    <mergeCell ref="AQ83:AS84"/>
    <mergeCell ref="AT83:AV84"/>
    <mergeCell ref="AW83:AY84"/>
    <mergeCell ref="BC69:BE70"/>
    <mergeCell ref="BF69:BH70"/>
    <mergeCell ref="BI69:BJ70"/>
    <mergeCell ref="BK69:BL70"/>
    <mergeCell ref="BI71:BJ84"/>
    <mergeCell ref="BK71:BL84"/>
    <mergeCell ref="BC79:BE79"/>
    <mergeCell ref="BC80:BE81"/>
    <mergeCell ref="BC82:BE82"/>
    <mergeCell ref="BF79:BH79"/>
    <mergeCell ref="BF67:BH68"/>
    <mergeCell ref="AI69:AI70"/>
    <mergeCell ref="AJ69:AJ84"/>
    <mergeCell ref="AK69:AK70"/>
    <mergeCell ref="AL69:AL70"/>
    <mergeCell ref="AN69:AP70"/>
    <mergeCell ref="AQ69:AS70"/>
    <mergeCell ref="AT69:AV70"/>
    <mergeCell ref="AW69:AY70"/>
    <mergeCell ref="AZ69:BB70"/>
    <mergeCell ref="AN67:AP68"/>
    <mergeCell ref="AQ67:AS68"/>
    <mergeCell ref="AT67:AV68"/>
    <mergeCell ref="AW67:AY68"/>
    <mergeCell ref="AZ67:BB68"/>
    <mergeCell ref="BC67:BE68"/>
    <mergeCell ref="AZ85:BB86"/>
    <mergeCell ref="BC85:BE86"/>
    <mergeCell ref="BF85:BH86"/>
    <mergeCell ref="BI85:BJ86"/>
    <mergeCell ref="BK85:BL86"/>
    <mergeCell ref="AZ83:BB84"/>
    <mergeCell ref="BC83:BE84"/>
    <mergeCell ref="BF83:BH84"/>
    <mergeCell ref="AI85:AI86"/>
    <mergeCell ref="AJ85:AJ100"/>
    <mergeCell ref="AK85:AK86"/>
    <mergeCell ref="AL85:AL86"/>
    <mergeCell ref="AN85:AP86"/>
    <mergeCell ref="AQ85:AS86"/>
    <mergeCell ref="AT85:AV86"/>
    <mergeCell ref="AZ74:BB75"/>
    <mergeCell ref="BC74:BE75"/>
    <mergeCell ref="BF74:BH75"/>
    <mergeCell ref="AN77:AP78"/>
    <mergeCell ref="AQ77:AS78"/>
    <mergeCell ref="AT77:AV78"/>
    <mergeCell ref="AW77:AY78"/>
    <mergeCell ref="AZ77:BB78"/>
    <mergeCell ref="BC77:BE78"/>
    <mergeCell ref="BF77:BH78"/>
    <mergeCell ref="AK72:AK84"/>
    <mergeCell ref="AL72:AL84"/>
    <mergeCell ref="AN74:AP75"/>
    <mergeCell ref="AQ74:AS75"/>
    <mergeCell ref="AT74:AV75"/>
    <mergeCell ref="AW74:AY75"/>
    <mergeCell ref="AN83:AP84"/>
    <mergeCell ref="BC101:BE102"/>
    <mergeCell ref="BF101:BH102"/>
    <mergeCell ref="BI101:BJ102"/>
    <mergeCell ref="BK101:BL102"/>
    <mergeCell ref="BI103:BJ116"/>
    <mergeCell ref="BK103:BL116"/>
    <mergeCell ref="BF111:BH111"/>
    <mergeCell ref="BF112:BH113"/>
    <mergeCell ref="BF114:BH114"/>
    <mergeCell ref="BF99:BH100"/>
    <mergeCell ref="AI101:AI102"/>
    <mergeCell ref="AJ101:AJ116"/>
    <mergeCell ref="AK101:AK102"/>
    <mergeCell ref="AL101:AL102"/>
    <mergeCell ref="AN101:AP102"/>
    <mergeCell ref="AQ101:AS102"/>
    <mergeCell ref="AT101:AV102"/>
    <mergeCell ref="AW101:AY102"/>
    <mergeCell ref="AZ101:BB102"/>
    <mergeCell ref="AN99:AP100"/>
    <mergeCell ref="AQ99:AS100"/>
    <mergeCell ref="AT99:AV100"/>
    <mergeCell ref="AW99:AY100"/>
    <mergeCell ref="AZ99:BB100"/>
    <mergeCell ref="BC99:BE100"/>
    <mergeCell ref="BI87:BJ100"/>
    <mergeCell ref="BK87:BL100"/>
    <mergeCell ref="AI88:AI100"/>
    <mergeCell ref="AK88:AK100"/>
    <mergeCell ref="AL88:AL100"/>
    <mergeCell ref="AN90:AP91"/>
    <mergeCell ref="AQ90:AS91"/>
    <mergeCell ref="BF117:BH118"/>
    <mergeCell ref="BI117:BJ118"/>
    <mergeCell ref="BK117:BL118"/>
    <mergeCell ref="AZ115:BB116"/>
    <mergeCell ref="BC115:BE116"/>
    <mergeCell ref="BF115:BH116"/>
    <mergeCell ref="AI117:AI118"/>
    <mergeCell ref="AJ117:AJ132"/>
    <mergeCell ref="AK117:AK118"/>
    <mergeCell ref="AL117:AL118"/>
    <mergeCell ref="AN117:AP118"/>
    <mergeCell ref="AQ117:AS118"/>
    <mergeCell ref="AT117:AV118"/>
    <mergeCell ref="AZ106:BB107"/>
    <mergeCell ref="BC106:BE107"/>
    <mergeCell ref="BF106:BH107"/>
    <mergeCell ref="AN109:AP110"/>
    <mergeCell ref="AQ109:AS110"/>
    <mergeCell ref="AT109:AV110"/>
    <mergeCell ref="AW109:AY110"/>
    <mergeCell ref="AZ109:BB110"/>
    <mergeCell ref="BC109:BE110"/>
    <mergeCell ref="BF109:BH110"/>
    <mergeCell ref="AK104:AK116"/>
    <mergeCell ref="AL104:AL116"/>
    <mergeCell ref="AN106:AP107"/>
    <mergeCell ref="AQ106:AS107"/>
    <mergeCell ref="AT106:AV107"/>
    <mergeCell ref="AW106:AY107"/>
    <mergeCell ref="AN115:AP116"/>
    <mergeCell ref="AQ115:AS116"/>
    <mergeCell ref="AT115:AV116"/>
    <mergeCell ref="AI133:AI134"/>
    <mergeCell ref="AJ133:AJ148"/>
    <mergeCell ref="AK133:AK134"/>
    <mergeCell ref="AL133:AL134"/>
    <mergeCell ref="AN133:AP134"/>
    <mergeCell ref="AQ133:AS134"/>
    <mergeCell ref="AT133:AV134"/>
    <mergeCell ref="AW133:AY134"/>
    <mergeCell ref="AZ133:BB134"/>
    <mergeCell ref="AN131:AP132"/>
    <mergeCell ref="AQ131:AS132"/>
    <mergeCell ref="AT131:AV132"/>
    <mergeCell ref="AW131:AY132"/>
    <mergeCell ref="AZ131:BB132"/>
    <mergeCell ref="BC131:BE132"/>
    <mergeCell ref="BC122:BE123"/>
    <mergeCell ref="BF122:BH123"/>
    <mergeCell ref="AN125:AP126"/>
    <mergeCell ref="AQ125:AS126"/>
    <mergeCell ref="AT125:AV126"/>
    <mergeCell ref="AW125:AY126"/>
    <mergeCell ref="AZ125:BB126"/>
    <mergeCell ref="BC125:BE126"/>
    <mergeCell ref="BF125:BH126"/>
    <mergeCell ref="AI120:AI132"/>
    <mergeCell ref="AK120:AK132"/>
    <mergeCell ref="AL120:AL132"/>
    <mergeCell ref="AN122:AP123"/>
    <mergeCell ref="AQ122:AS123"/>
    <mergeCell ref="AT122:AV123"/>
    <mergeCell ref="AW122:AY123"/>
    <mergeCell ref="AZ122:BB123"/>
    <mergeCell ref="AZ138:BB139"/>
    <mergeCell ref="BC138:BE139"/>
    <mergeCell ref="BF138:BH139"/>
    <mergeCell ref="AN141:AP142"/>
    <mergeCell ref="AQ141:AS142"/>
    <mergeCell ref="AT141:AV142"/>
    <mergeCell ref="AW141:AY142"/>
    <mergeCell ref="AZ141:BB142"/>
    <mergeCell ref="BC141:BE142"/>
    <mergeCell ref="BF141:BH142"/>
    <mergeCell ref="AK136:AK148"/>
    <mergeCell ref="AL136:AL148"/>
    <mergeCell ref="AN138:AP139"/>
    <mergeCell ref="AQ138:AS139"/>
    <mergeCell ref="AT138:AV139"/>
    <mergeCell ref="AW138:AY139"/>
    <mergeCell ref="AN147:AP148"/>
    <mergeCell ref="AQ147:AS148"/>
    <mergeCell ref="AT147:AV148"/>
    <mergeCell ref="AW147:AY148"/>
    <mergeCell ref="BC143:BE143"/>
    <mergeCell ref="BC144:BE145"/>
    <mergeCell ref="BC146:BE146"/>
    <mergeCell ref="BF143:BH143"/>
    <mergeCell ref="AL152:AL164"/>
    <mergeCell ref="AN154:AP155"/>
    <mergeCell ref="AQ154:AS155"/>
    <mergeCell ref="AT154:AV155"/>
    <mergeCell ref="AW154:AY155"/>
    <mergeCell ref="AZ154:BB155"/>
    <mergeCell ref="AW149:AY150"/>
    <mergeCell ref="AZ149:BB150"/>
    <mergeCell ref="BC149:BE150"/>
    <mergeCell ref="BF149:BH150"/>
    <mergeCell ref="BI149:BJ150"/>
    <mergeCell ref="BK149:BL150"/>
    <mergeCell ref="AZ147:BB148"/>
    <mergeCell ref="BC147:BE148"/>
    <mergeCell ref="BF147:BH148"/>
    <mergeCell ref="AI149:AI150"/>
    <mergeCell ref="AJ149:AJ164"/>
    <mergeCell ref="AK149:AK150"/>
    <mergeCell ref="AL149:AL150"/>
    <mergeCell ref="AN149:AP150"/>
    <mergeCell ref="AQ149:AS150"/>
    <mergeCell ref="AT149:AV150"/>
    <mergeCell ref="BI135:BJ148"/>
    <mergeCell ref="BK135:BL148"/>
    <mergeCell ref="BC167:BE168"/>
    <mergeCell ref="BF167:BH168"/>
    <mergeCell ref="F5:F6"/>
    <mergeCell ref="F8:F20"/>
    <mergeCell ref="F21:F22"/>
    <mergeCell ref="F24:F36"/>
    <mergeCell ref="F37:F38"/>
    <mergeCell ref="AI167:AL168"/>
    <mergeCell ref="AN167:AP168"/>
    <mergeCell ref="AQ167:AS168"/>
    <mergeCell ref="AT167:AV168"/>
    <mergeCell ref="AW167:AY168"/>
    <mergeCell ref="AZ167:BB168"/>
    <mergeCell ref="BF163:BH164"/>
    <mergeCell ref="AI165:AL166"/>
    <mergeCell ref="AN165:AP166"/>
    <mergeCell ref="AQ165:AS166"/>
    <mergeCell ref="AT165:AV166"/>
    <mergeCell ref="AW165:AY166"/>
    <mergeCell ref="AZ165:BB166"/>
    <mergeCell ref="BC165:BE166"/>
    <mergeCell ref="BF165:BH166"/>
    <mergeCell ref="AN163:AP164"/>
    <mergeCell ref="AQ163:AS164"/>
    <mergeCell ref="AT163:AV164"/>
    <mergeCell ref="AW163:AY164"/>
    <mergeCell ref="AZ163:BB164"/>
    <mergeCell ref="BC163:BE164"/>
    <mergeCell ref="BC154:BE155"/>
    <mergeCell ref="BF154:BH155"/>
    <mergeCell ref="AN157:AP158"/>
    <mergeCell ref="AQ157:AS158"/>
    <mergeCell ref="F149:F150"/>
    <mergeCell ref="F152:F164"/>
    <mergeCell ref="G15:I15"/>
    <mergeCell ref="G16:I17"/>
    <mergeCell ref="G18:I18"/>
    <mergeCell ref="J15:L15"/>
    <mergeCell ref="J16:L17"/>
    <mergeCell ref="J18:L18"/>
    <mergeCell ref="G34:I34"/>
    <mergeCell ref="J34:L34"/>
    <mergeCell ref="F101:F102"/>
    <mergeCell ref="F104:F116"/>
    <mergeCell ref="F117:F118"/>
    <mergeCell ref="F120:F132"/>
    <mergeCell ref="F133:F134"/>
    <mergeCell ref="F136:F148"/>
    <mergeCell ref="F40:F52"/>
    <mergeCell ref="F53:F54"/>
    <mergeCell ref="F56:F68"/>
    <mergeCell ref="F69:F70"/>
    <mergeCell ref="F72:F84"/>
    <mergeCell ref="F85:F86"/>
    <mergeCell ref="G147:I148"/>
    <mergeCell ref="J147:L148"/>
    <mergeCell ref="G109:I110"/>
    <mergeCell ref="J109:L110"/>
    <mergeCell ref="J106:L107"/>
    <mergeCell ref="F88:F100"/>
    <mergeCell ref="G77:I78"/>
    <mergeCell ref="J77:L78"/>
    <mergeCell ref="AN15:AP15"/>
    <mergeCell ref="AN16:AP17"/>
    <mergeCell ref="AN18:AP18"/>
    <mergeCell ref="P34:R34"/>
    <mergeCell ref="S34:U34"/>
    <mergeCell ref="V34:X34"/>
    <mergeCell ref="Y34:AA34"/>
    <mergeCell ref="AF21:AF22"/>
    <mergeCell ref="AF23:AF36"/>
    <mergeCell ref="Y31:AA31"/>
    <mergeCell ref="M32:O33"/>
    <mergeCell ref="P32:R33"/>
    <mergeCell ref="S32:U33"/>
    <mergeCell ref="V32:X33"/>
    <mergeCell ref="Y32:AA33"/>
    <mergeCell ref="AF5:AF6"/>
    <mergeCell ref="AF7:AF20"/>
    <mergeCell ref="AG5:AG6"/>
    <mergeCell ref="AG7:AG20"/>
    <mergeCell ref="M31:O31"/>
    <mergeCell ref="P31:R31"/>
    <mergeCell ref="M16:O17"/>
    <mergeCell ref="P16:R17"/>
    <mergeCell ref="M18:O18"/>
    <mergeCell ref="P18:R18"/>
    <mergeCell ref="S15:U15"/>
    <mergeCell ref="V15:X15"/>
    <mergeCell ref="S16:U17"/>
    <mergeCell ref="V16:X17"/>
    <mergeCell ref="S18:U18"/>
    <mergeCell ref="V18:X18"/>
    <mergeCell ref="P35:R36"/>
    <mergeCell ref="B3:BN4"/>
    <mergeCell ref="AN31:AP31"/>
    <mergeCell ref="AN32:AP33"/>
    <mergeCell ref="AN34:AP34"/>
    <mergeCell ref="AQ31:AS31"/>
    <mergeCell ref="AQ32:AS33"/>
    <mergeCell ref="AQ34:AS34"/>
    <mergeCell ref="AT31:AV31"/>
    <mergeCell ref="AT32:AV33"/>
    <mergeCell ref="AT34:AV34"/>
    <mergeCell ref="BF15:BH15"/>
    <mergeCell ref="BF16:BH17"/>
    <mergeCell ref="BF18:BH18"/>
    <mergeCell ref="BM5:BM6"/>
    <mergeCell ref="BN5:BN6"/>
    <mergeCell ref="BM7:BM20"/>
    <mergeCell ref="BN7:BN20"/>
    <mergeCell ref="AZ15:BB15"/>
    <mergeCell ref="AZ16:BB17"/>
    <mergeCell ref="AZ18:BB18"/>
    <mergeCell ref="BC15:BE15"/>
    <mergeCell ref="BC16:BE17"/>
    <mergeCell ref="BC18:BE18"/>
    <mergeCell ref="AQ16:AS17"/>
    <mergeCell ref="AQ18:AS18"/>
    <mergeCell ref="AT15:AV15"/>
    <mergeCell ref="AT16:AV17"/>
    <mergeCell ref="AT18:AV18"/>
    <mergeCell ref="AW15:AY15"/>
    <mergeCell ref="AW16:AY17"/>
    <mergeCell ref="AW18:AY18"/>
    <mergeCell ref="AG21:AG22"/>
    <mergeCell ref="M47:O47"/>
    <mergeCell ref="M48:O49"/>
    <mergeCell ref="M50:O50"/>
    <mergeCell ref="P47:R47"/>
    <mergeCell ref="P48:R49"/>
    <mergeCell ref="P50:R50"/>
    <mergeCell ref="G47:I47"/>
    <mergeCell ref="G48:I49"/>
    <mergeCell ref="G50:I50"/>
    <mergeCell ref="J47:L47"/>
    <mergeCell ref="J48:L49"/>
    <mergeCell ref="J50:L50"/>
    <mergeCell ref="BC31:BE31"/>
    <mergeCell ref="BC32:BE33"/>
    <mergeCell ref="BC34:BE34"/>
    <mergeCell ref="BF31:BH31"/>
    <mergeCell ref="BF32:BH33"/>
    <mergeCell ref="BF34:BH34"/>
    <mergeCell ref="AW31:AY31"/>
    <mergeCell ref="AW32:AY33"/>
    <mergeCell ref="AW34:AY34"/>
    <mergeCell ref="AZ31:BB31"/>
    <mergeCell ref="AZ32:BB33"/>
    <mergeCell ref="AZ34:BB34"/>
    <mergeCell ref="AG23:AG36"/>
    <mergeCell ref="G31:I31"/>
    <mergeCell ref="G32:I33"/>
    <mergeCell ref="J31:L31"/>
    <mergeCell ref="J32:L33"/>
    <mergeCell ref="BC37:BE38"/>
    <mergeCell ref="BF37:BH38"/>
    <mergeCell ref="AZ26:BB27"/>
    <mergeCell ref="AM53:AM54"/>
    <mergeCell ref="AM56:AM68"/>
    <mergeCell ref="AM69:AM70"/>
    <mergeCell ref="AM72:AM84"/>
    <mergeCell ref="AM85:AM86"/>
    <mergeCell ref="Y47:AA47"/>
    <mergeCell ref="Y48:AA49"/>
    <mergeCell ref="Y50:AA50"/>
    <mergeCell ref="AM5:AM6"/>
    <mergeCell ref="AM8:AM20"/>
    <mergeCell ref="AM21:AM22"/>
    <mergeCell ref="AM24:AM36"/>
    <mergeCell ref="AM37:AM38"/>
    <mergeCell ref="AM40:AM52"/>
    <mergeCell ref="S47:U47"/>
    <mergeCell ref="S48:U49"/>
    <mergeCell ref="S50:U50"/>
    <mergeCell ref="V47:X47"/>
    <mergeCell ref="V48:X49"/>
    <mergeCell ref="V50:X50"/>
    <mergeCell ref="V85:X86"/>
    <mergeCell ref="Y85:AA86"/>
    <mergeCell ref="AB85:AC86"/>
    <mergeCell ref="AD85:AE86"/>
    <mergeCell ref="S74:U75"/>
    <mergeCell ref="V74:X75"/>
    <mergeCell ref="Y74:AA75"/>
    <mergeCell ref="S77:U78"/>
    <mergeCell ref="V77:X78"/>
    <mergeCell ref="Y77:AA78"/>
    <mergeCell ref="AD69:AE70"/>
    <mergeCell ref="AB71:AC84"/>
    <mergeCell ref="G79:I79"/>
    <mergeCell ref="G80:I81"/>
    <mergeCell ref="G82:I82"/>
    <mergeCell ref="J79:L79"/>
    <mergeCell ref="J80:L81"/>
    <mergeCell ref="J82:L82"/>
    <mergeCell ref="M79:O79"/>
    <mergeCell ref="M66:O66"/>
    <mergeCell ref="P63:R63"/>
    <mergeCell ref="P64:R65"/>
    <mergeCell ref="P66:R66"/>
    <mergeCell ref="S63:U63"/>
    <mergeCell ref="S64:U65"/>
    <mergeCell ref="S66:U66"/>
    <mergeCell ref="AM136:AM148"/>
    <mergeCell ref="AM149:AM150"/>
    <mergeCell ref="AM152:AM164"/>
    <mergeCell ref="G63:I63"/>
    <mergeCell ref="G64:I65"/>
    <mergeCell ref="G66:I66"/>
    <mergeCell ref="J63:L63"/>
    <mergeCell ref="J64:L65"/>
    <mergeCell ref="J66:L66"/>
    <mergeCell ref="M63:O63"/>
    <mergeCell ref="AM88:AM100"/>
    <mergeCell ref="AM101:AM102"/>
    <mergeCell ref="AM104:AM116"/>
    <mergeCell ref="AM117:AM118"/>
    <mergeCell ref="AM120:AM132"/>
    <mergeCell ref="AM133:AM134"/>
    <mergeCell ref="AI152:AI164"/>
    <mergeCell ref="AK152:AK164"/>
    <mergeCell ref="V79:X79"/>
    <mergeCell ref="V80:X81"/>
    <mergeCell ref="V82:X82"/>
    <mergeCell ref="Y79:AA79"/>
    <mergeCell ref="Y80:AA81"/>
    <mergeCell ref="Y82:AA82"/>
    <mergeCell ref="M80:O81"/>
    <mergeCell ref="M82:O82"/>
    <mergeCell ref="P79:R79"/>
    <mergeCell ref="P80:R81"/>
    <mergeCell ref="P82:R82"/>
    <mergeCell ref="S79:U79"/>
    <mergeCell ref="S80:U81"/>
    <mergeCell ref="S82:U82"/>
    <mergeCell ref="Y63:AA63"/>
    <mergeCell ref="Y64:AA65"/>
    <mergeCell ref="Y66:AA66"/>
    <mergeCell ref="M77:O78"/>
    <mergeCell ref="P77:R78"/>
    <mergeCell ref="J111:L111"/>
    <mergeCell ref="J112:L113"/>
    <mergeCell ref="J114:L114"/>
    <mergeCell ref="S95:U95"/>
    <mergeCell ref="S96:U97"/>
    <mergeCell ref="S98:U98"/>
    <mergeCell ref="V95:X95"/>
    <mergeCell ref="V96:X97"/>
    <mergeCell ref="V98:X98"/>
    <mergeCell ref="M95:O95"/>
    <mergeCell ref="M96:O97"/>
    <mergeCell ref="M98:O98"/>
    <mergeCell ref="P95:R95"/>
    <mergeCell ref="P96:R97"/>
    <mergeCell ref="P98:R98"/>
    <mergeCell ref="G95:I95"/>
    <mergeCell ref="G96:I97"/>
    <mergeCell ref="G98:I98"/>
    <mergeCell ref="J95:L95"/>
    <mergeCell ref="J96:L97"/>
    <mergeCell ref="J98:L98"/>
    <mergeCell ref="S106:U107"/>
    <mergeCell ref="V106:X107"/>
    <mergeCell ref="M109:O110"/>
    <mergeCell ref="P109:R110"/>
    <mergeCell ref="S109:U110"/>
    <mergeCell ref="V109:X110"/>
    <mergeCell ref="M106:O107"/>
    <mergeCell ref="P106:R107"/>
    <mergeCell ref="M101:O102"/>
    <mergeCell ref="P101:R102"/>
    <mergeCell ref="S101:U102"/>
    <mergeCell ref="M130:O130"/>
    <mergeCell ref="P127:R127"/>
    <mergeCell ref="P128:R129"/>
    <mergeCell ref="P130:R130"/>
    <mergeCell ref="S127:U127"/>
    <mergeCell ref="S128:U129"/>
    <mergeCell ref="S130:U130"/>
    <mergeCell ref="Y111:AA111"/>
    <mergeCell ref="Y112:AA113"/>
    <mergeCell ref="Y114:AA114"/>
    <mergeCell ref="G127:I127"/>
    <mergeCell ref="G128:I129"/>
    <mergeCell ref="G130:I130"/>
    <mergeCell ref="J127:L127"/>
    <mergeCell ref="J128:L129"/>
    <mergeCell ref="J130:L130"/>
    <mergeCell ref="M127:O127"/>
    <mergeCell ref="S111:U111"/>
    <mergeCell ref="S112:U113"/>
    <mergeCell ref="S114:U114"/>
    <mergeCell ref="V111:X111"/>
    <mergeCell ref="V112:X113"/>
    <mergeCell ref="V114:X114"/>
    <mergeCell ref="M111:O111"/>
    <mergeCell ref="M112:O113"/>
    <mergeCell ref="M114:O114"/>
    <mergeCell ref="P111:R111"/>
    <mergeCell ref="P112:R113"/>
    <mergeCell ref="P114:R114"/>
    <mergeCell ref="G111:I111"/>
    <mergeCell ref="G112:I113"/>
    <mergeCell ref="G114:I114"/>
    <mergeCell ref="P159:R159"/>
    <mergeCell ref="P160:R161"/>
    <mergeCell ref="P162:R162"/>
    <mergeCell ref="S159:U159"/>
    <mergeCell ref="S160:U161"/>
    <mergeCell ref="S162:U162"/>
    <mergeCell ref="G160:I161"/>
    <mergeCell ref="G162:I162"/>
    <mergeCell ref="J159:L159"/>
    <mergeCell ref="J160:L161"/>
    <mergeCell ref="J162:L162"/>
    <mergeCell ref="M159:O159"/>
    <mergeCell ref="M160:O161"/>
    <mergeCell ref="M162:O162"/>
    <mergeCell ref="V143:X143"/>
    <mergeCell ref="V144:X145"/>
    <mergeCell ref="V146:X146"/>
    <mergeCell ref="M144:O145"/>
    <mergeCell ref="M146:O146"/>
    <mergeCell ref="P143:R143"/>
    <mergeCell ref="P144:R145"/>
    <mergeCell ref="P146:R146"/>
    <mergeCell ref="S143:U143"/>
    <mergeCell ref="S144:U145"/>
    <mergeCell ref="S146:U146"/>
    <mergeCell ref="G143:I143"/>
    <mergeCell ref="G144:I145"/>
    <mergeCell ref="G146:I146"/>
    <mergeCell ref="J143:L143"/>
    <mergeCell ref="J144:L145"/>
    <mergeCell ref="J146:L146"/>
    <mergeCell ref="M143:O143"/>
    <mergeCell ref="AG55:AG68"/>
    <mergeCell ref="AF69:AF70"/>
    <mergeCell ref="AG69:AG70"/>
    <mergeCell ref="AF71:AF84"/>
    <mergeCell ref="AG71:AG84"/>
    <mergeCell ref="AF85:AF86"/>
    <mergeCell ref="AG85:AG86"/>
    <mergeCell ref="Y159:AA159"/>
    <mergeCell ref="Y160:AA161"/>
    <mergeCell ref="Y162:AA162"/>
    <mergeCell ref="AF37:AF38"/>
    <mergeCell ref="AG37:AG38"/>
    <mergeCell ref="AF39:AF52"/>
    <mergeCell ref="AG39:AG52"/>
    <mergeCell ref="AF53:AF54"/>
    <mergeCell ref="AG53:AG54"/>
    <mergeCell ref="AF55:AF68"/>
    <mergeCell ref="Y143:AA143"/>
    <mergeCell ref="Y144:AA145"/>
    <mergeCell ref="Y146:AA146"/>
    <mergeCell ref="Y127:AA127"/>
    <mergeCell ref="Y128:AA129"/>
    <mergeCell ref="Y130:AA130"/>
    <mergeCell ref="Y147:AA148"/>
    <mergeCell ref="Y106:AA107"/>
    <mergeCell ref="Y109:AA110"/>
    <mergeCell ref="AD101:AE102"/>
    <mergeCell ref="AB87:AC100"/>
    <mergeCell ref="AD87:AE100"/>
    <mergeCell ref="Y93:AA94"/>
    <mergeCell ref="Y95:AA95"/>
    <mergeCell ref="Y96:AA97"/>
    <mergeCell ref="AF135:AF148"/>
    <mergeCell ref="AG135:AG148"/>
    <mergeCell ref="AF149:AF150"/>
    <mergeCell ref="AG149:AG150"/>
    <mergeCell ref="AF151:AF164"/>
    <mergeCell ref="AG151:AG164"/>
    <mergeCell ref="AF117:AF118"/>
    <mergeCell ref="AG117:AG118"/>
    <mergeCell ref="AF119:AF132"/>
    <mergeCell ref="AG119:AG132"/>
    <mergeCell ref="AF133:AF134"/>
    <mergeCell ref="AG133:AG134"/>
    <mergeCell ref="AF87:AF100"/>
    <mergeCell ref="AG87:AG100"/>
    <mergeCell ref="AF101:AF102"/>
    <mergeCell ref="AG101:AG102"/>
    <mergeCell ref="AF103:AF116"/>
    <mergeCell ref="AG103:AG116"/>
    <mergeCell ref="AQ64:AS65"/>
    <mergeCell ref="AQ66:AS66"/>
    <mergeCell ref="AZ47:BB47"/>
    <mergeCell ref="AZ48:BB49"/>
    <mergeCell ref="AZ50:BB50"/>
    <mergeCell ref="BC47:BE47"/>
    <mergeCell ref="BC48:BE49"/>
    <mergeCell ref="BC50:BE50"/>
    <mergeCell ref="AT47:AV47"/>
    <mergeCell ref="AT48:AV49"/>
    <mergeCell ref="AT50:AV50"/>
    <mergeCell ref="AW47:AY47"/>
    <mergeCell ref="AW48:AY49"/>
    <mergeCell ref="AW50:AY50"/>
    <mergeCell ref="AN47:AP47"/>
    <mergeCell ref="AN48:AP49"/>
    <mergeCell ref="AN50:AP50"/>
    <mergeCell ref="AQ47:AS47"/>
    <mergeCell ref="AQ48:AS49"/>
    <mergeCell ref="AQ50:AS50"/>
    <mergeCell ref="BC58:BE59"/>
    <mergeCell ref="AW53:AY54"/>
    <mergeCell ref="AZ53:BB54"/>
    <mergeCell ref="BC53:BE54"/>
    <mergeCell ref="AW51:AY52"/>
    <mergeCell ref="AW79:AY79"/>
    <mergeCell ref="AW80:AY81"/>
    <mergeCell ref="AW82:AY82"/>
    <mergeCell ref="AZ79:BB79"/>
    <mergeCell ref="AZ80:BB81"/>
    <mergeCell ref="AZ82:BB82"/>
    <mergeCell ref="BF63:BH63"/>
    <mergeCell ref="BF64:BH65"/>
    <mergeCell ref="BF66:BH66"/>
    <mergeCell ref="AN79:AP79"/>
    <mergeCell ref="AN80:AP81"/>
    <mergeCell ref="AN82:AP82"/>
    <mergeCell ref="AQ79:AS79"/>
    <mergeCell ref="AQ80:AS81"/>
    <mergeCell ref="AQ82:AS82"/>
    <mergeCell ref="AT79:AV79"/>
    <mergeCell ref="AZ63:BB63"/>
    <mergeCell ref="AZ64:BB65"/>
    <mergeCell ref="AZ66:BB66"/>
    <mergeCell ref="BC63:BE63"/>
    <mergeCell ref="BC64:BE65"/>
    <mergeCell ref="BC66:BE66"/>
    <mergeCell ref="AT63:AV63"/>
    <mergeCell ref="AT64:AV65"/>
    <mergeCell ref="AT66:AV66"/>
    <mergeCell ref="AW63:AY63"/>
    <mergeCell ref="AW64:AY65"/>
    <mergeCell ref="AW66:AY66"/>
    <mergeCell ref="AN63:AP63"/>
    <mergeCell ref="AN64:AP65"/>
    <mergeCell ref="AN66:AP66"/>
    <mergeCell ref="AQ63:AS63"/>
    <mergeCell ref="AT98:AV98"/>
    <mergeCell ref="AW95:AY95"/>
    <mergeCell ref="AW96:AY97"/>
    <mergeCell ref="AW98:AY98"/>
    <mergeCell ref="AZ95:BB95"/>
    <mergeCell ref="AZ96:BB97"/>
    <mergeCell ref="AZ98:BB98"/>
    <mergeCell ref="BF80:BH81"/>
    <mergeCell ref="BF82:BH82"/>
    <mergeCell ref="AN95:AP95"/>
    <mergeCell ref="AN96:AP97"/>
    <mergeCell ref="AN98:AP98"/>
    <mergeCell ref="AQ95:AS95"/>
    <mergeCell ref="AQ96:AS97"/>
    <mergeCell ref="AQ98:AS98"/>
    <mergeCell ref="AT95:AV95"/>
    <mergeCell ref="AT96:AV97"/>
    <mergeCell ref="AT80:AV81"/>
    <mergeCell ref="AT82:AV82"/>
    <mergeCell ref="BC90:BE91"/>
    <mergeCell ref="BF90:BH91"/>
    <mergeCell ref="AN93:AP94"/>
    <mergeCell ref="AQ93:AS94"/>
    <mergeCell ref="AT93:AV94"/>
    <mergeCell ref="AW93:AY94"/>
    <mergeCell ref="AZ93:BB94"/>
    <mergeCell ref="BC93:BE94"/>
    <mergeCell ref="BF93:BH94"/>
    <mergeCell ref="AT90:AV91"/>
    <mergeCell ref="AW90:AY91"/>
    <mergeCell ref="AZ90:BB91"/>
    <mergeCell ref="AW85:AY86"/>
    <mergeCell ref="AQ128:AS129"/>
    <mergeCell ref="AQ130:AS130"/>
    <mergeCell ref="AZ111:BB111"/>
    <mergeCell ref="AZ112:BB113"/>
    <mergeCell ref="AZ114:BB114"/>
    <mergeCell ref="BC111:BE111"/>
    <mergeCell ref="BC112:BE113"/>
    <mergeCell ref="BC114:BE114"/>
    <mergeCell ref="AT111:AV111"/>
    <mergeCell ref="AT112:AV113"/>
    <mergeCell ref="AT114:AV114"/>
    <mergeCell ref="AW111:AY111"/>
    <mergeCell ref="AW112:AY113"/>
    <mergeCell ref="AW114:AY114"/>
    <mergeCell ref="AN111:AP111"/>
    <mergeCell ref="AN112:AP113"/>
    <mergeCell ref="AN114:AP114"/>
    <mergeCell ref="AQ111:AS111"/>
    <mergeCell ref="AQ112:AS113"/>
    <mergeCell ref="AQ114:AS114"/>
    <mergeCell ref="AW117:AY118"/>
    <mergeCell ref="AZ117:BB118"/>
    <mergeCell ref="BC117:BE118"/>
    <mergeCell ref="AW115:AY116"/>
    <mergeCell ref="AW143:AY143"/>
    <mergeCell ref="AW144:AY145"/>
    <mergeCell ref="AW146:AY146"/>
    <mergeCell ref="AZ143:BB143"/>
    <mergeCell ref="AZ144:BB145"/>
    <mergeCell ref="AZ146:BB146"/>
    <mergeCell ref="BF127:BH127"/>
    <mergeCell ref="BF128:BH129"/>
    <mergeCell ref="BF130:BH130"/>
    <mergeCell ref="AN143:AP143"/>
    <mergeCell ref="AN144:AP145"/>
    <mergeCell ref="AN146:AP146"/>
    <mergeCell ref="AQ143:AS143"/>
    <mergeCell ref="AQ144:AS145"/>
    <mergeCell ref="AQ146:AS146"/>
    <mergeCell ref="AT143:AV143"/>
    <mergeCell ref="AZ127:BB127"/>
    <mergeCell ref="AZ128:BB129"/>
    <mergeCell ref="AZ130:BB130"/>
    <mergeCell ref="BC127:BE127"/>
    <mergeCell ref="BC128:BE129"/>
    <mergeCell ref="BC130:BE130"/>
    <mergeCell ref="AT127:AV127"/>
    <mergeCell ref="AT128:AV129"/>
    <mergeCell ref="AT130:AV130"/>
    <mergeCell ref="AW127:AY127"/>
    <mergeCell ref="AW128:AY129"/>
    <mergeCell ref="AW130:AY130"/>
    <mergeCell ref="AN127:AP127"/>
    <mergeCell ref="AN128:AP129"/>
    <mergeCell ref="AN130:AP130"/>
    <mergeCell ref="AQ127:AS127"/>
    <mergeCell ref="BC160:BE161"/>
    <mergeCell ref="BC162:BE162"/>
    <mergeCell ref="BF159:BH159"/>
    <mergeCell ref="BF160:BH161"/>
    <mergeCell ref="BF162:BH162"/>
    <mergeCell ref="AT162:AV162"/>
    <mergeCell ref="AW159:AY159"/>
    <mergeCell ref="AW160:AY161"/>
    <mergeCell ref="AW162:AY162"/>
    <mergeCell ref="AZ159:BB159"/>
    <mergeCell ref="AZ160:BB161"/>
    <mergeCell ref="AZ162:BB162"/>
    <mergeCell ref="BF144:BH145"/>
    <mergeCell ref="BF146:BH146"/>
    <mergeCell ref="AN159:AP159"/>
    <mergeCell ref="AN160:AP161"/>
    <mergeCell ref="AN162:AP162"/>
    <mergeCell ref="AQ159:AS159"/>
    <mergeCell ref="AQ160:AS161"/>
    <mergeCell ref="AQ162:AS162"/>
    <mergeCell ref="AT159:AV159"/>
    <mergeCell ref="AT160:AV161"/>
    <mergeCell ref="AT144:AV145"/>
    <mergeCell ref="AT146:AV146"/>
    <mergeCell ref="AT157:AV158"/>
    <mergeCell ref="AW157:AY158"/>
    <mergeCell ref="AZ157:BB158"/>
    <mergeCell ref="BC157:BE158"/>
    <mergeCell ref="BF157:BH158"/>
    <mergeCell ref="BM71:BM84"/>
    <mergeCell ref="BN71:BN84"/>
    <mergeCell ref="BM85:BM86"/>
    <mergeCell ref="BN85:BN86"/>
    <mergeCell ref="BM39:BM52"/>
    <mergeCell ref="BN39:BN52"/>
    <mergeCell ref="BM53:BM54"/>
    <mergeCell ref="BN53:BN54"/>
    <mergeCell ref="BM55:BM68"/>
    <mergeCell ref="BN55:BN68"/>
    <mergeCell ref="BM21:BM22"/>
    <mergeCell ref="BN21:BN22"/>
    <mergeCell ref="BM23:BM36"/>
    <mergeCell ref="BN23:BN36"/>
    <mergeCell ref="BM37:BM38"/>
    <mergeCell ref="BN37:BN38"/>
    <mergeCell ref="BC159:BE159"/>
    <mergeCell ref="BC95:BE95"/>
    <mergeCell ref="BC96:BE97"/>
    <mergeCell ref="BC98:BE98"/>
    <mergeCell ref="BF95:BH95"/>
    <mergeCell ref="BF96:BH97"/>
    <mergeCell ref="BF98:BH98"/>
    <mergeCell ref="BI151:BJ164"/>
    <mergeCell ref="BK151:BL164"/>
    <mergeCell ref="BC133:BE134"/>
    <mergeCell ref="BF133:BH134"/>
    <mergeCell ref="BI133:BJ134"/>
    <mergeCell ref="BK133:BL134"/>
    <mergeCell ref="BF131:BH132"/>
    <mergeCell ref="BI119:BJ132"/>
    <mergeCell ref="BK119:BL132"/>
    <mergeCell ref="BP7:BP20"/>
    <mergeCell ref="BQ7:BR20"/>
    <mergeCell ref="BS7:BT20"/>
    <mergeCell ref="BU7:BV20"/>
    <mergeCell ref="BW7:BX20"/>
    <mergeCell ref="BY7:BZ20"/>
    <mergeCell ref="BQ5:BR6"/>
    <mergeCell ref="BS5:BT6"/>
    <mergeCell ref="BU5:BV6"/>
    <mergeCell ref="BW5:BX6"/>
    <mergeCell ref="BY5:BZ6"/>
    <mergeCell ref="BQ3:BZ4"/>
    <mergeCell ref="BM135:BM148"/>
    <mergeCell ref="BN135:BN148"/>
    <mergeCell ref="BM149:BM150"/>
    <mergeCell ref="BN149:BN150"/>
    <mergeCell ref="BM151:BM164"/>
    <mergeCell ref="BN151:BN164"/>
    <mergeCell ref="BM117:BM118"/>
    <mergeCell ref="BN117:BN118"/>
    <mergeCell ref="BM119:BM132"/>
    <mergeCell ref="BN119:BN132"/>
    <mergeCell ref="BM133:BM134"/>
    <mergeCell ref="BN133:BN134"/>
    <mergeCell ref="BM87:BM100"/>
    <mergeCell ref="BN87:BN100"/>
    <mergeCell ref="BM101:BM102"/>
    <mergeCell ref="BN101:BN102"/>
    <mergeCell ref="BM103:BM116"/>
    <mergeCell ref="BN103:BN116"/>
    <mergeCell ref="BM69:BM70"/>
    <mergeCell ref="BN69:BN70"/>
    <mergeCell ref="BW117:BX118"/>
    <mergeCell ref="BQ101:BR102"/>
    <mergeCell ref="BS101:BT102"/>
    <mergeCell ref="BU101:BV102"/>
    <mergeCell ref="BW101:BX102"/>
    <mergeCell ref="BQ85:BR86"/>
    <mergeCell ref="BS85:BT86"/>
    <mergeCell ref="BU85:BV86"/>
    <mergeCell ref="BW85:BX86"/>
    <mergeCell ref="BQ69:BR70"/>
    <mergeCell ref="BS69:BT70"/>
    <mergeCell ref="BU69:BV70"/>
    <mergeCell ref="BW69:BX70"/>
    <mergeCell ref="BQ53:BR54"/>
    <mergeCell ref="BS53:BT54"/>
    <mergeCell ref="BU53:BV54"/>
    <mergeCell ref="BW53:BX54"/>
    <mergeCell ref="BY53:BZ54"/>
    <mergeCell ref="BP55:BP68"/>
    <mergeCell ref="BQ55:BR68"/>
    <mergeCell ref="BS55:BT68"/>
    <mergeCell ref="BU55:BV68"/>
    <mergeCell ref="BW55:BX68"/>
    <mergeCell ref="BY55:BZ68"/>
    <mergeCell ref="BW37:BX38"/>
    <mergeCell ref="BY37:BZ38"/>
    <mergeCell ref="BP39:BP52"/>
    <mergeCell ref="BQ39:BR52"/>
    <mergeCell ref="BS39:BT52"/>
    <mergeCell ref="BU39:BV52"/>
    <mergeCell ref="BW39:BX52"/>
    <mergeCell ref="BY39:BZ52"/>
    <mergeCell ref="BW21:BX22"/>
    <mergeCell ref="BY21:BZ22"/>
    <mergeCell ref="BP23:BP36"/>
    <mergeCell ref="BQ23:BR36"/>
    <mergeCell ref="BS23:BT36"/>
    <mergeCell ref="BU23:BV36"/>
    <mergeCell ref="BW23:BX36"/>
    <mergeCell ref="BY23:BZ36"/>
    <mergeCell ref="BQ37:BR38"/>
    <mergeCell ref="BS37:BT38"/>
    <mergeCell ref="BU37:BV38"/>
    <mergeCell ref="BQ21:BR22"/>
    <mergeCell ref="BS21:BT22"/>
    <mergeCell ref="BU21:BV22"/>
    <mergeCell ref="BY101:BZ102"/>
    <mergeCell ref="BP103:BP116"/>
    <mergeCell ref="BQ103:BR116"/>
    <mergeCell ref="BS103:BT116"/>
    <mergeCell ref="BU103:BV116"/>
    <mergeCell ref="BW103:BX116"/>
    <mergeCell ref="BY103:BZ116"/>
    <mergeCell ref="BY85:BZ86"/>
    <mergeCell ref="BP87:BP100"/>
    <mergeCell ref="BQ87:BR100"/>
    <mergeCell ref="BS87:BT100"/>
    <mergeCell ref="BU87:BV100"/>
    <mergeCell ref="BW87:BX100"/>
    <mergeCell ref="BY87:BZ100"/>
    <mergeCell ref="BY69:BZ70"/>
    <mergeCell ref="BP71:BP84"/>
    <mergeCell ref="BQ71:BR84"/>
    <mergeCell ref="BS71:BT84"/>
    <mergeCell ref="BU71:BV84"/>
    <mergeCell ref="BW71:BX84"/>
    <mergeCell ref="BY71:BZ84"/>
    <mergeCell ref="BY151:BZ164"/>
    <mergeCell ref="BQ149:BR150"/>
    <mergeCell ref="BS149:BT150"/>
    <mergeCell ref="BU149:BV150"/>
    <mergeCell ref="BW149:BX150"/>
    <mergeCell ref="BY149:BZ150"/>
    <mergeCell ref="BP151:BP164"/>
    <mergeCell ref="BQ151:BR164"/>
    <mergeCell ref="BS151:BT164"/>
    <mergeCell ref="BU151:BV164"/>
    <mergeCell ref="BW151:BX164"/>
    <mergeCell ref="BY117:BZ118"/>
    <mergeCell ref="BQ133:BR134"/>
    <mergeCell ref="BS133:BT134"/>
    <mergeCell ref="BU133:BV134"/>
    <mergeCell ref="BW133:BX134"/>
    <mergeCell ref="BY133:BZ134"/>
    <mergeCell ref="BP135:BP148"/>
    <mergeCell ref="BQ135:BR148"/>
    <mergeCell ref="BS135:BT148"/>
    <mergeCell ref="BU135:BV148"/>
    <mergeCell ref="BW135:BX148"/>
    <mergeCell ref="BY135:BZ148"/>
    <mergeCell ref="BP119:BP132"/>
    <mergeCell ref="BQ119:BR132"/>
    <mergeCell ref="BS119:BT132"/>
    <mergeCell ref="BU119:BV132"/>
    <mergeCell ref="BW119:BX132"/>
    <mergeCell ref="BY119:BZ132"/>
    <mergeCell ref="BQ117:BR118"/>
    <mergeCell ref="BS117:BT118"/>
    <mergeCell ref="BU117:BV1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E1A4-D4F5-4E2C-94EA-7040CF250B46}">
  <dimension ref="C2:AF40"/>
  <sheetViews>
    <sheetView tabSelected="1" topLeftCell="A28" workbookViewId="0">
      <selection activeCell="C17" sqref="C17"/>
    </sheetView>
  </sheetViews>
  <sheetFormatPr defaultRowHeight="14.5" x14ac:dyDescent="0.35"/>
  <cols>
    <col min="3" max="3" width="12.36328125" bestFit="1" customWidth="1"/>
    <col min="4" max="4" width="11.26953125" bestFit="1" customWidth="1"/>
    <col min="5" max="6" width="26.7265625" bestFit="1" customWidth="1"/>
    <col min="7" max="7" width="22" bestFit="1" customWidth="1"/>
    <col min="23" max="32" width="10.08984375" bestFit="1" customWidth="1"/>
  </cols>
  <sheetData>
    <row r="2" spans="3:32" ht="15" thickBot="1" x14ac:dyDescent="0.4"/>
    <row r="3" spans="3:32" x14ac:dyDescent="0.35">
      <c r="M3" s="41" t="s">
        <v>93</v>
      </c>
      <c r="N3" s="42"/>
      <c r="O3" s="42"/>
      <c r="P3" s="42"/>
      <c r="Q3" s="42"/>
      <c r="R3" s="42"/>
      <c r="S3" s="42"/>
      <c r="T3" s="42"/>
      <c r="U3" s="42"/>
      <c r="V3" s="47"/>
      <c r="W3" s="41" t="s">
        <v>94</v>
      </c>
      <c r="X3" s="42"/>
      <c r="Y3" s="42"/>
      <c r="Z3" s="42"/>
      <c r="AA3" s="42"/>
      <c r="AB3" s="42"/>
      <c r="AC3" s="42"/>
      <c r="AD3" s="42"/>
      <c r="AE3" s="42"/>
      <c r="AF3" s="47"/>
    </row>
    <row r="4" spans="3:32" ht="15" thickBot="1" x14ac:dyDescent="0.4">
      <c r="M4" s="43"/>
      <c r="N4" s="44"/>
      <c r="O4" s="44"/>
      <c r="P4" s="44"/>
      <c r="Q4" s="44"/>
      <c r="R4" s="44"/>
      <c r="S4" s="44"/>
      <c r="T4" s="44"/>
      <c r="U4" s="44"/>
      <c r="V4" s="48"/>
      <c r="W4" s="60"/>
      <c r="X4" s="61"/>
      <c r="Y4" s="61"/>
      <c r="Z4" s="61"/>
      <c r="AA4" s="61"/>
      <c r="AB4" s="61"/>
      <c r="AC4" s="61"/>
      <c r="AD4" s="61"/>
      <c r="AE4" s="61"/>
      <c r="AF4" s="62"/>
    </row>
    <row r="5" spans="3:32" ht="15" thickBot="1" x14ac:dyDescent="0.4">
      <c r="C5" t="s">
        <v>97</v>
      </c>
      <c r="D5" t="s">
        <v>98</v>
      </c>
      <c r="E5" t="s">
        <v>99</v>
      </c>
      <c r="F5" t="s">
        <v>100</v>
      </c>
      <c r="G5" t="s">
        <v>101</v>
      </c>
      <c r="H5" t="s">
        <v>102</v>
      </c>
      <c r="L5" s="26" t="s">
        <v>97</v>
      </c>
      <c r="M5" s="5">
        <f>$C$6</f>
        <v>1</v>
      </c>
      <c r="N5" s="5">
        <f>$C$7</f>
        <v>2</v>
      </c>
      <c r="O5" s="5">
        <f>$C$8</f>
        <v>3</v>
      </c>
      <c r="P5" s="5">
        <f>$C$9</f>
        <v>4</v>
      </c>
      <c r="Q5" s="5">
        <f>$C$10</f>
        <v>5</v>
      </c>
      <c r="R5" s="5">
        <f>$C$11</f>
        <v>6</v>
      </c>
      <c r="S5" s="5">
        <f>$C$12</f>
        <v>7</v>
      </c>
      <c r="T5" s="5">
        <f>$C$13</f>
        <v>8</v>
      </c>
      <c r="U5" s="5">
        <f>$C$14</f>
        <v>9</v>
      </c>
      <c r="V5" s="5">
        <f>$C$15</f>
        <v>10</v>
      </c>
      <c r="W5" s="5">
        <f>$C$6</f>
        <v>1</v>
      </c>
      <c r="X5" s="5">
        <f>$C$7</f>
        <v>2</v>
      </c>
      <c r="Y5" s="5">
        <f>$C$8</f>
        <v>3</v>
      </c>
      <c r="Z5" s="5">
        <f>$C$9</f>
        <v>4</v>
      </c>
      <c r="AA5" s="5">
        <f>$C$10</f>
        <v>5</v>
      </c>
      <c r="AB5" s="5">
        <f>$C$11</f>
        <v>6</v>
      </c>
      <c r="AC5" s="5">
        <f>$C$12</f>
        <v>7</v>
      </c>
      <c r="AD5" s="5">
        <f>$C$13</f>
        <v>8</v>
      </c>
      <c r="AE5" s="5">
        <f>$C$14</f>
        <v>9</v>
      </c>
      <c r="AF5" s="5">
        <f>$C$15</f>
        <v>10</v>
      </c>
    </row>
    <row r="6" spans="3:32" x14ac:dyDescent="0.35">
      <c r="C6">
        <f>Sheet3!B8</f>
        <v>1</v>
      </c>
      <c r="D6" s="1">
        <f>Sheet3!BQ7</f>
        <v>89</v>
      </c>
      <c r="E6" s="33">
        <f ca="1">Sheet3!BS7</f>
        <v>1335</v>
      </c>
      <c r="F6" s="33">
        <f ca="1">Sheet3!BU7</f>
        <v>1210.1999999999998</v>
      </c>
      <c r="G6" s="33">
        <f ca="1">Sheet3!BW7</f>
        <v>2545.1999999999998</v>
      </c>
      <c r="H6">
        <f ca="1">Sheet3!BY7</f>
        <v>8068</v>
      </c>
      <c r="L6" s="41"/>
      <c r="M6" s="80">
        <f ca="1">H6</f>
        <v>8068</v>
      </c>
      <c r="N6" s="80">
        <f ca="1">H7</f>
        <v>6295</v>
      </c>
      <c r="O6" s="80">
        <f ca="1">H8</f>
        <v>8290</v>
      </c>
      <c r="P6" s="80">
        <f ca="1">H9</f>
        <v>9262</v>
      </c>
      <c r="Q6" s="80">
        <f ca="1">H10</f>
        <v>6825</v>
      </c>
      <c r="R6" s="80">
        <f ca="1">H11</f>
        <v>6139</v>
      </c>
      <c r="S6" s="80">
        <f ca="1">H12</f>
        <v>7803</v>
      </c>
      <c r="T6" s="80">
        <f ca="1">H13</f>
        <v>8094</v>
      </c>
      <c r="U6" s="80">
        <f ca="1">H14</f>
        <v>7812</v>
      </c>
      <c r="V6" s="80">
        <f ca="1">H15</f>
        <v>8152</v>
      </c>
      <c r="W6" s="111">
        <f ca="1">G6</f>
        <v>2545.1999999999998</v>
      </c>
      <c r="X6" s="111">
        <f ca="1">G7</f>
        <v>3415</v>
      </c>
      <c r="Y6" s="111">
        <f ca="1">G8</f>
        <v>2826.6000000000004</v>
      </c>
      <c r="Z6" s="111">
        <f ca="1">G9</f>
        <v>3616.4000000000005</v>
      </c>
      <c r="AA6" s="111">
        <f ca="1">G10</f>
        <v>3414.25</v>
      </c>
      <c r="AB6" s="111">
        <f ca="1">G11</f>
        <v>2586.85</v>
      </c>
      <c r="AC6" s="111">
        <f ca="1">G12</f>
        <v>2738.45</v>
      </c>
      <c r="AD6" s="111">
        <f ca="1">G13</f>
        <v>2931.28</v>
      </c>
      <c r="AE6" s="111">
        <f ca="1">G14</f>
        <v>2583.56</v>
      </c>
      <c r="AF6" s="111">
        <f ca="1">G15</f>
        <v>2426.46</v>
      </c>
    </row>
    <row r="7" spans="3:32" ht="15" thickBot="1" x14ac:dyDescent="0.4">
      <c r="C7">
        <f>Sheet3!B24</f>
        <v>2</v>
      </c>
      <c r="D7" s="1">
        <f>Sheet3!BQ23</f>
        <v>98</v>
      </c>
      <c r="E7" s="33">
        <f ca="1">Sheet3!BS23</f>
        <v>2156</v>
      </c>
      <c r="F7" s="33">
        <f ca="1">Sheet3!BU23</f>
        <v>1259</v>
      </c>
      <c r="G7" s="33">
        <f ca="1">Sheet3!BW23</f>
        <v>3415</v>
      </c>
      <c r="H7">
        <f ca="1">Sheet3!BY23</f>
        <v>6295</v>
      </c>
      <c r="L7" s="60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</row>
    <row r="8" spans="3:32" x14ac:dyDescent="0.35">
      <c r="C8">
        <f>Sheet3!B40</f>
        <v>3</v>
      </c>
      <c r="D8" s="1">
        <f>Sheet3!BQ39</f>
        <v>98</v>
      </c>
      <c r="E8" s="33">
        <f ca="1">Sheet3!BS39</f>
        <v>1666</v>
      </c>
      <c r="F8" s="33">
        <f ca="1">Sheet3!BU39</f>
        <v>1160.6000000000001</v>
      </c>
      <c r="G8" s="33">
        <f ca="1">Sheet3!BW39</f>
        <v>2826.6000000000004</v>
      </c>
      <c r="H8">
        <f ca="1">Sheet3!BY39</f>
        <v>8290</v>
      </c>
      <c r="M8" s="30"/>
      <c r="N8" s="31"/>
      <c r="O8" s="31"/>
      <c r="P8" s="31"/>
      <c r="Q8" s="31"/>
      <c r="R8" s="31"/>
      <c r="S8" s="31"/>
      <c r="T8" s="31"/>
      <c r="U8" s="31"/>
      <c r="V8" s="32"/>
      <c r="W8" s="30"/>
      <c r="X8" s="31"/>
      <c r="Y8" s="31"/>
      <c r="Z8" s="31"/>
      <c r="AA8" s="31"/>
      <c r="AB8" s="31"/>
      <c r="AC8" s="31"/>
      <c r="AD8" s="31"/>
      <c r="AE8" s="31"/>
      <c r="AF8" s="32"/>
    </row>
    <row r="9" spans="3:32" x14ac:dyDescent="0.35">
      <c r="C9">
        <f>Sheet3!B56</f>
        <v>4</v>
      </c>
      <c r="D9" s="1">
        <f>Sheet3!BQ55</f>
        <v>98</v>
      </c>
      <c r="E9" s="33">
        <f ca="1">Sheet3!BS55</f>
        <v>1764</v>
      </c>
      <c r="F9" s="33">
        <f ca="1">Sheet3!BU55</f>
        <v>1852.4</v>
      </c>
      <c r="G9" s="33">
        <f ca="1">Sheet3!BW55</f>
        <v>3616.4000000000005</v>
      </c>
      <c r="H9">
        <f ca="1">Sheet3!BY55</f>
        <v>9262</v>
      </c>
      <c r="M9" s="30"/>
      <c r="N9" s="31"/>
      <c r="O9" s="31"/>
      <c r="P9" s="31"/>
      <c r="Q9" s="31"/>
      <c r="R9" s="31"/>
      <c r="S9" s="31"/>
      <c r="T9" s="31"/>
      <c r="U9" s="31"/>
      <c r="V9" s="32"/>
      <c r="W9" s="30"/>
      <c r="X9" s="31"/>
      <c r="Y9" s="31"/>
      <c r="Z9" s="31"/>
      <c r="AA9" s="31"/>
      <c r="AB9" s="31"/>
      <c r="AC9" s="31"/>
      <c r="AD9" s="31"/>
      <c r="AE9" s="31"/>
      <c r="AF9" s="32"/>
    </row>
    <row r="10" spans="3:32" x14ac:dyDescent="0.35">
      <c r="C10">
        <f>Sheet3!B72</f>
        <v>5</v>
      </c>
      <c r="D10" s="1">
        <f>Sheet3!BQ71</f>
        <v>98</v>
      </c>
      <c r="E10" s="33">
        <f ca="1">Sheet3!BS71</f>
        <v>2254</v>
      </c>
      <c r="F10" s="33">
        <f ca="1">Sheet3!BU71</f>
        <v>1160.25</v>
      </c>
      <c r="G10" s="33">
        <f ca="1">Sheet3!BW71</f>
        <v>3414.25</v>
      </c>
      <c r="H10">
        <f ca="1">Sheet3!BY71</f>
        <v>6825</v>
      </c>
      <c r="M10" s="30"/>
      <c r="N10" s="31"/>
      <c r="O10" s="31"/>
      <c r="P10" s="31"/>
      <c r="Q10" s="31"/>
      <c r="R10" s="31"/>
      <c r="S10" s="31"/>
      <c r="T10" s="31"/>
      <c r="U10" s="31"/>
      <c r="V10" s="32"/>
      <c r="W10" s="30"/>
      <c r="X10" s="31"/>
      <c r="Y10" s="31"/>
      <c r="Z10" s="31"/>
      <c r="AA10" s="31"/>
      <c r="AB10" s="31"/>
      <c r="AC10" s="31"/>
      <c r="AD10" s="31"/>
      <c r="AE10" s="31"/>
      <c r="AF10" s="32"/>
    </row>
    <row r="11" spans="3:32" x14ac:dyDescent="0.35">
      <c r="C11">
        <f>Sheet3!B88</f>
        <v>6</v>
      </c>
      <c r="D11" s="1">
        <f>Sheet3!BQ87</f>
        <v>98</v>
      </c>
      <c r="E11" s="33">
        <f ca="1">Sheet3!BS87</f>
        <v>1666</v>
      </c>
      <c r="F11" s="33">
        <f ca="1">Sheet3!BU87</f>
        <v>920.84999999999991</v>
      </c>
      <c r="G11" s="33">
        <f ca="1">Sheet3!BW87</f>
        <v>2586.85</v>
      </c>
      <c r="H11">
        <f ca="1">Sheet3!BY87</f>
        <v>6139</v>
      </c>
      <c r="M11" s="30"/>
      <c r="N11" s="31"/>
      <c r="O11" s="31"/>
      <c r="P11" s="31"/>
      <c r="Q11" s="31"/>
      <c r="R11" s="31"/>
      <c r="S11" s="31"/>
      <c r="T11" s="31"/>
      <c r="U11" s="31"/>
      <c r="V11" s="32"/>
      <c r="W11" s="30"/>
      <c r="X11" s="31"/>
      <c r="Y11" s="31"/>
      <c r="Z11" s="31"/>
      <c r="AA11" s="31"/>
      <c r="AB11" s="31"/>
      <c r="AC11" s="31"/>
      <c r="AD11" s="31"/>
      <c r="AE11" s="31"/>
      <c r="AF11" s="32"/>
    </row>
    <row r="12" spans="3:32" x14ac:dyDescent="0.35">
      <c r="C12">
        <f>Sheet3!B104</f>
        <v>7</v>
      </c>
      <c r="D12" s="1">
        <f>Sheet3!BQ103</f>
        <v>98</v>
      </c>
      <c r="E12" s="33">
        <f ca="1">Sheet3!BS103</f>
        <v>1568</v>
      </c>
      <c r="F12" s="33">
        <f ca="1">Sheet3!BU103</f>
        <v>1170.45</v>
      </c>
      <c r="G12" s="33">
        <f ca="1">Sheet3!BW103</f>
        <v>2738.45</v>
      </c>
      <c r="H12">
        <f ca="1">Sheet3!BY103</f>
        <v>7803</v>
      </c>
      <c r="M12" s="30"/>
      <c r="N12" s="31"/>
      <c r="O12" s="31"/>
      <c r="P12" s="31"/>
      <c r="Q12" s="31"/>
      <c r="R12" s="31"/>
      <c r="S12" s="31"/>
      <c r="T12" s="31"/>
      <c r="U12" s="31"/>
      <c r="V12" s="32"/>
      <c r="W12" s="30"/>
      <c r="X12" s="31"/>
      <c r="Y12" s="31"/>
      <c r="Z12" s="31"/>
      <c r="AA12" s="31"/>
      <c r="AB12" s="31"/>
      <c r="AC12" s="31"/>
      <c r="AD12" s="31"/>
      <c r="AE12" s="31"/>
      <c r="AF12" s="32"/>
    </row>
    <row r="13" spans="3:32" x14ac:dyDescent="0.35">
      <c r="C13">
        <f>Sheet3!B120</f>
        <v>8</v>
      </c>
      <c r="D13" s="1">
        <f>Sheet3!BQ119</f>
        <v>98</v>
      </c>
      <c r="E13" s="33">
        <f ca="1">Sheet3!BS119</f>
        <v>1960</v>
      </c>
      <c r="F13" s="33">
        <f ca="1">Sheet3!BU119</f>
        <v>971.28000000000009</v>
      </c>
      <c r="G13" s="33">
        <f ca="1">Sheet3!BW119</f>
        <v>2931.28</v>
      </c>
      <c r="H13">
        <f ca="1">Sheet3!BY119</f>
        <v>8094</v>
      </c>
      <c r="M13" s="30"/>
      <c r="N13" s="31"/>
      <c r="O13" s="31"/>
      <c r="P13" s="31"/>
      <c r="Q13" s="31"/>
      <c r="R13" s="31"/>
      <c r="S13" s="31"/>
      <c r="T13" s="31"/>
      <c r="U13" s="31"/>
      <c r="V13" s="32"/>
      <c r="W13" s="30"/>
      <c r="X13" s="31"/>
      <c r="Y13" s="31"/>
      <c r="Z13" s="31"/>
      <c r="AA13" s="31"/>
      <c r="AB13" s="31"/>
      <c r="AC13" s="31"/>
      <c r="AD13" s="31"/>
      <c r="AE13" s="31"/>
      <c r="AF13" s="32"/>
    </row>
    <row r="14" spans="3:32" x14ac:dyDescent="0.35">
      <c r="C14">
        <f>Sheet3!B136</f>
        <v>9</v>
      </c>
      <c r="D14" s="1">
        <f>Sheet3!BQ135</f>
        <v>98</v>
      </c>
      <c r="E14" s="33">
        <f ca="1">Sheet3!BS135</f>
        <v>1568</v>
      </c>
      <c r="F14" s="33">
        <f ca="1">Sheet3!BU135</f>
        <v>1015.56</v>
      </c>
      <c r="G14" s="33">
        <f ca="1">Sheet3!BW135</f>
        <v>2583.56</v>
      </c>
      <c r="H14">
        <f ca="1">Sheet3!BY135</f>
        <v>7812</v>
      </c>
      <c r="M14" s="30"/>
      <c r="N14" s="31"/>
      <c r="O14" s="31"/>
      <c r="P14" s="31"/>
      <c r="Q14" s="31"/>
      <c r="R14" s="31"/>
      <c r="S14" s="31"/>
      <c r="T14" s="31"/>
      <c r="U14" s="31"/>
      <c r="V14" s="32"/>
      <c r="W14" s="30"/>
      <c r="X14" s="31"/>
      <c r="Y14" s="31"/>
      <c r="Z14" s="31"/>
      <c r="AA14" s="31"/>
      <c r="AB14" s="31"/>
      <c r="AC14" s="31"/>
      <c r="AD14" s="31"/>
      <c r="AE14" s="31"/>
      <c r="AF14" s="32"/>
    </row>
    <row r="15" spans="3:32" x14ac:dyDescent="0.35">
      <c r="C15">
        <f>Sheet3!B152</f>
        <v>10</v>
      </c>
      <c r="D15" s="1">
        <f>Sheet3!BQ151</f>
        <v>98</v>
      </c>
      <c r="E15" s="33">
        <f ca="1">Sheet3!BS151</f>
        <v>1862</v>
      </c>
      <c r="F15" s="33">
        <f ca="1">Sheet3!BU151</f>
        <v>564.46</v>
      </c>
      <c r="G15" s="33">
        <f ca="1">Sheet3!BW151</f>
        <v>2426.46</v>
      </c>
      <c r="H15">
        <f ca="1">Sheet3!BY151</f>
        <v>8152</v>
      </c>
      <c r="M15" s="30"/>
      <c r="N15" s="31"/>
      <c r="O15" s="31"/>
      <c r="P15" s="31"/>
      <c r="Q15" s="31"/>
      <c r="R15" s="31"/>
      <c r="S15" s="31"/>
      <c r="T15" s="31"/>
      <c r="U15" s="31"/>
      <c r="V15" s="32"/>
      <c r="W15" s="30"/>
      <c r="X15" s="31"/>
      <c r="Y15" s="31"/>
      <c r="Z15" s="31"/>
      <c r="AA15" s="31"/>
      <c r="AB15" s="31"/>
      <c r="AC15" s="31"/>
      <c r="AD15" s="31"/>
      <c r="AE15" s="31"/>
      <c r="AF15" s="32"/>
    </row>
    <row r="16" spans="3:32" x14ac:dyDescent="0.35">
      <c r="M16" s="30"/>
      <c r="N16" s="31"/>
      <c r="O16" s="31"/>
      <c r="P16" s="31"/>
      <c r="Q16" s="31"/>
      <c r="R16" s="31"/>
      <c r="S16" s="31"/>
      <c r="T16" s="31"/>
      <c r="U16" s="31"/>
      <c r="V16" s="32"/>
      <c r="W16" s="30"/>
      <c r="X16" s="31"/>
      <c r="Y16" s="31"/>
      <c r="Z16" s="31"/>
      <c r="AA16" s="31"/>
      <c r="AB16" s="31"/>
      <c r="AC16" s="31"/>
      <c r="AD16" s="31"/>
      <c r="AE16" s="31"/>
      <c r="AF16" s="32"/>
    </row>
    <row r="17" spans="3:32" x14ac:dyDescent="0.35">
      <c r="C17" s="113" t="s">
        <v>104</v>
      </c>
      <c r="D17" t="s">
        <v>103</v>
      </c>
      <c r="E17" t="s">
        <v>106</v>
      </c>
      <c r="M17" s="30"/>
      <c r="N17" s="31"/>
      <c r="O17" s="31"/>
      <c r="P17" s="31"/>
      <c r="Q17" s="31"/>
      <c r="R17" s="31"/>
      <c r="S17" s="31"/>
      <c r="T17" s="31"/>
      <c r="U17" s="31"/>
      <c r="V17" s="32"/>
      <c r="W17" s="30"/>
      <c r="X17" s="31"/>
      <c r="Y17" s="31"/>
      <c r="Z17" s="31"/>
      <c r="AA17" s="31"/>
      <c r="AB17" s="31"/>
      <c r="AC17" s="31"/>
      <c r="AD17" s="31"/>
      <c r="AE17" s="31"/>
      <c r="AF17" s="32"/>
    </row>
    <row r="18" spans="3:32" x14ac:dyDescent="0.35">
      <c r="C18" s="114">
        <v>1</v>
      </c>
      <c r="D18" s="112">
        <v>7236</v>
      </c>
      <c r="E18" s="112">
        <v>3154.84</v>
      </c>
      <c r="M18" s="30"/>
      <c r="N18" s="31"/>
      <c r="O18" s="31"/>
      <c r="P18" s="31"/>
      <c r="Q18" s="31"/>
      <c r="R18" s="31"/>
      <c r="S18" s="31"/>
      <c r="T18" s="31"/>
      <c r="U18" s="31"/>
      <c r="V18" s="32"/>
      <c r="W18" s="30"/>
      <c r="X18" s="31"/>
      <c r="Y18" s="31"/>
      <c r="Z18" s="31"/>
      <c r="AA18" s="31"/>
      <c r="AB18" s="31"/>
      <c r="AC18" s="31"/>
      <c r="AD18" s="31"/>
      <c r="AE18" s="31"/>
      <c r="AF18" s="32"/>
    </row>
    <row r="19" spans="3:32" x14ac:dyDescent="0.35">
      <c r="C19" s="114">
        <v>2</v>
      </c>
      <c r="D19" s="112">
        <v>8355</v>
      </c>
      <c r="E19" s="112">
        <v>3271.05</v>
      </c>
      <c r="M19" s="30"/>
      <c r="N19" s="31"/>
      <c r="O19" s="31"/>
      <c r="P19" s="31"/>
      <c r="Q19" s="31"/>
      <c r="R19" s="31"/>
      <c r="S19" s="31"/>
      <c r="T19" s="31"/>
      <c r="U19" s="31"/>
      <c r="V19" s="32"/>
      <c r="W19" s="30"/>
      <c r="X19" s="31"/>
      <c r="Y19" s="31"/>
      <c r="Z19" s="31"/>
      <c r="AA19" s="31"/>
      <c r="AB19" s="31"/>
      <c r="AC19" s="31"/>
      <c r="AD19" s="31"/>
      <c r="AE19" s="31"/>
      <c r="AF19" s="32"/>
    </row>
    <row r="20" spans="3:32" x14ac:dyDescent="0.35">
      <c r="C20" s="114">
        <v>3</v>
      </c>
      <c r="D20" s="112">
        <v>5514</v>
      </c>
      <c r="E20" s="112">
        <v>2517.66</v>
      </c>
      <c r="M20" s="30"/>
      <c r="N20" s="31"/>
      <c r="O20" s="31"/>
      <c r="P20" s="31"/>
      <c r="Q20" s="31"/>
      <c r="R20" s="31"/>
      <c r="S20" s="31"/>
      <c r="T20" s="31"/>
      <c r="U20" s="31"/>
      <c r="V20" s="32"/>
      <c r="W20" s="30"/>
      <c r="X20" s="31"/>
      <c r="Y20" s="31"/>
      <c r="Z20" s="31"/>
      <c r="AA20" s="31"/>
      <c r="AB20" s="31"/>
      <c r="AC20" s="31"/>
      <c r="AD20" s="31"/>
      <c r="AE20" s="31"/>
      <c r="AF20" s="32"/>
    </row>
    <row r="21" spans="3:32" ht="15" thickBot="1" x14ac:dyDescent="0.4">
      <c r="C21" s="114">
        <v>4</v>
      </c>
      <c r="D21" s="112">
        <v>9599</v>
      </c>
      <c r="E21" s="112">
        <v>3105.85</v>
      </c>
      <c r="M21" s="6"/>
      <c r="N21" s="7"/>
      <c r="O21" s="7"/>
      <c r="P21" s="7"/>
      <c r="Q21" s="7"/>
      <c r="R21" s="7"/>
      <c r="S21" s="7"/>
      <c r="T21" s="7"/>
      <c r="U21" s="7"/>
      <c r="V21" s="8"/>
      <c r="W21" s="6"/>
      <c r="X21" s="7"/>
      <c r="Y21" s="7"/>
      <c r="Z21" s="7"/>
      <c r="AA21" s="7"/>
      <c r="AB21" s="7"/>
      <c r="AC21" s="7"/>
      <c r="AD21" s="7"/>
      <c r="AE21" s="7"/>
      <c r="AF21" s="8"/>
    </row>
    <row r="22" spans="3:32" x14ac:dyDescent="0.35">
      <c r="C22" s="114">
        <v>5</v>
      </c>
      <c r="D22" s="112">
        <v>6438</v>
      </c>
      <c r="E22" s="112">
        <v>2600.94</v>
      </c>
      <c r="M22" s="41" t="s">
        <v>95</v>
      </c>
      <c r="N22" s="42"/>
      <c r="O22" s="42"/>
      <c r="P22" s="42"/>
      <c r="Q22" s="42"/>
      <c r="R22" s="42"/>
      <c r="S22" s="42"/>
      <c r="T22" s="42"/>
      <c r="U22" s="42"/>
      <c r="V22" s="47"/>
      <c r="W22" s="41" t="s">
        <v>96</v>
      </c>
      <c r="X22" s="42"/>
      <c r="Y22" s="42"/>
      <c r="Z22" s="42"/>
      <c r="AA22" s="42"/>
      <c r="AB22" s="42"/>
      <c r="AC22" s="42"/>
      <c r="AD22" s="42"/>
      <c r="AE22" s="42"/>
      <c r="AF22" s="47"/>
    </row>
    <row r="23" spans="3:32" ht="15" thickBot="1" x14ac:dyDescent="0.4">
      <c r="C23" s="114">
        <v>6</v>
      </c>
      <c r="D23" s="112">
        <v>6977</v>
      </c>
      <c r="E23" s="112">
        <v>2725.86</v>
      </c>
      <c r="M23" s="43"/>
      <c r="N23" s="44"/>
      <c r="O23" s="44"/>
      <c r="P23" s="44"/>
      <c r="Q23" s="44"/>
      <c r="R23" s="44"/>
      <c r="S23" s="44"/>
      <c r="T23" s="44"/>
      <c r="U23" s="44"/>
      <c r="V23" s="48"/>
      <c r="W23" s="60"/>
      <c r="X23" s="61"/>
      <c r="Y23" s="61"/>
      <c r="Z23" s="61"/>
      <c r="AA23" s="61"/>
      <c r="AB23" s="61"/>
      <c r="AC23" s="61"/>
      <c r="AD23" s="61"/>
      <c r="AE23" s="61"/>
      <c r="AF23" s="62"/>
    </row>
    <row r="24" spans="3:32" ht="15" thickBot="1" x14ac:dyDescent="0.4">
      <c r="C24" s="114">
        <v>7</v>
      </c>
      <c r="D24" s="112">
        <v>6152</v>
      </c>
      <c r="E24" s="112">
        <v>2281.1999999999998</v>
      </c>
      <c r="L24" s="5" t="s">
        <v>97</v>
      </c>
      <c r="M24" s="5">
        <f>$C$6</f>
        <v>1</v>
      </c>
      <c r="N24" s="5">
        <f>$C$7</f>
        <v>2</v>
      </c>
      <c r="O24" s="5">
        <f>$C$8</f>
        <v>3</v>
      </c>
      <c r="P24" s="5">
        <f>$C$9</f>
        <v>4</v>
      </c>
      <c r="Q24" s="5">
        <f>$C$10</f>
        <v>5</v>
      </c>
      <c r="R24" s="5">
        <f>$C$11</f>
        <v>6</v>
      </c>
      <c r="S24" s="5">
        <f>$C$12</f>
        <v>7</v>
      </c>
      <c r="T24" s="5">
        <f>$C$13</f>
        <v>8</v>
      </c>
      <c r="U24" s="5">
        <f>$C$14</f>
        <v>9</v>
      </c>
      <c r="V24" s="5">
        <f>$C$15</f>
        <v>10</v>
      </c>
      <c r="W24" s="5">
        <f>$C$6</f>
        <v>1</v>
      </c>
      <c r="X24" s="5">
        <f>$C$7</f>
        <v>2</v>
      </c>
      <c r="Y24" s="5">
        <f>$C$8</f>
        <v>3</v>
      </c>
      <c r="Z24" s="5">
        <f>$C$9</f>
        <v>4</v>
      </c>
      <c r="AA24" s="5">
        <f>$C$10</f>
        <v>5</v>
      </c>
      <c r="AB24" s="5">
        <f>$C$11</f>
        <v>6</v>
      </c>
      <c r="AC24" s="5">
        <f>$C$12</f>
        <v>7</v>
      </c>
      <c r="AD24" s="5">
        <f>$C$13</f>
        <v>8</v>
      </c>
      <c r="AE24" s="5">
        <f>$C$14</f>
        <v>9</v>
      </c>
      <c r="AF24" s="5">
        <f>$C$15</f>
        <v>10</v>
      </c>
    </row>
    <row r="25" spans="3:32" x14ac:dyDescent="0.35">
      <c r="C25" s="114">
        <v>8</v>
      </c>
      <c r="D25" s="112">
        <v>4869</v>
      </c>
      <c r="E25" s="112">
        <v>2885.73</v>
      </c>
      <c r="M25" s="109">
        <f ca="1">M6/W6</f>
        <v>3.1698884174131701</v>
      </c>
      <c r="N25" s="109">
        <f t="shared" ref="N25:U25" ca="1" si="0">N6/X6</f>
        <v>1.8433382137628112</v>
      </c>
      <c r="O25" s="109">
        <f t="shared" ca="1" si="0"/>
        <v>2.9328521899101392</v>
      </c>
      <c r="P25" s="109">
        <f t="shared" ca="1" si="0"/>
        <v>2.5611104966264788</v>
      </c>
      <c r="Q25" s="109">
        <f t="shared" ca="1" si="0"/>
        <v>1.9989748846745259</v>
      </c>
      <c r="R25" s="109">
        <f t="shared" ca="1" si="0"/>
        <v>2.3731565417399541</v>
      </c>
      <c r="S25" s="109">
        <f t="shared" ca="1" si="0"/>
        <v>2.8494221183516224</v>
      </c>
      <c r="T25" s="109">
        <f t="shared" ca="1" si="0"/>
        <v>2.7612510575584728</v>
      </c>
      <c r="U25" s="109">
        <f t="shared" ca="1" si="0"/>
        <v>3.0237346916657635</v>
      </c>
      <c r="V25" s="109">
        <f ca="1">V6/AF6</f>
        <v>3.3596267814017127</v>
      </c>
      <c r="W25" s="108">
        <f>D6</f>
        <v>89</v>
      </c>
      <c r="X25" s="108">
        <f>D7</f>
        <v>98</v>
      </c>
      <c r="Y25" s="108">
        <f>D8</f>
        <v>98</v>
      </c>
      <c r="Z25" s="108">
        <f>D9</f>
        <v>98</v>
      </c>
      <c r="AA25" s="108">
        <f>D10</f>
        <v>98</v>
      </c>
      <c r="AB25" s="108">
        <f>D11</f>
        <v>98</v>
      </c>
      <c r="AC25" s="108">
        <f>D12</f>
        <v>98</v>
      </c>
      <c r="AD25" s="108">
        <f>D13</f>
        <v>98</v>
      </c>
      <c r="AE25" s="108">
        <f>D14</f>
        <v>98</v>
      </c>
      <c r="AF25" s="108">
        <f>D15</f>
        <v>98</v>
      </c>
    </row>
    <row r="26" spans="3:32" ht="15" thickBot="1" x14ac:dyDescent="0.4">
      <c r="C26" s="114">
        <v>9</v>
      </c>
      <c r="D26" s="112">
        <v>8335</v>
      </c>
      <c r="E26" s="112">
        <v>3435.55</v>
      </c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81"/>
      <c r="X26" s="81"/>
      <c r="Y26" s="81"/>
      <c r="Z26" s="81"/>
      <c r="AA26" s="81"/>
      <c r="AB26" s="81"/>
      <c r="AC26" s="81"/>
      <c r="AD26" s="81"/>
      <c r="AE26" s="81"/>
      <c r="AF26" s="81"/>
    </row>
    <row r="27" spans="3:32" x14ac:dyDescent="0.35">
      <c r="C27" s="114">
        <v>10</v>
      </c>
      <c r="D27" s="112">
        <v>7639</v>
      </c>
      <c r="E27" s="112">
        <v>2517.7800000000002</v>
      </c>
      <c r="M27" s="34"/>
      <c r="N27" s="31"/>
      <c r="O27" s="31"/>
      <c r="P27" s="31"/>
      <c r="Q27" s="31"/>
      <c r="R27" s="31"/>
      <c r="S27" s="31"/>
      <c r="T27" s="31"/>
      <c r="U27" s="31"/>
      <c r="V27" s="32"/>
      <c r="W27" s="30"/>
      <c r="X27" s="31"/>
      <c r="Y27" s="31"/>
      <c r="Z27" s="31"/>
      <c r="AA27" s="31"/>
      <c r="AB27" s="31"/>
      <c r="AC27" s="31"/>
      <c r="AD27" s="31"/>
      <c r="AE27" s="31"/>
      <c r="AF27" s="32"/>
    </row>
    <row r="28" spans="3:32" x14ac:dyDescent="0.35">
      <c r="C28" s="114" t="s">
        <v>105</v>
      </c>
      <c r="D28" s="112">
        <v>71114</v>
      </c>
      <c r="E28" s="112">
        <v>28496.46</v>
      </c>
      <c r="M28" s="30"/>
      <c r="N28" s="31"/>
      <c r="O28" s="31"/>
      <c r="P28" s="31"/>
      <c r="Q28" s="31"/>
      <c r="R28" s="31"/>
      <c r="S28" s="31"/>
      <c r="T28" s="31"/>
      <c r="U28" s="31"/>
      <c r="V28" s="32"/>
      <c r="W28" s="30"/>
      <c r="X28" s="31"/>
      <c r="Y28" s="31"/>
      <c r="Z28" s="31"/>
      <c r="AA28" s="31"/>
      <c r="AB28" s="31"/>
      <c r="AC28" s="31"/>
      <c r="AD28" s="31"/>
      <c r="AE28" s="31"/>
      <c r="AF28" s="32"/>
    </row>
    <row r="29" spans="3:32" x14ac:dyDescent="0.35">
      <c r="M29" s="30"/>
      <c r="N29" s="31"/>
      <c r="O29" s="31"/>
      <c r="P29" s="31"/>
      <c r="Q29" s="31"/>
      <c r="R29" s="31"/>
      <c r="S29" s="31"/>
      <c r="T29" s="31"/>
      <c r="U29" s="31"/>
      <c r="V29" s="32"/>
      <c r="W29" s="30"/>
      <c r="X29" s="31"/>
      <c r="Y29" s="31"/>
      <c r="Z29" s="31"/>
      <c r="AA29" s="31"/>
      <c r="AB29" s="31"/>
      <c r="AC29" s="31"/>
      <c r="AD29" s="31"/>
      <c r="AE29" s="31"/>
      <c r="AF29" s="32"/>
    </row>
    <row r="30" spans="3:32" x14ac:dyDescent="0.35">
      <c r="M30" s="30"/>
      <c r="N30" s="31"/>
      <c r="O30" s="31"/>
      <c r="P30" s="31"/>
      <c r="Q30" s="31"/>
      <c r="R30" s="31"/>
      <c r="S30" s="31"/>
      <c r="T30" s="31"/>
      <c r="U30" s="31"/>
      <c r="V30" s="32"/>
      <c r="W30" s="30"/>
      <c r="X30" s="31"/>
      <c r="Y30" s="31"/>
      <c r="Z30" s="31"/>
      <c r="AA30" s="31"/>
      <c r="AB30" s="31"/>
      <c r="AC30" s="31"/>
      <c r="AD30" s="31"/>
      <c r="AE30" s="31"/>
      <c r="AF30" s="32"/>
    </row>
    <row r="31" spans="3:32" x14ac:dyDescent="0.35">
      <c r="M31" s="30"/>
      <c r="N31" s="31"/>
      <c r="O31" s="31"/>
      <c r="P31" s="31"/>
      <c r="Q31" s="31"/>
      <c r="R31" s="31"/>
      <c r="S31" s="31"/>
      <c r="T31" s="31"/>
      <c r="U31" s="31"/>
      <c r="V31" s="32"/>
      <c r="W31" s="30"/>
      <c r="X31" s="31"/>
      <c r="Y31" s="31"/>
      <c r="Z31" s="31"/>
      <c r="AA31" s="31"/>
      <c r="AB31" s="31"/>
      <c r="AC31" s="31"/>
      <c r="AD31" s="31"/>
      <c r="AE31" s="31"/>
      <c r="AF31" s="32"/>
    </row>
    <row r="32" spans="3:32" x14ac:dyDescent="0.35">
      <c r="M32" s="30"/>
      <c r="N32" s="31"/>
      <c r="O32" s="31"/>
      <c r="P32" s="31"/>
      <c r="Q32" s="31"/>
      <c r="R32" s="31"/>
      <c r="S32" s="31"/>
      <c r="T32" s="31"/>
      <c r="U32" s="31"/>
      <c r="V32" s="32"/>
      <c r="W32" s="30"/>
      <c r="X32" s="31"/>
      <c r="Y32" s="31"/>
      <c r="Z32" s="31"/>
      <c r="AA32" s="31"/>
      <c r="AB32" s="31"/>
      <c r="AC32" s="31"/>
      <c r="AD32" s="31"/>
      <c r="AE32" s="31"/>
      <c r="AF32" s="32"/>
    </row>
    <row r="33" spans="13:32" x14ac:dyDescent="0.35">
      <c r="M33" s="30"/>
      <c r="N33" s="31"/>
      <c r="O33" s="31"/>
      <c r="P33" s="31"/>
      <c r="Q33" s="31"/>
      <c r="R33" s="31"/>
      <c r="S33" s="31"/>
      <c r="T33" s="31"/>
      <c r="U33" s="31"/>
      <c r="V33" s="32"/>
      <c r="W33" s="30"/>
      <c r="X33" s="31"/>
      <c r="Y33" s="31"/>
      <c r="Z33" s="31"/>
      <c r="AA33" s="31"/>
      <c r="AB33" s="31"/>
      <c r="AC33" s="31"/>
      <c r="AD33" s="31"/>
      <c r="AE33" s="31"/>
      <c r="AF33" s="32"/>
    </row>
    <row r="34" spans="13:32" x14ac:dyDescent="0.35">
      <c r="M34" s="30"/>
      <c r="N34" s="31"/>
      <c r="O34" s="31"/>
      <c r="P34" s="31"/>
      <c r="Q34" s="31"/>
      <c r="R34" s="31"/>
      <c r="S34" s="31"/>
      <c r="T34" s="31"/>
      <c r="U34" s="31"/>
      <c r="V34" s="32"/>
      <c r="W34" s="30"/>
      <c r="X34" s="31"/>
      <c r="Y34" s="31"/>
      <c r="Z34" s="31"/>
      <c r="AA34" s="31"/>
      <c r="AB34" s="31"/>
      <c r="AC34" s="31"/>
      <c r="AD34" s="31"/>
      <c r="AE34" s="31"/>
      <c r="AF34" s="32"/>
    </row>
    <row r="35" spans="13:32" x14ac:dyDescent="0.35">
      <c r="M35" s="30"/>
      <c r="N35" s="31"/>
      <c r="O35" s="31"/>
      <c r="P35" s="31"/>
      <c r="Q35" s="31"/>
      <c r="R35" s="31"/>
      <c r="S35" s="31"/>
      <c r="T35" s="31"/>
      <c r="U35" s="31"/>
      <c r="V35" s="32"/>
      <c r="W35" s="30"/>
      <c r="X35" s="31"/>
      <c r="Y35" s="31"/>
      <c r="Z35" s="31"/>
      <c r="AA35" s="31"/>
      <c r="AB35" s="31"/>
      <c r="AC35" s="31"/>
      <c r="AD35" s="31"/>
      <c r="AE35" s="31"/>
      <c r="AF35" s="32"/>
    </row>
    <row r="36" spans="13:32" x14ac:dyDescent="0.35">
      <c r="M36" s="30"/>
      <c r="N36" s="31"/>
      <c r="O36" s="31"/>
      <c r="P36" s="31"/>
      <c r="Q36" s="31"/>
      <c r="R36" s="31"/>
      <c r="S36" s="31"/>
      <c r="T36" s="31"/>
      <c r="U36" s="31"/>
      <c r="V36" s="32"/>
      <c r="W36" s="30"/>
      <c r="X36" s="31"/>
      <c r="Y36" s="31"/>
      <c r="Z36" s="31"/>
      <c r="AA36" s="31"/>
      <c r="AB36" s="31"/>
      <c r="AC36" s="31"/>
      <c r="AD36" s="31"/>
      <c r="AE36" s="31"/>
      <c r="AF36" s="32"/>
    </row>
    <row r="37" spans="13:32" x14ac:dyDescent="0.35">
      <c r="M37" s="30"/>
      <c r="N37" s="31"/>
      <c r="O37" s="31"/>
      <c r="P37" s="31"/>
      <c r="Q37" s="31"/>
      <c r="R37" s="31"/>
      <c r="S37" s="31"/>
      <c r="T37" s="31"/>
      <c r="U37" s="31"/>
      <c r="V37" s="32"/>
      <c r="W37" s="30"/>
      <c r="X37" s="31"/>
      <c r="Y37" s="31"/>
      <c r="Z37" s="31"/>
      <c r="AA37" s="31"/>
      <c r="AB37" s="31"/>
      <c r="AC37" s="31"/>
      <c r="AD37" s="31"/>
      <c r="AE37" s="31"/>
      <c r="AF37" s="32"/>
    </row>
    <row r="38" spans="13:32" x14ac:dyDescent="0.35">
      <c r="M38" s="30"/>
      <c r="N38" s="31"/>
      <c r="O38" s="31"/>
      <c r="P38" s="31"/>
      <c r="Q38" s="31"/>
      <c r="R38" s="31"/>
      <c r="S38" s="31"/>
      <c r="T38" s="31"/>
      <c r="U38" s="31"/>
      <c r="V38" s="32"/>
      <c r="W38" s="30"/>
      <c r="X38" s="31"/>
      <c r="Y38" s="31"/>
      <c r="Z38" s="31"/>
      <c r="AA38" s="31"/>
      <c r="AB38" s="31"/>
      <c r="AC38" s="31"/>
      <c r="AD38" s="31"/>
      <c r="AE38" s="31"/>
      <c r="AF38" s="32"/>
    </row>
    <row r="39" spans="13:32" x14ac:dyDescent="0.35">
      <c r="M39" s="30"/>
      <c r="N39" s="31"/>
      <c r="O39" s="31"/>
      <c r="P39" s="31"/>
      <c r="Q39" s="31"/>
      <c r="R39" s="31"/>
      <c r="S39" s="31"/>
      <c r="T39" s="31"/>
      <c r="U39" s="31"/>
      <c r="V39" s="32"/>
      <c r="W39" s="30"/>
      <c r="X39" s="31"/>
      <c r="Y39" s="31"/>
      <c r="Z39" s="31"/>
      <c r="AA39" s="31"/>
      <c r="AB39" s="31"/>
      <c r="AC39" s="31"/>
      <c r="AD39" s="31"/>
      <c r="AE39" s="31"/>
      <c r="AF39" s="32"/>
    </row>
    <row r="40" spans="13:32" ht="15" thickBot="1" x14ac:dyDescent="0.4">
      <c r="M40" s="6"/>
      <c r="N40" s="7"/>
      <c r="O40" s="7"/>
      <c r="P40" s="7"/>
      <c r="Q40" s="7"/>
      <c r="R40" s="7"/>
      <c r="S40" s="7"/>
      <c r="T40" s="7"/>
      <c r="U40" s="7"/>
      <c r="V40" s="8"/>
      <c r="W40" s="6"/>
      <c r="X40" s="7"/>
      <c r="Y40" s="7"/>
      <c r="Z40" s="7"/>
      <c r="AA40" s="7"/>
      <c r="AB40" s="7"/>
      <c r="AC40" s="7"/>
      <c r="AD40" s="7"/>
      <c r="AE40" s="7"/>
      <c r="AF40" s="8"/>
    </row>
  </sheetData>
  <mergeCells count="45">
    <mergeCell ref="M3:V4"/>
    <mergeCell ref="W3:AF4"/>
    <mergeCell ref="M6:M7"/>
    <mergeCell ref="N6:N7"/>
    <mergeCell ref="O6:O7"/>
    <mergeCell ref="P6:P7"/>
    <mergeCell ref="Q6:Q7"/>
    <mergeCell ref="R6:R7"/>
    <mergeCell ref="AD6:AD7"/>
    <mergeCell ref="S6:S7"/>
    <mergeCell ref="T6:T7"/>
    <mergeCell ref="U6:U7"/>
    <mergeCell ref="V6:V7"/>
    <mergeCell ref="W6:W7"/>
    <mergeCell ref="X6:X7"/>
    <mergeCell ref="W25:W26"/>
    <mergeCell ref="AE6:AE7"/>
    <mergeCell ref="AF6:AF7"/>
    <mergeCell ref="L6:L7"/>
    <mergeCell ref="M22:V23"/>
    <mergeCell ref="W22:AF23"/>
    <mergeCell ref="M25:M26"/>
    <mergeCell ref="N25:N26"/>
    <mergeCell ref="O25:O26"/>
    <mergeCell ref="P25:P26"/>
    <mergeCell ref="Q25:Q26"/>
    <mergeCell ref="Y6:Y7"/>
    <mergeCell ref="Z6:Z7"/>
    <mergeCell ref="AA6:AA7"/>
    <mergeCell ref="AB6:AB7"/>
    <mergeCell ref="AC6:AC7"/>
    <mergeCell ref="R25:R26"/>
    <mergeCell ref="S25:S26"/>
    <mergeCell ref="T25:T26"/>
    <mergeCell ref="U25:U26"/>
    <mergeCell ref="V25:V26"/>
    <mergeCell ref="AD25:AD26"/>
    <mergeCell ref="AE25:AE26"/>
    <mergeCell ref="AF25:AF26"/>
    <mergeCell ref="X25:X26"/>
    <mergeCell ref="Y25:Y26"/>
    <mergeCell ref="Z25:Z26"/>
    <mergeCell ref="AA25:AA26"/>
    <mergeCell ref="AB25:AB26"/>
    <mergeCell ref="AC25:AC26"/>
  </mergeCells>
  <conditionalFormatting sqref="M25:V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BE57-5260-4A2A-934A-EF6635A7CFC0}">
  <dimension ref="A1"/>
  <sheetViews>
    <sheetView topLeftCell="A4" workbookViewId="0"/>
  </sheetViews>
  <sheetFormatPr defaultRowHeight="14.5" x14ac:dyDescent="0.3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dyan</dc:creator>
  <cp:lastModifiedBy>dyan</cp:lastModifiedBy>
  <cp:lastPrinted>2021-06-07T03:04:11Z</cp:lastPrinted>
  <dcterms:created xsi:type="dcterms:W3CDTF">2021-06-06T18:00:01Z</dcterms:created>
  <dcterms:modified xsi:type="dcterms:W3CDTF">2021-06-07T16:48:09Z</dcterms:modified>
</cp:coreProperties>
</file>