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김호현\Downloads\"/>
    </mc:Choice>
  </mc:AlternateContent>
  <xr:revisionPtr revIDLastSave="0" documentId="8_{B70AE249-9773-4DAA-BC85-53A5C0D49882}" xr6:coauthVersionLast="45" xr6:coauthVersionMax="45" xr10:uidLastSave="{00000000-0000-0000-0000-000000000000}"/>
  <bookViews>
    <workbookView xWindow="2295" yWindow="2295" windowWidth="21600" windowHeight="11385" tabRatio="810" xr2:uid="{11B6AC6D-CAA1-416F-A90B-09C603172718}"/>
  </bookViews>
  <sheets>
    <sheet name="실기_촬영시수예정" sheetId="7" r:id="rId1"/>
    <sheet name="필기_촬영시수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1" i="7" l="1"/>
  <c r="E50" i="7"/>
  <c r="E49" i="7"/>
  <c r="E47" i="7"/>
  <c r="E46" i="7"/>
  <c r="E44" i="7"/>
  <c r="E41" i="7"/>
  <c r="E40" i="7"/>
  <c r="E39" i="7"/>
  <c r="E37" i="7"/>
  <c r="E36" i="7"/>
  <c r="E34" i="7"/>
  <c r="E33" i="7"/>
  <c r="E31" i="7"/>
  <c r="E30" i="7"/>
  <c r="E29" i="7"/>
  <c r="E27" i="7"/>
  <c r="E26" i="7"/>
  <c r="E24" i="7"/>
  <c r="E23" i="7"/>
  <c r="E22" i="7"/>
  <c r="F56" i="7"/>
  <c r="G56" i="7" s="1"/>
  <c r="D42" i="7"/>
  <c r="D52" i="7"/>
  <c r="D48" i="7"/>
  <c r="D43" i="7"/>
  <c r="D38" i="7"/>
  <c r="D35" i="7"/>
  <c r="D32" i="7"/>
  <c r="D28" i="7"/>
  <c r="D25" i="7"/>
  <c r="D21" i="7"/>
  <c r="D16" i="7"/>
  <c r="D12" i="7"/>
  <c r="D7" i="7"/>
  <c r="D6" i="7" l="1"/>
  <c r="E20" i="7"/>
  <c r="E19" i="7"/>
  <c r="E18" i="7"/>
  <c r="E17" i="7"/>
  <c r="D54" i="7"/>
  <c r="D55" i="7"/>
  <c r="D53" i="7"/>
  <c r="D50" i="7"/>
  <c r="D51" i="7"/>
  <c r="D49" i="7"/>
  <c r="D45" i="7"/>
  <c r="D46" i="7"/>
  <c r="D47" i="7"/>
  <c r="D44" i="7"/>
  <c r="D40" i="7"/>
  <c r="D41" i="7"/>
  <c r="D39" i="7"/>
  <c r="D37" i="7"/>
  <c r="D36" i="7"/>
  <c r="D34" i="7"/>
  <c r="D33" i="7"/>
  <c r="D30" i="7"/>
  <c r="D31" i="7"/>
  <c r="D29" i="7"/>
  <c r="D27" i="7"/>
  <c r="D26" i="7"/>
  <c r="D23" i="7"/>
  <c r="D24" i="7"/>
  <c r="D22" i="7"/>
  <c r="D18" i="7" l="1"/>
  <c r="D19" i="7"/>
  <c r="D20" i="7"/>
  <c r="D17" i="7"/>
  <c r="D14" i="7"/>
  <c r="D15" i="7"/>
  <c r="D13" i="7"/>
  <c r="D9" i="7"/>
  <c r="D10" i="7"/>
  <c r="D11" i="7"/>
  <c r="D8" i="7"/>
  <c r="D4" i="7"/>
  <c r="D5" i="7"/>
  <c r="D3" i="7"/>
  <c r="E11" i="7"/>
  <c r="E10" i="7"/>
  <c r="E9" i="7"/>
  <c r="E8" i="7"/>
  <c r="E4" i="7"/>
  <c r="E5" i="7"/>
  <c r="E3" i="7"/>
  <c r="E146" i="6"/>
  <c r="G108" i="6" l="1"/>
  <c r="G137" i="6"/>
  <c r="G144" i="6"/>
  <c r="G143" i="6"/>
  <c r="D143" i="6"/>
  <c r="F143" i="6" s="1"/>
  <c r="D137" i="6"/>
  <c r="F137" i="6" s="1"/>
  <c r="G84" i="6" l="1"/>
  <c r="G47" i="6"/>
  <c r="G17" i="6"/>
  <c r="D84" i="6" l="1"/>
  <c r="F84" i="6" s="1"/>
  <c r="D108" i="6" l="1"/>
  <c r="F108" i="6" s="1"/>
  <c r="D47" i="6"/>
  <c r="F47" i="6" s="1"/>
  <c r="D17" i="6"/>
  <c r="D144" i="6" l="1"/>
  <c r="F144" i="6" s="1"/>
  <c r="F17" i="6"/>
</calcChain>
</file>

<file path=xl/sharedStrings.xml><?xml version="1.0" encoding="utf-8"?>
<sst xmlns="http://schemas.openxmlformats.org/spreadsheetml/2006/main" count="283" uniqueCount="234">
  <si>
    <t>강좌소개</t>
    <phoneticPr fontId="1" type="noConversion"/>
  </si>
  <si>
    <t>ch01. 요구사항 확인 - 01. 현행 시스템 분석</t>
    <phoneticPr fontId="1" type="noConversion"/>
  </si>
  <si>
    <t>시간(분)</t>
    <phoneticPr fontId="1" type="noConversion"/>
  </si>
  <si>
    <t>순번</t>
    <phoneticPr fontId="1" type="noConversion"/>
  </si>
  <si>
    <t>동영상 제목</t>
    <phoneticPr fontId="1" type="noConversion"/>
  </si>
  <si>
    <t>ch01. 요구사항 확인 - 02. 요구사항 확인하기</t>
    <phoneticPr fontId="1" type="noConversion"/>
  </si>
  <si>
    <t>ch01. 요구사항 확인 - 03. 분석모델 확인하기</t>
    <phoneticPr fontId="1" type="noConversion"/>
  </si>
  <si>
    <t>ch02. 화면 설계 - 01. UI요구사항 확인하기</t>
    <phoneticPr fontId="1" type="noConversion"/>
  </si>
  <si>
    <t>ch02. 화면 설계 - 02. UI설계하기-1</t>
    <phoneticPr fontId="1" type="noConversion"/>
  </si>
  <si>
    <t>ch02. 화면 설계 - 02. UI설계하기-2</t>
  </si>
  <si>
    <t>ch03. 애플리케이션 설계 - 01. 공통 모듈 설계하기</t>
    <phoneticPr fontId="1" type="noConversion"/>
  </si>
  <si>
    <t>ch03. 애플리케이션 설계 - 02. 객체지향 설계하기</t>
    <phoneticPr fontId="1" type="noConversion"/>
  </si>
  <si>
    <t>ch04. 인터페이스 설계 - 01. 인터페이스 요구사항 확인하기-1</t>
    <phoneticPr fontId="1" type="noConversion"/>
  </si>
  <si>
    <t>ch04. 인터페이스 설계 - 01. 인터페이스 요구사항 확인하기-2</t>
  </si>
  <si>
    <t>ch04. 인터페이스 설계 - 02. 인터페이스 대상 식별-1</t>
    <phoneticPr fontId="1" type="noConversion"/>
  </si>
  <si>
    <t>ch04. 인터페이스 설계 - 02. 인터페이스 대상 식별-2</t>
  </si>
  <si>
    <t>ch04. 인터페이스 설계 - 03. 인터페이스 상세 설계하기-1</t>
    <phoneticPr fontId="1" type="noConversion"/>
  </si>
  <si>
    <t>ch04. 인터페이스 설계 - 03. 인터페이스 상세 설계하기-2</t>
  </si>
  <si>
    <t>ch05. 데이터 입출력 구현 - 01. 논리 데이터 저장소 확인-1</t>
    <phoneticPr fontId="1" type="noConversion"/>
  </si>
  <si>
    <t>ch05. 데이터 입출력 구현 - 01. 논리 데이터 저장소 확인-2</t>
  </si>
  <si>
    <t>ch05. 데이터 입출력 구현 - 01. 논리 데이터 저장소 확인-3</t>
  </si>
  <si>
    <t>ch05. 데이터 입출력 구현 - 01. 논리 데이터 저장소 확인-4</t>
  </si>
  <si>
    <t>ch05. 데이터 입출력 구현 - 02. 물리 데이터 저장소 설계-1</t>
    <phoneticPr fontId="1" type="noConversion"/>
  </si>
  <si>
    <t>ch05. 데이터 입출력 구현 - 02. 물리 데이터 저장소 설계-2</t>
  </si>
  <si>
    <t>ch05. 데이터 입출력 구현 - 02. 물리 데이터 저장소 설계-3</t>
  </si>
  <si>
    <t>ch05. 데이터 입출력 구현 - 03. 데이터 조작 프로시저 작성-1</t>
    <phoneticPr fontId="1" type="noConversion"/>
  </si>
  <si>
    <t>ch05. 데이터 입출력 구현 - 03. 데이터 조작 프로시저 작성-2</t>
  </si>
  <si>
    <t>ch05. 데이터 입출력 구현 - 03. 데이터 조작 프로시저 최적화-1</t>
    <phoneticPr fontId="1" type="noConversion"/>
  </si>
  <si>
    <t>ch05. 데이터 입출력 구현 - 03. 데이터 조작 프로시저 최적화-2</t>
  </si>
  <si>
    <t>ch06. 통합 구현 - 01. 모듈 구현</t>
    <phoneticPr fontId="1" type="noConversion"/>
  </si>
  <si>
    <t>ch06. 통합 구현 - 02. 통합 구현 관리</t>
    <phoneticPr fontId="1" type="noConversion"/>
  </si>
  <si>
    <t>ch07. 제품 소프트웨어 패키징 - 01. 제품 소프트웨어 패키징</t>
    <phoneticPr fontId="1" type="noConversion"/>
  </si>
  <si>
    <t>ch07. 제품 소프트웨어 패키징 - 02. 제품 소프트웨어 매뉴얼</t>
    <phoneticPr fontId="1" type="noConversion"/>
  </si>
  <si>
    <t>ch07. 제품 소프트웨어 패키징 - 03. 제품 소프트웨어 버전관리</t>
    <phoneticPr fontId="1" type="noConversion"/>
  </si>
  <si>
    <t>ch08. 애플리케이션 테스트 관리 - 01. 애플리케이션 테스트케이스-1</t>
    <phoneticPr fontId="1" type="noConversion"/>
  </si>
  <si>
    <t>ch08. 애플리케이션 테스트 관리 - 01. 애플리케이션 테스트케이스-2</t>
  </si>
  <si>
    <t>ch08. 애플리케이션 테스트 관리 - 02. 애플리케이션 통합테스트-1</t>
    <phoneticPr fontId="1" type="noConversion"/>
  </si>
  <si>
    <t>ch08. 애플리케이션 테스트 관리 - 02. 애플리케이션 통합테스트-2</t>
  </si>
  <si>
    <t>ch08. 애플리케이션 테스트 관리 - 03. 애플리케이션 성능개선-1</t>
    <phoneticPr fontId="1" type="noConversion"/>
  </si>
  <si>
    <t>ch08. 애플리케이션 테스트 관리 - 03. 애플리케이션 성능개선-2</t>
  </si>
  <si>
    <t>ch08. 애플리케이션 테스트 관리 - 03. 애플리케이션 성능개선-3</t>
  </si>
  <si>
    <t>ch09. 인터페이스 구현 - 01. 인터페이스 설계 확인-1</t>
    <phoneticPr fontId="1" type="noConversion"/>
  </si>
  <si>
    <t>ch09. 인터페이스 구현 - 01. 인터페이스 설계 확인-2</t>
  </si>
  <si>
    <t>ch09. 인터페이스 구현 - 02. 인터페이스 기능 구현-1</t>
    <phoneticPr fontId="1" type="noConversion"/>
  </si>
  <si>
    <t>ch09. 인터페이스 구현 - 02. 인터페이스 기능 구현-2</t>
  </si>
  <si>
    <t>ch09. 인터페이스 구현 - 03. 인터페이스 구현 검증-1</t>
    <phoneticPr fontId="1" type="noConversion"/>
  </si>
  <si>
    <t>ch09. 인터페이스 구현 - 03. 인터페이스 구현 검증-2</t>
  </si>
  <si>
    <t>ch10. SQL 응용 - 01. 절차형 SQL 작성-1</t>
    <phoneticPr fontId="1" type="noConversion"/>
  </si>
  <si>
    <t>ch10. SQL 응용 - 01. 절차형 SQL 작성-2</t>
  </si>
  <si>
    <t>ch10. SQL 응용 - 02. 응용 SQL 작성-1</t>
    <phoneticPr fontId="1" type="noConversion"/>
  </si>
  <si>
    <t>ch10. SQL 응용 - 02. 응용 SQL 작성-2</t>
    <phoneticPr fontId="1" type="noConversion"/>
  </si>
  <si>
    <t>ch11. SQL 활용 - 01. 기본 SQL 작성-1</t>
    <phoneticPr fontId="1" type="noConversion"/>
  </si>
  <si>
    <t>ch11. SQL 활용 - 01. 기본 SQL 작성-2</t>
  </si>
  <si>
    <t>ch11. SQL 활용 - 02. 고급 SQL 작성-1</t>
    <phoneticPr fontId="1" type="noConversion"/>
  </si>
  <si>
    <t>ch11. SQL 활용 - 02. 고급 SQL 작성-2</t>
  </si>
  <si>
    <t>ch12. 논리 데이터베이스 설계 - 01. 관계 데이터베이스 모델-1</t>
    <phoneticPr fontId="1" type="noConversion"/>
  </si>
  <si>
    <t>ch12. 논리 데이터베이스 설계 - 01. 관계 데이터베이스 모델-2</t>
  </si>
  <si>
    <t>ch12. 논리 데이터베이스 설계 - 01. 관계 데이터베이스 모델-3</t>
  </si>
  <si>
    <t>ch12. 논리 데이터베이스 설계 - 02. 데이터모델링 및  설계-1</t>
    <phoneticPr fontId="1" type="noConversion"/>
  </si>
  <si>
    <t>ch12. 논리 데이터베이스 설계 - 02. 데이터모델링 및  설계-2</t>
  </si>
  <si>
    <t>ch12. 논리 데이터베이스 설계 - 02. 데이터모델링 및  설계-3</t>
  </si>
  <si>
    <t>ch13. 물리 데이터베이스 설계 - 01. 물리요소 조사 분석-1</t>
    <phoneticPr fontId="1" type="noConversion"/>
  </si>
  <si>
    <t>ch13. 물리 데이터베이스 설계 - 01. 물리요소 조사 분석-2</t>
    <phoneticPr fontId="1" type="noConversion"/>
  </si>
  <si>
    <t>ch13. 물리 데이터베이스 설계 - 01. 물리요소 조사 분석-3</t>
    <phoneticPr fontId="1" type="noConversion"/>
  </si>
  <si>
    <t>ch13. 물리 데이터베이스 설계 - 01. 물리요소 조사 분석-4</t>
    <phoneticPr fontId="1" type="noConversion"/>
  </si>
  <si>
    <t>ch13. 물리 데이터베이스 설계 - 01. 물리요소 조사 분석-5</t>
    <phoneticPr fontId="1" type="noConversion"/>
  </si>
  <si>
    <t>ch13. 물리 데이터베이스 설계 - 02. 데이터베이스 물리 속성 설계-1</t>
    <phoneticPr fontId="1" type="noConversion"/>
  </si>
  <si>
    <t>ch13. 물리 데이터베이스 설계 - 02. 데이터베이스 물리 속성 설계-2</t>
    <phoneticPr fontId="1" type="noConversion"/>
  </si>
  <si>
    <t>ch13. 물리 데이터베이스 설계 - 02. 데이터베이스 물리 속성 설계-3</t>
    <phoneticPr fontId="1" type="noConversion"/>
  </si>
  <si>
    <t>ch13. 물리 데이터베이스 설계 - 02. 데이터베이스 물리 속성 설계-4</t>
    <phoneticPr fontId="1" type="noConversion"/>
  </si>
  <si>
    <t>ch13. 물리 데이터베이스 설계 - 02. 데이터베이스 물리 속성 설계-5</t>
    <phoneticPr fontId="1" type="noConversion"/>
  </si>
  <si>
    <t>ch13. 물리 데이터베이스 설계 - 04. 물리 데이터 모델 품질 검토-1</t>
    <phoneticPr fontId="1" type="noConversion"/>
  </si>
  <si>
    <t>ch13. 물리 데이터베이스 설계 - 04. 물리 데이터 모델 품질 검토-2</t>
  </si>
  <si>
    <t>ch14. 데이터 전환 - 02. 데이터전환수행</t>
    <phoneticPr fontId="1" type="noConversion"/>
  </si>
  <si>
    <t>ch15. 서버프로그램구현 - 01. 개발환경 구축-1</t>
    <phoneticPr fontId="1" type="noConversion"/>
  </si>
  <si>
    <t>ch15. 서버프로그램구현 - 01. 개발환경 구축-2</t>
  </si>
  <si>
    <t>ch15. 서버프로그램구현 - 02. 공통 모듈 구현-1</t>
    <phoneticPr fontId="1" type="noConversion"/>
  </si>
  <si>
    <t>ch15. 서버프로그램구현 - 02. 공통 모듈 구현-2</t>
  </si>
  <si>
    <t>ch15. 서버프로그램구현 - 03. 서버 프로그램 구현</t>
    <phoneticPr fontId="1" type="noConversion"/>
  </si>
  <si>
    <t>ch15. 서버프로그램구현 - 04. 배치 프로그램 구현</t>
    <phoneticPr fontId="1" type="noConversion"/>
  </si>
  <si>
    <t>ch16. 프로그래밍 언어 활용 - 01. 기본문법 활용-1</t>
    <phoneticPr fontId="1" type="noConversion"/>
  </si>
  <si>
    <t>ch16. 프로그래밍 언어 활용 - 01. 기본문법 활용-2</t>
  </si>
  <si>
    <t>ch16. 프로그래밍 언어 활용 - 01. 기본문법 활용-3</t>
  </si>
  <si>
    <t>ch16. 프로그래밍 언어 활용 - 02. 언어특성 활용-1</t>
    <phoneticPr fontId="1" type="noConversion"/>
  </si>
  <si>
    <t>ch16. 프로그래밍 언어 활용 - 02. 언어특성 활용-2</t>
  </si>
  <si>
    <t>ch16. 프로그래밍 언어 활용 - 03. 라이브러리 활용-3</t>
  </si>
  <si>
    <t>ch16. 프로그래밍 언어 활용 - 03. 라이브러리 활용-1</t>
    <phoneticPr fontId="1" type="noConversion"/>
  </si>
  <si>
    <t>ch16. 프로그래밍 언어 활용 - 03. 라이브러리 활용-2</t>
  </si>
  <si>
    <t>과목</t>
    <phoneticPr fontId="1" type="noConversion"/>
  </si>
  <si>
    <t>1과목
SW설계</t>
    <phoneticPr fontId="1" type="noConversion"/>
  </si>
  <si>
    <t>2과목
SW개발</t>
    <phoneticPr fontId="1" type="noConversion"/>
  </si>
  <si>
    <t>4시간 10분</t>
    <phoneticPr fontId="1" type="noConversion"/>
  </si>
  <si>
    <t>7시간 9분</t>
    <phoneticPr fontId="1" type="noConversion"/>
  </si>
  <si>
    <t>3과목
DB 구축</t>
    <phoneticPr fontId="1" type="noConversion"/>
  </si>
  <si>
    <t>ch14. 데이터 전환 - 03. 데이터 정제</t>
    <phoneticPr fontId="1" type="noConversion"/>
  </si>
  <si>
    <t>4과목
PG 언어 활용</t>
    <phoneticPr fontId="1" type="noConversion"/>
  </si>
  <si>
    <t>5과목
IS 구축 관리</t>
    <phoneticPr fontId="1" type="noConversion"/>
  </si>
  <si>
    <t>ch17. 응용 SW 기초 기술 활용 - 03. 기본 개발환경 구축</t>
    <phoneticPr fontId="1" type="noConversion"/>
  </si>
  <si>
    <t>소계</t>
    <phoneticPr fontId="1" type="noConversion"/>
  </si>
  <si>
    <t>시간</t>
    <phoneticPr fontId="1" type="noConversion"/>
  </si>
  <si>
    <t>합계</t>
    <phoneticPr fontId="1" type="noConversion"/>
  </si>
  <si>
    <t>ch13. 물리 데이터베이스 설계 - 03. 데이터베이스 무결성-1</t>
    <phoneticPr fontId="1" type="noConversion"/>
  </si>
  <si>
    <t>ch13. 물리 데이터베이스 설계 - 03. 데이터베이스 무결성-2</t>
  </si>
  <si>
    <t>ch13. 물리 데이터베이스 설계 - 03. 데이터베이스 무결성-3</t>
  </si>
  <si>
    <t>ch13. 물리 데이터베이스 설계 - 03. 데이터베이스 무결성-4</t>
  </si>
  <si>
    <t>ch13. 물리 데이터베이스 설계 - 03. 데이터베이스 무결성-5</t>
  </si>
  <si>
    <t>ch14. 데이터 전환 - 01. 데이터 전환 기술-1</t>
    <phoneticPr fontId="1" type="noConversion"/>
  </si>
  <si>
    <t>ch14. 데이터 전환 - 01. 데이터 전환 기술-2</t>
  </si>
  <si>
    <t>ch14. 데이터 전환 - 01. 데이터 전환 기술-3</t>
  </si>
  <si>
    <t>7시간16분</t>
    <phoneticPr fontId="1" type="noConversion"/>
  </si>
  <si>
    <t>ch17. 응용 SW 기초 기술 활용 - 01. 운영체제 기초 활용-1</t>
    <phoneticPr fontId="1" type="noConversion"/>
  </si>
  <si>
    <t>ch17. 응용 SW 기초 기술 활용 - 01. 운영체제 기초 활용-2</t>
  </si>
  <si>
    <t>ch17. 응용 SW 기초 기술 활용 - 01. 운영체제 기초 활용-3</t>
  </si>
  <si>
    <t>ch17. 응용 SW 기초 기술 활용 - 01. 운영체제 기초 활용-4</t>
  </si>
  <si>
    <t>ch17. 응용 SW 기초 기술 활용 - 01. 운영체제 기초 활용-5</t>
  </si>
  <si>
    <t>ch17. 응용 SW 기초 기술 활용 - 02. 네트워크 기초 활용-1</t>
    <phoneticPr fontId="1" type="noConversion"/>
  </si>
  <si>
    <t>ch17. 응용 SW 기초 기술 활용 - 02. 네트워크 기초 활용-2</t>
  </si>
  <si>
    <t>ch17. 응용 SW 기초 기술 활용 - 02. 네트워크 기초 활용-3</t>
  </si>
  <si>
    <t>ch18. 소프트웨어개발 방법론 활용 - 01. 소프트웨어개발 방법론 선정-1</t>
    <phoneticPr fontId="1" type="noConversion"/>
  </si>
  <si>
    <t>ch18. 소프트웨어개발 방법론 활용 - 01. 소프트웨어개발 방법론 선정-2</t>
  </si>
  <si>
    <t>ch18. 소프트웨어개발 방법론 활용 - 01. 소프트웨어개발 방법론 선정-3</t>
  </si>
  <si>
    <t>ch18. 소프트웨어개발 방법론 활용 - 01. 소프트웨어개발 방법론 선정-4</t>
  </si>
  <si>
    <t>ch19. IT프로젝트 정보시스템 구축 관리 - 01. 네트워크 구축 관리-1</t>
    <phoneticPr fontId="1" type="noConversion"/>
  </si>
  <si>
    <t>ch19. IT프로젝트 정보시스템 구축 관리 - 01. 네트워크 구축 관리-2</t>
  </si>
  <si>
    <t>ch18. 소프트웨어개발 방법론 활용 - 02. 소프트웨어개발 방법론테일러링-1</t>
    <phoneticPr fontId="1" type="noConversion"/>
  </si>
  <si>
    <t>ch18. 소프트웨어개발 방법론 활용 - 02. 소프트웨어개발 방법론테일러링-2</t>
  </si>
  <si>
    <t>ch19. IT프로젝트 정보시스템 구축 관리 - 02. SW 구축 관리-1</t>
    <phoneticPr fontId="1" type="noConversion"/>
  </si>
  <si>
    <t>ch19. IT프로젝트 정보시스템 구축 관리 - 02. SW 구축 관리-2</t>
  </si>
  <si>
    <t>ch19. IT프로젝트 정보시스템 구축 관리 - 02. SW 구축 관리-3</t>
  </si>
  <si>
    <t>ch19. IT프로젝트 정보시스템 구축 관리 - 03. HW 구축 관리-1</t>
    <phoneticPr fontId="1" type="noConversion"/>
  </si>
  <si>
    <t>ch19. IT프로젝트 정보시스템 구축 관리 - 03. HW 구축 관리-2</t>
  </si>
  <si>
    <t>ch19. IT프로젝트 정보시스템 구축 관리 - 03. HW 구축 관리-3</t>
  </si>
  <si>
    <t>ch19. IT프로젝트 정보시스템 구축 관리 - 04. DB 구축 관리-1</t>
    <phoneticPr fontId="1" type="noConversion"/>
  </si>
  <si>
    <t>ch19. IT프로젝트 정보시스템 구축 관리 - 04. DB 구축 관리-2</t>
  </si>
  <si>
    <t>ch19. IT프로젝트 정보시스템 구축 관리 - 04. DB 구축 관리-3</t>
  </si>
  <si>
    <t>ch19. IT프로젝트 정보시스템 구축 관리 - 04. DB 구축 관리-4</t>
  </si>
  <si>
    <t>ch20. 소프트웨어 개발 보안 구축 - 01. SW개발 보안 설계-1</t>
    <phoneticPr fontId="1" type="noConversion"/>
  </si>
  <si>
    <t>ch20. 소프트웨어 개발 보안 구축 - 01. SW개발 보안 설계-2</t>
  </si>
  <si>
    <t>ch20. 소프트웨어 개발 보안 구축 - 01. SW개발 보안 설계-3</t>
  </si>
  <si>
    <t>ch20. 소프트웨어 개발 보안 구축 - 01. SW개발 보안 설계-4</t>
  </si>
  <si>
    <t>5시간43분</t>
    <phoneticPr fontId="1" type="noConversion"/>
  </si>
  <si>
    <t>ch20. 소프트웨어 개발 보안 구축 - 02. SW개발 보안 구현-1</t>
    <phoneticPr fontId="1" type="noConversion"/>
  </si>
  <si>
    <t>ch20. 소프트웨어 개발 보안 구축 - 02. SW개발 보안 구현-2</t>
  </si>
  <si>
    <t>ch21. 시스템 보안 구축 - 01. 시스템 보안 설계-1</t>
    <phoneticPr fontId="1" type="noConversion"/>
  </si>
  <si>
    <t>ch21. 시스템 보안 구축 - 01. 시스템 보안 설계-2</t>
  </si>
  <si>
    <t>ch21. 시스템 보안 구축 - 02. 시스템 보안 구현-1</t>
    <phoneticPr fontId="1" type="noConversion"/>
  </si>
  <si>
    <t>ch21. 시스템 보안 구축 - 02. 시스템 보안 구현-2</t>
  </si>
  <si>
    <t>5시간27분</t>
    <phoneticPr fontId="1" type="noConversion"/>
  </si>
  <si>
    <t>ch22. 모의고사1회 - 01. 소프트웨어 설계</t>
    <phoneticPr fontId="1" type="noConversion"/>
  </si>
  <si>
    <t>ch22. 모의고사1회 - 02. 소프트웨어 개발</t>
    <phoneticPr fontId="1" type="noConversion"/>
  </si>
  <si>
    <t>ch22. 모의고사1회 - 03. 데이터베이스 구축</t>
    <phoneticPr fontId="1" type="noConversion"/>
  </si>
  <si>
    <t>ch22. 모의고사1회 - 04. 프로그래밍 언어 활용</t>
    <phoneticPr fontId="1" type="noConversion"/>
  </si>
  <si>
    <t>ch22. 모의고사1회 - 05. 정보시스템 구축관리</t>
    <phoneticPr fontId="1" type="noConversion"/>
  </si>
  <si>
    <t>2시간15분</t>
    <phoneticPr fontId="1" type="noConversion"/>
  </si>
  <si>
    <t>32시간15분</t>
    <phoneticPr fontId="1" type="noConversion"/>
  </si>
  <si>
    <t>일정</t>
    <phoneticPr fontId="1" type="noConversion"/>
  </si>
  <si>
    <t>필기(분)</t>
    <phoneticPr fontId="1" type="noConversion"/>
  </si>
  <si>
    <t>개요</t>
    <phoneticPr fontId="1" type="noConversion"/>
  </si>
  <si>
    <t>01 현행 시스템 분석하기</t>
    <phoneticPr fontId="1" type="noConversion"/>
  </si>
  <si>
    <t>02 요구사항 확인하기</t>
    <phoneticPr fontId="1" type="noConversion"/>
  </si>
  <si>
    <t>03 분석모델 확인하기</t>
    <phoneticPr fontId="1" type="noConversion"/>
  </si>
  <si>
    <t>주요항목</t>
    <phoneticPr fontId="1" type="noConversion"/>
  </si>
  <si>
    <t>세부항목</t>
    <phoneticPr fontId="1" type="noConversion"/>
  </si>
  <si>
    <t>chapter00. 정보처리기사 실기 문제 유형 및 학습법 소개</t>
    <phoneticPr fontId="1" type="noConversion"/>
  </si>
  <si>
    <t>chapter01. 요구사항 확인</t>
    <phoneticPr fontId="1" type="noConversion"/>
  </si>
  <si>
    <t>01 논리 데이터저장소 확인하기</t>
    <phoneticPr fontId="1" type="noConversion"/>
  </si>
  <si>
    <t>02 물리 데이터저장소 설계하기</t>
    <phoneticPr fontId="1" type="noConversion"/>
  </si>
  <si>
    <t>03 데이터 조작 프로시저 작성하기</t>
    <phoneticPr fontId="1" type="noConversion"/>
  </si>
  <si>
    <t>04 데이터 조작 프로시저 최적화하기</t>
    <phoneticPr fontId="1" type="noConversion"/>
  </si>
  <si>
    <t>chapter02. 데이터 입출력 구현</t>
    <phoneticPr fontId="1" type="noConversion"/>
  </si>
  <si>
    <t>chapter03. 통합 구현</t>
    <phoneticPr fontId="1" type="noConversion"/>
  </si>
  <si>
    <t>01 연계 데이터 구성하기</t>
    <phoneticPr fontId="1" type="noConversion"/>
  </si>
  <si>
    <t>02 연계 매카니즘 구성하기</t>
    <phoneticPr fontId="1" type="noConversion"/>
  </si>
  <si>
    <t>03 내외부 연계 모듈 구현하기</t>
    <phoneticPr fontId="1" type="noConversion"/>
  </si>
  <si>
    <t>chapter04. 서버프로그램 구현</t>
    <phoneticPr fontId="1" type="noConversion"/>
  </si>
  <si>
    <t>01 개발환경 구축하기</t>
    <phoneticPr fontId="1" type="noConversion"/>
  </si>
  <si>
    <t>02 공통 모듈 구현하기</t>
    <phoneticPr fontId="1" type="noConversion"/>
  </si>
  <si>
    <t>03 서버 프로그램 구현하기</t>
    <phoneticPr fontId="1" type="noConversion"/>
  </si>
  <si>
    <t>04 배치 프로그램 구현하기</t>
    <phoneticPr fontId="1" type="noConversion"/>
  </si>
  <si>
    <t>chapter05. 인터페이스 구현</t>
    <phoneticPr fontId="1" type="noConversion"/>
  </si>
  <si>
    <t>chapter06. 화면 설계</t>
    <phoneticPr fontId="1" type="noConversion"/>
  </si>
  <si>
    <t>chapter07. 애플리케이션 테스트 관리</t>
    <phoneticPr fontId="1" type="noConversion"/>
  </si>
  <si>
    <t>chapter08. SQL 응용</t>
    <phoneticPr fontId="1" type="noConversion"/>
  </si>
  <si>
    <t>chapter09. 소프트웨어 개발 보안 구축</t>
    <phoneticPr fontId="1" type="noConversion"/>
  </si>
  <si>
    <t>chapter10. 프로그래밍 언어 활용</t>
    <phoneticPr fontId="1" type="noConversion"/>
  </si>
  <si>
    <t>chapter11. 응용 SW 기초 기술 활용</t>
    <phoneticPr fontId="1" type="noConversion"/>
  </si>
  <si>
    <t>chapter12. 제품소프트웨어 패키징</t>
    <phoneticPr fontId="1" type="noConversion"/>
  </si>
  <si>
    <t>01 인터페이스 설계서 확인하기</t>
    <phoneticPr fontId="1" type="noConversion"/>
  </si>
  <si>
    <t>02 인터페이스  기능 구현하기</t>
    <phoneticPr fontId="1" type="noConversion"/>
  </si>
  <si>
    <t>03 인터페이스 구현 검증하기</t>
    <phoneticPr fontId="1" type="noConversion"/>
  </si>
  <si>
    <t>01 UI 요구사항 확인하기</t>
    <phoneticPr fontId="1" type="noConversion"/>
  </si>
  <si>
    <t>02 UI 설계하기</t>
    <phoneticPr fontId="1" type="noConversion"/>
  </si>
  <si>
    <t>01 애플리케이션 테스트케이스 설계하기</t>
    <phoneticPr fontId="1" type="noConversion"/>
  </si>
  <si>
    <t>02 애플리케이션 통합 테스트하기</t>
    <phoneticPr fontId="1" type="noConversion"/>
  </si>
  <si>
    <t>03 애플리케이션 성능 개선하기</t>
    <phoneticPr fontId="1" type="noConversion"/>
  </si>
  <si>
    <t>01 절차형 SQL 작성하기</t>
    <phoneticPr fontId="1" type="noConversion"/>
  </si>
  <si>
    <t>02 응용 SQL 작성하기</t>
    <phoneticPr fontId="1" type="noConversion"/>
  </si>
  <si>
    <t>01 SW개발 보안 설계하기</t>
    <phoneticPr fontId="1" type="noConversion"/>
  </si>
  <si>
    <t>02 SW개발 보안 구현하기</t>
    <phoneticPr fontId="1" type="noConversion"/>
  </si>
  <si>
    <t>01 기본문법 활용하기</t>
    <phoneticPr fontId="1" type="noConversion"/>
  </si>
  <si>
    <t>02 언어특성 활용하기</t>
    <phoneticPr fontId="1" type="noConversion"/>
  </si>
  <si>
    <t>03 라이브러리 활용하기</t>
    <phoneticPr fontId="1" type="noConversion"/>
  </si>
  <si>
    <t>01 운영체제 기초 활용하기</t>
    <phoneticPr fontId="1" type="noConversion"/>
  </si>
  <si>
    <t>02 데이터베이스 기초 활용하기</t>
    <phoneticPr fontId="1" type="noConversion"/>
  </si>
  <si>
    <t>03 네트워크 기초 활용하기</t>
    <phoneticPr fontId="1" type="noConversion"/>
  </si>
  <si>
    <t>04 기본 개발환경 구축</t>
    <phoneticPr fontId="1" type="noConversion"/>
  </si>
  <si>
    <t>01 제품소프트웨어 패키징하기</t>
    <phoneticPr fontId="1" type="noConversion"/>
  </si>
  <si>
    <t>02 제품소프트웨어 매뉴얼 작성하기</t>
    <phoneticPr fontId="1" type="noConversion"/>
  </si>
  <si>
    <t>03 제품소프트웨어 버전관리하기</t>
    <phoneticPr fontId="1" type="noConversion"/>
  </si>
  <si>
    <t>모의고사 1회 풀이</t>
    <phoneticPr fontId="1" type="noConversion"/>
  </si>
  <si>
    <t>모의고사 2회 풀이</t>
    <phoneticPr fontId="1" type="noConversion"/>
  </si>
  <si>
    <t>모의고사 3회 풀이</t>
    <phoneticPr fontId="1" type="noConversion"/>
  </si>
  <si>
    <t>01 1회 풀이</t>
    <phoneticPr fontId="1" type="noConversion"/>
  </si>
  <si>
    <t>02 2회 풀이</t>
    <phoneticPr fontId="1" type="noConversion"/>
  </si>
  <si>
    <t>03 3회 풀이</t>
    <phoneticPr fontId="1" type="noConversion"/>
  </si>
  <si>
    <t>추가 : UML 다이어그램 종류와 표기법</t>
    <phoneticPr fontId="1" type="noConversion"/>
  </si>
  <si>
    <t>필기영상활용</t>
    <phoneticPr fontId="1" type="noConversion"/>
  </si>
  <si>
    <t>추가 : 데이터 입출력 구현 모의평가문제 풀이</t>
    <phoneticPr fontId="1" type="noConversion"/>
  </si>
  <si>
    <t>비고</t>
    <phoneticPr fontId="1" type="noConversion"/>
  </si>
  <si>
    <t>필기문제삭제</t>
    <phoneticPr fontId="1" type="noConversion"/>
  </si>
  <si>
    <t>필기와 다름</t>
    <phoneticPr fontId="1" type="noConversion"/>
  </si>
  <si>
    <t>요구사항 확인 모의평가문제 풀이</t>
    <phoneticPr fontId="1" type="noConversion"/>
  </si>
  <si>
    <t>통합 구현 모의평가문제 풀이</t>
    <phoneticPr fontId="1" type="noConversion"/>
  </si>
  <si>
    <t>서버프로그램 구현 모의평가문제 풀이</t>
    <phoneticPr fontId="1" type="noConversion"/>
  </si>
  <si>
    <t>실기촬영(분)</t>
    <phoneticPr fontId="1" type="noConversion"/>
  </si>
  <si>
    <t>인터페이스 구현 모의평가문제 풀이</t>
    <phoneticPr fontId="1" type="noConversion"/>
  </si>
  <si>
    <t>화면 설계 모의평가문제 풀이</t>
    <phoneticPr fontId="1" type="noConversion"/>
  </si>
  <si>
    <t>애플리케이션 테스트 관리 모의평가문제 풀이</t>
    <phoneticPr fontId="1" type="noConversion"/>
  </si>
  <si>
    <t>SQL 응용 모의평가문제 풀이</t>
    <phoneticPr fontId="1" type="noConversion"/>
  </si>
  <si>
    <t>소프트웨어 개발 보안 구축 모의평가문제 풀이</t>
    <phoneticPr fontId="1" type="noConversion"/>
  </si>
  <si>
    <t>프로그래밍 언어 활용 모의평가문제 풀이</t>
    <phoneticPr fontId="1" type="noConversion"/>
  </si>
  <si>
    <t>응용 SW 기초 기술 활용 모의평가문제 풀이</t>
    <phoneticPr fontId="1" type="noConversion"/>
  </si>
  <si>
    <t>제품소프트웨어 패키징 모의평가문제 풀이</t>
    <phoneticPr fontId="1" type="noConversion"/>
  </si>
  <si>
    <t>추가 : 제어문, 반복문, 배열, 포인터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</si>
</sst>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&quot;월&quot;\ dd&quot;일&quot;"/>
    <numFmt numFmtId="177" formatCode="0.0"/>
  </numFmts>
  <fonts count="2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8"/>
      <color rgb="FF222222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AD1DC"/>
      </patternFill>
    </fill>
    <fill>
      <patternFill patternType="solid">
        <fgColor rgb="FFFFC000"/>
        <bgColor rgb="FFEAD1DC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rgb="FFEAD1D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rgb="FFEAD1DC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6">
    <xf numFmtId="0" fontId="0" fillId="0" borderId="0" xfId="0">
      <alignment vertical="center"/>
    </xf>
    <xf numFmtId="46" fontId="0" fillId="0" borderId="0" xfId="0" applyNumberFormat="1">
      <alignment vertical="center"/>
    </xf>
    <xf numFmtId="0" fontId="0" fillId="0" borderId="7" xfId="0" applyBorder="1">
      <alignment vertical="center"/>
    </xf>
    <xf numFmtId="0" fontId="0" fillId="0" borderId="8" xfId="0" applyNumberFormat="1" applyBorder="1">
      <alignment vertical="center"/>
    </xf>
    <xf numFmtId="0" fontId="0" fillId="0" borderId="9" xfId="0" applyNumberFormat="1" applyBorder="1">
      <alignment vertical="center"/>
    </xf>
    <xf numFmtId="0" fontId="0" fillId="0" borderId="10" xfId="0" applyNumberFormat="1" applyBorder="1">
      <alignment vertical="center"/>
    </xf>
    <xf numFmtId="0" fontId="0" fillId="0" borderId="11" xfId="0" applyNumberForma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21" xfId="0" applyBorder="1">
      <alignment vertical="center"/>
    </xf>
    <xf numFmtId="0" fontId="3" fillId="0" borderId="6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12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20" xfId="0" applyFont="1" applyBorder="1">
      <alignment vertical="center"/>
    </xf>
    <xf numFmtId="0" fontId="3" fillId="0" borderId="0" xfId="0" applyFont="1">
      <alignment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3" fillId="0" borderId="5" xfId="0" applyFont="1" applyBorder="1">
      <alignment vertical="center"/>
    </xf>
    <xf numFmtId="0" fontId="3" fillId="0" borderId="1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46" fontId="3" fillId="0" borderId="0" xfId="0" applyNumberFormat="1" applyFont="1">
      <alignment vertical="center"/>
    </xf>
    <xf numFmtId="20" fontId="3" fillId="0" borderId="0" xfId="0" applyNumberFormat="1" applyFont="1">
      <alignment vertical="center"/>
    </xf>
    <xf numFmtId="2" fontId="3" fillId="0" borderId="0" xfId="0" applyNumberFormat="1" applyFont="1">
      <alignment vertical="center"/>
    </xf>
    <xf numFmtId="0" fontId="5" fillId="0" borderId="0" xfId="0" applyFont="1" applyFill="1">
      <alignment vertical="center"/>
    </xf>
    <xf numFmtId="0" fontId="5" fillId="0" borderId="0" xfId="0" applyFont="1">
      <alignment vertical="center"/>
    </xf>
    <xf numFmtId="0" fontId="3" fillId="3" borderId="17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3" xfId="0" applyFont="1" applyBorder="1">
      <alignment vertical="center"/>
    </xf>
    <xf numFmtId="0" fontId="0" fillId="0" borderId="23" xfId="0" applyBorder="1">
      <alignment vertical="center"/>
    </xf>
    <xf numFmtId="0" fontId="3" fillId="0" borderId="2" xfId="0" applyFont="1" applyFill="1" applyBorder="1">
      <alignment vertical="center"/>
    </xf>
    <xf numFmtId="0" fontId="2" fillId="0" borderId="10" xfId="0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0" fillId="0" borderId="9" xfId="0" applyFill="1" applyBorder="1">
      <alignment vertical="center"/>
    </xf>
    <xf numFmtId="0" fontId="3" fillId="0" borderId="22" xfId="0" applyFont="1" applyFill="1" applyBorder="1">
      <alignment vertical="center"/>
    </xf>
    <xf numFmtId="0" fontId="0" fillId="0" borderId="19" xfId="0" applyFill="1" applyBorder="1">
      <alignment vertical="center"/>
    </xf>
    <xf numFmtId="0" fontId="3" fillId="0" borderId="24" xfId="0" applyFont="1" applyBorder="1">
      <alignment vertical="center"/>
    </xf>
    <xf numFmtId="0" fontId="0" fillId="0" borderId="25" xfId="0" applyBorder="1">
      <alignment vertical="center"/>
    </xf>
    <xf numFmtId="0" fontId="5" fillId="0" borderId="0" xfId="0" applyFont="1" applyBorder="1" applyAlignment="1">
      <alignment vertical="center" wrapText="1"/>
    </xf>
    <xf numFmtId="0" fontId="0" fillId="0" borderId="10" xfId="0" applyFill="1" applyBorder="1">
      <alignment vertical="center"/>
    </xf>
    <xf numFmtId="0" fontId="3" fillId="0" borderId="3" xfId="0" applyFont="1" applyFill="1" applyBorder="1">
      <alignment vertical="center"/>
    </xf>
    <xf numFmtId="0" fontId="2" fillId="0" borderId="11" xfId="0" applyFont="1" applyFill="1" applyBorder="1">
      <alignment vertical="center"/>
    </xf>
    <xf numFmtId="0" fontId="3" fillId="0" borderId="20" xfId="0" applyFont="1" applyFill="1" applyBorder="1">
      <alignment vertical="center"/>
    </xf>
    <xf numFmtId="0" fontId="0" fillId="0" borderId="21" xfId="0" applyFill="1" applyBorder="1">
      <alignment vertical="center"/>
    </xf>
    <xf numFmtId="0" fontId="3" fillId="0" borderId="15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2" xfId="0" applyFont="1" applyBorder="1">
      <alignment vertical="center"/>
    </xf>
    <xf numFmtId="0" fontId="3" fillId="4" borderId="26" xfId="0" applyFont="1" applyFill="1" applyBorder="1">
      <alignment vertical="center"/>
    </xf>
    <xf numFmtId="0" fontId="0" fillId="4" borderId="9" xfId="0" applyFill="1" applyBorder="1">
      <alignment vertical="center"/>
    </xf>
    <xf numFmtId="0" fontId="0" fillId="4" borderId="26" xfId="0" applyFill="1" applyBorder="1">
      <alignment vertical="center"/>
    </xf>
    <xf numFmtId="0" fontId="0" fillId="4" borderId="27" xfId="0" applyFill="1" applyBorder="1">
      <alignment vertical="center"/>
    </xf>
    <xf numFmtId="0" fontId="0" fillId="0" borderId="19" xfId="0" applyBorder="1">
      <alignment vertical="center"/>
    </xf>
    <xf numFmtId="0" fontId="3" fillId="0" borderId="26" xfId="0" applyFont="1" applyBorder="1">
      <alignment vertical="center"/>
    </xf>
    <xf numFmtId="0" fontId="0" fillId="0" borderId="26" xfId="0" applyBorder="1">
      <alignment vertical="center"/>
    </xf>
    <xf numFmtId="0" fontId="7" fillId="4" borderId="22" xfId="0" applyFont="1" applyFill="1" applyBorder="1">
      <alignment vertical="center"/>
    </xf>
    <xf numFmtId="0" fontId="8" fillId="4" borderId="19" xfId="0" applyFont="1" applyFill="1" applyBorder="1">
      <alignment vertical="center"/>
    </xf>
    <xf numFmtId="2" fontId="0" fillId="0" borderId="0" xfId="0" applyNumberFormat="1">
      <alignment vertical="center"/>
    </xf>
    <xf numFmtId="0" fontId="3" fillId="0" borderId="15" xfId="0" applyFont="1" applyBorder="1" applyAlignment="1">
      <alignment horizontal="center" vertical="center" wrapText="1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3" fillId="0" borderId="29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14" fillId="5" borderId="26" xfId="0" applyFont="1" applyFill="1" applyBorder="1" applyAlignment="1"/>
    <xf numFmtId="0" fontId="15" fillId="5" borderId="26" xfId="0" applyFont="1" applyFill="1" applyBorder="1" applyAlignment="1"/>
    <xf numFmtId="0" fontId="16" fillId="5" borderId="26" xfId="0" applyFont="1" applyFill="1" applyBorder="1" applyAlignment="1"/>
    <xf numFmtId="0" fontId="17" fillId="5" borderId="26" xfId="0" applyFont="1" applyFill="1" applyBorder="1" applyAlignment="1"/>
    <xf numFmtId="0" fontId="14" fillId="5" borderId="31" xfId="0" applyFont="1" applyFill="1" applyBorder="1" applyAlignment="1">
      <alignment horizontal="left" vertical="center"/>
    </xf>
    <xf numFmtId="0" fontId="15" fillId="5" borderId="31" xfId="0" applyFont="1" applyFill="1" applyBorder="1" applyAlignment="1">
      <alignment horizontal="left" vertical="center"/>
    </xf>
    <xf numFmtId="0" fontId="17" fillId="5" borderId="31" xfId="0" applyFont="1" applyFill="1" applyBorder="1" applyAlignment="1">
      <alignment horizontal="left" vertical="center"/>
    </xf>
    <xf numFmtId="0" fontId="17" fillId="5" borderId="26" xfId="0" applyFont="1" applyFill="1" applyBorder="1" applyAlignment="1">
      <alignment horizontal="left"/>
    </xf>
    <xf numFmtId="0" fontId="15" fillId="5" borderId="32" xfId="0" applyFont="1" applyFill="1" applyBorder="1" applyAlignment="1">
      <alignment horizontal="left" vertical="center"/>
    </xf>
    <xf numFmtId="0" fontId="15" fillId="5" borderId="26" xfId="0" applyFont="1" applyFill="1" applyBorder="1" applyAlignment="1">
      <alignment horizontal="left"/>
    </xf>
    <xf numFmtId="0" fontId="17" fillId="8" borderId="26" xfId="0" applyFont="1" applyFill="1" applyBorder="1" applyAlignment="1"/>
    <xf numFmtId="177" fontId="3" fillId="0" borderId="0" xfId="0" applyNumberFormat="1" applyFont="1">
      <alignment vertical="center"/>
    </xf>
    <xf numFmtId="0" fontId="16" fillId="10" borderId="26" xfId="0" applyFont="1" applyFill="1" applyBorder="1" applyAlignment="1"/>
    <xf numFmtId="0" fontId="17" fillId="10" borderId="26" xfId="0" applyFont="1" applyFill="1" applyBorder="1" applyAlignment="1"/>
    <xf numFmtId="0" fontId="3" fillId="0" borderId="26" xfId="0" applyNumberFormat="1" applyFont="1" applyBorder="1" applyAlignment="1">
      <alignment horizontal="center" vertical="center"/>
    </xf>
    <xf numFmtId="0" fontId="3" fillId="11" borderId="26" xfId="0" applyNumberFormat="1" applyFont="1" applyFill="1" applyBorder="1" applyAlignment="1">
      <alignment horizontal="center" vertical="center"/>
    </xf>
    <xf numFmtId="0" fontId="6" fillId="11" borderId="26" xfId="0" applyNumberFormat="1" applyFont="1" applyFill="1" applyBorder="1" applyAlignment="1">
      <alignment horizontal="center" vertical="center"/>
    </xf>
    <xf numFmtId="0" fontId="3" fillId="9" borderId="26" xfId="0" applyNumberFormat="1" applyFont="1" applyFill="1" applyBorder="1" applyAlignment="1">
      <alignment horizontal="center" vertical="center"/>
    </xf>
    <xf numFmtId="0" fontId="3" fillId="0" borderId="26" xfId="0" applyNumberFormat="1" applyFont="1" applyBorder="1" applyAlignment="1">
      <alignment horizontal="center" vertical="center" shrinkToFit="1"/>
    </xf>
    <xf numFmtId="0" fontId="6" fillId="11" borderId="26" xfId="0" applyNumberFormat="1" applyFont="1" applyFill="1" applyBorder="1" applyAlignment="1">
      <alignment horizontal="center" vertical="center" shrinkToFit="1"/>
    </xf>
    <xf numFmtId="0" fontId="3" fillId="9" borderId="26" xfId="0" applyNumberFormat="1" applyFont="1" applyFill="1" applyBorder="1" applyAlignment="1">
      <alignment horizontal="center" vertical="center" shrinkToFit="1"/>
    </xf>
    <xf numFmtId="0" fontId="3" fillId="0" borderId="0" xfId="0" applyFont="1" applyAlignment="1">
      <alignment horizontal="center" vertical="center" shrinkToFit="1"/>
    </xf>
    <xf numFmtId="0" fontId="10" fillId="5" borderId="26" xfId="0" applyFont="1" applyFill="1" applyBorder="1" applyAlignment="1">
      <alignment vertical="center" shrinkToFit="1"/>
    </xf>
    <xf numFmtId="46" fontId="3" fillId="0" borderId="26" xfId="0" applyNumberFormat="1" applyFont="1" applyBorder="1" applyAlignment="1">
      <alignment vertical="center"/>
    </xf>
    <xf numFmtId="0" fontId="3" fillId="0" borderId="26" xfId="0" applyFont="1" applyBorder="1" applyAlignment="1">
      <alignment vertical="center"/>
    </xf>
    <xf numFmtId="0" fontId="12" fillId="10" borderId="26" xfId="0" applyFont="1" applyFill="1" applyBorder="1" applyAlignment="1">
      <alignment vertical="center" shrinkToFit="1"/>
    </xf>
    <xf numFmtId="176" fontId="3" fillId="11" borderId="26" xfId="0" applyNumberFormat="1" applyFont="1" applyFill="1" applyBorder="1" applyAlignment="1">
      <alignment vertical="center"/>
    </xf>
    <xf numFmtId="2" fontId="3" fillId="0" borderId="26" xfId="0" applyNumberFormat="1" applyFont="1" applyBorder="1" applyAlignment="1">
      <alignment vertical="center"/>
    </xf>
    <xf numFmtId="0" fontId="10" fillId="8" borderId="26" xfId="0" applyFont="1" applyFill="1" applyBorder="1" applyAlignment="1">
      <alignment vertical="center" shrinkToFit="1"/>
    </xf>
    <xf numFmtId="0" fontId="3" fillId="9" borderId="26" xfId="0" applyFont="1" applyFill="1" applyBorder="1" applyAlignment="1">
      <alignment vertical="center"/>
    </xf>
    <xf numFmtId="0" fontId="11" fillId="6" borderId="26" xfId="0" applyFont="1" applyFill="1" applyBorder="1" applyAlignment="1">
      <alignment vertical="center" shrinkToFit="1"/>
    </xf>
    <xf numFmtId="0" fontId="7" fillId="7" borderId="26" xfId="0" applyNumberFormat="1" applyFont="1" applyFill="1" applyBorder="1" applyAlignment="1">
      <alignment horizontal="center" vertical="center"/>
    </xf>
    <xf numFmtId="0" fontId="7" fillId="7" borderId="26" xfId="0" applyNumberFormat="1" applyFont="1" applyFill="1" applyBorder="1" applyAlignment="1">
      <alignment horizontal="center" vertical="center" shrinkToFit="1"/>
    </xf>
    <xf numFmtId="176" fontId="7" fillId="7" borderId="26" xfId="0" applyNumberFormat="1" applyFont="1" applyFill="1" applyBorder="1" applyAlignment="1">
      <alignment vertical="center"/>
    </xf>
    <xf numFmtId="0" fontId="7" fillId="7" borderId="10" xfId="0" applyFont="1" applyFill="1" applyBorder="1" applyAlignment="1">
      <alignment horizontal="center" vertical="center" wrapText="1"/>
    </xf>
    <xf numFmtId="0" fontId="3" fillId="11" borderId="10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7" fillId="7" borderId="19" xfId="0" applyFont="1" applyFill="1" applyBorder="1" applyAlignment="1">
      <alignment horizontal="center" vertical="center" wrapText="1"/>
    </xf>
    <xf numFmtId="0" fontId="15" fillId="5" borderId="33" xfId="0" applyFont="1" applyFill="1" applyBorder="1" applyAlignment="1">
      <alignment horizontal="left"/>
    </xf>
    <xf numFmtId="0" fontId="16" fillId="10" borderId="33" xfId="0" applyFont="1" applyFill="1" applyBorder="1" applyAlignment="1"/>
    <xf numFmtId="0" fontId="12" fillId="10" borderId="33" xfId="0" applyFont="1" applyFill="1" applyBorder="1" applyAlignment="1">
      <alignment vertical="center" shrinkToFit="1"/>
    </xf>
    <xf numFmtId="0" fontId="3" fillId="11" borderId="33" xfId="0" applyNumberFormat="1" applyFont="1" applyFill="1" applyBorder="1" applyAlignment="1">
      <alignment horizontal="center" vertical="center"/>
    </xf>
    <xf numFmtId="0" fontId="6" fillId="11" borderId="33" xfId="0" applyNumberFormat="1" applyFont="1" applyFill="1" applyBorder="1" applyAlignment="1">
      <alignment horizontal="center" vertical="center" shrinkToFit="1"/>
    </xf>
    <xf numFmtId="176" fontId="3" fillId="11" borderId="33" xfId="0" applyNumberFormat="1" applyFont="1" applyFill="1" applyBorder="1" applyAlignment="1">
      <alignment vertical="center"/>
    </xf>
    <xf numFmtId="0" fontId="3" fillId="11" borderId="11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/>
    </xf>
    <xf numFmtId="0" fontId="10" fillId="0" borderId="32" xfId="0" applyFont="1" applyBorder="1">
      <alignment vertical="center"/>
    </xf>
    <xf numFmtId="0" fontId="12" fillId="11" borderId="32" xfId="0" applyFont="1" applyFill="1" applyBorder="1" applyAlignment="1">
      <alignment vertical="center" shrinkToFit="1"/>
    </xf>
    <xf numFmtId="0" fontId="6" fillId="11" borderId="32" xfId="0" applyNumberFormat="1" applyFont="1" applyFill="1" applyBorder="1" applyAlignment="1">
      <alignment horizontal="center" vertical="center"/>
    </xf>
    <xf numFmtId="0" fontId="6" fillId="11" borderId="32" xfId="0" applyNumberFormat="1" applyFont="1" applyFill="1" applyBorder="1" applyAlignment="1">
      <alignment horizontal="center" vertical="center" shrinkToFit="1"/>
    </xf>
    <xf numFmtId="176" fontId="6" fillId="11" borderId="32" xfId="0" applyNumberFormat="1" applyFont="1" applyFill="1" applyBorder="1" applyAlignment="1">
      <alignment vertical="center"/>
    </xf>
    <xf numFmtId="0" fontId="6" fillId="11" borderId="19" xfId="0" applyFont="1" applyFill="1" applyBorder="1" applyAlignment="1">
      <alignment horizontal="center" vertical="center" wrapText="1"/>
    </xf>
    <xf numFmtId="0" fontId="18" fillId="12" borderId="6" xfId="0" applyFont="1" applyFill="1" applyBorder="1" applyAlignment="1">
      <alignment horizontal="center" vertical="center"/>
    </xf>
    <xf numFmtId="0" fontId="18" fillId="12" borderId="7" xfId="0" applyFont="1" applyFill="1" applyBorder="1" applyAlignment="1">
      <alignment horizontal="center" vertical="center"/>
    </xf>
    <xf numFmtId="0" fontId="18" fillId="12" borderId="7" xfId="0" applyFont="1" applyFill="1" applyBorder="1" applyAlignment="1">
      <alignment horizontal="center" vertical="center" shrinkToFit="1"/>
    </xf>
    <xf numFmtId="0" fontId="19" fillId="12" borderId="8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15" fillId="5" borderId="30" xfId="0" applyFont="1" applyFill="1" applyBorder="1" applyAlignment="1">
      <alignment horizontal="left" vertical="center"/>
    </xf>
    <xf numFmtId="0" fontId="15" fillId="5" borderId="31" xfId="0" applyFont="1" applyFill="1" applyBorder="1" applyAlignment="1">
      <alignment horizontal="left" vertical="center"/>
    </xf>
    <xf numFmtId="0" fontId="15" fillId="5" borderId="32" xfId="0" applyFont="1" applyFill="1" applyBorder="1" applyAlignment="1">
      <alignment horizontal="left" vertical="center"/>
    </xf>
    <xf numFmtId="0" fontId="13" fillId="5" borderId="30" xfId="0" applyFont="1" applyFill="1" applyBorder="1" applyAlignment="1">
      <alignment horizontal="left" vertical="center"/>
    </xf>
    <xf numFmtId="0" fontId="13" fillId="5" borderId="31" xfId="0" applyFont="1" applyFill="1" applyBorder="1" applyAlignment="1">
      <alignment horizontal="left" vertical="center"/>
    </xf>
    <xf numFmtId="0" fontId="13" fillId="5" borderId="32" xfId="0" applyFont="1" applyFill="1" applyBorder="1" applyAlignment="1">
      <alignment horizontal="left" vertical="center"/>
    </xf>
    <xf numFmtId="0" fontId="17" fillId="5" borderId="30" xfId="0" applyFont="1" applyFill="1" applyBorder="1" applyAlignment="1">
      <alignment horizontal="left" vertical="center"/>
    </xf>
    <xf numFmtId="0" fontId="17" fillId="5" borderId="31" xfId="0" applyFont="1" applyFill="1" applyBorder="1" applyAlignment="1">
      <alignment horizontal="left" vertical="center"/>
    </xf>
    <xf numFmtId="0" fontId="17" fillId="5" borderId="32" xfId="0" applyFont="1" applyFill="1" applyBorder="1" applyAlignment="1">
      <alignment horizontal="left" vertical="center"/>
    </xf>
    <xf numFmtId="0" fontId="14" fillId="5" borderId="30" xfId="0" applyFont="1" applyFill="1" applyBorder="1" applyAlignment="1">
      <alignment horizontal="left" vertical="center"/>
    </xf>
    <xf numFmtId="0" fontId="14" fillId="5" borderId="32" xfId="0" applyFont="1" applyFill="1" applyBorder="1" applyAlignment="1">
      <alignment horizontal="left" vertical="center"/>
    </xf>
    <xf numFmtId="0" fontId="14" fillId="5" borderId="31" xfId="0" applyFont="1" applyFill="1" applyBorder="1" applyAlignment="1">
      <alignment horizontal="left" vertical="center"/>
    </xf>
    <xf numFmtId="0" fontId="16" fillId="5" borderId="30" xfId="0" applyFont="1" applyFill="1" applyBorder="1" applyAlignment="1">
      <alignment horizontal="left" vertical="center"/>
    </xf>
    <xf numFmtId="0" fontId="16" fillId="5" borderId="31" xfId="0" applyFont="1" applyFill="1" applyBorder="1" applyAlignment="1">
      <alignment horizontal="left" vertical="center"/>
    </xf>
    <xf numFmtId="0" fontId="16" fillId="5" borderId="32" xfId="0" applyFont="1" applyFill="1" applyBorder="1" applyAlignment="1">
      <alignment horizontal="left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CC35A-9824-436F-9B96-630419AAB26B}">
  <dimension ref="A1:I56"/>
  <sheetViews>
    <sheetView tabSelected="1" workbookViewId="0">
      <selection activeCell="J15" sqref="J15"/>
    </sheetView>
  </sheetViews>
  <sheetFormatPr defaultRowHeight="16.5"/>
  <cols>
    <col min="1" max="1" width="4.125" style="20" customWidth="1"/>
    <col min="2" max="2" width="24.875" style="20" hidden="1" customWidth="1"/>
    <col min="3" max="3" width="25.75" hidden="1" customWidth="1"/>
    <col min="4" max="4" width="44.625" customWidth="1"/>
    <col min="5" max="5" width="6.625" customWidth="1"/>
    <col min="6" max="6" width="8.5" customWidth="1"/>
    <col min="7" max="7" width="8.25" style="20" customWidth="1"/>
    <col min="8" max="8" width="7.125" customWidth="1"/>
  </cols>
  <sheetData>
    <row r="1" spans="1:9" ht="17.25" thickBot="1">
      <c r="A1" s="129" t="s">
        <v>3</v>
      </c>
      <c r="B1" s="130" t="s">
        <v>161</v>
      </c>
      <c r="C1" s="130" t="s">
        <v>162</v>
      </c>
      <c r="D1" s="130" t="s">
        <v>4</v>
      </c>
      <c r="E1" s="130" t="s">
        <v>156</v>
      </c>
      <c r="F1" s="131" t="s">
        <v>224</v>
      </c>
      <c r="G1" s="130" t="s">
        <v>155</v>
      </c>
      <c r="H1" s="132" t="s">
        <v>218</v>
      </c>
    </row>
    <row r="2" spans="1:9">
      <c r="A2" s="59">
        <v>0</v>
      </c>
      <c r="B2" s="122" t="s">
        <v>157</v>
      </c>
      <c r="C2" s="123"/>
      <c r="D2" s="124" t="s">
        <v>163</v>
      </c>
      <c r="E2" s="125">
        <v>13</v>
      </c>
      <c r="F2" s="126">
        <v>20</v>
      </c>
      <c r="G2" s="127">
        <v>43866</v>
      </c>
      <c r="H2" s="128"/>
      <c r="I2" s="1"/>
    </row>
    <row r="3" spans="1:9">
      <c r="A3" s="23">
        <v>1</v>
      </c>
      <c r="B3" s="139" t="s">
        <v>164</v>
      </c>
      <c r="C3" s="77" t="s">
        <v>158</v>
      </c>
      <c r="D3" s="99" t="str">
        <f>CONCATENATE($B$3," ","-"," ", C3)</f>
        <v>chapter01. 요구사항 확인 - 01 현행 시스템 분석하기</v>
      </c>
      <c r="E3" s="91">
        <f>필기_촬영시수!D3</f>
        <v>31</v>
      </c>
      <c r="F3" s="95" t="s">
        <v>216</v>
      </c>
      <c r="G3" s="100"/>
      <c r="H3" s="133" t="s">
        <v>219</v>
      </c>
    </row>
    <row r="4" spans="1:9">
      <c r="A4" s="23">
        <v>2</v>
      </c>
      <c r="B4" s="140"/>
      <c r="C4" s="78" t="s">
        <v>159</v>
      </c>
      <c r="D4" s="99" t="str">
        <f t="shared" ref="D4:D7" si="0">CONCATENATE($B$3," ","-"," ", C4)</f>
        <v>chapter01. 요구사항 확인 - 02 요구사항 확인하기</v>
      </c>
      <c r="E4" s="91">
        <f>필기_촬영시수!D4</f>
        <v>24</v>
      </c>
      <c r="F4" s="95" t="s">
        <v>216</v>
      </c>
      <c r="G4" s="101"/>
      <c r="H4" s="134"/>
    </row>
    <row r="5" spans="1:9">
      <c r="A5" s="23">
        <v>3</v>
      </c>
      <c r="B5" s="140"/>
      <c r="C5" s="78" t="s">
        <v>160</v>
      </c>
      <c r="D5" s="99" t="str">
        <f t="shared" si="0"/>
        <v>chapter01. 요구사항 확인 - 03 분석모델 확인하기</v>
      </c>
      <c r="E5" s="91">
        <f>필기_촬영시수!D5</f>
        <v>23</v>
      </c>
      <c r="F5" s="95" t="s">
        <v>216</v>
      </c>
      <c r="G5" s="101"/>
      <c r="H5" s="135"/>
    </row>
    <row r="6" spans="1:9">
      <c r="A6" s="58">
        <v>4</v>
      </c>
      <c r="B6" s="140"/>
      <c r="C6" s="89" t="s">
        <v>215</v>
      </c>
      <c r="D6" s="107" t="str">
        <f t="shared" si="0"/>
        <v>chapter01. 요구사항 확인 - 추가 : UML 다이어그램 종류와 표기법</v>
      </c>
      <c r="E6" s="108"/>
      <c r="F6" s="109">
        <v>20</v>
      </c>
      <c r="G6" s="110">
        <v>43866</v>
      </c>
      <c r="H6" s="111"/>
    </row>
    <row r="7" spans="1:9">
      <c r="A7" s="58">
        <v>5</v>
      </c>
      <c r="B7" s="141"/>
      <c r="C7" s="89" t="s">
        <v>221</v>
      </c>
      <c r="D7" s="102" t="str">
        <f t="shared" si="0"/>
        <v>chapter01. 요구사항 확인 - 요구사항 확인 모의평가문제 풀이</v>
      </c>
      <c r="E7" s="92"/>
      <c r="F7" s="96">
        <v>30</v>
      </c>
      <c r="G7" s="103">
        <v>43866</v>
      </c>
      <c r="H7" s="112"/>
    </row>
    <row r="8" spans="1:9">
      <c r="A8" s="23">
        <v>6</v>
      </c>
      <c r="B8" s="145" t="s">
        <v>169</v>
      </c>
      <c r="C8" s="78" t="s">
        <v>165</v>
      </c>
      <c r="D8" s="99" t="str">
        <f>CONCATENATE($B$8," ","-"," ", C8)</f>
        <v>chapter02. 데이터 입출력 구현 - 01 논리 데이터저장소 확인하기</v>
      </c>
      <c r="E8" s="91">
        <f>필기_촬영시수!D18+필기_촬영시수!D19+필기_촬영시수!D20+필기_촬영시수!D21</f>
        <v>54</v>
      </c>
      <c r="F8" s="95" t="s">
        <v>216</v>
      </c>
      <c r="G8" s="100"/>
      <c r="H8" s="133" t="s">
        <v>219</v>
      </c>
    </row>
    <row r="9" spans="1:9">
      <c r="A9" s="23">
        <v>7</v>
      </c>
      <c r="B9" s="147"/>
      <c r="C9" s="78" t="s">
        <v>166</v>
      </c>
      <c r="D9" s="99" t="str">
        <f t="shared" ref="D9:D12" si="1">CONCATENATE($B$8," ","-"," ", C9)</f>
        <v>chapter02. 데이터 입출력 구현 - 02 물리 데이터저장소 설계하기</v>
      </c>
      <c r="E9" s="91">
        <f>필기_촬영시수!D22+필기_촬영시수!D23+필기_촬영시수!D24</f>
        <v>31</v>
      </c>
      <c r="F9" s="95" t="s">
        <v>216</v>
      </c>
      <c r="G9" s="101"/>
      <c r="H9" s="134"/>
    </row>
    <row r="10" spans="1:9">
      <c r="A10" s="23">
        <v>8</v>
      </c>
      <c r="B10" s="147"/>
      <c r="C10" s="78" t="s">
        <v>167</v>
      </c>
      <c r="D10" s="99" t="str">
        <f t="shared" si="1"/>
        <v>chapter02. 데이터 입출력 구현 - 03 데이터 조작 프로시저 작성하기</v>
      </c>
      <c r="E10" s="91">
        <f>필기_촬영시수!D25+필기_촬영시수!D26</f>
        <v>24</v>
      </c>
      <c r="F10" s="95" t="s">
        <v>216</v>
      </c>
      <c r="G10" s="100"/>
      <c r="H10" s="134"/>
    </row>
    <row r="11" spans="1:9">
      <c r="A11" s="23">
        <v>9</v>
      </c>
      <c r="B11" s="146"/>
      <c r="C11" s="80" t="s">
        <v>168</v>
      </c>
      <c r="D11" s="99" t="str">
        <f t="shared" si="1"/>
        <v>chapter02. 데이터 입출력 구현 - 04 데이터 조작 프로시저 최적화하기</v>
      </c>
      <c r="E11" s="91">
        <f>필기_촬영시수!D27+필기_촬영시수!D28</f>
        <v>37</v>
      </c>
      <c r="F11" s="95" t="s">
        <v>216</v>
      </c>
      <c r="G11" s="101"/>
      <c r="H11" s="135"/>
    </row>
    <row r="12" spans="1:9">
      <c r="A12" s="58">
        <v>10</v>
      </c>
      <c r="B12" s="81"/>
      <c r="C12" s="79" t="s">
        <v>217</v>
      </c>
      <c r="D12" s="102" t="str">
        <f t="shared" si="1"/>
        <v>chapter02. 데이터 입출력 구현 - 추가 : 데이터 입출력 구현 모의평가문제 풀이</v>
      </c>
      <c r="E12" s="92"/>
      <c r="F12" s="96">
        <v>40</v>
      </c>
      <c r="G12" s="103">
        <v>43868</v>
      </c>
      <c r="H12" s="112"/>
    </row>
    <row r="13" spans="1:9" ht="27">
      <c r="A13" s="58">
        <v>11</v>
      </c>
      <c r="B13" s="148" t="s">
        <v>170</v>
      </c>
      <c r="C13" s="90" t="s">
        <v>171</v>
      </c>
      <c r="D13" s="107" t="str">
        <f>CONCATENATE($B$13," ","-"," ", C13)</f>
        <v>chapter03. 통합 구현 - 01 연계 데이터 구성하기</v>
      </c>
      <c r="E13" s="108"/>
      <c r="F13" s="109">
        <v>15</v>
      </c>
      <c r="G13" s="110">
        <v>43868</v>
      </c>
      <c r="H13" s="111" t="s">
        <v>220</v>
      </c>
    </row>
    <row r="14" spans="1:9" ht="27">
      <c r="A14" s="58">
        <v>12</v>
      </c>
      <c r="B14" s="149"/>
      <c r="C14" s="90" t="s">
        <v>172</v>
      </c>
      <c r="D14" s="107" t="str">
        <f t="shared" ref="D14:D16" si="2">CONCATENATE($B$13," ","-"," ", C14)</f>
        <v>chapter03. 통합 구현 - 02 연계 매카니즘 구성하기</v>
      </c>
      <c r="E14" s="108"/>
      <c r="F14" s="109">
        <v>15</v>
      </c>
      <c r="G14" s="110">
        <v>43868</v>
      </c>
      <c r="H14" s="111" t="s">
        <v>220</v>
      </c>
    </row>
    <row r="15" spans="1:9" ht="27">
      <c r="A15" s="58">
        <v>13</v>
      </c>
      <c r="B15" s="150"/>
      <c r="C15" s="90" t="s">
        <v>173</v>
      </c>
      <c r="D15" s="107" t="str">
        <f t="shared" si="2"/>
        <v>chapter03. 통합 구현 - 03 내외부 연계 모듈 구현하기</v>
      </c>
      <c r="E15" s="108"/>
      <c r="F15" s="109">
        <v>15</v>
      </c>
      <c r="G15" s="110">
        <v>43871</v>
      </c>
      <c r="H15" s="111" t="s">
        <v>220</v>
      </c>
    </row>
    <row r="16" spans="1:9">
      <c r="A16" s="58">
        <v>14</v>
      </c>
      <c r="B16" s="82"/>
      <c r="C16" s="89" t="s">
        <v>222</v>
      </c>
      <c r="D16" s="102" t="str">
        <f t="shared" si="2"/>
        <v>chapter03. 통합 구현 - 통합 구현 모의평가문제 풀이</v>
      </c>
      <c r="E16" s="92"/>
      <c r="F16" s="96">
        <v>30</v>
      </c>
      <c r="G16" s="103">
        <v>43871</v>
      </c>
      <c r="H16" s="112"/>
    </row>
    <row r="17" spans="1:8">
      <c r="A17" s="23">
        <v>15</v>
      </c>
      <c r="B17" s="142" t="s">
        <v>174</v>
      </c>
      <c r="C17" s="80" t="s">
        <v>175</v>
      </c>
      <c r="D17" s="99" t="str">
        <f>CONCATENATE($B$17," ","-"," ", C17)</f>
        <v>chapter04. 서버프로그램 구현 - 01 개발환경 구축하기</v>
      </c>
      <c r="E17" s="91">
        <f>필기_촬영시수!D85+필기_촬영시수!D86</f>
        <v>28</v>
      </c>
      <c r="F17" s="95" t="s">
        <v>216</v>
      </c>
      <c r="G17" s="101"/>
      <c r="H17" s="133" t="s">
        <v>219</v>
      </c>
    </row>
    <row r="18" spans="1:8">
      <c r="A18" s="23">
        <v>16</v>
      </c>
      <c r="B18" s="143"/>
      <c r="C18" s="80" t="s">
        <v>176</v>
      </c>
      <c r="D18" s="99" t="str">
        <f>CONCATENATE($B$17," ","-"," ", C18)</f>
        <v>chapter04. 서버프로그램 구현 - 02 공통 모듈 구현하기</v>
      </c>
      <c r="E18" s="91">
        <f>필기_촬영시수!D87+필기_촬영시수!D88</f>
        <v>23</v>
      </c>
      <c r="F18" s="95" t="s">
        <v>216</v>
      </c>
      <c r="G18" s="100"/>
      <c r="H18" s="134"/>
    </row>
    <row r="19" spans="1:8">
      <c r="A19" s="23">
        <v>17</v>
      </c>
      <c r="B19" s="143"/>
      <c r="C19" s="80" t="s">
        <v>177</v>
      </c>
      <c r="D19" s="99" t="str">
        <f>CONCATENATE($B$17," ","-"," ", C19)</f>
        <v>chapter04. 서버프로그램 구현 - 03 서버 프로그램 구현하기</v>
      </c>
      <c r="E19" s="91">
        <f>필기_촬영시수!D89</f>
        <v>20</v>
      </c>
      <c r="F19" s="95" t="s">
        <v>216</v>
      </c>
      <c r="G19" s="101"/>
      <c r="H19" s="134"/>
    </row>
    <row r="20" spans="1:8">
      <c r="A20" s="23">
        <v>18</v>
      </c>
      <c r="B20" s="144"/>
      <c r="C20" s="80" t="s">
        <v>178</v>
      </c>
      <c r="D20" s="99" t="str">
        <f>CONCATENATE($B$17," ","-"," ", C20)</f>
        <v>chapter04. 서버프로그램 구현 - 04 배치 프로그램 구현하기</v>
      </c>
      <c r="E20" s="91">
        <f>필기_촬영시수!D90</f>
        <v>18</v>
      </c>
      <c r="F20" s="95" t="s">
        <v>216</v>
      </c>
      <c r="G20" s="101"/>
      <c r="H20" s="135"/>
    </row>
    <row r="21" spans="1:8">
      <c r="A21" s="58">
        <v>19</v>
      </c>
      <c r="B21" s="83"/>
      <c r="C21" s="89" t="s">
        <v>223</v>
      </c>
      <c r="D21" s="102" t="str">
        <f>CONCATENATE($B$17," ","-"," ", C21)</f>
        <v>chapter04. 서버프로그램 구현 - 서버프로그램 구현 모의평가문제 풀이</v>
      </c>
      <c r="E21" s="92"/>
      <c r="F21" s="96">
        <v>30</v>
      </c>
      <c r="G21" s="103">
        <v>43871</v>
      </c>
      <c r="H21" s="112"/>
    </row>
    <row r="22" spans="1:8">
      <c r="A22" s="23">
        <v>20</v>
      </c>
      <c r="B22" s="136" t="s">
        <v>179</v>
      </c>
      <c r="C22" s="80" t="s">
        <v>187</v>
      </c>
      <c r="D22" s="99" t="str">
        <f>CONCATENATE($B$22," ","-"," ", C22)</f>
        <v>chapter05. 인터페이스 구현 - 01 인터페이스 설계서 확인하기</v>
      </c>
      <c r="E22" s="91">
        <f>필기_촬영시수!D41+필기_촬영시수!D42</f>
        <v>28</v>
      </c>
      <c r="F22" s="95" t="s">
        <v>216</v>
      </c>
      <c r="G22" s="104"/>
      <c r="H22" s="133" t="s">
        <v>219</v>
      </c>
    </row>
    <row r="23" spans="1:8">
      <c r="A23" s="23">
        <v>21</v>
      </c>
      <c r="B23" s="137"/>
      <c r="C23" s="80" t="s">
        <v>188</v>
      </c>
      <c r="D23" s="99" t="str">
        <f>CONCATENATE($B$22," ","-"," ", C23)</f>
        <v>chapter05. 인터페이스 구현 - 02 인터페이스  기능 구현하기</v>
      </c>
      <c r="E23" s="91">
        <f>필기_촬영시수!D43+필기_촬영시수!D44</f>
        <v>30</v>
      </c>
      <c r="F23" s="95" t="s">
        <v>216</v>
      </c>
      <c r="G23" s="101"/>
      <c r="H23" s="134"/>
    </row>
    <row r="24" spans="1:8">
      <c r="A24" s="23">
        <v>22</v>
      </c>
      <c r="B24" s="138"/>
      <c r="C24" s="80" t="s">
        <v>189</v>
      </c>
      <c r="D24" s="99" t="str">
        <f>CONCATENATE($B$22," ","-"," ", C24)</f>
        <v>chapter05. 인터페이스 구현 - 03 인터페이스 구현 검증하기</v>
      </c>
      <c r="E24" s="91">
        <f>필기_촬영시수!D45+필기_촬영시수!D46</f>
        <v>19</v>
      </c>
      <c r="F24" s="95" t="s">
        <v>216</v>
      </c>
      <c r="G24" s="101"/>
      <c r="H24" s="135"/>
    </row>
    <row r="25" spans="1:8">
      <c r="A25" s="58">
        <v>23</v>
      </c>
      <c r="B25" s="82"/>
      <c r="C25" s="89" t="s">
        <v>225</v>
      </c>
      <c r="D25" s="102" t="str">
        <f>CONCATENATE($B$22," ","-"," ", C25)</f>
        <v>chapter05. 인터페이스 구현 - 인터페이스 구현 모의평가문제 풀이</v>
      </c>
      <c r="E25" s="93"/>
      <c r="F25" s="96">
        <v>30</v>
      </c>
      <c r="G25" s="103">
        <v>43878</v>
      </c>
      <c r="H25" s="112"/>
    </row>
    <row r="26" spans="1:8">
      <c r="A26" s="23">
        <v>24</v>
      </c>
      <c r="B26" s="145" t="s">
        <v>180</v>
      </c>
      <c r="C26" s="78" t="s">
        <v>190</v>
      </c>
      <c r="D26" s="99" t="str">
        <f>CONCATENATE($B$26," ","-"," ", C26)</f>
        <v>chapter06. 화면 설계 - 01 UI 요구사항 확인하기</v>
      </c>
      <c r="E26" s="91">
        <f>필기_촬영시수!D6</f>
        <v>22</v>
      </c>
      <c r="F26" s="95" t="s">
        <v>216</v>
      </c>
      <c r="G26" s="101"/>
      <c r="H26" s="113"/>
    </row>
    <row r="27" spans="1:8">
      <c r="A27" s="23">
        <v>25</v>
      </c>
      <c r="B27" s="146"/>
      <c r="C27" s="78" t="s">
        <v>191</v>
      </c>
      <c r="D27" s="99" t="str">
        <f>CONCATENATE($B$26," ","-"," ", C27)</f>
        <v>chapter06. 화면 설계 - 02 UI 설계하기</v>
      </c>
      <c r="E27" s="91">
        <f>필기_촬영시수!D7+필기_촬영시수!D8</f>
        <v>28</v>
      </c>
      <c r="F27" s="95" t="s">
        <v>216</v>
      </c>
      <c r="G27" s="101"/>
      <c r="H27" s="113"/>
    </row>
    <row r="28" spans="1:8">
      <c r="A28" s="58">
        <v>26</v>
      </c>
      <c r="B28" s="81"/>
      <c r="C28" s="89" t="s">
        <v>226</v>
      </c>
      <c r="D28" s="102" t="str">
        <f>CONCATENATE($B$26," ","-"," ", C28)</f>
        <v>chapter06. 화면 설계 - 화면 설계 모의평가문제 풀이</v>
      </c>
      <c r="E28" s="93"/>
      <c r="F28" s="96">
        <v>30</v>
      </c>
      <c r="G28" s="103">
        <v>43878</v>
      </c>
      <c r="H28" s="112"/>
    </row>
    <row r="29" spans="1:8">
      <c r="A29" s="23">
        <v>27</v>
      </c>
      <c r="B29" s="136" t="s">
        <v>181</v>
      </c>
      <c r="C29" s="80" t="s">
        <v>192</v>
      </c>
      <c r="D29" s="99" t="str">
        <f>CONCATENATE($B$29," ","-"," ", C29)</f>
        <v>chapter07. 애플리케이션 테스트 관리 - 01 애플리케이션 테스트케이스 설계하기</v>
      </c>
      <c r="E29" s="91">
        <f>필기_촬영시수!D34+필기_촬영시수!D35</f>
        <v>29</v>
      </c>
      <c r="F29" s="95" t="s">
        <v>216</v>
      </c>
      <c r="G29" s="101"/>
      <c r="H29" s="133" t="s">
        <v>219</v>
      </c>
    </row>
    <row r="30" spans="1:8">
      <c r="A30" s="23">
        <v>28</v>
      </c>
      <c r="B30" s="137"/>
      <c r="C30" s="80" t="s">
        <v>193</v>
      </c>
      <c r="D30" s="99" t="str">
        <f>CONCATENATE($B$29," ","-"," ", C30)</f>
        <v>chapter07. 애플리케이션 테스트 관리 - 02 애플리케이션 통합 테스트하기</v>
      </c>
      <c r="E30" s="91">
        <f>필기_촬영시수!D36+필기_촬영시수!D37</f>
        <v>25</v>
      </c>
      <c r="F30" s="95" t="s">
        <v>216</v>
      </c>
      <c r="G30" s="101"/>
      <c r="H30" s="134"/>
    </row>
    <row r="31" spans="1:8">
      <c r="A31" s="23">
        <v>29</v>
      </c>
      <c r="B31" s="138"/>
      <c r="C31" s="80" t="s">
        <v>194</v>
      </c>
      <c r="D31" s="99" t="str">
        <f>CONCATENATE($B$29," ","-"," ", C31)</f>
        <v>chapter07. 애플리케이션 테스트 관리 - 03 애플리케이션 성능 개선하기</v>
      </c>
      <c r="E31" s="91">
        <f>필기_촬영시수!D38+필기_촬영시수!D39+필기_촬영시수!D40</f>
        <v>43</v>
      </c>
      <c r="F31" s="95" t="s">
        <v>216</v>
      </c>
      <c r="G31" s="101"/>
      <c r="H31" s="135"/>
    </row>
    <row r="32" spans="1:8">
      <c r="A32" s="58">
        <v>30</v>
      </c>
      <c r="B32" s="82"/>
      <c r="C32" s="89" t="s">
        <v>227</v>
      </c>
      <c r="D32" s="102" t="str">
        <f>CONCATENATE($B$29," ","-"," ", C32)</f>
        <v>chapter07. 애플리케이션 테스트 관리 - 애플리케이션 테스트 관리 모의평가문제 풀이</v>
      </c>
      <c r="E32" s="93"/>
      <c r="F32" s="96">
        <v>30</v>
      </c>
      <c r="G32" s="103">
        <v>43878</v>
      </c>
      <c r="H32" s="112"/>
    </row>
    <row r="33" spans="1:8">
      <c r="A33" s="23">
        <v>31</v>
      </c>
      <c r="B33" s="136" t="s">
        <v>182</v>
      </c>
      <c r="C33" s="80" t="s">
        <v>195</v>
      </c>
      <c r="D33" s="99" t="str">
        <f>CONCATENATE($B$33," ","-"," ", C33)</f>
        <v>chapter08. SQL 응용 - 01 절차형 SQL 작성하기</v>
      </c>
      <c r="E33" s="91">
        <f>필기_촬영시수!D48+필기_촬영시수!D49</f>
        <v>24</v>
      </c>
      <c r="F33" s="95" t="s">
        <v>216</v>
      </c>
      <c r="G33" s="101"/>
      <c r="H33" s="133" t="s">
        <v>219</v>
      </c>
    </row>
    <row r="34" spans="1:8">
      <c r="A34" s="23">
        <v>32</v>
      </c>
      <c r="B34" s="138"/>
      <c r="C34" s="80" t="s">
        <v>196</v>
      </c>
      <c r="D34" s="99" t="str">
        <f>CONCATENATE($B$33," ","-"," ", C34)</f>
        <v>chapter08. SQL 응용 - 02 응용 SQL 작성하기</v>
      </c>
      <c r="E34" s="91">
        <f>필기_촬영시수!D50+필기_촬영시수!D51</f>
        <v>36</v>
      </c>
      <c r="F34" s="95" t="s">
        <v>216</v>
      </c>
      <c r="G34" s="101"/>
      <c r="H34" s="135"/>
    </row>
    <row r="35" spans="1:8">
      <c r="A35" s="58">
        <v>33</v>
      </c>
      <c r="B35" s="82"/>
      <c r="C35" s="89" t="s">
        <v>228</v>
      </c>
      <c r="D35" s="102" t="str">
        <f>CONCATENATE($B$33," ","-"," ", C35)</f>
        <v>chapter08. SQL 응용 - SQL 응용 모의평가문제 풀이</v>
      </c>
      <c r="E35" s="93"/>
      <c r="F35" s="96">
        <v>30</v>
      </c>
      <c r="G35" s="103">
        <v>43878</v>
      </c>
      <c r="H35" s="112"/>
    </row>
    <row r="36" spans="1:8">
      <c r="A36" s="23">
        <v>34</v>
      </c>
      <c r="B36" s="142" t="s">
        <v>183</v>
      </c>
      <c r="C36" s="80" t="s">
        <v>197</v>
      </c>
      <c r="D36" s="99" t="str">
        <f>CONCATENATE($B$36," ","-"," ", C36)</f>
        <v>chapter09. 소프트웨어 개발 보안 구축 - 01 SW개발 보안 설계하기</v>
      </c>
      <c r="E36" s="91">
        <f>필기_촬영시수!D127+필기_촬영시수!D128+필기_촬영시수!D129+필기_촬영시수!D130</f>
        <v>28</v>
      </c>
      <c r="F36" s="95" t="s">
        <v>216</v>
      </c>
      <c r="G36" s="101"/>
      <c r="H36" s="133" t="s">
        <v>219</v>
      </c>
    </row>
    <row r="37" spans="1:8">
      <c r="A37" s="23">
        <v>35</v>
      </c>
      <c r="B37" s="144"/>
      <c r="C37" s="80" t="s">
        <v>198</v>
      </c>
      <c r="D37" s="99" t="str">
        <f>CONCATENATE($B$36," ","-"," ", C37)</f>
        <v>chapter09. 소프트웨어 개발 보안 구축 - 02 SW개발 보안 구현하기</v>
      </c>
      <c r="E37" s="91">
        <f>필기_촬영시수!D131+필기_촬영시수!D132</f>
        <v>35</v>
      </c>
      <c r="F37" s="95" t="s">
        <v>216</v>
      </c>
      <c r="G37" s="101"/>
      <c r="H37" s="135"/>
    </row>
    <row r="38" spans="1:8">
      <c r="A38" s="58">
        <v>36</v>
      </c>
      <c r="B38" s="83"/>
      <c r="C38" s="89" t="s">
        <v>229</v>
      </c>
      <c r="D38" s="102" t="str">
        <f>CONCATENATE($B$36," ","-"," ", C38)</f>
        <v>chapter09. 소프트웨어 개발 보안 구축 - 소프트웨어 개발 보안 구축 모의평가문제 풀이</v>
      </c>
      <c r="E38" s="93"/>
      <c r="F38" s="96">
        <v>30</v>
      </c>
      <c r="G38" s="103">
        <v>43885</v>
      </c>
      <c r="H38" s="112"/>
    </row>
    <row r="39" spans="1:8">
      <c r="A39" s="23">
        <v>37</v>
      </c>
      <c r="B39" s="136" t="s">
        <v>184</v>
      </c>
      <c r="C39" s="80" t="s">
        <v>199</v>
      </c>
      <c r="D39" s="99" t="str">
        <f>CONCATENATE($B$39," ","-"," ", C39)</f>
        <v>chapter10. 프로그래밍 언어 활용 - 01 기본문법 활용하기</v>
      </c>
      <c r="E39" s="91">
        <f>필기_촬영시수!D91+필기_촬영시수!D92+필기_촬영시수!D93</f>
        <v>46</v>
      </c>
      <c r="F39" s="95" t="s">
        <v>216</v>
      </c>
      <c r="G39" s="101"/>
      <c r="H39" s="133" t="s">
        <v>219</v>
      </c>
    </row>
    <row r="40" spans="1:8">
      <c r="A40" s="23">
        <v>38</v>
      </c>
      <c r="B40" s="137"/>
      <c r="C40" s="84" t="s">
        <v>200</v>
      </c>
      <c r="D40" s="99" t="str">
        <f t="shared" ref="D40:D43" si="3">CONCATENATE($B$39," ","-"," ", C40)</f>
        <v>chapter10. 프로그래밍 언어 활용 - 02 언어특성 활용하기</v>
      </c>
      <c r="E40" s="91">
        <f>필기_촬영시수!D94+필기_촬영시수!D95</f>
        <v>30</v>
      </c>
      <c r="F40" s="95" t="s">
        <v>216</v>
      </c>
      <c r="G40" s="101"/>
      <c r="H40" s="134"/>
    </row>
    <row r="41" spans="1:8">
      <c r="A41" s="23">
        <v>39</v>
      </c>
      <c r="B41" s="138"/>
      <c r="C41" s="80" t="s">
        <v>201</v>
      </c>
      <c r="D41" s="99" t="str">
        <f t="shared" si="3"/>
        <v>chapter10. 프로그래밍 언어 활용 - 03 라이브러리 활용하기</v>
      </c>
      <c r="E41" s="91">
        <f>필기_촬영시수!D96+필기_촬영시수!D97+필기_촬영시수!D98</f>
        <v>38</v>
      </c>
      <c r="F41" s="95" t="s">
        <v>216</v>
      </c>
      <c r="G41" s="101"/>
      <c r="H41" s="135"/>
    </row>
    <row r="42" spans="1:8">
      <c r="A42" s="23">
        <v>40</v>
      </c>
      <c r="B42" s="82"/>
      <c r="C42" s="89" t="s">
        <v>233</v>
      </c>
      <c r="D42" s="107" t="str">
        <f t="shared" si="3"/>
        <v>chapter10. 프로그래밍 언어 활용 - 추가 : 제어문, 반복문, 배열, 포인터</v>
      </c>
      <c r="E42" s="108"/>
      <c r="F42" s="109">
        <v>30</v>
      </c>
      <c r="G42" s="110">
        <v>43885</v>
      </c>
      <c r="H42" s="114"/>
    </row>
    <row r="43" spans="1:8">
      <c r="A43" s="58">
        <v>41</v>
      </c>
      <c r="B43" s="82"/>
      <c r="C43" s="89" t="s">
        <v>230</v>
      </c>
      <c r="D43" s="102" t="str">
        <f t="shared" si="3"/>
        <v>chapter10. 프로그래밍 언어 활용 - 프로그래밍 언어 활용 모의평가문제 풀이</v>
      </c>
      <c r="E43" s="93"/>
      <c r="F43" s="96">
        <v>30</v>
      </c>
      <c r="G43" s="103">
        <v>43885</v>
      </c>
      <c r="H43" s="112"/>
    </row>
    <row r="44" spans="1:8">
      <c r="A44" s="23">
        <v>42</v>
      </c>
      <c r="B44" s="142" t="s">
        <v>185</v>
      </c>
      <c r="C44" s="80" t="s">
        <v>202</v>
      </c>
      <c r="D44" s="99" t="str">
        <f>CONCATENATE($B$44," ","-"," ", C44)</f>
        <v>chapter11. 응용 SW 기초 기술 활용 - 01 운영체제 기초 활용하기</v>
      </c>
      <c r="E44" s="91">
        <f>필기_촬영시수!D99+필기_촬영시수!D100+필기_촬영시수!D101+필기_촬영시수!D102</f>
        <v>61</v>
      </c>
      <c r="F44" s="95" t="s">
        <v>216</v>
      </c>
      <c r="G44" s="101"/>
      <c r="H44" s="133" t="s">
        <v>219</v>
      </c>
    </row>
    <row r="45" spans="1:8">
      <c r="A45" s="23"/>
      <c r="B45" s="143"/>
      <c r="C45" s="87" t="s">
        <v>203</v>
      </c>
      <c r="D45" s="105" t="str">
        <f t="shared" ref="D45:D48" si="4">CONCATENATE($B$44," ","-"," ", C45)</f>
        <v>chapter11. 응용 SW 기초 기술 활용 - 02 데이터베이스 기초 활용하기</v>
      </c>
      <c r="E45" s="94"/>
      <c r="F45" s="97"/>
      <c r="G45" s="106"/>
      <c r="H45" s="134"/>
    </row>
    <row r="46" spans="1:8">
      <c r="A46" s="23">
        <v>43</v>
      </c>
      <c r="B46" s="143"/>
      <c r="C46" s="80" t="s">
        <v>204</v>
      </c>
      <c r="D46" s="99" t="str">
        <f t="shared" si="4"/>
        <v>chapter11. 응용 SW 기초 기술 활용 - 03 네트워크 기초 활용하기</v>
      </c>
      <c r="E46" s="91">
        <f>필기_촬영시수!D104+필기_촬영시수!D105+필기_촬영시수!D106</f>
        <v>48</v>
      </c>
      <c r="F46" s="95" t="s">
        <v>216</v>
      </c>
      <c r="G46" s="101"/>
      <c r="H46" s="134"/>
    </row>
    <row r="47" spans="1:8">
      <c r="A47" s="23">
        <v>44</v>
      </c>
      <c r="B47" s="144"/>
      <c r="C47" s="80" t="s">
        <v>205</v>
      </c>
      <c r="D47" s="99" t="str">
        <f t="shared" si="4"/>
        <v>chapter11. 응용 SW 기초 기술 활용 - 04 기본 개발환경 구축</v>
      </c>
      <c r="E47" s="91">
        <f>필기_촬영시수!D107</f>
        <v>20</v>
      </c>
      <c r="F47" s="95" t="s">
        <v>216</v>
      </c>
      <c r="G47" s="101"/>
      <c r="H47" s="135"/>
    </row>
    <row r="48" spans="1:8">
      <c r="A48" s="58">
        <v>45</v>
      </c>
      <c r="B48" s="83"/>
      <c r="C48" s="89" t="s">
        <v>231</v>
      </c>
      <c r="D48" s="102" t="str">
        <f t="shared" si="4"/>
        <v>chapter11. 응용 SW 기초 기술 활용 - 응용 SW 기초 기술 활용 모의평가문제 풀이</v>
      </c>
      <c r="E48" s="93"/>
      <c r="F48" s="96">
        <v>30</v>
      </c>
      <c r="G48" s="103">
        <v>43885</v>
      </c>
      <c r="H48" s="112"/>
    </row>
    <row r="49" spans="1:8">
      <c r="A49" s="23">
        <v>46</v>
      </c>
      <c r="B49" s="136" t="s">
        <v>186</v>
      </c>
      <c r="C49" s="80" t="s">
        <v>206</v>
      </c>
      <c r="D49" s="99" t="str">
        <f>CONCATENATE($B$49," ","-"," ", C49)</f>
        <v>chapter12. 제품소프트웨어 패키징 - 01 제품소프트웨어 패키징하기</v>
      </c>
      <c r="E49" s="91">
        <f>필기_촬영시수!D31</f>
        <v>22</v>
      </c>
      <c r="F49" s="95" t="s">
        <v>216</v>
      </c>
      <c r="G49" s="101"/>
      <c r="H49" s="133" t="s">
        <v>219</v>
      </c>
    </row>
    <row r="50" spans="1:8">
      <c r="A50" s="23">
        <v>47</v>
      </c>
      <c r="B50" s="137"/>
      <c r="C50" s="80" t="s">
        <v>207</v>
      </c>
      <c r="D50" s="99" t="str">
        <f>CONCATENATE($B$49," ","-"," ", C50)</f>
        <v>chapter12. 제품소프트웨어 패키징 - 02 제품소프트웨어 매뉴얼 작성하기</v>
      </c>
      <c r="E50" s="91">
        <f>필기_촬영시수!D32</f>
        <v>24</v>
      </c>
      <c r="F50" s="95" t="s">
        <v>216</v>
      </c>
      <c r="G50" s="101"/>
      <c r="H50" s="134"/>
    </row>
    <row r="51" spans="1:8">
      <c r="A51" s="23">
        <v>48</v>
      </c>
      <c r="B51" s="138"/>
      <c r="C51" s="80" t="s">
        <v>208</v>
      </c>
      <c r="D51" s="99" t="str">
        <f>CONCATENATE($B$49," ","-"," ", C51)</f>
        <v>chapter12. 제품소프트웨어 패키징 - 03 제품소프트웨어 버전관리하기</v>
      </c>
      <c r="E51" s="91">
        <f>필기_촬영시수!D33</f>
        <v>22</v>
      </c>
      <c r="F51" s="95" t="s">
        <v>216</v>
      </c>
      <c r="G51" s="101"/>
      <c r="H51" s="135"/>
    </row>
    <row r="52" spans="1:8">
      <c r="A52" s="58">
        <v>49</v>
      </c>
      <c r="B52" s="85"/>
      <c r="C52" s="89" t="s">
        <v>232</v>
      </c>
      <c r="D52" s="102" t="str">
        <f>CONCATENATE($B$49," ","-"," ", C52)</f>
        <v>chapter12. 제품소프트웨어 패키징 - 제품소프트웨어 패키징 모의평가문제 풀이</v>
      </c>
      <c r="E52" s="93"/>
      <c r="F52" s="96">
        <v>30</v>
      </c>
      <c r="G52" s="103">
        <v>43890</v>
      </c>
      <c r="H52" s="112"/>
    </row>
    <row r="53" spans="1:8">
      <c r="A53" s="23">
        <v>50</v>
      </c>
      <c r="B53" s="86" t="s">
        <v>209</v>
      </c>
      <c r="C53" s="89" t="s">
        <v>212</v>
      </c>
      <c r="D53" s="102" t="str">
        <f>CONCATENATE(B53," ","-"," ", C53)</f>
        <v>모의고사 1회 풀이 - 01 1회 풀이</v>
      </c>
      <c r="E53" s="92"/>
      <c r="F53" s="96">
        <v>30</v>
      </c>
      <c r="G53" s="103">
        <v>43890</v>
      </c>
      <c r="H53" s="112"/>
    </row>
    <row r="54" spans="1:8">
      <c r="A54" s="23">
        <v>51</v>
      </c>
      <c r="B54" s="86" t="s">
        <v>210</v>
      </c>
      <c r="C54" s="89" t="s">
        <v>213</v>
      </c>
      <c r="D54" s="102" t="str">
        <f t="shared" ref="D54:D55" si="5">CONCATENATE(B54," ","-"," ", C54)</f>
        <v>모의고사 2회 풀이 - 02 2회 풀이</v>
      </c>
      <c r="E54" s="92"/>
      <c r="F54" s="96">
        <v>30</v>
      </c>
      <c r="G54" s="103">
        <v>43890</v>
      </c>
      <c r="H54" s="112"/>
    </row>
    <row r="55" spans="1:8" ht="17.25" thickBot="1">
      <c r="A55" s="24">
        <v>52</v>
      </c>
      <c r="B55" s="115" t="s">
        <v>211</v>
      </c>
      <c r="C55" s="116" t="s">
        <v>214</v>
      </c>
      <c r="D55" s="117" t="str">
        <f t="shared" si="5"/>
        <v>모의고사 3회 풀이 - 03 3회 풀이</v>
      </c>
      <c r="E55" s="118"/>
      <c r="F55" s="119">
        <v>30</v>
      </c>
      <c r="G55" s="120">
        <v>43890</v>
      </c>
      <c r="H55" s="121"/>
    </row>
    <row r="56" spans="1:8">
      <c r="E56" s="20"/>
      <c r="F56" s="98">
        <f>F2+F6+F7+F12+F13+F14+F15+F16+F21+F25+F28+F32+F35+F38+F43+F42+F48+F52+F53+F54+F55</f>
        <v>575</v>
      </c>
      <c r="G56" s="88">
        <f>F56/60</f>
        <v>9.5833333333333339</v>
      </c>
      <c r="H56" s="20"/>
    </row>
  </sheetData>
  <mergeCells count="22">
    <mergeCell ref="B49:B51"/>
    <mergeCell ref="H49:H51"/>
    <mergeCell ref="B22:B24"/>
    <mergeCell ref="B3:B7"/>
    <mergeCell ref="H3:H5"/>
    <mergeCell ref="H8:H11"/>
    <mergeCell ref="H17:H20"/>
    <mergeCell ref="H22:H24"/>
    <mergeCell ref="B44:B47"/>
    <mergeCell ref="B39:B41"/>
    <mergeCell ref="B36:B37"/>
    <mergeCell ref="B33:B34"/>
    <mergeCell ref="B29:B31"/>
    <mergeCell ref="B26:B27"/>
    <mergeCell ref="B8:B11"/>
    <mergeCell ref="B13:B15"/>
    <mergeCell ref="B17:B20"/>
    <mergeCell ref="H29:H31"/>
    <mergeCell ref="H33:H34"/>
    <mergeCell ref="H36:H37"/>
    <mergeCell ref="H39:H41"/>
    <mergeCell ref="H44:H47"/>
  </mergeCells>
  <phoneticPr fontId="1" type="noConversion"/>
  <conditionalFormatting sqref="F8:F11">
    <cfRule type="uniqueValues" dxfId="1" priority="2"/>
  </conditionalFormatting>
  <conditionalFormatting sqref="F17:F20">
    <cfRule type="uniqueValues" dxfId="0" priority="1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5B819-5876-4732-BAF9-C31444A54283}">
  <dimension ref="A1:G146"/>
  <sheetViews>
    <sheetView workbookViewId="0">
      <selection activeCell="H18" sqref="H18"/>
    </sheetView>
  </sheetViews>
  <sheetFormatPr defaultRowHeight="16.5"/>
  <cols>
    <col min="1" max="1" width="4.75" style="20" bestFit="1" customWidth="1"/>
    <col min="2" max="2" width="6.5" customWidth="1"/>
    <col min="3" max="3" width="55.75" customWidth="1"/>
    <col min="4" max="4" width="7.25" customWidth="1"/>
    <col min="5" max="5" width="10.625" style="20" customWidth="1"/>
  </cols>
  <sheetData>
    <row r="1" spans="1:7" ht="17.25" thickBot="1">
      <c r="A1" s="26" t="s">
        <v>3</v>
      </c>
      <c r="B1" s="27" t="s">
        <v>88</v>
      </c>
      <c r="C1" s="27" t="s">
        <v>4</v>
      </c>
      <c r="D1" s="32" t="s">
        <v>2</v>
      </c>
      <c r="E1" s="38" t="s">
        <v>99</v>
      </c>
    </row>
    <row r="2" spans="1:7" ht="17.25" thickBot="1">
      <c r="A2" s="21">
        <v>1</v>
      </c>
      <c r="B2" s="28"/>
      <c r="C2" s="13" t="s">
        <v>0</v>
      </c>
      <c r="D2" s="3">
        <v>13</v>
      </c>
      <c r="G2" s="1"/>
    </row>
    <row r="3" spans="1:7">
      <c r="A3" s="22">
        <v>2</v>
      </c>
      <c r="B3" s="151" t="s">
        <v>89</v>
      </c>
      <c r="C3" s="14" t="s">
        <v>1</v>
      </c>
      <c r="D3" s="4">
        <v>31</v>
      </c>
      <c r="E3" s="33"/>
    </row>
    <row r="4" spans="1:7">
      <c r="A4" s="23">
        <v>3</v>
      </c>
      <c r="B4" s="153"/>
      <c r="C4" s="15" t="s">
        <v>5</v>
      </c>
      <c r="D4" s="5">
        <v>24</v>
      </c>
    </row>
    <row r="5" spans="1:7" ht="17.25" thickBot="1">
      <c r="A5" s="23">
        <v>4</v>
      </c>
      <c r="B5" s="153"/>
      <c r="C5" s="16" t="s">
        <v>6</v>
      </c>
      <c r="D5" s="6">
        <v>23</v>
      </c>
    </row>
    <row r="6" spans="1:7">
      <c r="A6" s="23">
        <v>5</v>
      </c>
      <c r="B6" s="153"/>
      <c r="C6" s="14" t="s">
        <v>7</v>
      </c>
      <c r="D6" s="4">
        <v>22</v>
      </c>
      <c r="E6" s="33"/>
    </row>
    <row r="7" spans="1:7">
      <c r="A7" s="23">
        <v>6</v>
      </c>
      <c r="B7" s="153"/>
      <c r="C7" s="15" t="s">
        <v>8</v>
      </c>
      <c r="D7" s="5">
        <v>15</v>
      </c>
    </row>
    <row r="8" spans="1:7" ht="17.25" thickBot="1">
      <c r="A8" s="23">
        <v>7</v>
      </c>
      <c r="B8" s="153"/>
      <c r="C8" s="16" t="s">
        <v>9</v>
      </c>
      <c r="D8" s="6">
        <v>13</v>
      </c>
      <c r="E8" s="33"/>
      <c r="F8" s="1"/>
    </row>
    <row r="9" spans="1:7">
      <c r="A9" s="23">
        <v>8</v>
      </c>
      <c r="B9" s="153"/>
      <c r="C9" s="14" t="s">
        <v>10</v>
      </c>
      <c r="D9" s="4">
        <v>24</v>
      </c>
    </row>
    <row r="10" spans="1:7" ht="17.25" thickBot="1">
      <c r="A10" s="23">
        <v>9</v>
      </c>
      <c r="B10" s="153"/>
      <c r="C10" s="16" t="s">
        <v>11</v>
      </c>
      <c r="D10" s="6">
        <v>28</v>
      </c>
      <c r="E10" s="34"/>
    </row>
    <row r="11" spans="1:7">
      <c r="A11" s="23">
        <v>10</v>
      </c>
      <c r="B11" s="153"/>
      <c r="C11" s="14" t="s">
        <v>12</v>
      </c>
      <c r="D11" s="4">
        <v>11</v>
      </c>
    </row>
    <row r="12" spans="1:7">
      <c r="A12" s="23">
        <v>11</v>
      </c>
      <c r="B12" s="153"/>
      <c r="C12" s="15" t="s">
        <v>13</v>
      </c>
      <c r="D12" s="5">
        <v>8</v>
      </c>
    </row>
    <row r="13" spans="1:7">
      <c r="A13" s="23">
        <v>12</v>
      </c>
      <c r="B13" s="153"/>
      <c r="C13" s="15" t="s">
        <v>14</v>
      </c>
      <c r="D13" s="5">
        <v>10</v>
      </c>
    </row>
    <row r="14" spans="1:7">
      <c r="A14" s="23">
        <v>13</v>
      </c>
      <c r="B14" s="153"/>
      <c r="C14" s="15" t="s">
        <v>15</v>
      </c>
      <c r="D14" s="5">
        <v>14</v>
      </c>
      <c r="E14" s="33"/>
    </row>
    <row r="15" spans="1:7">
      <c r="A15" s="23">
        <v>14</v>
      </c>
      <c r="B15" s="153"/>
      <c r="C15" s="15" t="s">
        <v>16</v>
      </c>
      <c r="D15" s="5">
        <v>16</v>
      </c>
    </row>
    <row r="16" spans="1:7" ht="17.25" thickBot="1">
      <c r="A16" s="24">
        <v>15</v>
      </c>
      <c r="B16" s="154"/>
      <c r="C16" s="16" t="s">
        <v>17</v>
      </c>
      <c r="D16" s="6">
        <v>11</v>
      </c>
    </row>
    <row r="17" spans="1:7" ht="17.25" thickBot="1">
      <c r="A17" s="21"/>
      <c r="B17" s="29" t="s">
        <v>98</v>
      </c>
      <c r="C17" s="17"/>
      <c r="D17" s="3">
        <f>SUM(D3:D16)</f>
        <v>250</v>
      </c>
      <c r="E17" s="35" t="s">
        <v>91</v>
      </c>
      <c r="F17">
        <f>D17/60</f>
        <v>4.166666666666667</v>
      </c>
      <c r="G17">
        <f>0.16*60</f>
        <v>9.6</v>
      </c>
    </row>
    <row r="18" spans="1:7">
      <c r="A18" s="22">
        <v>16</v>
      </c>
      <c r="B18" s="151" t="s">
        <v>90</v>
      </c>
      <c r="C18" s="14" t="s">
        <v>18</v>
      </c>
      <c r="D18" s="4">
        <v>9</v>
      </c>
    </row>
    <row r="19" spans="1:7">
      <c r="A19" s="23">
        <v>17</v>
      </c>
      <c r="B19" s="152"/>
      <c r="C19" s="15" t="s">
        <v>19</v>
      </c>
      <c r="D19" s="5">
        <v>13</v>
      </c>
    </row>
    <row r="20" spans="1:7">
      <c r="A20" s="23">
        <v>18</v>
      </c>
      <c r="B20" s="152"/>
      <c r="C20" s="15" t="s">
        <v>20</v>
      </c>
      <c r="D20" s="5">
        <v>20</v>
      </c>
    </row>
    <row r="21" spans="1:7">
      <c r="A21" s="23">
        <v>19</v>
      </c>
      <c r="B21" s="152"/>
      <c r="C21" s="15" t="s">
        <v>21</v>
      </c>
      <c r="D21" s="5">
        <v>12</v>
      </c>
    </row>
    <row r="22" spans="1:7">
      <c r="A22" s="23">
        <v>20</v>
      </c>
      <c r="B22" s="152"/>
      <c r="C22" s="15" t="s">
        <v>22</v>
      </c>
      <c r="D22" s="5">
        <v>9</v>
      </c>
    </row>
    <row r="23" spans="1:7">
      <c r="A23" s="23">
        <v>21</v>
      </c>
      <c r="B23" s="152"/>
      <c r="C23" s="15" t="s">
        <v>23</v>
      </c>
      <c r="D23" s="5">
        <v>11</v>
      </c>
    </row>
    <row r="24" spans="1:7">
      <c r="A24" s="23">
        <v>22</v>
      </c>
      <c r="B24" s="152"/>
      <c r="C24" s="15" t="s">
        <v>24</v>
      </c>
      <c r="D24" s="5">
        <v>11</v>
      </c>
    </row>
    <row r="25" spans="1:7">
      <c r="A25" s="23">
        <v>23</v>
      </c>
      <c r="B25" s="152"/>
      <c r="C25" s="15" t="s">
        <v>25</v>
      </c>
      <c r="D25" s="5">
        <v>14</v>
      </c>
    </row>
    <row r="26" spans="1:7">
      <c r="A26" s="23">
        <v>24</v>
      </c>
      <c r="B26" s="152"/>
      <c r="C26" s="15" t="s">
        <v>26</v>
      </c>
      <c r="D26" s="5">
        <v>10</v>
      </c>
    </row>
    <row r="27" spans="1:7">
      <c r="A27" s="23">
        <v>25</v>
      </c>
      <c r="B27" s="152"/>
      <c r="C27" s="15" t="s">
        <v>27</v>
      </c>
      <c r="D27" s="5">
        <v>20</v>
      </c>
    </row>
    <row r="28" spans="1:7" ht="17.25" thickBot="1">
      <c r="A28" s="23">
        <v>26</v>
      </c>
      <c r="B28" s="152"/>
      <c r="C28" s="16" t="s">
        <v>28</v>
      </c>
      <c r="D28" s="6">
        <v>17</v>
      </c>
    </row>
    <row r="29" spans="1:7">
      <c r="A29" s="23">
        <v>27</v>
      </c>
      <c r="B29" s="152"/>
      <c r="C29" s="14" t="s">
        <v>29</v>
      </c>
      <c r="D29" s="4">
        <v>21</v>
      </c>
    </row>
    <row r="30" spans="1:7" ht="17.25" thickBot="1">
      <c r="A30" s="23">
        <v>28</v>
      </c>
      <c r="B30" s="152"/>
      <c r="C30" s="16" t="s">
        <v>30</v>
      </c>
      <c r="D30" s="6">
        <v>20</v>
      </c>
    </row>
    <row r="31" spans="1:7">
      <c r="A31" s="23">
        <v>29</v>
      </c>
      <c r="B31" s="152"/>
      <c r="C31" s="14" t="s">
        <v>31</v>
      </c>
      <c r="D31" s="4">
        <v>22</v>
      </c>
    </row>
    <row r="32" spans="1:7">
      <c r="A32" s="23">
        <v>30</v>
      </c>
      <c r="B32" s="152"/>
      <c r="C32" s="15" t="s">
        <v>32</v>
      </c>
      <c r="D32" s="5">
        <v>24</v>
      </c>
    </row>
    <row r="33" spans="1:7" ht="17.25" thickBot="1">
      <c r="A33" s="23">
        <v>31</v>
      </c>
      <c r="B33" s="152"/>
      <c r="C33" s="16" t="s">
        <v>33</v>
      </c>
      <c r="D33" s="6">
        <v>22</v>
      </c>
    </row>
    <row r="34" spans="1:7">
      <c r="A34" s="23">
        <v>32</v>
      </c>
      <c r="B34" s="152"/>
      <c r="C34" s="14" t="s">
        <v>34</v>
      </c>
      <c r="D34" s="4">
        <v>14</v>
      </c>
    </row>
    <row r="35" spans="1:7">
      <c r="A35" s="23">
        <v>33</v>
      </c>
      <c r="B35" s="152"/>
      <c r="C35" s="15" t="s">
        <v>35</v>
      </c>
      <c r="D35" s="5">
        <v>15</v>
      </c>
    </row>
    <row r="36" spans="1:7">
      <c r="A36" s="23">
        <v>34</v>
      </c>
      <c r="B36" s="152"/>
      <c r="C36" s="15" t="s">
        <v>36</v>
      </c>
      <c r="D36" s="5">
        <v>13</v>
      </c>
    </row>
    <row r="37" spans="1:7">
      <c r="A37" s="23">
        <v>35</v>
      </c>
      <c r="B37" s="152"/>
      <c r="C37" s="15" t="s">
        <v>37</v>
      </c>
      <c r="D37" s="5">
        <v>12</v>
      </c>
    </row>
    <row r="38" spans="1:7">
      <c r="A38" s="23">
        <v>36</v>
      </c>
      <c r="B38" s="152"/>
      <c r="C38" s="15" t="s">
        <v>38</v>
      </c>
      <c r="D38" s="5">
        <v>14</v>
      </c>
    </row>
    <row r="39" spans="1:7">
      <c r="A39" s="23">
        <v>37</v>
      </c>
      <c r="B39" s="152"/>
      <c r="C39" s="15" t="s">
        <v>39</v>
      </c>
      <c r="D39" s="5">
        <v>14</v>
      </c>
    </row>
    <row r="40" spans="1:7" ht="17.25" thickBot="1">
      <c r="A40" s="23">
        <v>38</v>
      </c>
      <c r="B40" s="152"/>
      <c r="C40" s="16" t="s">
        <v>40</v>
      </c>
      <c r="D40" s="6">
        <v>15</v>
      </c>
    </row>
    <row r="41" spans="1:7">
      <c r="A41" s="23">
        <v>39</v>
      </c>
      <c r="B41" s="152"/>
      <c r="C41" s="14" t="s">
        <v>41</v>
      </c>
      <c r="D41" s="4">
        <v>17</v>
      </c>
    </row>
    <row r="42" spans="1:7">
      <c r="A42" s="23">
        <v>40</v>
      </c>
      <c r="B42" s="152"/>
      <c r="C42" s="15" t="s">
        <v>42</v>
      </c>
      <c r="D42" s="5">
        <v>11</v>
      </c>
    </row>
    <row r="43" spans="1:7">
      <c r="A43" s="23">
        <v>41</v>
      </c>
      <c r="B43" s="152"/>
      <c r="C43" s="15" t="s">
        <v>43</v>
      </c>
      <c r="D43" s="5">
        <v>15</v>
      </c>
    </row>
    <row r="44" spans="1:7">
      <c r="A44" s="23">
        <v>42</v>
      </c>
      <c r="B44" s="152"/>
      <c r="C44" s="15" t="s">
        <v>44</v>
      </c>
      <c r="D44" s="5">
        <v>15</v>
      </c>
    </row>
    <row r="45" spans="1:7">
      <c r="A45" s="23">
        <v>43</v>
      </c>
      <c r="B45" s="152"/>
      <c r="C45" s="15" t="s">
        <v>45</v>
      </c>
      <c r="D45" s="5">
        <v>9</v>
      </c>
    </row>
    <row r="46" spans="1:7" ht="17.25" thickBot="1">
      <c r="A46" s="24">
        <v>44</v>
      </c>
      <c r="B46" s="155"/>
      <c r="C46" s="16" t="s">
        <v>46</v>
      </c>
      <c r="D46" s="6">
        <v>10</v>
      </c>
    </row>
    <row r="47" spans="1:7" ht="17.25" thickBot="1">
      <c r="A47" s="21"/>
      <c r="B47" s="30" t="s">
        <v>98</v>
      </c>
      <c r="C47" s="18"/>
      <c r="D47" s="3">
        <f>SUM(D18:D46)</f>
        <v>429</v>
      </c>
      <c r="E47" s="20" t="s">
        <v>92</v>
      </c>
      <c r="F47">
        <f>D47/60</f>
        <v>7.15</v>
      </c>
      <c r="G47">
        <f>0.15*60</f>
        <v>9</v>
      </c>
    </row>
    <row r="48" spans="1:7">
      <c r="A48" s="22">
        <v>45</v>
      </c>
      <c r="B48" s="151" t="s">
        <v>93</v>
      </c>
      <c r="C48" s="14" t="s">
        <v>47</v>
      </c>
      <c r="D48" s="4">
        <v>13</v>
      </c>
    </row>
    <row r="49" spans="1:4">
      <c r="A49" s="23">
        <v>46</v>
      </c>
      <c r="B49" s="153"/>
      <c r="C49" s="15" t="s">
        <v>48</v>
      </c>
      <c r="D49" s="5">
        <v>11</v>
      </c>
    </row>
    <row r="50" spans="1:4">
      <c r="A50" s="23">
        <v>47</v>
      </c>
      <c r="B50" s="153"/>
      <c r="C50" s="15" t="s">
        <v>49</v>
      </c>
      <c r="D50" s="5">
        <v>17</v>
      </c>
    </row>
    <row r="51" spans="1:4" ht="17.25" thickBot="1">
      <c r="A51" s="23">
        <v>48</v>
      </c>
      <c r="B51" s="153"/>
      <c r="C51" s="16" t="s">
        <v>50</v>
      </c>
      <c r="D51" s="6">
        <v>19</v>
      </c>
    </row>
    <row r="52" spans="1:4">
      <c r="A52" s="23">
        <v>49</v>
      </c>
      <c r="B52" s="153"/>
      <c r="C52" s="14" t="s">
        <v>51</v>
      </c>
      <c r="D52" s="4">
        <v>14</v>
      </c>
    </row>
    <row r="53" spans="1:4">
      <c r="A53" s="23">
        <v>50</v>
      </c>
      <c r="B53" s="153"/>
      <c r="C53" s="15" t="s">
        <v>52</v>
      </c>
      <c r="D53" s="5">
        <v>15</v>
      </c>
    </row>
    <row r="54" spans="1:4">
      <c r="A54" s="23">
        <v>51</v>
      </c>
      <c r="B54" s="153"/>
      <c r="C54" s="15" t="s">
        <v>53</v>
      </c>
      <c r="D54" s="5">
        <v>9</v>
      </c>
    </row>
    <row r="55" spans="1:4" ht="17.25" thickBot="1">
      <c r="A55" s="23">
        <v>52</v>
      </c>
      <c r="B55" s="153"/>
      <c r="C55" s="16" t="s">
        <v>54</v>
      </c>
      <c r="D55" s="6">
        <v>16</v>
      </c>
    </row>
    <row r="56" spans="1:4">
      <c r="A56" s="23">
        <v>53</v>
      </c>
      <c r="B56" s="153"/>
      <c r="C56" s="14" t="s">
        <v>55</v>
      </c>
      <c r="D56" s="4">
        <v>13</v>
      </c>
    </row>
    <row r="57" spans="1:4">
      <c r="A57" s="23">
        <v>54</v>
      </c>
      <c r="B57" s="153"/>
      <c r="C57" s="15" t="s">
        <v>56</v>
      </c>
      <c r="D57" s="5">
        <v>14</v>
      </c>
    </row>
    <row r="58" spans="1:4">
      <c r="A58" s="23">
        <v>55</v>
      </c>
      <c r="B58" s="153"/>
      <c r="C58" s="15" t="s">
        <v>57</v>
      </c>
      <c r="D58" s="5">
        <v>9</v>
      </c>
    </row>
    <row r="59" spans="1:4">
      <c r="A59" s="23">
        <v>56</v>
      </c>
      <c r="B59" s="153"/>
      <c r="C59" s="15" t="s">
        <v>58</v>
      </c>
      <c r="D59" s="5">
        <v>16</v>
      </c>
    </row>
    <row r="60" spans="1:4">
      <c r="A60" s="23">
        <v>57</v>
      </c>
      <c r="B60" s="153"/>
      <c r="C60" s="15" t="s">
        <v>59</v>
      </c>
      <c r="D60" s="5">
        <v>17</v>
      </c>
    </row>
    <row r="61" spans="1:4" ht="17.25" thickBot="1">
      <c r="A61" s="23">
        <v>58</v>
      </c>
      <c r="B61" s="153"/>
      <c r="C61" s="16" t="s">
        <v>60</v>
      </c>
      <c r="D61" s="6">
        <v>9</v>
      </c>
    </row>
    <row r="62" spans="1:4">
      <c r="A62" s="23">
        <v>59</v>
      </c>
      <c r="B62" s="153"/>
      <c r="C62" s="14" t="s">
        <v>61</v>
      </c>
      <c r="D62" s="4">
        <v>7</v>
      </c>
    </row>
    <row r="63" spans="1:4">
      <c r="A63" s="23">
        <v>60</v>
      </c>
      <c r="B63" s="153"/>
      <c r="C63" s="15" t="s">
        <v>62</v>
      </c>
      <c r="D63" s="5">
        <v>11</v>
      </c>
    </row>
    <row r="64" spans="1:4">
      <c r="A64" s="23">
        <v>61</v>
      </c>
      <c r="B64" s="153"/>
      <c r="C64" s="15" t="s">
        <v>63</v>
      </c>
      <c r="D64" s="5">
        <v>5</v>
      </c>
    </row>
    <row r="65" spans="1:5">
      <c r="A65" s="23">
        <v>62</v>
      </c>
      <c r="B65" s="153"/>
      <c r="C65" s="15" t="s">
        <v>64</v>
      </c>
      <c r="D65" s="5">
        <v>5</v>
      </c>
    </row>
    <row r="66" spans="1:5">
      <c r="A66" s="23">
        <v>63</v>
      </c>
      <c r="B66" s="153"/>
      <c r="C66" s="15" t="s">
        <v>65</v>
      </c>
      <c r="D66" s="5">
        <v>14</v>
      </c>
    </row>
    <row r="67" spans="1:5">
      <c r="A67" s="23">
        <v>64</v>
      </c>
      <c r="B67" s="153"/>
      <c r="C67" s="15" t="s">
        <v>66</v>
      </c>
      <c r="D67" s="5">
        <v>8</v>
      </c>
    </row>
    <row r="68" spans="1:5">
      <c r="A68" s="23">
        <v>65</v>
      </c>
      <c r="B68" s="153"/>
      <c r="C68" s="15" t="s">
        <v>67</v>
      </c>
      <c r="D68" s="5">
        <v>6</v>
      </c>
    </row>
    <row r="69" spans="1:5">
      <c r="A69" s="23">
        <v>66</v>
      </c>
      <c r="B69" s="153"/>
      <c r="C69" s="15" t="s">
        <v>68</v>
      </c>
      <c r="D69" s="5">
        <v>8</v>
      </c>
    </row>
    <row r="70" spans="1:5">
      <c r="A70" s="23">
        <v>67</v>
      </c>
      <c r="B70" s="153"/>
      <c r="C70" s="15" t="s">
        <v>69</v>
      </c>
      <c r="D70" s="5">
        <v>6</v>
      </c>
    </row>
    <row r="71" spans="1:5">
      <c r="A71" s="23">
        <v>68</v>
      </c>
      <c r="B71" s="153"/>
      <c r="C71" s="15" t="s">
        <v>70</v>
      </c>
      <c r="D71" s="5">
        <v>11</v>
      </c>
    </row>
    <row r="72" spans="1:5">
      <c r="A72" s="23">
        <v>69</v>
      </c>
      <c r="B72" s="153"/>
      <c r="C72" s="15" t="s">
        <v>71</v>
      </c>
      <c r="D72" s="7">
        <v>26</v>
      </c>
      <c r="E72" s="36"/>
    </row>
    <row r="73" spans="1:5">
      <c r="A73" s="23">
        <v>70</v>
      </c>
      <c r="B73" s="153"/>
      <c r="C73" s="15" t="s">
        <v>72</v>
      </c>
      <c r="D73" s="7">
        <v>26</v>
      </c>
      <c r="E73" s="36"/>
    </row>
    <row r="74" spans="1:5">
      <c r="A74" s="23">
        <v>71</v>
      </c>
      <c r="B74" s="153"/>
      <c r="C74" s="43" t="s">
        <v>101</v>
      </c>
      <c r="D74" s="44">
        <v>10</v>
      </c>
      <c r="E74" s="36"/>
    </row>
    <row r="75" spans="1:5">
      <c r="A75" s="23">
        <v>72</v>
      </c>
      <c r="B75" s="153"/>
      <c r="C75" s="43" t="s">
        <v>102</v>
      </c>
      <c r="D75" s="44">
        <v>9</v>
      </c>
      <c r="E75" s="36"/>
    </row>
    <row r="76" spans="1:5">
      <c r="A76" s="23">
        <v>73</v>
      </c>
      <c r="B76" s="153"/>
      <c r="C76" s="43" t="s">
        <v>103</v>
      </c>
      <c r="D76" s="44">
        <v>10</v>
      </c>
      <c r="E76" s="36"/>
    </row>
    <row r="77" spans="1:5" ht="18.75" customHeight="1">
      <c r="A77" s="23">
        <v>74</v>
      </c>
      <c r="B77" s="153"/>
      <c r="C77" s="43" t="s">
        <v>104</v>
      </c>
      <c r="D77" s="44">
        <v>12</v>
      </c>
      <c r="E77" s="36"/>
    </row>
    <row r="78" spans="1:5" ht="18.75" customHeight="1" thickBot="1">
      <c r="A78" s="23">
        <v>75</v>
      </c>
      <c r="B78" s="153"/>
      <c r="C78" s="53" t="s">
        <v>105</v>
      </c>
      <c r="D78" s="54">
        <v>7</v>
      </c>
      <c r="E78" s="36"/>
    </row>
    <row r="79" spans="1:5">
      <c r="A79" s="23">
        <v>76</v>
      </c>
      <c r="B79" s="153"/>
      <c r="C79" s="45" t="s">
        <v>106</v>
      </c>
      <c r="D79" s="46">
        <v>10</v>
      </c>
      <c r="E79" s="36"/>
    </row>
    <row r="80" spans="1:5">
      <c r="A80" s="23">
        <v>77</v>
      </c>
      <c r="B80" s="153"/>
      <c r="C80" s="43" t="s">
        <v>107</v>
      </c>
      <c r="D80" s="52">
        <v>6</v>
      </c>
      <c r="E80" s="36"/>
    </row>
    <row r="81" spans="1:7">
      <c r="A81" s="23">
        <v>78</v>
      </c>
      <c r="B81" s="153"/>
      <c r="C81" s="43" t="s">
        <v>108</v>
      </c>
      <c r="D81" s="52">
        <v>5</v>
      </c>
      <c r="E81" s="36"/>
    </row>
    <row r="82" spans="1:7">
      <c r="A82" s="23">
        <v>79</v>
      </c>
      <c r="B82" s="153"/>
      <c r="C82" s="15" t="s">
        <v>73</v>
      </c>
      <c r="D82" s="7">
        <v>22</v>
      </c>
      <c r="E82" s="51"/>
    </row>
    <row r="83" spans="1:7" ht="17.25" thickBot="1">
      <c r="A83" s="23">
        <v>80</v>
      </c>
      <c r="B83" s="154"/>
      <c r="C83" s="16" t="s">
        <v>94</v>
      </c>
      <c r="D83" s="8">
        <v>21</v>
      </c>
      <c r="E83" s="51"/>
    </row>
    <row r="84" spans="1:7" ht="17.25" thickBot="1">
      <c r="A84" s="21"/>
      <c r="B84" s="31" t="s">
        <v>98</v>
      </c>
      <c r="C84" s="49"/>
      <c r="D84" s="50">
        <f>SUM(D48:D83)</f>
        <v>437</v>
      </c>
      <c r="E84" s="20" t="s">
        <v>109</v>
      </c>
      <c r="F84">
        <f>D84/60</f>
        <v>7.2833333333333332</v>
      </c>
      <c r="G84">
        <f>0.28*60</f>
        <v>16.8</v>
      </c>
    </row>
    <row r="85" spans="1:7">
      <c r="A85" s="22">
        <v>81</v>
      </c>
      <c r="B85" s="151" t="s">
        <v>95</v>
      </c>
      <c r="C85" s="14" t="s">
        <v>74</v>
      </c>
      <c r="D85" s="11">
        <v>17</v>
      </c>
    </row>
    <row r="86" spans="1:7">
      <c r="A86" s="23">
        <v>82</v>
      </c>
      <c r="B86" s="152"/>
      <c r="C86" s="15" t="s">
        <v>75</v>
      </c>
      <c r="D86" s="7">
        <v>11</v>
      </c>
    </row>
    <row r="87" spans="1:7">
      <c r="A87" s="23">
        <v>83</v>
      </c>
      <c r="B87" s="152"/>
      <c r="C87" s="15" t="s">
        <v>76</v>
      </c>
      <c r="D87" s="7">
        <v>13</v>
      </c>
    </row>
    <row r="88" spans="1:7">
      <c r="A88" s="23">
        <v>84</v>
      </c>
      <c r="B88" s="152"/>
      <c r="C88" s="15" t="s">
        <v>77</v>
      </c>
      <c r="D88" s="7">
        <v>10</v>
      </c>
    </row>
    <row r="89" spans="1:7">
      <c r="A89" s="23">
        <v>85</v>
      </c>
      <c r="B89" s="152"/>
      <c r="C89" s="15" t="s">
        <v>78</v>
      </c>
      <c r="D89" s="7">
        <v>20</v>
      </c>
    </row>
    <row r="90" spans="1:7" ht="17.25" thickBot="1">
      <c r="A90" s="23">
        <v>86</v>
      </c>
      <c r="B90" s="152"/>
      <c r="C90" s="16" t="s">
        <v>79</v>
      </c>
      <c r="D90" s="8">
        <v>18</v>
      </c>
    </row>
    <row r="91" spans="1:7">
      <c r="A91" s="23">
        <v>87</v>
      </c>
      <c r="B91" s="152"/>
      <c r="C91" s="14" t="s">
        <v>80</v>
      </c>
      <c r="D91" s="11">
        <v>14</v>
      </c>
    </row>
    <row r="92" spans="1:7">
      <c r="A92" s="23">
        <v>88</v>
      </c>
      <c r="B92" s="152"/>
      <c r="C92" s="15" t="s">
        <v>81</v>
      </c>
      <c r="D92" s="7">
        <v>19</v>
      </c>
    </row>
    <row r="93" spans="1:7">
      <c r="A93" s="23">
        <v>89</v>
      </c>
      <c r="B93" s="152"/>
      <c r="C93" s="15" t="s">
        <v>82</v>
      </c>
      <c r="D93" s="7">
        <v>13</v>
      </c>
    </row>
    <row r="94" spans="1:7">
      <c r="A94" s="23">
        <v>90</v>
      </c>
      <c r="B94" s="152"/>
      <c r="C94" s="15" t="s">
        <v>83</v>
      </c>
      <c r="D94" s="7">
        <v>15</v>
      </c>
    </row>
    <row r="95" spans="1:7">
      <c r="A95" s="23">
        <v>91</v>
      </c>
      <c r="B95" s="152"/>
      <c r="C95" s="15" t="s">
        <v>84</v>
      </c>
      <c r="D95" s="7">
        <v>15</v>
      </c>
    </row>
    <row r="96" spans="1:7">
      <c r="A96" s="23">
        <v>92</v>
      </c>
      <c r="B96" s="152"/>
      <c r="C96" s="15" t="s">
        <v>86</v>
      </c>
      <c r="D96" s="7">
        <v>8</v>
      </c>
    </row>
    <row r="97" spans="1:7">
      <c r="A97" s="23">
        <v>93</v>
      </c>
      <c r="B97" s="152"/>
      <c r="C97" s="15" t="s">
        <v>87</v>
      </c>
      <c r="D97" s="7">
        <v>15</v>
      </c>
    </row>
    <row r="98" spans="1:7" ht="17.25" thickBot="1">
      <c r="A98" s="23">
        <v>94</v>
      </c>
      <c r="B98" s="152"/>
      <c r="C98" s="19" t="s">
        <v>85</v>
      </c>
      <c r="D98" s="12">
        <v>15</v>
      </c>
    </row>
    <row r="99" spans="1:7">
      <c r="A99" s="23">
        <v>95</v>
      </c>
      <c r="B99" s="152"/>
      <c r="C99" s="45" t="s">
        <v>110</v>
      </c>
      <c r="D99" s="46">
        <v>16</v>
      </c>
    </row>
    <row r="100" spans="1:7">
      <c r="A100" s="23">
        <v>96</v>
      </c>
      <c r="B100" s="152"/>
      <c r="C100" s="47" t="s">
        <v>111</v>
      </c>
      <c r="D100" s="48">
        <v>13</v>
      </c>
    </row>
    <row r="101" spans="1:7">
      <c r="A101" s="58">
        <v>103</v>
      </c>
      <c r="B101" s="152"/>
      <c r="C101" s="68" t="s">
        <v>112</v>
      </c>
      <c r="D101" s="69">
        <v>17</v>
      </c>
    </row>
    <row r="102" spans="1:7">
      <c r="A102" s="23">
        <v>97</v>
      </c>
      <c r="B102" s="152"/>
      <c r="C102" s="47" t="s">
        <v>113</v>
      </c>
      <c r="D102" s="48">
        <v>15</v>
      </c>
    </row>
    <row r="103" spans="1:7">
      <c r="A103" s="23">
        <v>98</v>
      </c>
      <c r="B103" s="152"/>
      <c r="C103" s="47" t="s">
        <v>114</v>
      </c>
      <c r="D103" s="48">
        <v>12</v>
      </c>
    </row>
    <row r="104" spans="1:7">
      <c r="A104" s="23">
        <v>99</v>
      </c>
      <c r="B104" s="152"/>
      <c r="C104" s="43" t="s">
        <v>115</v>
      </c>
      <c r="D104" s="52">
        <v>19</v>
      </c>
    </row>
    <row r="105" spans="1:7">
      <c r="A105" s="23">
        <v>100</v>
      </c>
      <c r="B105" s="152"/>
      <c r="C105" s="55" t="s">
        <v>116</v>
      </c>
      <c r="D105" s="56">
        <v>16</v>
      </c>
    </row>
    <row r="106" spans="1:7">
      <c r="A106" s="23">
        <v>101</v>
      </c>
      <c r="B106" s="152"/>
      <c r="C106" s="55" t="s">
        <v>117</v>
      </c>
      <c r="D106" s="56">
        <v>13</v>
      </c>
    </row>
    <row r="107" spans="1:7" ht="17.25" thickBot="1">
      <c r="A107" s="25">
        <v>102</v>
      </c>
      <c r="B107" s="152"/>
      <c r="C107" s="55" t="s">
        <v>97</v>
      </c>
      <c r="D107" s="56">
        <v>20</v>
      </c>
      <c r="E107" s="37"/>
    </row>
    <row r="108" spans="1:7" ht="17.25" thickBot="1">
      <c r="A108" s="21"/>
      <c r="B108" s="30" t="s">
        <v>98</v>
      </c>
      <c r="C108" s="41"/>
      <c r="D108" s="10">
        <f>SUM(D85:D107)</f>
        <v>344</v>
      </c>
      <c r="E108" s="20" t="s">
        <v>140</v>
      </c>
      <c r="F108">
        <f>D108/60</f>
        <v>5.7333333333333334</v>
      </c>
      <c r="G108">
        <f>0.73*60</f>
        <v>43.8</v>
      </c>
    </row>
    <row r="109" spans="1:7">
      <c r="A109" s="22">
        <v>104</v>
      </c>
      <c r="B109" s="151" t="s">
        <v>96</v>
      </c>
      <c r="C109" s="61" t="s">
        <v>118</v>
      </c>
      <c r="D109" s="62">
        <v>17</v>
      </c>
    </row>
    <row r="110" spans="1:7">
      <c r="A110" s="59">
        <v>106</v>
      </c>
      <c r="B110" s="152"/>
      <c r="C110" s="61" t="s">
        <v>119</v>
      </c>
      <c r="D110" s="63">
        <v>16</v>
      </c>
    </row>
    <row r="111" spans="1:7">
      <c r="A111" s="59">
        <v>107</v>
      </c>
      <c r="B111" s="152"/>
      <c r="C111" s="61" t="s">
        <v>120</v>
      </c>
      <c r="D111" s="63">
        <v>13</v>
      </c>
    </row>
    <row r="112" spans="1:7">
      <c r="A112" s="59">
        <v>105</v>
      </c>
      <c r="B112" s="152"/>
      <c r="C112" s="61" t="s">
        <v>121</v>
      </c>
      <c r="D112" s="63">
        <v>11</v>
      </c>
    </row>
    <row r="113" spans="1:4">
      <c r="A113" s="59">
        <v>108</v>
      </c>
      <c r="B113" s="152"/>
      <c r="C113" s="61" t="s">
        <v>124</v>
      </c>
      <c r="D113" s="64">
        <v>11</v>
      </c>
    </row>
    <row r="114" spans="1:4" ht="17.25" thickBot="1">
      <c r="A114" s="59">
        <v>109</v>
      </c>
      <c r="B114" s="152"/>
      <c r="C114" s="61" t="s">
        <v>125</v>
      </c>
      <c r="D114" s="64">
        <v>14</v>
      </c>
    </row>
    <row r="115" spans="1:4">
      <c r="A115" s="59">
        <v>110</v>
      </c>
      <c r="B115" s="152"/>
      <c r="C115" s="60" t="s">
        <v>122</v>
      </c>
      <c r="D115" s="11">
        <v>16</v>
      </c>
    </row>
    <row r="116" spans="1:4">
      <c r="A116" s="59">
        <v>111</v>
      </c>
      <c r="B116" s="152"/>
      <c r="C116" s="60" t="s">
        <v>123</v>
      </c>
      <c r="D116" s="65">
        <v>17</v>
      </c>
    </row>
    <row r="117" spans="1:4">
      <c r="A117" s="59">
        <v>112</v>
      </c>
      <c r="B117" s="152"/>
      <c r="C117" s="15" t="s">
        <v>126</v>
      </c>
      <c r="D117" s="7">
        <v>17</v>
      </c>
    </row>
    <row r="118" spans="1:4">
      <c r="A118" s="59">
        <v>113</v>
      </c>
      <c r="B118" s="152"/>
      <c r="C118" s="15" t="s">
        <v>127</v>
      </c>
      <c r="D118" s="7">
        <v>10</v>
      </c>
    </row>
    <row r="119" spans="1:4">
      <c r="A119" s="59">
        <v>114</v>
      </c>
      <c r="B119" s="152"/>
      <c r="C119" s="15" t="s">
        <v>128</v>
      </c>
      <c r="D119" s="7">
        <v>4</v>
      </c>
    </row>
    <row r="120" spans="1:4">
      <c r="A120" s="59">
        <v>115</v>
      </c>
      <c r="B120" s="152"/>
      <c r="C120" s="15" t="s">
        <v>129</v>
      </c>
      <c r="D120" s="7">
        <v>10</v>
      </c>
    </row>
    <row r="121" spans="1:4">
      <c r="A121" s="59">
        <v>116</v>
      </c>
      <c r="B121" s="152"/>
      <c r="C121" s="15" t="s">
        <v>130</v>
      </c>
      <c r="D121" s="7">
        <v>9</v>
      </c>
    </row>
    <row r="122" spans="1:4">
      <c r="A122" s="59">
        <v>117</v>
      </c>
      <c r="B122" s="152"/>
      <c r="C122" s="15" t="s">
        <v>131</v>
      </c>
      <c r="D122" s="7">
        <v>5</v>
      </c>
    </row>
    <row r="123" spans="1:4">
      <c r="A123" s="59">
        <v>118</v>
      </c>
      <c r="B123" s="152"/>
      <c r="C123" s="15" t="s">
        <v>132</v>
      </c>
      <c r="D123" s="7">
        <v>7</v>
      </c>
    </row>
    <row r="124" spans="1:4">
      <c r="A124" s="59">
        <v>119</v>
      </c>
      <c r="B124" s="152"/>
      <c r="C124" s="15" t="s">
        <v>133</v>
      </c>
      <c r="D124" s="12">
        <v>6</v>
      </c>
    </row>
    <row r="125" spans="1:4">
      <c r="A125" s="59">
        <v>120</v>
      </c>
      <c r="B125" s="152"/>
      <c r="C125" s="15" t="s">
        <v>134</v>
      </c>
      <c r="D125" s="12">
        <v>5</v>
      </c>
    </row>
    <row r="126" spans="1:4">
      <c r="A126" s="59">
        <v>121</v>
      </c>
      <c r="B126" s="152"/>
      <c r="C126" s="19" t="s">
        <v>135</v>
      </c>
      <c r="D126" s="12">
        <v>5</v>
      </c>
    </row>
    <row r="127" spans="1:4">
      <c r="A127" s="59">
        <v>122</v>
      </c>
      <c r="B127" s="152"/>
      <c r="C127" s="66" t="s">
        <v>136</v>
      </c>
      <c r="D127" s="67">
        <v>9</v>
      </c>
    </row>
    <row r="128" spans="1:4">
      <c r="A128" s="59">
        <v>123</v>
      </c>
      <c r="B128" s="152"/>
      <c r="C128" s="66" t="s">
        <v>137</v>
      </c>
      <c r="D128" s="67">
        <v>9</v>
      </c>
    </row>
    <row r="129" spans="1:7">
      <c r="A129" s="59">
        <v>124</v>
      </c>
      <c r="B129" s="152"/>
      <c r="C129" s="66" t="s">
        <v>138</v>
      </c>
      <c r="D129" s="67">
        <v>5</v>
      </c>
    </row>
    <row r="130" spans="1:7">
      <c r="A130" s="59">
        <v>125</v>
      </c>
      <c r="B130" s="152"/>
      <c r="C130" s="66" t="s">
        <v>139</v>
      </c>
      <c r="D130" s="67">
        <v>5</v>
      </c>
    </row>
    <row r="131" spans="1:7" ht="17.25" thickBot="1">
      <c r="A131" s="59">
        <v>126</v>
      </c>
      <c r="B131" s="152"/>
      <c r="C131" s="16" t="s">
        <v>141</v>
      </c>
      <c r="D131" s="67">
        <v>18</v>
      </c>
    </row>
    <row r="132" spans="1:7" ht="17.25" thickBot="1">
      <c r="A132" s="59">
        <v>127</v>
      </c>
      <c r="B132" s="152"/>
      <c r="C132" s="16" t="s">
        <v>142</v>
      </c>
      <c r="D132" s="72">
        <v>17</v>
      </c>
    </row>
    <row r="133" spans="1:7" ht="17.25" thickBot="1">
      <c r="A133" s="59">
        <v>128</v>
      </c>
      <c r="B133" s="152"/>
      <c r="C133" s="14" t="s">
        <v>143</v>
      </c>
      <c r="D133" s="65">
        <v>21</v>
      </c>
    </row>
    <row r="134" spans="1:7">
      <c r="A134" s="59">
        <v>129</v>
      </c>
      <c r="B134" s="152"/>
      <c r="C134" s="14" t="s">
        <v>144</v>
      </c>
      <c r="D134" s="73">
        <v>22</v>
      </c>
    </row>
    <row r="135" spans="1:7">
      <c r="A135" s="59">
        <v>130</v>
      </c>
      <c r="B135" s="152"/>
      <c r="C135" s="19" t="s">
        <v>145</v>
      </c>
      <c r="D135" s="12">
        <v>14</v>
      </c>
    </row>
    <row r="136" spans="1:7" ht="17.25" thickBot="1">
      <c r="A136" s="59">
        <v>131</v>
      </c>
      <c r="B136" s="57"/>
      <c r="C136" s="19" t="s">
        <v>146</v>
      </c>
      <c r="D136" s="73">
        <v>14</v>
      </c>
    </row>
    <row r="137" spans="1:7" ht="17.25" thickBot="1">
      <c r="A137" s="21"/>
      <c r="B137" s="30" t="s">
        <v>98</v>
      </c>
      <c r="C137" s="41"/>
      <c r="D137" s="10">
        <f>SUM(D109:D136)</f>
        <v>327</v>
      </c>
      <c r="E137" s="20" t="s">
        <v>147</v>
      </c>
      <c r="F137">
        <f>D137/60</f>
        <v>5.45</v>
      </c>
      <c r="G137">
        <f>0.45*60</f>
        <v>27</v>
      </c>
    </row>
    <row r="138" spans="1:7">
      <c r="A138" s="59">
        <v>132</v>
      </c>
      <c r="B138" s="71"/>
      <c r="C138" s="19" t="s">
        <v>148</v>
      </c>
      <c r="D138" s="73">
        <v>26</v>
      </c>
    </row>
    <row r="139" spans="1:7">
      <c r="A139" s="59">
        <v>133</v>
      </c>
      <c r="B139" s="71"/>
      <c r="C139" s="19" t="s">
        <v>149</v>
      </c>
      <c r="D139" s="73">
        <v>30</v>
      </c>
    </row>
    <row r="140" spans="1:7">
      <c r="A140" s="59">
        <v>134</v>
      </c>
      <c r="B140" s="71"/>
      <c r="C140" s="19" t="s">
        <v>150</v>
      </c>
      <c r="D140" s="73">
        <v>29</v>
      </c>
    </row>
    <row r="141" spans="1:7">
      <c r="A141" s="59">
        <v>135</v>
      </c>
      <c r="B141" s="71"/>
      <c r="C141" s="19" t="s">
        <v>151</v>
      </c>
      <c r="D141" s="73">
        <v>25</v>
      </c>
    </row>
    <row r="142" spans="1:7" ht="17.25" thickBot="1">
      <c r="A142" s="74">
        <v>136</v>
      </c>
      <c r="B142" s="71"/>
      <c r="C142" s="19" t="s">
        <v>152</v>
      </c>
      <c r="D142" s="73">
        <v>25</v>
      </c>
    </row>
    <row r="143" spans="1:7" ht="17.25" thickBot="1">
      <c r="A143" s="39"/>
      <c r="B143" s="40" t="s">
        <v>98</v>
      </c>
      <c r="C143" s="41"/>
      <c r="D143" s="42">
        <f>SUM(D138:D142)</f>
        <v>135</v>
      </c>
      <c r="E143" s="20" t="s">
        <v>153</v>
      </c>
      <c r="F143" s="70">
        <f>D143/60</f>
        <v>2.25</v>
      </c>
      <c r="G143">
        <f>0.25*60</f>
        <v>15</v>
      </c>
    </row>
    <row r="144" spans="1:7" ht="17.25" thickBot="1">
      <c r="A144" s="13"/>
      <c r="B144" s="9" t="s">
        <v>100</v>
      </c>
      <c r="C144" s="2"/>
      <c r="D144" s="10">
        <f>D2+D17+D47+D84+D108+D137+D143</f>
        <v>1935</v>
      </c>
      <c r="E144" s="75" t="s">
        <v>154</v>
      </c>
      <c r="F144" s="70">
        <f>D144/60</f>
        <v>32.25</v>
      </c>
      <c r="G144">
        <f>0.253*60</f>
        <v>15.18</v>
      </c>
    </row>
    <row r="146" spans="5:5">
      <c r="E146" s="76">
        <f>8*65</f>
        <v>520</v>
      </c>
    </row>
  </sheetData>
  <mergeCells count="5">
    <mergeCell ref="B109:B135"/>
    <mergeCell ref="B3:B16"/>
    <mergeCell ref="B18:B46"/>
    <mergeCell ref="B48:B83"/>
    <mergeCell ref="B85:B107"/>
  </mergeCells>
  <phoneticPr fontId="1" type="noConversion"/>
  <pageMargins left="0.7" right="0.7" top="0.75" bottom="0.75" header="0.3" footer="0.3"/>
  <pageSetup paperSize="9" orientation="portrait" horizontalDpi="4294967293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실기_촬영시수예정</vt:lpstr>
      <vt:lpstr>필기_촬영시수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김광섭</dc:creator>
  <cp:lastModifiedBy>김호현</cp:lastModifiedBy>
  <cp:lastPrinted>2020-02-02T15:06:19Z</cp:lastPrinted>
  <dcterms:created xsi:type="dcterms:W3CDTF">2019-09-07T06:32:27Z</dcterms:created>
  <dcterms:modified xsi:type="dcterms:W3CDTF">2020-02-03T02:47:19Z</dcterms:modified>
</cp:coreProperties>
</file>