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mortalidad acumulada por dia"/>
    <sheet r:id="rId2" sheetId="2" name="%mortalidad final bioensayo"/>
    <sheet r:id="rId3" sheetId="3" name="datos brutos"/>
  </sheets>
  <definedNames>
    <definedName name="_xlnm._FilterDatabase" localSheetId="2">'datos brutos'!$A$1:$H$421</definedName>
    <definedName name="_xlnm._FilterDatabase" localSheetId="0">'mortalidad acumulada por dia'!$A$1:$F$426</definedName>
    <definedName name="_xlchart.v1.0">'mortalidad acumulada por dia'!$B$172:$B$254</definedName>
    <definedName name="_xlchart.v1.1">'mortalidad acumulada por dia'!$B$257:$B$339</definedName>
    <definedName name="_xlchart.v1.2">'mortalidad acumulada por dia'!$B$2:$B$84</definedName>
    <definedName name="_xlchart.v1.3">'mortalidad acumulada por dia'!$B$342:$B$424</definedName>
    <definedName name="_xlchart.v1.4">'mortalidad acumulada por dia'!$B$87:$B$169</definedName>
    <definedName name="_xlchart.v1.5">'mortalidad acumulada por dia'!$F$172:$F$254</definedName>
    <definedName name="_xlchart.v1.6">'mortalidad acumulada por dia'!$F$257:$F$339</definedName>
    <definedName name="_xlchart.v1.7">'mortalidad acumulada por dia'!$F$2:$F$84</definedName>
    <definedName name="_xlchart.v1.8">'mortalidad acumulada por dia'!$F$342:$F$424</definedName>
    <definedName name="_xlchart.v1.9">'mortalidad acumulada por dia'!$F$87:$F$169</definedName>
  </definedNames>
  <calcPr fullCalcOnLoad="1"/>
</workbook>
</file>

<file path=xl/sharedStrings.xml><?xml version="1.0" encoding="utf-8"?>
<sst xmlns="http://schemas.openxmlformats.org/spreadsheetml/2006/main" count="41" uniqueCount="19">
  <si>
    <t>Tratamiento</t>
  </si>
  <si>
    <t>Día</t>
  </si>
  <si>
    <t>Replica</t>
  </si>
  <si>
    <t>Muertos</t>
  </si>
  <si>
    <t>%muertos*replica</t>
  </si>
  <si>
    <t>promedio</t>
  </si>
  <si>
    <t>mortalidad acumulada</t>
  </si>
  <si>
    <t>%mortalidad acumulada</t>
  </si>
  <si>
    <t>SD</t>
  </si>
  <si>
    <t>Treatment</t>
  </si>
  <si>
    <t>Day</t>
  </si>
  <si>
    <t>Reply</t>
  </si>
  <si>
    <t>Dead</t>
  </si>
  <si>
    <t>Acummulatu dead per reply</t>
  </si>
  <si>
    <t>% Mortality</t>
  </si>
  <si>
    <t/>
  </si>
  <si>
    <t>N</t>
  </si>
  <si>
    <t>x</t>
  </si>
  <si>
    <t>muertos acumulado*replica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</si>
</sst>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3">
    <xf xfId="0" numFmtId="0" borderId="0" fontId="0" fillId="0"/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0" fontId="0" fillId="0" quotePrefix="1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quotePrefix="1" applyAlignment="1">
      <alignment horizontal="right"/>
    </xf>
    <xf xfId="0" numFmtId="4" applyNumberFormat="1" borderId="1" applyBorder="1" fontId="1" applyFont="1" fillId="0" quotePrefix="1" applyAlignment="1">
      <alignment horizontal="right"/>
    </xf>
    <xf xfId="0" numFmtId="4" applyNumberFormat="1" borderId="2" applyBorder="1" fontId="1" applyFont="1" fillId="0" quotePrefix="1" applyAlignment="1">
      <alignment horizontal="left"/>
    </xf>
    <xf xfId="0" numFmtId="3" applyNumberFormat="1" borderId="3" applyBorder="1" fontId="1" applyFont="1" fillId="0" quotePrefix="1" applyAlignment="1">
      <alignment horizontal="left"/>
    </xf>
    <xf xfId="0" numFmtId="3" applyNumberFormat="1" borderId="4" applyBorder="1" fontId="1" applyFont="1" fillId="0" quotePrefix="1" applyAlignment="1">
      <alignment horizontal="left"/>
    </xf>
    <xf xfId="0" numFmtId="3" applyNumberFormat="1" borderId="5" applyBorder="1" fontId="1" applyFont="1" fillId="0" applyAlignment="1">
      <alignment horizontal="right"/>
    </xf>
    <xf xfId="0" numFmtId="4" applyNumberFormat="1" borderId="6" applyBorder="1" fontId="1" applyFont="1" fillId="0" applyAlignment="1">
      <alignment horizontal="right"/>
    </xf>
    <xf xfId="0" numFmtId="4" applyNumberFormat="1" borderId="5" applyBorder="1" fontId="1" applyFont="1" fillId="0" applyAlignment="1">
      <alignment horizontal="right"/>
    </xf>
    <xf xfId="0" numFmtId="3" applyNumberFormat="1" borderId="6" applyBorder="1" fontId="1" applyFont="1" fillId="0" applyAlignment="1">
      <alignment horizontal="right"/>
    </xf>
    <xf xfId="0" numFmtId="4" applyNumberFormat="1" borderId="7" applyBorder="1" fontId="1" applyFont="1" fillId="0" applyAlignment="1">
      <alignment horizontal="right"/>
    </xf>
    <xf xfId="0" numFmtId="3" applyNumberFormat="1" borderId="8" applyBorder="1" fontId="1" applyFont="1" fillId="0" applyAlignment="1">
      <alignment horizontal="right"/>
    </xf>
    <xf xfId="0" numFmtId="3" applyNumberFormat="1" borderId="9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2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left"/>
    </xf>
    <xf xfId="0" numFmtId="4" applyNumberFormat="1" borderId="4" applyBorder="1" fontId="1" applyFont="1" fillId="0" applyAlignment="1">
      <alignment horizontal="left"/>
    </xf>
    <xf xfId="0" numFmtId="4" applyNumberFormat="1" borderId="5" applyBorder="1" fontId="2" applyFont="1" fillId="0" applyAlignment="1">
      <alignment horizontal="right"/>
    </xf>
    <xf xfId="0" numFmtId="3" applyNumberFormat="1" borderId="7" applyBorder="1" fontId="1" applyFont="1" fillId="0" applyAlignment="1">
      <alignment horizontal="right"/>
    </xf>
    <xf xfId="0" numFmtId="4" applyNumberFormat="1" borderId="9" applyBorder="1" fontId="1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26"/>
  <sheetViews>
    <sheetView workbookViewId="0"/>
  </sheetViews>
  <sheetFormatPr defaultRowHeight="15" x14ac:dyDescent="0.25"/>
  <cols>
    <col min="1" max="1" style="7" width="11.862142857142858" customWidth="1" bestFit="1"/>
    <col min="2" max="2" style="7" width="11.862142857142858" customWidth="1" bestFit="1"/>
    <col min="3" max="3" style="7" width="11.862142857142858" customWidth="1" bestFit="1"/>
    <col min="4" max="4" style="7" width="11.862142857142858" customWidth="1" bestFit="1"/>
    <col min="5" max="5" style="7" width="24.290714285714284" customWidth="1" bestFit="1"/>
    <col min="6" max="6" style="9" width="24.290714285714284" customWidth="1" bestFit="1"/>
    <col min="7" max="7" style="26" width="11.862142857142858" customWidth="1" bestFit="1"/>
    <col min="8" max="8" style="8" width="11.862142857142858" customWidth="1" bestFit="1"/>
    <col min="9" max="9" style="8" width="11.862142857142858" customWidth="1" bestFit="1"/>
    <col min="10" max="10" style="9" width="11.862142857142858" customWidth="1" bestFit="1"/>
  </cols>
  <sheetData>
    <row x14ac:dyDescent="0.25" r="1" customHeight="1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3" t="s">
        <v>5</v>
      </c>
      <c r="G1" s="12"/>
      <c r="H1" s="27" t="s">
        <v>0</v>
      </c>
      <c r="I1" s="28" t="s">
        <v>1</v>
      </c>
      <c r="J1" s="29" t="s">
        <v>5</v>
      </c>
    </row>
    <row x14ac:dyDescent="0.25" r="2" customHeight="1" ht="16.5">
      <c r="A2" s="6">
        <v>57.7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12"/>
      <c r="H2" s="20">
        <v>57.7</v>
      </c>
      <c r="I2" s="4">
        <v>0</v>
      </c>
      <c r="J2" s="21">
        <v>0</v>
      </c>
    </row>
    <row x14ac:dyDescent="0.25" r="3" customHeight="1" ht="16.5">
      <c r="A3" s="5">
        <v>57.7</v>
      </c>
      <c r="B3" s="4">
        <v>1</v>
      </c>
      <c r="C3" s="4">
        <v>1</v>
      </c>
      <c r="D3" s="4">
        <v>5</v>
      </c>
      <c r="E3" s="4">
        <v>5</v>
      </c>
      <c r="F3" s="6">
        <f>AVERAGE(E3:E5)</f>
      </c>
      <c r="G3" s="12"/>
      <c r="H3" s="30">
        <v>57.7</v>
      </c>
      <c r="I3" s="4">
        <v>1</v>
      </c>
      <c r="J3" s="19">
        <v>4.666666666666667</v>
      </c>
    </row>
    <row x14ac:dyDescent="0.25" r="4" customHeight="1" ht="16.5">
      <c r="A4" s="5">
        <v>57.7</v>
      </c>
      <c r="B4" s="4">
        <v>1</v>
      </c>
      <c r="C4" s="4">
        <v>2</v>
      </c>
      <c r="D4" s="4">
        <v>5</v>
      </c>
      <c r="E4" s="4">
        <v>5</v>
      </c>
      <c r="F4" s="3"/>
      <c r="G4" s="12"/>
      <c r="H4" s="30">
        <v>57.7</v>
      </c>
      <c r="I4" s="4">
        <v>2</v>
      </c>
      <c r="J4" s="21">
        <v>10</v>
      </c>
    </row>
    <row x14ac:dyDescent="0.25" r="5" customHeight="1" ht="16.5">
      <c r="A5" s="5">
        <v>57.7</v>
      </c>
      <c r="B5" s="4">
        <v>1</v>
      </c>
      <c r="C5" s="4">
        <v>3</v>
      </c>
      <c r="D5" s="4">
        <v>4</v>
      </c>
      <c r="E5" s="4">
        <v>4</v>
      </c>
      <c r="F5" s="3"/>
      <c r="G5" s="12"/>
      <c r="H5" s="30">
        <v>57.7</v>
      </c>
      <c r="I5" s="4">
        <v>3</v>
      </c>
      <c r="J5" s="21">
        <v>10</v>
      </c>
    </row>
    <row x14ac:dyDescent="0.25" r="6" customHeight="1" ht="16.5">
      <c r="A6" s="5">
        <v>57.7</v>
      </c>
      <c r="B6" s="4">
        <v>2</v>
      </c>
      <c r="C6" s="4">
        <v>1</v>
      </c>
      <c r="D6" s="4">
        <v>5</v>
      </c>
      <c r="E6" s="4">
        <v>10</v>
      </c>
      <c r="F6" s="4">
        <f>AVERAGE(E6:E8)</f>
      </c>
      <c r="G6" s="12"/>
      <c r="H6" s="30">
        <v>57.7</v>
      </c>
      <c r="I6" s="4">
        <v>4</v>
      </c>
      <c r="J6" s="21">
        <v>10</v>
      </c>
    </row>
    <row x14ac:dyDescent="0.25" r="7" customHeight="1" ht="16.5">
      <c r="A7" s="5">
        <v>57.7</v>
      </c>
      <c r="B7" s="4">
        <v>2</v>
      </c>
      <c r="C7" s="4">
        <v>2</v>
      </c>
      <c r="D7" s="4">
        <v>5</v>
      </c>
      <c r="E7" s="4">
        <v>10</v>
      </c>
      <c r="F7" s="3"/>
      <c r="G7" s="12"/>
      <c r="H7" s="30">
        <v>57.7</v>
      </c>
      <c r="I7" s="4">
        <v>5</v>
      </c>
      <c r="J7" s="21">
        <v>10</v>
      </c>
    </row>
    <row x14ac:dyDescent="0.25" r="8" customHeight="1" ht="16.5">
      <c r="A8" s="5">
        <v>57.7</v>
      </c>
      <c r="B8" s="4">
        <v>2</v>
      </c>
      <c r="C8" s="4">
        <v>3</v>
      </c>
      <c r="D8" s="4">
        <v>6</v>
      </c>
      <c r="E8" s="4">
        <v>10</v>
      </c>
      <c r="F8" s="3"/>
      <c r="G8" s="12"/>
      <c r="H8" s="30">
        <v>57.7</v>
      </c>
      <c r="I8" s="4">
        <v>6</v>
      </c>
      <c r="J8" s="21">
        <v>10</v>
      </c>
    </row>
    <row x14ac:dyDescent="0.25" r="9" customHeight="1" ht="16.5">
      <c r="A9" s="5">
        <v>57.7</v>
      </c>
      <c r="B9" s="4">
        <v>3</v>
      </c>
      <c r="C9" s="4">
        <v>1</v>
      </c>
      <c r="D9" s="4">
        <v>0</v>
      </c>
      <c r="E9" s="4">
        <v>10</v>
      </c>
      <c r="F9" s="4">
        <f>AVERAGE(E9:E11)</f>
      </c>
      <c r="G9" s="12"/>
      <c r="H9" s="30">
        <v>57.7</v>
      </c>
      <c r="I9" s="4">
        <v>7</v>
      </c>
      <c r="J9" s="21">
        <v>10</v>
      </c>
    </row>
    <row x14ac:dyDescent="0.25" r="10" customHeight="1" ht="16.5">
      <c r="A10" s="5">
        <v>57.7</v>
      </c>
      <c r="B10" s="4">
        <v>3</v>
      </c>
      <c r="C10" s="4">
        <v>2</v>
      </c>
      <c r="D10" s="4">
        <v>0</v>
      </c>
      <c r="E10" s="4">
        <v>10</v>
      </c>
      <c r="F10" s="3"/>
      <c r="G10" s="12"/>
      <c r="H10" s="30">
        <v>57.7</v>
      </c>
      <c r="I10" s="4">
        <v>8</v>
      </c>
      <c r="J10" s="21">
        <v>10</v>
      </c>
    </row>
    <row x14ac:dyDescent="0.25" r="11" customHeight="1" ht="16.5">
      <c r="A11" s="5">
        <v>57.7</v>
      </c>
      <c r="B11" s="4">
        <v>3</v>
      </c>
      <c r="C11" s="4">
        <v>3</v>
      </c>
      <c r="D11" s="4">
        <v>0</v>
      </c>
      <c r="E11" s="4">
        <v>10</v>
      </c>
      <c r="F11" s="3"/>
      <c r="G11" s="12"/>
      <c r="H11" s="30">
        <v>57.7</v>
      </c>
      <c r="I11" s="4">
        <v>9</v>
      </c>
      <c r="J11" s="21">
        <v>10</v>
      </c>
    </row>
    <row x14ac:dyDescent="0.25" r="12" customHeight="1" ht="16.5">
      <c r="A12" s="5">
        <v>57.7</v>
      </c>
      <c r="B12" s="4">
        <v>4</v>
      </c>
      <c r="C12" s="4">
        <v>1</v>
      </c>
      <c r="D12" s="4">
        <v>0</v>
      </c>
      <c r="E12" s="4">
        <v>10</v>
      </c>
      <c r="F12" s="4">
        <f>AVERAGE(E12:E14)</f>
      </c>
      <c r="G12" s="12"/>
      <c r="H12" s="30">
        <v>57.7</v>
      </c>
      <c r="I12" s="4">
        <v>10</v>
      </c>
      <c r="J12" s="21">
        <v>10</v>
      </c>
    </row>
    <row x14ac:dyDescent="0.25" r="13" customHeight="1" ht="16.5">
      <c r="A13" s="5">
        <v>57.7</v>
      </c>
      <c r="B13" s="4">
        <v>4</v>
      </c>
      <c r="C13" s="4">
        <v>2</v>
      </c>
      <c r="D13" s="4">
        <v>0</v>
      </c>
      <c r="E13" s="4">
        <v>10</v>
      </c>
      <c r="F13" s="3"/>
      <c r="G13" s="12"/>
      <c r="H13" s="30">
        <v>57.7</v>
      </c>
      <c r="I13" s="4">
        <v>11</v>
      </c>
      <c r="J13" s="21">
        <v>10</v>
      </c>
    </row>
    <row x14ac:dyDescent="0.25" r="14" customHeight="1" ht="16.5">
      <c r="A14" s="5">
        <v>57.7</v>
      </c>
      <c r="B14" s="4">
        <v>4</v>
      </c>
      <c r="C14" s="4">
        <v>3</v>
      </c>
      <c r="D14" s="4">
        <v>0</v>
      </c>
      <c r="E14" s="4">
        <v>10</v>
      </c>
      <c r="F14" s="3"/>
      <c r="G14" s="12"/>
      <c r="H14" s="30">
        <v>57.7</v>
      </c>
      <c r="I14" s="4">
        <v>12</v>
      </c>
      <c r="J14" s="21">
        <v>10</v>
      </c>
    </row>
    <row x14ac:dyDescent="0.25" r="15" customHeight="1" ht="16.5">
      <c r="A15" s="5">
        <v>57.7</v>
      </c>
      <c r="B15" s="4">
        <v>5</v>
      </c>
      <c r="C15" s="4">
        <v>1</v>
      </c>
      <c r="D15" s="4">
        <v>0</v>
      </c>
      <c r="E15" s="4">
        <v>10</v>
      </c>
      <c r="F15" s="4">
        <f>AVERAGE(E15:E17)</f>
      </c>
      <c r="G15" s="12"/>
      <c r="H15" s="30">
        <v>57.7</v>
      </c>
      <c r="I15" s="4">
        <v>13</v>
      </c>
      <c r="J15" s="21">
        <v>10</v>
      </c>
    </row>
    <row x14ac:dyDescent="0.25" r="16" customHeight="1" ht="16.5">
      <c r="A16" s="5">
        <v>57.7</v>
      </c>
      <c r="B16" s="4">
        <v>5</v>
      </c>
      <c r="C16" s="4">
        <v>2</v>
      </c>
      <c r="D16" s="4">
        <v>0</v>
      </c>
      <c r="E16" s="4">
        <v>10</v>
      </c>
      <c r="F16" s="3"/>
      <c r="G16" s="12"/>
      <c r="H16" s="30">
        <v>57.7</v>
      </c>
      <c r="I16" s="4">
        <v>14</v>
      </c>
      <c r="J16" s="21">
        <v>10</v>
      </c>
    </row>
    <row x14ac:dyDescent="0.25" r="17" customHeight="1" ht="16.5">
      <c r="A17" s="5">
        <v>57.7</v>
      </c>
      <c r="B17" s="4">
        <v>5</v>
      </c>
      <c r="C17" s="4">
        <v>3</v>
      </c>
      <c r="D17" s="4">
        <v>0</v>
      </c>
      <c r="E17" s="4">
        <v>10</v>
      </c>
      <c r="F17" s="3"/>
      <c r="G17" s="12"/>
      <c r="H17" s="30">
        <v>57.7</v>
      </c>
      <c r="I17" s="4">
        <v>15</v>
      </c>
      <c r="J17" s="21">
        <v>10</v>
      </c>
    </row>
    <row x14ac:dyDescent="0.25" r="18" customHeight="1" ht="16.5">
      <c r="A18" s="5">
        <v>57.7</v>
      </c>
      <c r="B18" s="4">
        <v>6</v>
      </c>
      <c r="C18" s="4">
        <v>1</v>
      </c>
      <c r="D18" s="4">
        <v>0</v>
      </c>
      <c r="E18" s="4">
        <v>10</v>
      </c>
      <c r="F18" s="4">
        <f>AVERAGE(E18:E20)</f>
      </c>
      <c r="G18" s="12"/>
      <c r="H18" s="30">
        <v>57.7</v>
      </c>
      <c r="I18" s="4">
        <v>16</v>
      </c>
      <c r="J18" s="21">
        <v>10</v>
      </c>
    </row>
    <row x14ac:dyDescent="0.25" r="19" customHeight="1" ht="16.5">
      <c r="A19" s="5">
        <v>57.7</v>
      </c>
      <c r="B19" s="4">
        <v>6</v>
      </c>
      <c r="C19" s="4">
        <v>2</v>
      </c>
      <c r="D19" s="4">
        <v>0</v>
      </c>
      <c r="E19" s="4">
        <v>10</v>
      </c>
      <c r="F19" s="3"/>
      <c r="G19" s="12"/>
      <c r="H19" s="30">
        <v>57.7</v>
      </c>
      <c r="I19" s="4">
        <v>17</v>
      </c>
      <c r="J19" s="21">
        <v>10</v>
      </c>
    </row>
    <row x14ac:dyDescent="0.25" r="20" customHeight="1" ht="16.5">
      <c r="A20" s="5">
        <v>57.7</v>
      </c>
      <c r="B20" s="4">
        <v>6</v>
      </c>
      <c r="C20" s="4">
        <v>3</v>
      </c>
      <c r="D20" s="4">
        <v>0</v>
      </c>
      <c r="E20" s="4">
        <v>10</v>
      </c>
      <c r="F20" s="3"/>
      <c r="G20" s="12"/>
      <c r="H20" s="30">
        <v>57.7</v>
      </c>
      <c r="I20" s="4">
        <v>18</v>
      </c>
      <c r="J20" s="21">
        <v>10</v>
      </c>
    </row>
    <row x14ac:dyDescent="0.25" r="21" customHeight="1" ht="16.5">
      <c r="A21" s="5">
        <v>57.7</v>
      </c>
      <c r="B21" s="4">
        <v>7</v>
      </c>
      <c r="C21" s="4">
        <v>1</v>
      </c>
      <c r="D21" s="4">
        <v>0</v>
      </c>
      <c r="E21" s="4">
        <v>10</v>
      </c>
      <c r="F21" s="4">
        <f>AVERAGE(E21:E23)</f>
      </c>
      <c r="G21" s="12"/>
      <c r="H21" s="30">
        <v>57.7</v>
      </c>
      <c r="I21" s="4">
        <v>19</v>
      </c>
      <c r="J21" s="21">
        <v>10</v>
      </c>
    </row>
    <row x14ac:dyDescent="0.25" r="22" customHeight="1" ht="16.5">
      <c r="A22" s="5">
        <v>57.7</v>
      </c>
      <c r="B22" s="4">
        <v>7</v>
      </c>
      <c r="C22" s="4">
        <v>2</v>
      </c>
      <c r="D22" s="4">
        <v>0</v>
      </c>
      <c r="E22" s="4">
        <v>10</v>
      </c>
      <c r="F22" s="3"/>
      <c r="G22" s="12"/>
      <c r="H22" s="30">
        <v>57.7</v>
      </c>
      <c r="I22" s="4">
        <v>20</v>
      </c>
      <c r="J22" s="21">
        <v>10</v>
      </c>
    </row>
    <row x14ac:dyDescent="0.25" r="23" customHeight="1" ht="16.5">
      <c r="A23" s="5">
        <v>57.7</v>
      </c>
      <c r="B23" s="4">
        <v>7</v>
      </c>
      <c r="C23" s="4">
        <v>3</v>
      </c>
      <c r="D23" s="4">
        <v>0</v>
      </c>
      <c r="E23" s="4">
        <v>10</v>
      </c>
      <c r="F23" s="3"/>
      <c r="G23" s="12"/>
      <c r="H23" s="30">
        <v>57.7</v>
      </c>
      <c r="I23" s="4">
        <v>21</v>
      </c>
      <c r="J23" s="21">
        <v>10</v>
      </c>
    </row>
    <row x14ac:dyDescent="0.25" r="24" customHeight="1" ht="16.5">
      <c r="A24" s="5">
        <v>57.7</v>
      </c>
      <c r="B24" s="4">
        <v>8</v>
      </c>
      <c r="C24" s="4">
        <v>1</v>
      </c>
      <c r="D24" s="4">
        <v>0</v>
      </c>
      <c r="E24" s="4">
        <v>10</v>
      </c>
      <c r="F24" s="4">
        <f>AVERAGE(E24:E26)</f>
      </c>
      <c r="G24" s="12"/>
      <c r="H24" s="30">
        <v>57.7</v>
      </c>
      <c r="I24" s="4">
        <v>22</v>
      </c>
      <c r="J24" s="21">
        <v>10</v>
      </c>
    </row>
    <row x14ac:dyDescent="0.25" r="25" customHeight="1" ht="16.5">
      <c r="A25" s="5">
        <v>57.7</v>
      </c>
      <c r="B25" s="4">
        <v>8</v>
      </c>
      <c r="C25" s="4">
        <v>2</v>
      </c>
      <c r="D25" s="4">
        <v>0</v>
      </c>
      <c r="E25" s="4">
        <v>10</v>
      </c>
      <c r="F25" s="3"/>
      <c r="G25" s="12"/>
      <c r="H25" s="30">
        <v>57.7</v>
      </c>
      <c r="I25" s="4">
        <v>23</v>
      </c>
      <c r="J25" s="21">
        <v>10</v>
      </c>
    </row>
    <row x14ac:dyDescent="0.25" r="26" customHeight="1" ht="16.5">
      <c r="A26" s="5">
        <v>57.7</v>
      </c>
      <c r="B26" s="4">
        <v>8</v>
      </c>
      <c r="C26" s="4">
        <v>3</v>
      </c>
      <c r="D26" s="4">
        <v>0</v>
      </c>
      <c r="E26" s="4">
        <v>10</v>
      </c>
      <c r="F26" s="3"/>
      <c r="G26" s="12"/>
      <c r="H26" s="30">
        <v>57.7</v>
      </c>
      <c r="I26" s="4">
        <v>24</v>
      </c>
      <c r="J26" s="21">
        <v>10</v>
      </c>
    </row>
    <row x14ac:dyDescent="0.25" r="27" customHeight="1" ht="16.5">
      <c r="A27" s="5">
        <v>57.7</v>
      </c>
      <c r="B27" s="4">
        <v>9</v>
      </c>
      <c r="C27" s="4">
        <v>1</v>
      </c>
      <c r="D27" s="4">
        <v>0</v>
      </c>
      <c r="E27" s="4">
        <v>10</v>
      </c>
      <c r="F27" s="4">
        <f>AVERAGE(E27:E29)</f>
      </c>
      <c r="G27" s="12"/>
      <c r="H27" s="30">
        <v>57.7</v>
      </c>
      <c r="I27" s="4">
        <v>25</v>
      </c>
      <c r="J27" s="21">
        <v>10</v>
      </c>
    </row>
    <row x14ac:dyDescent="0.25" r="28" customHeight="1" ht="16.5">
      <c r="A28" s="5">
        <v>57.7</v>
      </c>
      <c r="B28" s="4">
        <v>9</v>
      </c>
      <c r="C28" s="4">
        <v>2</v>
      </c>
      <c r="D28" s="4">
        <v>0</v>
      </c>
      <c r="E28" s="4">
        <v>10</v>
      </c>
      <c r="F28" s="3"/>
      <c r="G28" s="12"/>
      <c r="H28" s="30">
        <v>57.7</v>
      </c>
      <c r="I28" s="4">
        <v>26</v>
      </c>
      <c r="J28" s="21">
        <v>10</v>
      </c>
    </row>
    <row x14ac:dyDescent="0.25" r="29" customHeight="1" ht="16.5">
      <c r="A29" s="5">
        <v>57.7</v>
      </c>
      <c r="B29" s="4">
        <v>9</v>
      </c>
      <c r="C29" s="4">
        <v>3</v>
      </c>
      <c r="D29" s="4">
        <v>0</v>
      </c>
      <c r="E29" s="4">
        <v>10</v>
      </c>
      <c r="F29" s="3"/>
      <c r="G29" s="12"/>
      <c r="H29" s="30">
        <v>57.7</v>
      </c>
      <c r="I29" s="4">
        <v>27</v>
      </c>
      <c r="J29" s="21">
        <v>10</v>
      </c>
    </row>
    <row x14ac:dyDescent="0.25" r="30" customHeight="1" ht="16.5">
      <c r="A30" s="5">
        <v>57.7</v>
      </c>
      <c r="B30" s="4">
        <v>10</v>
      </c>
      <c r="C30" s="4">
        <v>1</v>
      </c>
      <c r="D30" s="4">
        <v>0</v>
      </c>
      <c r="E30" s="4">
        <v>10</v>
      </c>
      <c r="F30" s="4">
        <f>AVERAGE(E30:E32)</f>
      </c>
      <c r="G30" s="12"/>
      <c r="H30" s="30">
        <v>57.7</v>
      </c>
      <c r="I30" s="4">
        <v>28</v>
      </c>
      <c r="J30" s="21">
        <v>10</v>
      </c>
    </row>
    <row x14ac:dyDescent="0.25" r="31" customHeight="1" ht="16.5">
      <c r="A31" s="5">
        <v>57.7</v>
      </c>
      <c r="B31" s="4">
        <v>10</v>
      </c>
      <c r="C31" s="4">
        <v>2</v>
      </c>
      <c r="D31" s="4">
        <v>0</v>
      </c>
      <c r="E31" s="4">
        <v>10</v>
      </c>
      <c r="F31" s="3"/>
      <c r="G31" s="12"/>
      <c r="H31" s="30">
        <v>51.8</v>
      </c>
      <c r="I31" s="4">
        <v>0</v>
      </c>
      <c r="J31" s="21">
        <v>0</v>
      </c>
    </row>
    <row x14ac:dyDescent="0.25" r="32" customHeight="1" ht="16.5">
      <c r="A32" s="5">
        <v>57.7</v>
      </c>
      <c r="B32" s="4">
        <v>10</v>
      </c>
      <c r="C32" s="4">
        <v>3</v>
      </c>
      <c r="D32" s="4">
        <v>0</v>
      </c>
      <c r="E32" s="4">
        <v>10</v>
      </c>
      <c r="F32" s="3"/>
      <c r="G32" s="12"/>
      <c r="H32" s="20">
        <v>51.8</v>
      </c>
      <c r="I32" s="4">
        <v>1</v>
      </c>
      <c r="J32" s="19">
        <v>0.3333333333333333</v>
      </c>
    </row>
    <row x14ac:dyDescent="0.25" r="33" customHeight="1" ht="16.5">
      <c r="A33" s="5">
        <v>57.7</v>
      </c>
      <c r="B33" s="4">
        <v>11</v>
      </c>
      <c r="C33" s="4">
        <v>1</v>
      </c>
      <c r="D33" s="4">
        <v>0</v>
      </c>
      <c r="E33" s="4">
        <v>10</v>
      </c>
      <c r="F33" s="4">
        <f>AVERAGE(E33:E35)</f>
      </c>
      <c r="G33" s="12"/>
      <c r="H33" s="20">
        <v>51.8</v>
      </c>
      <c r="I33" s="4">
        <v>2</v>
      </c>
      <c r="J33" s="21">
        <v>1</v>
      </c>
    </row>
    <row x14ac:dyDescent="0.25" r="34" customHeight="1" ht="16.5">
      <c r="A34" s="5">
        <v>57.7</v>
      </c>
      <c r="B34" s="4">
        <v>11</v>
      </c>
      <c r="C34" s="4">
        <v>2</v>
      </c>
      <c r="D34" s="4">
        <v>0</v>
      </c>
      <c r="E34" s="4">
        <v>10</v>
      </c>
      <c r="F34" s="3"/>
      <c r="G34" s="12"/>
      <c r="H34" s="20">
        <v>51.8</v>
      </c>
      <c r="I34" s="4">
        <v>3</v>
      </c>
      <c r="J34" s="19">
        <v>1.3333333333333333</v>
      </c>
    </row>
    <row x14ac:dyDescent="0.25" r="35" customHeight="1" ht="16.5">
      <c r="A35" s="5">
        <v>57.7</v>
      </c>
      <c r="B35" s="4">
        <v>11</v>
      </c>
      <c r="C35" s="4">
        <v>3</v>
      </c>
      <c r="D35" s="4">
        <v>0</v>
      </c>
      <c r="E35" s="4">
        <v>10</v>
      </c>
      <c r="F35" s="3"/>
      <c r="G35" s="12"/>
      <c r="H35" s="20">
        <v>51.8</v>
      </c>
      <c r="I35" s="4">
        <v>4</v>
      </c>
      <c r="J35" s="19">
        <v>1.3333333333333333</v>
      </c>
    </row>
    <row x14ac:dyDescent="0.25" r="36" customHeight="1" ht="16.5">
      <c r="A36" s="5">
        <v>57.7</v>
      </c>
      <c r="B36" s="4">
        <v>12</v>
      </c>
      <c r="C36" s="4">
        <v>1</v>
      </c>
      <c r="D36" s="4">
        <v>0</v>
      </c>
      <c r="E36" s="4">
        <v>10</v>
      </c>
      <c r="F36" s="4">
        <f>AVERAGE(E36:E38)</f>
      </c>
      <c r="G36" s="12"/>
      <c r="H36" s="20">
        <v>51.8</v>
      </c>
      <c r="I36" s="4">
        <v>5</v>
      </c>
      <c r="J36" s="19">
        <v>1.6666666666666667</v>
      </c>
    </row>
    <row x14ac:dyDescent="0.25" r="37" customHeight="1" ht="16.5">
      <c r="A37" s="5">
        <v>57.7</v>
      </c>
      <c r="B37" s="4">
        <v>12</v>
      </c>
      <c r="C37" s="4">
        <v>2</v>
      </c>
      <c r="D37" s="4">
        <v>0</v>
      </c>
      <c r="E37" s="4">
        <v>10</v>
      </c>
      <c r="F37" s="3"/>
      <c r="G37" s="12"/>
      <c r="H37" s="20">
        <v>51.8</v>
      </c>
      <c r="I37" s="4">
        <v>6</v>
      </c>
      <c r="J37" s="19">
        <v>1.6666666666666667</v>
      </c>
    </row>
    <row x14ac:dyDescent="0.25" r="38" customHeight="1" ht="16.5">
      <c r="A38" s="5">
        <v>57.7</v>
      </c>
      <c r="B38" s="4">
        <v>12</v>
      </c>
      <c r="C38" s="4">
        <v>3</v>
      </c>
      <c r="D38" s="4">
        <v>0</v>
      </c>
      <c r="E38" s="4">
        <v>10</v>
      </c>
      <c r="F38" s="3"/>
      <c r="G38" s="12"/>
      <c r="H38" s="20">
        <v>51.8</v>
      </c>
      <c r="I38" s="4">
        <v>7</v>
      </c>
      <c r="J38" s="19">
        <v>2.3333333333333335</v>
      </c>
    </row>
    <row x14ac:dyDescent="0.25" r="39" customHeight="1" ht="16.5">
      <c r="A39" s="5">
        <v>57.7</v>
      </c>
      <c r="B39" s="4">
        <v>13</v>
      </c>
      <c r="C39" s="4">
        <v>1</v>
      </c>
      <c r="D39" s="4">
        <v>0</v>
      </c>
      <c r="E39" s="4">
        <v>10</v>
      </c>
      <c r="F39" s="4">
        <f>AVERAGE(E39:E41)</f>
      </c>
      <c r="G39" s="12"/>
      <c r="H39" s="20">
        <v>51.8</v>
      </c>
      <c r="I39" s="4">
        <v>8</v>
      </c>
      <c r="J39" s="19">
        <v>2.3333333333333335</v>
      </c>
    </row>
    <row x14ac:dyDescent="0.25" r="40" customHeight="1" ht="16.5">
      <c r="A40" s="5">
        <v>57.7</v>
      </c>
      <c r="B40" s="4">
        <v>13</v>
      </c>
      <c r="C40" s="4">
        <v>2</v>
      </c>
      <c r="D40" s="4">
        <v>0</v>
      </c>
      <c r="E40" s="4">
        <v>10</v>
      </c>
      <c r="F40" s="3"/>
      <c r="G40" s="12"/>
      <c r="H40" s="20">
        <v>51.8</v>
      </c>
      <c r="I40" s="4">
        <v>9</v>
      </c>
      <c r="J40" s="19">
        <v>2.3333333333333335</v>
      </c>
    </row>
    <row x14ac:dyDescent="0.25" r="41" customHeight="1" ht="16.5">
      <c r="A41" s="5">
        <v>57.7</v>
      </c>
      <c r="B41" s="4">
        <v>13</v>
      </c>
      <c r="C41" s="4">
        <v>3</v>
      </c>
      <c r="D41" s="4">
        <v>0</v>
      </c>
      <c r="E41" s="4">
        <v>10</v>
      </c>
      <c r="F41" s="3"/>
      <c r="G41" s="12"/>
      <c r="H41" s="20">
        <v>51.8</v>
      </c>
      <c r="I41" s="4">
        <v>10</v>
      </c>
      <c r="J41" s="19">
        <v>2.6666666666666665</v>
      </c>
    </row>
    <row x14ac:dyDescent="0.25" r="42" customHeight="1" ht="16.5">
      <c r="A42" s="5">
        <v>57.7</v>
      </c>
      <c r="B42" s="4">
        <v>14</v>
      </c>
      <c r="C42" s="4">
        <v>1</v>
      </c>
      <c r="D42" s="4">
        <v>0</v>
      </c>
      <c r="E42" s="4">
        <v>10</v>
      </c>
      <c r="F42" s="4">
        <f>AVERAGE(E42:E44)</f>
      </c>
      <c r="G42" s="12"/>
      <c r="H42" s="20">
        <v>51.8</v>
      </c>
      <c r="I42" s="4">
        <v>11</v>
      </c>
      <c r="J42" s="19">
        <v>2.6666666666666665</v>
      </c>
    </row>
    <row x14ac:dyDescent="0.25" r="43" customHeight="1" ht="16.5">
      <c r="A43" s="5">
        <v>57.7</v>
      </c>
      <c r="B43" s="4">
        <v>14</v>
      </c>
      <c r="C43" s="4">
        <v>2</v>
      </c>
      <c r="D43" s="4">
        <v>0</v>
      </c>
      <c r="E43" s="4">
        <v>10</v>
      </c>
      <c r="F43" s="3"/>
      <c r="G43" s="12"/>
      <c r="H43" s="20">
        <v>51.8</v>
      </c>
      <c r="I43" s="4">
        <v>12</v>
      </c>
      <c r="J43" s="19">
        <v>2.6666666666666665</v>
      </c>
    </row>
    <row x14ac:dyDescent="0.25" r="44" customHeight="1" ht="16.5">
      <c r="A44" s="5">
        <v>57.7</v>
      </c>
      <c r="B44" s="4">
        <v>14</v>
      </c>
      <c r="C44" s="4">
        <v>3</v>
      </c>
      <c r="D44" s="4">
        <v>0</v>
      </c>
      <c r="E44" s="4">
        <v>10</v>
      </c>
      <c r="F44" s="3"/>
      <c r="G44" s="12"/>
      <c r="H44" s="20">
        <v>51.8</v>
      </c>
      <c r="I44" s="4">
        <v>13</v>
      </c>
      <c r="J44" s="21">
        <v>3</v>
      </c>
    </row>
    <row x14ac:dyDescent="0.25" r="45" customHeight="1" ht="16.5">
      <c r="A45" s="5">
        <v>57.7</v>
      </c>
      <c r="B45" s="4">
        <v>15</v>
      </c>
      <c r="C45" s="4">
        <v>1</v>
      </c>
      <c r="D45" s="4">
        <v>0</v>
      </c>
      <c r="E45" s="4">
        <v>10</v>
      </c>
      <c r="F45" s="4">
        <f>AVERAGE(E45:E47)</f>
      </c>
      <c r="G45" s="12"/>
      <c r="H45" s="20">
        <v>51.8</v>
      </c>
      <c r="I45" s="4">
        <v>14</v>
      </c>
      <c r="J45" s="19">
        <v>3.3333333333333335</v>
      </c>
    </row>
    <row x14ac:dyDescent="0.25" r="46" customHeight="1" ht="16.5">
      <c r="A46" s="5">
        <v>57.7</v>
      </c>
      <c r="B46" s="4">
        <v>15</v>
      </c>
      <c r="C46" s="4">
        <v>2</v>
      </c>
      <c r="D46" s="4">
        <v>0</v>
      </c>
      <c r="E46" s="4">
        <v>10</v>
      </c>
      <c r="F46" s="3"/>
      <c r="G46" s="12"/>
      <c r="H46" s="20">
        <v>51.8</v>
      </c>
      <c r="I46" s="4">
        <v>15</v>
      </c>
      <c r="J46" s="19">
        <v>3.3333333333333335</v>
      </c>
    </row>
    <row x14ac:dyDescent="0.25" r="47" customHeight="1" ht="16.5">
      <c r="A47" s="5">
        <v>57.7</v>
      </c>
      <c r="B47" s="4">
        <v>15</v>
      </c>
      <c r="C47" s="4">
        <v>3</v>
      </c>
      <c r="D47" s="4">
        <v>0</v>
      </c>
      <c r="E47" s="4">
        <v>10</v>
      </c>
      <c r="F47" s="3"/>
      <c r="G47" s="12"/>
      <c r="H47" s="20">
        <v>51.8</v>
      </c>
      <c r="I47" s="4">
        <v>16</v>
      </c>
      <c r="J47" s="21">
        <v>5</v>
      </c>
    </row>
    <row x14ac:dyDescent="0.25" r="48" customHeight="1" ht="16.5">
      <c r="A48" s="5">
        <v>57.7</v>
      </c>
      <c r="B48" s="4">
        <v>16</v>
      </c>
      <c r="C48" s="4">
        <v>1</v>
      </c>
      <c r="D48" s="4">
        <v>0</v>
      </c>
      <c r="E48" s="4">
        <v>10</v>
      </c>
      <c r="F48" s="4">
        <f>AVERAGE(E48:E50)</f>
      </c>
      <c r="G48" s="12"/>
      <c r="H48" s="20">
        <v>51.8</v>
      </c>
      <c r="I48" s="4">
        <v>17</v>
      </c>
      <c r="J48" s="21">
        <v>6</v>
      </c>
    </row>
    <row x14ac:dyDescent="0.25" r="49" customHeight="1" ht="16.5">
      <c r="A49" s="5">
        <v>57.7</v>
      </c>
      <c r="B49" s="4">
        <v>16</v>
      </c>
      <c r="C49" s="4">
        <v>2</v>
      </c>
      <c r="D49" s="4">
        <v>0</v>
      </c>
      <c r="E49" s="4">
        <v>10</v>
      </c>
      <c r="F49" s="3"/>
      <c r="G49" s="12"/>
      <c r="H49" s="20">
        <v>51.8</v>
      </c>
      <c r="I49" s="4">
        <v>18</v>
      </c>
      <c r="J49" s="19">
        <v>6.333333333333333</v>
      </c>
    </row>
    <row x14ac:dyDescent="0.25" r="50" customHeight="1" ht="16.5">
      <c r="A50" s="5">
        <v>57.7</v>
      </c>
      <c r="B50" s="4">
        <v>16</v>
      </c>
      <c r="C50" s="4">
        <v>3</v>
      </c>
      <c r="D50" s="4">
        <v>0</v>
      </c>
      <c r="E50" s="4">
        <v>10</v>
      </c>
      <c r="F50" s="3"/>
      <c r="G50" s="12"/>
      <c r="H50" s="20">
        <v>51.8</v>
      </c>
      <c r="I50" s="4">
        <v>19</v>
      </c>
      <c r="J50" s="19">
        <v>6.333333333333333</v>
      </c>
    </row>
    <row x14ac:dyDescent="0.25" r="51" customHeight="1" ht="16.5">
      <c r="A51" s="5">
        <v>57.7</v>
      </c>
      <c r="B51" s="4">
        <v>17</v>
      </c>
      <c r="C51" s="4">
        <v>1</v>
      </c>
      <c r="D51" s="4">
        <v>0</v>
      </c>
      <c r="E51" s="4">
        <v>10</v>
      </c>
      <c r="F51" s="4">
        <f>AVERAGE(E51:E53)</f>
      </c>
      <c r="G51" s="12"/>
      <c r="H51" s="20">
        <v>51.8</v>
      </c>
      <c r="I51" s="4">
        <v>20</v>
      </c>
      <c r="J51" s="19">
        <v>6.333333333333333</v>
      </c>
    </row>
    <row x14ac:dyDescent="0.25" r="52" customHeight="1" ht="16.5">
      <c r="A52" s="5">
        <v>57.7</v>
      </c>
      <c r="B52" s="4">
        <v>17</v>
      </c>
      <c r="C52" s="4">
        <v>2</v>
      </c>
      <c r="D52" s="4">
        <v>0</v>
      </c>
      <c r="E52" s="4">
        <v>10</v>
      </c>
      <c r="F52" s="3"/>
      <c r="G52" s="12"/>
      <c r="H52" s="20">
        <v>51.8</v>
      </c>
      <c r="I52" s="4">
        <v>21</v>
      </c>
      <c r="J52" s="19">
        <v>7.333333333333333</v>
      </c>
    </row>
    <row x14ac:dyDescent="0.25" r="53" customHeight="1" ht="16.5">
      <c r="A53" s="5">
        <v>57.7</v>
      </c>
      <c r="B53" s="4">
        <v>17</v>
      </c>
      <c r="C53" s="4">
        <v>3</v>
      </c>
      <c r="D53" s="4">
        <v>0</v>
      </c>
      <c r="E53" s="4">
        <v>10</v>
      </c>
      <c r="F53" s="3"/>
      <c r="G53" s="12"/>
      <c r="H53" s="20">
        <v>51.8</v>
      </c>
      <c r="I53" s="4">
        <v>22</v>
      </c>
      <c r="J53" s="19">
        <v>7.333333333333333</v>
      </c>
    </row>
    <row x14ac:dyDescent="0.25" r="54" customHeight="1" ht="16.5">
      <c r="A54" s="5">
        <v>57.7</v>
      </c>
      <c r="B54" s="4">
        <v>18</v>
      </c>
      <c r="C54" s="4">
        <v>1</v>
      </c>
      <c r="D54" s="4">
        <v>0</v>
      </c>
      <c r="E54" s="4">
        <v>10</v>
      </c>
      <c r="F54" s="4">
        <f>AVERAGE(E54:E56)</f>
      </c>
      <c r="G54" s="12"/>
      <c r="H54" s="20">
        <v>51.8</v>
      </c>
      <c r="I54" s="4">
        <v>23</v>
      </c>
      <c r="J54" s="19">
        <v>7.333333333333333</v>
      </c>
    </row>
    <row x14ac:dyDescent="0.25" r="55" customHeight="1" ht="16.5">
      <c r="A55" s="5">
        <v>57.7</v>
      </c>
      <c r="B55" s="4">
        <v>18</v>
      </c>
      <c r="C55" s="4">
        <v>2</v>
      </c>
      <c r="D55" s="4">
        <v>0</v>
      </c>
      <c r="E55" s="4">
        <v>10</v>
      </c>
      <c r="F55" s="3"/>
      <c r="G55" s="12"/>
      <c r="H55" s="20">
        <v>51.8</v>
      </c>
      <c r="I55" s="4">
        <v>24</v>
      </c>
      <c r="J55" s="19">
        <v>7.333333333333333</v>
      </c>
    </row>
    <row x14ac:dyDescent="0.25" r="56" customHeight="1" ht="16.5">
      <c r="A56" s="5">
        <v>57.7</v>
      </c>
      <c r="B56" s="4">
        <v>18</v>
      </c>
      <c r="C56" s="4">
        <v>3</v>
      </c>
      <c r="D56" s="4">
        <v>0</v>
      </c>
      <c r="E56" s="4">
        <v>10</v>
      </c>
      <c r="F56" s="3"/>
      <c r="G56" s="12"/>
      <c r="H56" s="20">
        <v>51.8</v>
      </c>
      <c r="I56" s="4">
        <v>25</v>
      </c>
      <c r="J56" s="19">
        <v>7.333333333333333</v>
      </c>
    </row>
    <row x14ac:dyDescent="0.25" r="57" customHeight="1" ht="16.5">
      <c r="A57" s="5">
        <v>57.7</v>
      </c>
      <c r="B57" s="4">
        <v>19</v>
      </c>
      <c r="C57" s="4">
        <v>1</v>
      </c>
      <c r="D57" s="4">
        <v>0</v>
      </c>
      <c r="E57" s="4">
        <v>10</v>
      </c>
      <c r="F57" s="4">
        <f>AVERAGE(E57:E59)</f>
      </c>
      <c r="G57" s="12"/>
      <c r="H57" s="20">
        <v>51.8</v>
      </c>
      <c r="I57" s="4">
        <v>26</v>
      </c>
      <c r="J57" s="19">
        <v>7.333333333333333</v>
      </c>
    </row>
    <row x14ac:dyDescent="0.25" r="58" customHeight="1" ht="16.5">
      <c r="A58" s="5">
        <v>57.7</v>
      </c>
      <c r="B58" s="4">
        <v>19</v>
      </c>
      <c r="C58" s="4">
        <v>2</v>
      </c>
      <c r="D58" s="4">
        <v>0</v>
      </c>
      <c r="E58" s="4">
        <v>10</v>
      </c>
      <c r="F58" s="3"/>
      <c r="G58" s="12"/>
      <c r="H58" s="20">
        <v>51.8</v>
      </c>
      <c r="I58" s="4">
        <v>27</v>
      </c>
      <c r="J58" s="19">
        <v>7.333333333333333</v>
      </c>
    </row>
    <row x14ac:dyDescent="0.25" r="59" customHeight="1" ht="16.5">
      <c r="A59" s="5">
        <v>57.7</v>
      </c>
      <c r="B59" s="4">
        <v>19</v>
      </c>
      <c r="C59" s="4">
        <v>3</v>
      </c>
      <c r="D59" s="4">
        <v>0</v>
      </c>
      <c r="E59" s="4">
        <v>10</v>
      </c>
      <c r="F59" s="3"/>
      <c r="G59" s="12"/>
      <c r="H59" s="20">
        <v>51.8</v>
      </c>
      <c r="I59" s="4">
        <v>28</v>
      </c>
      <c r="J59" s="19">
        <v>7.333333333333333</v>
      </c>
    </row>
    <row x14ac:dyDescent="0.25" r="60" customHeight="1" ht="16.5">
      <c r="A60" s="5">
        <v>57.7</v>
      </c>
      <c r="B60" s="4">
        <v>20</v>
      </c>
      <c r="C60" s="4">
        <v>1</v>
      </c>
      <c r="D60" s="4">
        <v>0</v>
      </c>
      <c r="E60" s="4">
        <v>10</v>
      </c>
      <c r="F60" s="4">
        <f>AVERAGE(E60:E62)</f>
      </c>
      <c r="G60" s="12"/>
      <c r="H60" s="20">
        <v>45.8</v>
      </c>
      <c r="I60" s="4">
        <v>0</v>
      </c>
      <c r="J60" s="21">
        <v>0</v>
      </c>
    </row>
    <row x14ac:dyDescent="0.25" r="61" customHeight="1" ht="16.5">
      <c r="A61" s="5">
        <v>57.7</v>
      </c>
      <c r="B61" s="4">
        <v>20</v>
      </c>
      <c r="C61" s="4">
        <v>2</v>
      </c>
      <c r="D61" s="4">
        <v>0</v>
      </c>
      <c r="E61" s="4">
        <v>10</v>
      </c>
      <c r="F61" s="3"/>
      <c r="G61" s="12"/>
      <c r="H61" s="20">
        <v>45.8</v>
      </c>
      <c r="I61" s="4">
        <v>1</v>
      </c>
      <c r="J61" s="21">
        <v>0</v>
      </c>
    </row>
    <row x14ac:dyDescent="0.25" r="62" customHeight="1" ht="16.5">
      <c r="A62" s="5">
        <v>57.7</v>
      </c>
      <c r="B62" s="4">
        <v>20</v>
      </c>
      <c r="C62" s="4">
        <v>3</v>
      </c>
      <c r="D62" s="4">
        <v>0</v>
      </c>
      <c r="E62" s="4">
        <v>10</v>
      </c>
      <c r="F62" s="3"/>
      <c r="G62" s="12"/>
      <c r="H62" s="20">
        <v>45.8</v>
      </c>
      <c r="I62" s="4">
        <v>2</v>
      </c>
      <c r="J62" s="21">
        <v>0</v>
      </c>
    </row>
    <row x14ac:dyDescent="0.25" r="63" customHeight="1" ht="16.5">
      <c r="A63" s="5">
        <v>57.7</v>
      </c>
      <c r="B63" s="4">
        <v>21</v>
      </c>
      <c r="C63" s="4">
        <v>1</v>
      </c>
      <c r="D63" s="4">
        <v>0</v>
      </c>
      <c r="E63" s="4">
        <v>10</v>
      </c>
      <c r="F63" s="4">
        <f>AVERAGE(E63:E65)</f>
      </c>
      <c r="G63" s="12"/>
      <c r="H63" s="20">
        <v>45.8</v>
      </c>
      <c r="I63" s="4">
        <v>3</v>
      </c>
      <c r="J63" s="21">
        <v>0</v>
      </c>
    </row>
    <row x14ac:dyDescent="0.25" r="64" customHeight="1" ht="16.5">
      <c r="A64" s="5">
        <v>57.7</v>
      </c>
      <c r="B64" s="4">
        <v>21</v>
      </c>
      <c r="C64" s="4">
        <v>2</v>
      </c>
      <c r="D64" s="4">
        <v>0</v>
      </c>
      <c r="E64" s="4">
        <v>10</v>
      </c>
      <c r="F64" s="3"/>
      <c r="G64" s="12"/>
      <c r="H64" s="20">
        <v>45.8</v>
      </c>
      <c r="I64" s="4">
        <v>4</v>
      </c>
      <c r="J64" s="19">
        <v>0.3333333333333333</v>
      </c>
    </row>
    <row x14ac:dyDescent="0.25" r="65" customHeight="1" ht="16.5">
      <c r="A65" s="5">
        <v>57.7</v>
      </c>
      <c r="B65" s="4">
        <v>21</v>
      </c>
      <c r="C65" s="4">
        <v>3</v>
      </c>
      <c r="D65" s="4">
        <v>0</v>
      </c>
      <c r="E65" s="4">
        <v>10</v>
      </c>
      <c r="F65" s="3"/>
      <c r="G65" s="12"/>
      <c r="H65" s="20">
        <v>45.8</v>
      </c>
      <c r="I65" s="4">
        <v>5</v>
      </c>
      <c r="J65" s="19">
        <v>0.3333333333333333</v>
      </c>
    </row>
    <row x14ac:dyDescent="0.25" r="66" customHeight="1" ht="16.5">
      <c r="A66" s="5">
        <v>57.7</v>
      </c>
      <c r="B66" s="4">
        <v>22</v>
      </c>
      <c r="C66" s="4">
        <v>1</v>
      </c>
      <c r="D66" s="4">
        <v>0</v>
      </c>
      <c r="E66" s="4">
        <v>10</v>
      </c>
      <c r="F66" s="4">
        <f>AVERAGE(E66:E68)</f>
      </c>
      <c r="G66" s="12"/>
      <c r="H66" s="20">
        <v>45.8</v>
      </c>
      <c r="I66" s="4">
        <v>6</v>
      </c>
      <c r="J66" s="19">
        <v>0.3333333333333333</v>
      </c>
    </row>
    <row x14ac:dyDescent="0.25" r="67" customHeight="1" ht="16.5">
      <c r="A67" s="5">
        <v>57.7</v>
      </c>
      <c r="B67" s="4">
        <v>22</v>
      </c>
      <c r="C67" s="4">
        <v>2</v>
      </c>
      <c r="D67" s="4">
        <v>0</v>
      </c>
      <c r="E67" s="4">
        <v>10</v>
      </c>
      <c r="F67" s="3"/>
      <c r="G67" s="12"/>
      <c r="H67" s="20">
        <v>45.8</v>
      </c>
      <c r="I67" s="4">
        <v>7</v>
      </c>
      <c r="J67" s="19">
        <v>0.3333333333333333</v>
      </c>
    </row>
    <row x14ac:dyDescent="0.25" r="68" customHeight="1" ht="16.5">
      <c r="A68" s="5">
        <v>57.7</v>
      </c>
      <c r="B68" s="4">
        <v>22</v>
      </c>
      <c r="C68" s="4">
        <v>3</v>
      </c>
      <c r="D68" s="4">
        <v>0</v>
      </c>
      <c r="E68" s="4">
        <v>10</v>
      </c>
      <c r="F68" s="3"/>
      <c r="G68" s="12"/>
      <c r="H68" s="20">
        <v>45.8</v>
      </c>
      <c r="I68" s="4">
        <v>8</v>
      </c>
      <c r="J68" s="19">
        <v>0.3333333333333333</v>
      </c>
    </row>
    <row x14ac:dyDescent="0.25" r="69" customHeight="1" ht="16.5">
      <c r="A69" s="5">
        <v>57.7</v>
      </c>
      <c r="B69" s="4">
        <v>23</v>
      </c>
      <c r="C69" s="4">
        <v>1</v>
      </c>
      <c r="D69" s="4">
        <v>0</v>
      </c>
      <c r="E69" s="4">
        <v>10</v>
      </c>
      <c r="F69" s="4">
        <f>AVERAGE(E69:E71)</f>
      </c>
      <c r="G69" s="12"/>
      <c r="H69" s="20">
        <v>45.8</v>
      </c>
      <c r="I69" s="4">
        <v>9</v>
      </c>
      <c r="J69" s="19">
        <v>0.3333333333333333</v>
      </c>
    </row>
    <row x14ac:dyDescent="0.25" r="70" customHeight="1" ht="16.5">
      <c r="A70" s="5">
        <v>57.7</v>
      </c>
      <c r="B70" s="4">
        <v>23</v>
      </c>
      <c r="C70" s="4">
        <v>2</v>
      </c>
      <c r="D70" s="4">
        <v>0</v>
      </c>
      <c r="E70" s="4">
        <v>10</v>
      </c>
      <c r="F70" s="3"/>
      <c r="G70" s="12"/>
      <c r="H70" s="20">
        <v>45.8</v>
      </c>
      <c r="I70" s="4">
        <v>10</v>
      </c>
      <c r="J70" s="19">
        <v>0.3333333333333333</v>
      </c>
    </row>
    <row x14ac:dyDescent="0.25" r="71" customHeight="1" ht="16.5">
      <c r="A71" s="5">
        <v>57.7</v>
      </c>
      <c r="B71" s="4">
        <v>23</v>
      </c>
      <c r="C71" s="4">
        <v>3</v>
      </c>
      <c r="D71" s="4">
        <v>0</v>
      </c>
      <c r="E71" s="4">
        <v>10</v>
      </c>
      <c r="F71" s="3"/>
      <c r="G71" s="12"/>
      <c r="H71" s="20">
        <v>45.8</v>
      </c>
      <c r="I71" s="4">
        <v>11</v>
      </c>
      <c r="J71" s="19">
        <v>0.3333333333333333</v>
      </c>
    </row>
    <row x14ac:dyDescent="0.25" r="72" customHeight="1" ht="16.5">
      <c r="A72" s="5">
        <v>57.7</v>
      </c>
      <c r="B72" s="4">
        <v>24</v>
      </c>
      <c r="C72" s="4">
        <v>1</v>
      </c>
      <c r="D72" s="4">
        <v>0</v>
      </c>
      <c r="E72" s="4">
        <v>10</v>
      </c>
      <c r="F72" s="4">
        <f>AVERAGE(E72:E74)</f>
      </c>
      <c r="G72" s="12"/>
      <c r="H72" s="20">
        <v>45.8</v>
      </c>
      <c r="I72" s="4">
        <v>12</v>
      </c>
      <c r="J72" s="19">
        <v>0.3333333333333333</v>
      </c>
    </row>
    <row x14ac:dyDescent="0.25" r="73" customHeight="1" ht="16.5">
      <c r="A73" s="5">
        <v>57.7</v>
      </c>
      <c r="B73" s="4">
        <v>24</v>
      </c>
      <c r="C73" s="4">
        <v>2</v>
      </c>
      <c r="D73" s="4">
        <v>0</v>
      </c>
      <c r="E73" s="4">
        <v>10</v>
      </c>
      <c r="F73" s="3"/>
      <c r="G73" s="12"/>
      <c r="H73" s="20">
        <v>45.8</v>
      </c>
      <c r="I73" s="4">
        <v>13</v>
      </c>
      <c r="J73" s="19">
        <v>0.6666666666666666</v>
      </c>
    </row>
    <row x14ac:dyDescent="0.25" r="74" customHeight="1" ht="16.5">
      <c r="A74" s="5">
        <v>57.7</v>
      </c>
      <c r="B74" s="4">
        <v>24</v>
      </c>
      <c r="C74" s="4">
        <v>3</v>
      </c>
      <c r="D74" s="4">
        <v>0</v>
      </c>
      <c r="E74" s="4">
        <v>10</v>
      </c>
      <c r="F74" s="3"/>
      <c r="G74" s="12"/>
      <c r="H74" s="20">
        <v>45.8</v>
      </c>
      <c r="I74" s="4">
        <v>14</v>
      </c>
      <c r="J74" s="21">
        <v>1</v>
      </c>
    </row>
    <row x14ac:dyDescent="0.25" r="75" customHeight="1" ht="16.5">
      <c r="A75" s="5">
        <v>57.7</v>
      </c>
      <c r="B75" s="4">
        <v>25</v>
      </c>
      <c r="C75" s="4">
        <v>1</v>
      </c>
      <c r="D75" s="4">
        <v>0</v>
      </c>
      <c r="E75" s="4">
        <v>10</v>
      </c>
      <c r="F75" s="4">
        <f>AVERAGE(E75:E77)</f>
      </c>
      <c r="G75" s="12"/>
      <c r="H75" s="20">
        <v>45.8</v>
      </c>
      <c r="I75" s="4">
        <v>15</v>
      </c>
      <c r="J75" s="21">
        <v>1</v>
      </c>
    </row>
    <row x14ac:dyDescent="0.25" r="76" customHeight="1" ht="16.5">
      <c r="A76" s="5">
        <v>57.7</v>
      </c>
      <c r="B76" s="4">
        <v>25</v>
      </c>
      <c r="C76" s="4">
        <v>2</v>
      </c>
      <c r="D76" s="4">
        <v>0</v>
      </c>
      <c r="E76" s="4">
        <v>10</v>
      </c>
      <c r="F76" s="3"/>
      <c r="G76" s="12"/>
      <c r="H76" s="20">
        <v>45.8</v>
      </c>
      <c r="I76" s="4">
        <v>16</v>
      </c>
      <c r="J76" s="21">
        <v>1</v>
      </c>
    </row>
    <row x14ac:dyDescent="0.25" r="77" customHeight="1" ht="16.5">
      <c r="A77" s="5">
        <v>57.7</v>
      </c>
      <c r="B77" s="4">
        <v>25</v>
      </c>
      <c r="C77" s="4">
        <v>3</v>
      </c>
      <c r="D77" s="4">
        <v>0</v>
      </c>
      <c r="E77" s="4">
        <v>10</v>
      </c>
      <c r="F77" s="3"/>
      <c r="G77" s="12"/>
      <c r="H77" s="20">
        <v>45.8</v>
      </c>
      <c r="I77" s="4">
        <v>17</v>
      </c>
      <c r="J77" s="21">
        <v>1</v>
      </c>
    </row>
    <row x14ac:dyDescent="0.25" r="78" customHeight="1" ht="16.5">
      <c r="A78" s="5">
        <v>57.7</v>
      </c>
      <c r="B78" s="4">
        <v>26</v>
      </c>
      <c r="C78" s="4">
        <v>1</v>
      </c>
      <c r="D78" s="4">
        <v>0</v>
      </c>
      <c r="E78" s="4">
        <v>10</v>
      </c>
      <c r="F78" s="4">
        <f>AVERAGE(E78:E80)</f>
      </c>
      <c r="G78" s="12"/>
      <c r="H78" s="20">
        <v>45.8</v>
      </c>
      <c r="I78" s="4">
        <v>18</v>
      </c>
      <c r="J78" s="21">
        <v>1</v>
      </c>
    </row>
    <row x14ac:dyDescent="0.25" r="79" customHeight="1" ht="16.5">
      <c r="A79" s="5">
        <v>57.7</v>
      </c>
      <c r="B79" s="4">
        <v>26</v>
      </c>
      <c r="C79" s="4">
        <v>2</v>
      </c>
      <c r="D79" s="4">
        <v>0</v>
      </c>
      <c r="E79" s="4">
        <v>10</v>
      </c>
      <c r="F79" s="3"/>
      <c r="G79" s="12"/>
      <c r="H79" s="20">
        <v>45.8</v>
      </c>
      <c r="I79" s="4">
        <v>19</v>
      </c>
      <c r="J79" s="21">
        <v>1</v>
      </c>
    </row>
    <row x14ac:dyDescent="0.25" r="80" customHeight="1" ht="16.5">
      <c r="A80" s="5">
        <v>57.7</v>
      </c>
      <c r="B80" s="4">
        <v>26</v>
      </c>
      <c r="C80" s="4">
        <v>3</v>
      </c>
      <c r="D80" s="4">
        <v>0</v>
      </c>
      <c r="E80" s="4">
        <v>10</v>
      </c>
      <c r="F80" s="3"/>
      <c r="G80" s="12"/>
      <c r="H80" s="20">
        <v>45.8</v>
      </c>
      <c r="I80" s="4">
        <v>20</v>
      </c>
      <c r="J80" s="21">
        <v>1</v>
      </c>
    </row>
    <row x14ac:dyDescent="0.25" r="81" customHeight="1" ht="16.5">
      <c r="A81" s="5">
        <v>57.7</v>
      </c>
      <c r="B81" s="4">
        <v>27</v>
      </c>
      <c r="C81" s="4">
        <v>1</v>
      </c>
      <c r="D81" s="4">
        <v>0</v>
      </c>
      <c r="E81" s="4">
        <v>10</v>
      </c>
      <c r="F81" s="4">
        <f>AVERAGE(E81:E83)</f>
      </c>
      <c r="G81" s="12"/>
      <c r="H81" s="20">
        <v>45.8</v>
      </c>
      <c r="I81" s="4">
        <v>21</v>
      </c>
      <c r="J81" s="21">
        <v>1</v>
      </c>
    </row>
    <row x14ac:dyDescent="0.25" r="82" customHeight="1" ht="16.5">
      <c r="A82" s="5">
        <v>57.7</v>
      </c>
      <c r="B82" s="4">
        <v>27</v>
      </c>
      <c r="C82" s="4">
        <v>2</v>
      </c>
      <c r="D82" s="4">
        <v>0</v>
      </c>
      <c r="E82" s="4">
        <v>10</v>
      </c>
      <c r="F82" s="3"/>
      <c r="G82" s="12"/>
      <c r="H82" s="20">
        <v>45.8</v>
      </c>
      <c r="I82" s="4">
        <v>22</v>
      </c>
      <c r="J82" s="21">
        <v>1</v>
      </c>
    </row>
    <row x14ac:dyDescent="0.25" r="83" customHeight="1" ht="16.5">
      <c r="A83" s="5">
        <v>57.7</v>
      </c>
      <c r="B83" s="4">
        <v>27</v>
      </c>
      <c r="C83" s="4">
        <v>3</v>
      </c>
      <c r="D83" s="4">
        <v>0</v>
      </c>
      <c r="E83" s="4">
        <v>10</v>
      </c>
      <c r="F83" s="3"/>
      <c r="G83" s="12"/>
      <c r="H83" s="20">
        <v>45.8</v>
      </c>
      <c r="I83" s="4">
        <v>23</v>
      </c>
      <c r="J83" s="21">
        <v>1</v>
      </c>
    </row>
    <row x14ac:dyDescent="0.25" r="84" customHeight="1" ht="16.5">
      <c r="A84" s="5">
        <v>57.7</v>
      </c>
      <c r="B84" s="4">
        <v>28</v>
      </c>
      <c r="C84" s="4">
        <v>1</v>
      </c>
      <c r="D84" s="4">
        <v>0</v>
      </c>
      <c r="E84" s="4">
        <v>10</v>
      </c>
      <c r="F84" s="4">
        <f>AVERAGE(E84:E86)</f>
      </c>
      <c r="G84" s="12"/>
      <c r="H84" s="20">
        <v>45.8</v>
      </c>
      <c r="I84" s="4">
        <v>24</v>
      </c>
      <c r="J84" s="21">
        <v>1</v>
      </c>
    </row>
    <row x14ac:dyDescent="0.25" r="85" customHeight="1" ht="16.5">
      <c r="A85" s="5">
        <v>57.7</v>
      </c>
      <c r="B85" s="4">
        <v>28</v>
      </c>
      <c r="C85" s="4">
        <v>2</v>
      </c>
      <c r="D85" s="4">
        <v>0</v>
      </c>
      <c r="E85" s="4">
        <v>10</v>
      </c>
      <c r="F85" s="3"/>
      <c r="G85" s="12"/>
      <c r="H85" s="20">
        <v>45.8</v>
      </c>
      <c r="I85" s="4">
        <v>25</v>
      </c>
      <c r="J85" s="21">
        <v>1</v>
      </c>
    </row>
    <row x14ac:dyDescent="0.25" r="86" customHeight="1" ht="16.5">
      <c r="A86" s="5">
        <v>57.7</v>
      </c>
      <c r="B86" s="4">
        <v>28</v>
      </c>
      <c r="C86" s="4">
        <v>3</v>
      </c>
      <c r="D86" s="4">
        <v>0</v>
      </c>
      <c r="E86" s="4">
        <v>10</v>
      </c>
      <c r="F86" s="3"/>
      <c r="G86" s="12"/>
      <c r="H86" s="20">
        <v>45.8</v>
      </c>
      <c r="I86" s="4">
        <v>26</v>
      </c>
      <c r="J86" s="21">
        <v>1</v>
      </c>
    </row>
    <row x14ac:dyDescent="0.25" r="87" customHeight="1" ht="16.5">
      <c r="A87" s="5">
        <v>51.8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12"/>
      <c r="H87" s="20">
        <v>45.8</v>
      </c>
      <c r="I87" s="4">
        <v>27</v>
      </c>
      <c r="J87" s="21">
        <v>1</v>
      </c>
    </row>
    <row x14ac:dyDescent="0.25" r="88" customHeight="1" ht="16.5">
      <c r="A88" s="6">
        <v>51.8</v>
      </c>
      <c r="B88" s="4">
        <v>1</v>
      </c>
      <c r="C88" s="4">
        <v>1</v>
      </c>
      <c r="D88" s="4">
        <v>1</v>
      </c>
      <c r="E88" s="4">
        <v>1</v>
      </c>
      <c r="F88" s="6">
        <f>AVERAGE(E88:E90)</f>
      </c>
      <c r="G88" s="12"/>
      <c r="H88" s="20">
        <v>45.8</v>
      </c>
      <c r="I88" s="4">
        <v>28</v>
      </c>
      <c r="J88" s="21">
        <v>1</v>
      </c>
    </row>
    <row x14ac:dyDescent="0.25" r="89" customHeight="1" ht="16.5">
      <c r="A89" s="6">
        <v>51.8</v>
      </c>
      <c r="B89" s="4">
        <v>1</v>
      </c>
      <c r="C89" s="4">
        <v>2</v>
      </c>
      <c r="D89" s="4">
        <v>0</v>
      </c>
      <c r="E89" s="4">
        <v>0</v>
      </c>
      <c r="F89" s="3"/>
      <c r="G89" s="12"/>
      <c r="H89" s="20">
        <v>36.4</v>
      </c>
      <c r="I89" s="4">
        <v>0</v>
      </c>
      <c r="J89" s="21">
        <v>0</v>
      </c>
    </row>
    <row x14ac:dyDescent="0.25" r="90" customHeight="1" ht="16.5">
      <c r="A90" s="6">
        <v>51.8</v>
      </c>
      <c r="B90" s="4">
        <v>1</v>
      </c>
      <c r="C90" s="4">
        <v>3</v>
      </c>
      <c r="D90" s="4">
        <v>0</v>
      </c>
      <c r="E90" s="4">
        <v>0</v>
      </c>
      <c r="F90" s="3"/>
      <c r="G90" s="12"/>
      <c r="H90" s="20">
        <v>36.4</v>
      </c>
      <c r="I90" s="4">
        <v>1</v>
      </c>
      <c r="J90" s="21">
        <v>0</v>
      </c>
    </row>
    <row x14ac:dyDescent="0.25" r="91" customHeight="1" ht="16.5">
      <c r="A91" s="6">
        <v>51.8</v>
      </c>
      <c r="B91" s="4">
        <v>2</v>
      </c>
      <c r="C91" s="4">
        <v>1</v>
      </c>
      <c r="D91" s="4">
        <v>0</v>
      </c>
      <c r="E91" s="4">
        <v>1</v>
      </c>
      <c r="F91" s="4">
        <f>AVERAGE(E91:E93)</f>
      </c>
      <c r="G91" s="12"/>
      <c r="H91" s="20">
        <v>36.4</v>
      </c>
      <c r="I91" s="4">
        <v>2</v>
      </c>
      <c r="J91" s="19">
        <v>0.3333333333333333</v>
      </c>
    </row>
    <row x14ac:dyDescent="0.25" r="92" customHeight="1" ht="16.5">
      <c r="A92" s="6">
        <v>51.8</v>
      </c>
      <c r="B92" s="4">
        <v>2</v>
      </c>
      <c r="C92" s="4">
        <v>2</v>
      </c>
      <c r="D92" s="4">
        <v>1</v>
      </c>
      <c r="E92" s="4">
        <v>1</v>
      </c>
      <c r="F92" s="3"/>
      <c r="G92" s="12"/>
      <c r="H92" s="20">
        <v>36.4</v>
      </c>
      <c r="I92" s="4">
        <v>3</v>
      </c>
      <c r="J92" s="19">
        <v>0.3333333333333333</v>
      </c>
    </row>
    <row x14ac:dyDescent="0.25" r="93" customHeight="1" ht="16.5">
      <c r="A93" s="6">
        <v>51.8</v>
      </c>
      <c r="B93" s="4">
        <v>2</v>
      </c>
      <c r="C93" s="4">
        <v>3</v>
      </c>
      <c r="D93" s="4">
        <v>1</v>
      </c>
      <c r="E93" s="4">
        <v>1</v>
      </c>
      <c r="F93" s="3"/>
      <c r="G93" s="12"/>
      <c r="H93" s="20">
        <v>36.4</v>
      </c>
      <c r="I93" s="4">
        <v>4</v>
      </c>
      <c r="J93" s="19">
        <v>0.3333333333333333</v>
      </c>
    </row>
    <row x14ac:dyDescent="0.25" r="94" customHeight="1" ht="16.5">
      <c r="A94" s="6">
        <v>51.8</v>
      </c>
      <c r="B94" s="4">
        <v>3</v>
      </c>
      <c r="C94" s="4">
        <v>1</v>
      </c>
      <c r="D94" s="4">
        <v>0</v>
      </c>
      <c r="E94" s="4">
        <v>1</v>
      </c>
      <c r="F94" s="6">
        <f>AVERAGE(E94:E96)</f>
      </c>
      <c r="G94" s="12"/>
      <c r="H94" s="20">
        <v>36.4</v>
      </c>
      <c r="I94" s="4">
        <v>5</v>
      </c>
      <c r="J94" s="19">
        <v>0.3333333333333333</v>
      </c>
    </row>
    <row x14ac:dyDescent="0.25" r="95" customHeight="1" ht="16.5">
      <c r="A95" s="6">
        <v>51.8</v>
      </c>
      <c r="B95" s="4">
        <v>3</v>
      </c>
      <c r="C95" s="4">
        <v>2</v>
      </c>
      <c r="D95" s="4">
        <v>1</v>
      </c>
      <c r="E95" s="4">
        <v>2</v>
      </c>
      <c r="F95" s="3"/>
      <c r="G95" s="12"/>
      <c r="H95" s="20">
        <v>36.4</v>
      </c>
      <c r="I95" s="4">
        <v>6</v>
      </c>
      <c r="J95" s="19">
        <v>0.3333333333333333</v>
      </c>
    </row>
    <row x14ac:dyDescent="0.25" r="96" customHeight="1" ht="16.5">
      <c r="A96" s="6">
        <v>51.8</v>
      </c>
      <c r="B96" s="4">
        <v>3</v>
      </c>
      <c r="C96" s="4">
        <v>3</v>
      </c>
      <c r="D96" s="4">
        <v>0</v>
      </c>
      <c r="E96" s="4">
        <v>1</v>
      </c>
      <c r="F96" s="3"/>
      <c r="G96" s="12"/>
      <c r="H96" s="20">
        <v>36.4</v>
      </c>
      <c r="I96" s="4">
        <v>7</v>
      </c>
      <c r="J96" s="19">
        <v>0.3333333333333333</v>
      </c>
    </row>
    <row x14ac:dyDescent="0.25" r="97" customHeight="1" ht="16.5">
      <c r="A97" s="6">
        <v>51.8</v>
      </c>
      <c r="B97" s="4">
        <v>4</v>
      </c>
      <c r="C97" s="4">
        <v>1</v>
      </c>
      <c r="D97" s="4">
        <v>0</v>
      </c>
      <c r="E97" s="4">
        <v>1</v>
      </c>
      <c r="F97" s="6">
        <f>AVERAGE(E97:E99)</f>
      </c>
      <c r="G97" s="12"/>
      <c r="H97" s="20">
        <v>36.4</v>
      </c>
      <c r="I97" s="4">
        <v>8</v>
      </c>
      <c r="J97" s="19">
        <v>0.3333333333333333</v>
      </c>
    </row>
    <row x14ac:dyDescent="0.25" r="98" customHeight="1" ht="16.5">
      <c r="A98" s="6">
        <v>51.8</v>
      </c>
      <c r="B98" s="4">
        <v>4</v>
      </c>
      <c r="C98" s="4">
        <v>2</v>
      </c>
      <c r="D98" s="4">
        <v>0</v>
      </c>
      <c r="E98" s="4">
        <v>2</v>
      </c>
      <c r="F98" s="3"/>
      <c r="G98" s="12"/>
      <c r="H98" s="20">
        <v>36.4</v>
      </c>
      <c r="I98" s="4">
        <v>9</v>
      </c>
      <c r="J98" s="19">
        <v>0.3333333333333333</v>
      </c>
    </row>
    <row x14ac:dyDescent="0.25" r="99" customHeight="1" ht="16.5">
      <c r="A99" s="6">
        <v>51.8</v>
      </c>
      <c r="B99" s="4">
        <v>4</v>
      </c>
      <c r="C99" s="4">
        <v>3</v>
      </c>
      <c r="D99" s="4">
        <v>0</v>
      </c>
      <c r="E99" s="4">
        <v>1</v>
      </c>
      <c r="F99" s="3"/>
      <c r="G99" s="12"/>
      <c r="H99" s="20">
        <v>36.4</v>
      </c>
      <c r="I99" s="4">
        <v>10</v>
      </c>
      <c r="J99" s="19">
        <v>0.3333333333333333</v>
      </c>
    </row>
    <row x14ac:dyDescent="0.25" r="100" customHeight="1" ht="16.5">
      <c r="A100" s="6">
        <v>51.8</v>
      </c>
      <c r="B100" s="4">
        <v>5</v>
      </c>
      <c r="C100" s="4">
        <v>1</v>
      </c>
      <c r="D100" s="4">
        <v>0</v>
      </c>
      <c r="E100" s="4">
        <v>1</v>
      </c>
      <c r="F100" s="6">
        <f>AVERAGE(E100:E102)</f>
      </c>
      <c r="G100" s="12"/>
      <c r="H100" s="20">
        <v>36.4</v>
      </c>
      <c r="I100" s="4">
        <v>11</v>
      </c>
      <c r="J100" s="19">
        <v>0.3333333333333333</v>
      </c>
    </row>
    <row x14ac:dyDescent="0.25" r="101" customHeight="1" ht="16.5">
      <c r="A101" s="6">
        <v>51.8</v>
      </c>
      <c r="B101" s="4">
        <v>5</v>
      </c>
      <c r="C101" s="4">
        <v>2</v>
      </c>
      <c r="D101" s="4">
        <v>0</v>
      </c>
      <c r="E101" s="4">
        <v>2</v>
      </c>
      <c r="F101" s="3"/>
      <c r="G101" s="12"/>
      <c r="H101" s="20">
        <v>36.4</v>
      </c>
      <c r="I101" s="4">
        <v>12</v>
      </c>
      <c r="J101" s="19">
        <v>0.3333333333333333</v>
      </c>
    </row>
    <row x14ac:dyDescent="0.25" r="102" customHeight="1" ht="16.5">
      <c r="A102" s="6">
        <v>51.8</v>
      </c>
      <c r="B102" s="4">
        <v>5</v>
      </c>
      <c r="C102" s="4">
        <v>3</v>
      </c>
      <c r="D102" s="4">
        <v>1</v>
      </c>
      <c r="E102" s="4">
        <v>2</v>
      </c>
      <c r="F102" s="3"/>
      <c r="G102" s="12"/>
      <c r="H102" s="20">
        <v>36.4</v>
      </c>
      <c r="I102" s="4">
        <v>13</v>
      </c>
      <c r="J102" s="19">
        <v>0.3333333333333333</v>
      </c>
    </row>
    <row x14ac:dyDescent="0.25" r="103" customHeight="1" ht="16.5">
      <c r="A103" s="6">
        <v>51.8</v>
      </c>
      <c r="B103" s="4">
        <v>6</v>
      </c>
      <c r="C103" s="4">
        <v>1</v>
      </c>
      <c r="D103" s="4">
        <v>0</v>
      </c>
      <c r="E103" s="4">
        <v>1</v>
      </c>
      <c r="F103" s="6">
        <f>AVERAGE(E103:E105)</f>
      </c>
      <c r="G103" s="12"/>
      <c r="H103" s="20">
        <v>36.4</v>
      </c>
      <c r="I103" s="4">
        <v>14</v>
      </c>
      <c r="J103" s="19">
        <v>0.3333333333333333</v>
      </c>
    </row>
    <row x14ac:dyDescent="0.25" r="104" customHeight="1" ht="16.5">
      <c r="A104" s="6">
        <v>51.8</v>
      </c>
      <c r="B104" s="4">
        <v>6</v>
      </c>
      <c r="C104" s="4">
        <v>2</v>
      </c>
      <c r="D104" s="4">
        <v>0</v>
      </c>
      <c r="E104" s="4">
        <v>2</v>
      </c>
      <c r="F104" s="3"/>
      <c r="G104" s="12"/>
      <c r="H104" s="20">
        <v>36.4</v>
      </c>
      <c r="I104" s="4">
        <v>15</v>
      </c>
      <c r="J104" s="19">
        <v>0.3333333333333333</v>
      </c>
    </row>
    <row x14ac:dyDescent="0.25" r="105" customHeight="1" ht="16.5">
      <c r="A105" s="6">
        <v>51.8</v>
      </c>
      <c r="B105" s="4">
        <v>6</v>
      </c>
      <c r="C105" s="4">
        <v>3</v>
      </c>
      <c r="D105" s="4">
        <v>0</v>
      </c>
      <c r="E105" s="4">
        <v>2</v>
      </c>
      <c r="F105" s="3"/>
      <c r="G105" s="12"/>
      <c r="H105" s="20">
        <v>36.4</v>
      </c>
      <c r="I105" s="4">
        <v>16</v>
      </c>
      <c r="J105" s="19">
        <v>0.3333333333333333</v>
      </c>
    </row>
    <row x14ac:dyDescent="0.25" r="106" customHeight="1" ht="16.5">
      <c r="A106" s="6">
        <v>51.8</v>
      </c>
      <c r="B106" s="4">
        <v>7</v>
      </c>
      <c r="C106" s="4">
        <v>1</v>
      </c>
      <c r="D106" s="4">
        <v>1</v>
      </c>
      <c r="E106" s="4">
        <v>2</v>
      </c>
      <c r="F106" s="6">
        <f>AVERAGE(E106:E108)</f>
      </c>
      <c r="G106" s="12"/>
      <c r="H106" s="20">
        <v>36.4</v>
      </c>
      <c r="I106" s="4">
        <v>17</v>
      </c>
      <c r="J106" s="19">
        <v>0.3333333333333333</v>
      </c>
    </row>
    <row x14ac:dyDescent="0.25" r="107" customHeight="1" ht="16.5">
      <c r="A107" s="6">
        <v>51.8</v>
      </c>
      <c r="B107" s="4">
        <v>7</v>
      </c>
      <c r="C107" s="4">
        <v>2</v>
      </c>
      <c r="D107" s="4">
        <v>1</v>
      </c>
      <c r="E107" s="4">
        <v>3</v>
      </c>
      <c r="F107" s="3"/>
      <c r="G107" s="12"/>
      <c r="H107" s="20">
        <v>36.4</v>
      </c>
      <c r="I107" s="4">
        <v>18</v>
      </c>
      <c r="J107" s="19">
        <v>0.3333333333333333</v>
      </c>
    </row>
    <row x14ac:dyDescent="0.25" r="108" customHeight="1" ht="16.5">
      <c r="A108" s="6">
        <v>51.8</v>
      </c>
      <c r="B108" s="4">
        <v>7</v>
      </c>
      <c r="C108" s="4">
        <v>3</v>
      </c>
      <c r="D108" s="4">
        <v>0</v>
      </c>
      <c r="E108" s="4">
        <v>2</v>
      </c>
      <c r="F108" s="3"/>
      <c r="G108" s="12"/>
      <c r="H108" s="20">
        <v>36.4</v>
      </c>
      <c r="I108" s="4">
        <v>19</v>
      </c>
      <c r="J108" s="19">
        <v>0.3333333333333333</v>
      </c>
    </row>
    <row x14ac:dyDescent="0.25" r="109" customHeight="1" ht="16.5">
      <c r="A109" s="6">
        <v>51.8</v>
      </c>
      <c r="B109" s="4">
        <v>8</v>
      </c>
      <c r="C109" s="4">
        <v>1</v>
      </c>
      <c r="D109" s="4">
        <v>0</v>
      </c>
      <c r="E109" s="4">
        <v>2</v>
      </c>
      <c r="F109" s="6">
        <f>AVERAGE(E109:E111)</f>
      </c>
      <c r="G109" s="12"/>
      <c r="H109" s="20">
        <v>36.4</v>
      </c>
      <c r="I109" s="4">
        <v>20</v>
      </c>
      <c r="J109" s="19">
        <v>0.3333333333333333</v>
      </c>
    </row>
    <row x14ac:dyDescent="0.25" r="110" customHeight="1" ht="16.5">
      <c r="A110" s="6">
        <v>51.8</v>
      </c>
      <c r="B110" s="4">
        <v>8</v>
      </c>
      <c r="C110" s="4">
        <v>2</v>
      </c>
      <c r="D110" s="4">
        <v>0</v>
      </c>
      <c r="E110" s="4">
        <v>3</v>
      </c>
      <c r="F110" s="3"/>
      <c r="G110" s="12"/>
      <c r="H110" s="20">
        <v>36.4</v>
      </c>
      <c r="I110" s="4">
        <v>21</v>
      </c>
      <c r="J110" s="19">
        <v>0.3333333333333333</v>
      </c>
    </row>
    <row x14ac:dyDescent="0.25" r="111" customHeight="1" ht="16.5">
      <c r="A111" s="6">
        <v>51.8</v>
      </c>
      <c r="B111" s="4">
        <v>8</v>
      </c>
      <c r="C111" s="4">
        <v>3</v>
      </c>
      <c r="D111" s="4">
        <v>0</v>
      </c>
      <c r="E111" s="4">
        <v>2</v>
      </c>
      <c r="F111" s="3"/>
      <c r="G111" s="12"/>
      <c r="H111" s="20">
        <v>36.4</v>
      </c>
      <c r="I111" s="4">
        <v>22</v>
      </c>
      <c r="J111" s="19">
        <v>0.3333333333333333</v>
      </c>
    </row>
    <row x14ac:dyDescent="0.25" r="112" customHeight="1" ht="16.5">
      <c r="A112" s="6">
        <v>51.8</v>
      </c>
      <c r="B112" s="4">
        <v>9</v>
      </c>
      <c r="C112" s="4">
        <v>1</v>
      </c>
      <c r="D112" s="4">
        <v>0</v>
      </c>
      <c r="E112" s="4">
        <v>2</v>
      </c>
      <c r="F112" s="6">
        <f>AVERAGE(E112:E114)</f>
      </c>
      <c r="G112" s="12"/>
      <c r="H112" s="20">
        <v>36.4</v>
      </c>
      <c r="I112" s="4">
        <v>23</v>
      </c>
      <c r="J112" s="19">
        <v>0.3333333333333333</v>
      </c>
    </row>
    <row x14ac:dyDescent="0.25" r="113" customHeight="1" ht="16.5">
      <c r="A113" s="6">
        <v>51.8</v>
      </c>
      <c r="B113" s="4">
        <v>9</v>
      </c>
      <c r="C113" s="4">
        <v>2</v>
      </c>
      <c r="D113" s="4">
        <v>0</v>
      </c>
      <c r="E113" s="4">
        <v>3</v>
      </c>
      <c r="F113" s="3"/>
      <c r="G113" s="12"/>
      <c r="H113" s="20">
        <v>36.4</v>
      </c>
      <c r="I113" s="4">
        <v>24</v>
      </c>
      <c r="J113" s="19">
        <v>0.3333333333333333</v>
      </c>
    </row>
    <row x14ac:dyDescent="0.25" r="114" customHeight="1" ht="16.5">
      <c r="A114" s="6">
        <v>51.8</v>
      </c>
      <c r="B114" s="4">
        <v>9</v>
      </c>
      <c r="C114" s="4">
        <v>3</v>
      </c>
      <c r="D114" s="4">
        <v>0</v>
      </c>
      <c r="E114" s="4">
        <v>2</v>
      </c>
      <c r="F114" s="3"/>
      <c r="G114" s="12"/>
      <c r="H114" s="20">
        <v>36.4</v>
      </c>
      <c r="I114" s="4">
        <v>25</v>
      </c>
      <c r="J114" s="19">
        <v>0.3333333333333333</v>
      </c>
    </row>
    <row x14ac:dyDescent="0.25" r="115" customHeight="1" ht="16.5">
      <c r="A115" s="6">
        <v>51.8</v>
      </c>
      <c r="B115" s="4">
        <v>10</v>
      </c>
      <c r="C115" s="4">
        <v>1</v>
      </c>
      <c r="D115" s="4">
        <v>0</v>
      </c>
      <c r="E115" s="4">
        <v>2</v>
      </c>
      <c r="F115" s="6">
        <f>AVERAGE(E115:E117)</f>
      </c>
      <c r="G115" s="12"/>
      <c r="H115" s="20">
        <v>36.4</v>
      </c>
      <c r="I115" s="4">
        <v>26</v>
      </c>
      <c r="J115" s="19">
        <v>0.3333333333333333</v>
      </c>
    </row>
    <row x14ac:dyDescent="0.25" r="116" customHeight="1" ht="16.5">
      <c r="A116" s="6">
        <v>51.8</v>
      </c>
      <c r="B116" s="4">
        <v>10</v>
      </c>
      <c r="C116" s="4">
        <v>2</v>
      </c>
      <c r="D116" s="4">
        <v>1</v>
      </c>
      <c r="E116" s="4">
        <v>4</v>
      </c>
      <c r="F116" s="3"/>
      <c r="G116" s="12"/>
      <c r="H116" s="20">
        <v>36.4</v>
      </c>
      <c r="I116" s="4">
        <v>27</v>
      </c>
      <c r="J116" s="19">
        <v>0.3333333333333333</v>
      </c>
    </row>
    <row x14ac:dyDescent="0.25" r="117" customHeight="1" ht="16.5">
      <c r="A117" s="6">
        <v>51.8</v>
      </c>
      <c r="B117" s="4">
        <v>10</v>
      </c>
      <c r="C117" s="4">
        <v>3</v>
      </c>
      <c r="D117" s="4">
        <v>0</v>
      </c>
      <c r="E117" s="4">
        <v>2</v>
      </c>
      <c r="F117" s="3"/>
      <c r="G117" s="12"/>
      <c r="H117" s="20">
        <v>36.4</v>
      </c>
      <c r="I117" s="4">
        <v>28</v>
      </c>
      <c r="J117" s="19">
        <v>0.3333333333333333</v>
      </c>
    </row>
    <row x14ac:dyDescent="0.25" r="118" customHeight="1" ht="16.5">
      <c r="A118" s="6">
        <v>51.8</v>
      </c>
      <c r="B118" s="4">
        <v>11</v>
      </c>
      <c r="C118" s="4">
        <v>1</v>
      </c>
      <c r="D118" s="4">
        <v>0</v>
      </c>
      <c r="E118" s="4">
        <v>2</v>
      </c>
      <c r="F118" s="6">
        <f>AVERAGE(E118:E120)</f>
      </c>
      <c r="G118" s="12"/>
      <c r="H118" s="18">
        <v>34</v>
      </c>
      <c r="I118" s="4">
        <v>0</v>
      </c>
      <c r="J118" s="21">
        <v>0</v>
      </c>
    </row>
    <row x14ac:dyDescent="0.25" r="119" customHeight="1" ht="16.5">
      <c r="A119" s="6">
        <v>51.8</v>
      </c>
      <c r="B119" s="4">
        <v>11</v>
      </c>
      <c r="C119" s="4">
        <v>2</v>
      </c>
      <c r="D119" s="4">
        <v>0</v>
      </c>
      <c r="E119" s="4">
        <v>4</v>
      </c>
      <c r="F119" s="3"/>
      <c r="G119" s="12"/>
      <c r="H119" s="18">
        <v>34</v>
      </c>
      <c r="I119" s="4">
        <v>1</v>
      </c>
      <c r="J119" s="21">
        <v>0</v>
      </c>
    </row>
    <row x14ac:dyDescent="0.25" r="120" customHeight="1" ht="16.5">
      <c r="A120" s="6">
        <v>51.8</v>
      </c>
      <c r="B120" s="4">
        <v>11</v>
      </c>
      <c r="C120" s="4">
        <v>3</v>
      </c>
      <c r="D120" s="4">
        <v>0</v>
      </c>
      <c r="E120" s="4">
        <v>2</v>
      </c>
      <c r="F120" s="3"/>
      <c r="G120" s="12"/>
      <c r="H120" s="18">
        <v>34</v>
      </c>
      <c r="I120" s="4">
        <v>2</v>
      </c>
      <c r="J120" s="21">
        <v>0</v>
      </c>
    </row>
    <row x14ac:dyDescent="0.25" r="121" customHeight="1" ht="16.5">
      <c r="A121" s="6">
        <v>51.8</v>
      </c>
      <c r="B121" s="4">
        <v>12</v>
      </c>
      <c r="C121" s="4">
        <v>1</v>
      </c>
      <c r="D121" s="4">
        <v>0</v>
      </c>
      <c r="E121" s="4">
        <v>2</v>
      </c>
      <c r="F121" s="6">
        <f>AVERAGE(E121:E123)</f>
      </c>
      <c r="G121" s="12"/>
      <c r="H121" s="18">
        <v>34</v>
      </c>
      <c r="I121" s="4">
        <v>3</v>
      </c>
      <c r="J121" s="21">
        <v>0</v>
      </c>
    </row>
    <row x14ac:dyDescent="0.25" r="122" customHeight="1" ht="16.5">
      <c r="A122" s="6">
        <v>51.8</v>
      </c>
      <c r="B122" s="4">
        <v>12</v>
      </c>
      <c r="C122" s="4">
        <v>2</v>
      </c>
      <c r="D122" s="4">
        <v>0</v>
      </c>
      <c r="E122" s="4">
        <v>4</v>
      </c>
      <c r="F122" s="3"/>
      <c r="G122" s="12"/>
      <c r="H122" s="18">
        <v>34</v>
      </c>
      <c r="I122" s="4">
        <v>4</v>
      </c>
      <c r="J122" s="21">
        <v>0</v>
      </c>
    </row>
    <row x14ac:dyDescent="0.25" r="123" customHeight="1" ht="16.5">
      <c r="A123" s="6">
        <v>51.8</v>
      </c>
      <c r="B123" s="4">
        <v>12</v>
      </c>
      <c r="C123" s="4">
        <v>3</v>
      </c>
      <c r="D123" s="4">
        <v>0</v>
      </c>
      <c r="E123" s="4">
        <v>2</v>
      </c>
      <c r="F123" s="3"/>
      <c r="G123" s="12"/>
      <c r="H123" s="18">
        <v>34</v>
      </c>
      <c r="I123" s="4">
        <v>5</v>
      </c>
      <c r="J123" s="21">
        <v>0</v>
      </c>
    </row>
    <row x14ac:dyDescent="0.25" r="124" customHeight="1" ht="16.5">
      <c r="A124" s="6">
        <v>51.8</v>
      </c>
      <c r="B124" s="4">
        <v>13</v>
      </c>
      <c r="C124" s="4">
        <v>1</v>
      </c>
      <c r="D124" s="4">
        <v>0</v>
      </c>
      <c r="E124" s="4">
        <v>2</v>
      </c>
      <c r="F124" s="4">
        <f>AVERAGE(E124:E126)</f>
      </c>
      <c r="G124" s="12"/>
      <c r="H124" s="18">
        <v>34</v>
      </c>
      <c r="I124" s="4">
        <v>6</v>
      </c>
      <c r="J124" s="21">
        <v>0</v>
      </c>
    </row>
    <row x14ac:dyDescent="0.25" r="125" customHeight="1" ht="16.5">
      <c r="A125" s="6">
        <v>51.8</v>
      </c>
      <c r="B125" s="4">
        <v>13</v>
      </c>
      <c r="C125" s="4">
        <v>2</v>
      </c>
      <c r="D125" s="4">
        <v>0</v>
      </c>
      <c r="E125" s="4">
        <v>4</v>
      </c>
      <c r="F125" s="3"/>
      <c r="G125" s="12"/>
      <c r="H125" s="18">
        <v>34</v>
      </c>
      <c r="I125" s="4">
        <v>7</v>
      </c>
      <c r="J125" s="21">
        <v>0</v>
      </c>
    </row>
    <row x14ac:dyDescent="0.25" r="126" customHeight="1" ht="16.5">
      <c r="A126" s="6">
        <v>51.8</v>
      </c>
      <c r="B126" s="4">
        <v>13</v>
      </c>
      <c r="C126" s="4">
        <v>3</v>
      </c>
      <c r="D126" s="4">
        <v>1</v>
      </c>
      <c r="E126" s="4">
        <v>3</v>
      </c>
      <c r="F126" s="3"/>
      <c r="G126" s="12"/>
      <c r="H126" s="18">
        <v>34</v>
      </c>
      <c r="I126" s="4">
        <v>8</v>
      </c>
      <c r="J126" s="21">
        <v>0</v>
      </c>
    </row>
    <row x14ac:dyDescent="0.25" r="127" customHeight="1" ht="16.5">
      <c r="A127" s="6">
        <v>51.8</v>
      </c>
      <c r="B127" s="4">
        <v>14</v>
      </c>
      <c r="C127" s="4">
        <v>1</v>
      </c>
      <c r="D127" s="4">
        <v>0</v>
      </c>
      <c r="E127" s="4">
        <v>2</v>
      </c>
      <c r="F127" s="6">
        <f>AVERAGE(E127:E129)</f>
      </c>
      <c r="G127" s="12"/>
      <c r="H127" s="18">
        <v>34</v>
      </c>
      <c r="I127" s="4">
        <v>9</v>
      </c>
      <c r="J127" s="21">
        <v>0</v>
      </c>
    </row>
    <row x14ac:dyDescent="0.25" r="128" customHeight="1" ht="16.5">
      <c r="A128" s="6">
        <v>51.8</v>
      </c>
      <c r="B128" s="4">
        <v>14</v>
      </c>
      <c r="C128" s="4">
        <v>2</v>
      </c>
      <c r="D128" s="4">
        <v>1</v>
      </c>
      <c r="E128" s="4">
        <v>5</v>
      </c>
      <c r="F128" s="3"/>
      <c r="G128" s="12"/>
      <c r="H128" s="18">
        <v>34</v>
      </c>
      <c r="I128" s="4">
        <v>10</v>
      </c>
      <c r="J128" s="21">
        <v>0</v>
      </c>
    </row>
    <row x14ac:dyDescent="0.25" r="129" customHeight="1" ht="16.5">
      <c r="A129" s="6">
        <v>51.8</v>
      </c>
      <c r="B129" s="4">
        <v>14</v>
      </c>
      <c r="C129" s="4">
        <v>3</v>
      </c>
      <c r="D129" s="4">
        <v>0</v>
      </c>
      <c r="E129" s="4">
        <v>3</v>
      </c>
      <c r="F129" s="3"/>
      <c r="G129" s="12"/>
      <c r="H129" s="18">
        <v>34</v>
      </c>
      <c r="I129" s="4">
        <v>11</v>
      </c>
      <c r="J129" s="21">
        <v>0</v>
      </c>
    </row>
    <row x14ac:dyDescent="0.25" r="130" customHeight="1" ht="16.5">
      <c r="A130" s="6">
        <v>51.8</v>
      </c>
      <c r="B130" s="4">
        <v>15</v>
      </c>
      <c r="C130" s="4">
        <v>1</v>
      </c>
      <c r="D130" s="4">
        <v>0</v>
      </c>
      <c r="E130" s="4">
        <v>2</v>
      </c>
      <c r="F130" s="6">
        <f>AVERAGE(E130:E132)</f>
      </c>
      <c r="G130" s="12"/>
      <c r="H130" s="18">
        <v>34</v>
      </c>
      <c r="I130" s="4">
        <v>12</v>
      </c>
      <c r="J130" s="19">
        <v>0.3333333333333333</v>
      </c>
    </row>
    <row x14ac:dyDescent="0.25" r="131" customHeight="1" ht="16.5">
      <c r="A131" s="6">
        <v>51.8</v>
      </c>
      <c r="B131" s="4">
        <v>15</v>
      </c>
      <c r="C131" s="4">
        <v>2</v>
      </c>
      <c r="D131" s="4">
        <v>0</v>
      </c>
      <c r="E131" s="4">
        <v>5</v>
      </c>
      <c r="F131" s="3"/>
      <c r="G131" s="12"/>
      <c r="H131" s="18">
        <v>34</v>
      </c>
      <c r="I131" s="4">
        <v>13</v>
      </c>
      <c r="J131" s="19">
        <v>0.3333333333333333</v>
      </c>
    </row>
    <row x14ac:dyDescent="0.25" r="132" customHeight="1" ht="16.5">
      <c r="A132" s="6">
        <v>51.8</v>
      </c>
      <c r="B132" s="4">
        <v>15</v>
      </c>
      <c r="C132" s="4">
        <v>3</v>
      </c>
      <c r="D132" s="4">
        <v>0</v>
      </c>
      <c r="E132" s="4">
        <v>3</v>
      </c>
      <c r="F132" s="3"/>
      <c r="G132" s="12"/>
      <c r="H132" s="18">
        <v>34</v>
      </c>
      <c r="I132" s="4">
        <v>14</v>
      </c>
      <c r="J132" s="19">
        <v>0.3333333333333333</v>
      </c>
    </row>
    <row x14ac:dyDescent="0.25" r="133" customHeight="1" ht="16.5">
      <c r="A133" s="6">
        <v>51.8</v>
      </c>
      <c r="B133" s="4">
        <v>16</v>
      </c>
      <c r="C133" s="4">
        <v>1</v>
      </c>
      <c r="D133" s="4">
        <v>3</v>
      </c>
      <c r="E133" s="4">
        <v>5</v>
      </c>
      <c r="F133" s="4">
        <f>AVERAGE(E133:E135)</f>
      </c>
      <c r="G133" s="12"/>
      <c r="H133" s="18">
        <v>34</v>
      </c>
      <c r="I133" s="4">
        <v>15</v>
      </c>
      <c r="J133" s="19">
        <v>0.3333333333333333</v>
      </c>
    </row>
    <row x14ac:dyDescent="0.25" r="134" customHeight="1" ht="16.5">
      <c r="A134" s="6">
        <v>51.8</v>
      </c>
      <c r="B134" s="4">
        <v>16</v>
      </c>
      <c r="C134" s="4">
        <v>2</v>
      </c>
      <c r="D134" s="4">
        <v>2</v>
      </c>
      <c r="E134" s="4">
        <v>7</v>
      </c>
      <c r="F134" s="3"/>
      <c r="G134" s="12"/>
      <c r="H134" s="18">
        <v>34</v>
      </c>
      <c r="I134" s="4">
        <v>16</v>
      </c>
      <c r="J134" s="19">
        <v>0.3333333333333333</v>
      </c>
    </row>
    <row x14ac:dyDescent="0.25" r="135" customHeight="1" ht="16.5">
      <c r="A135" s="6">
        <v>51.8</v>
      </c>
      <c r="B135" s="4">
        <v>16</v>
      </c>
      <c r="C135" s="4">
        <v>3</v>
      </c>
      <c r="D135" s="4">
        <v>0</v>
      </c>
      <c r="E135" s="4">
        <v>3</v>
      </c>
      <c r="F135" s="3"/>
      <c r="G135" s="12"/>
      <c r="H135" s="18">
        <v>34</v>
      </c>
      <c r="I135" s="4">
        <v>17</v>
      </c>
      <c r="J135" s="19">
        <v>0.3333333333333333</v>
      </c>
    </row>
    <row x14ac:dyDescent="0.25" r="136" customHeight="1" ht="16.5">
      <c r="A136" s="6">
        <v>51.8</v>
      </c>
      <c r="B136" s="4">
        <v>17</v>
      </c>
      <c r="C136" s="4">
        <v>1</v>
      </c>
      <c r="D136" s="4">
        <v>1</v>
      </c>
      <c r="E136" s="4">
        <v>6</v>
      </c>
      <c r="F136" s="4">
        <f>AVERAGE(E136:E138)</f>
      </c>
      <c r="G136" s="12"/>
      <c r="H136" s="18">
        <v>34</v>
      </c>
      <c r="I136" s="4">
        <v>18</v>
      </c>
      <c r="J136" s="19">
        <v>0.3333333333333333</v>
      </c>
    </row>
    <row x14ac:dyDescent="0.25" r="137" customHeight="1" ht="16.5">
      <c r="A137" s="6">
        <v>51.8</v>
      </c>
      <c r="B137" s="4">
        <v>17</v>
      </c>
      <c r="C137" s="4">
        <v>2</v>
      </c>
      <c r="D137" s="4">
        <v>0</v>
      </c>
      <c r="E137" s="4">
        <v>7</v>
      </c>
      <c r="F137" s="3"/>
      <c r="G137" s="12"/>
      <c r="H137" s="18">
        <v>34</v>
      </c>
      <c r="I137" s="4">
        <v>19</v>
      </c>
      <c r="J137" s="19">
        <v>0.3333333333333333</v>
      </c>
    </row>
    <row x14ac:dyDescent="0.25" r="138" customHeight="1" ht="16.5">
      <c r="A138" s="6">
        <v>51.8</v>
      </c>
      <c r="B138" s="4">
        <v>17</v>
      </c>
      <c r="C138" s="4">
        <v>3</v>
      </c>
      <c r="D138" s="4">
        <v>2</v>
      </c>
      <c r="E138" s="4">
        <v>5</v>
      </c>
      <c r="F138" s="3"/>
      <c r="G138" s="12"/>
      <c r="H138" s="18">
        <v>34</v>
      </c>
      <c r="I138" s="4">
        <v>20</v>
      </c>
      <c r="J138" s="19">
        <v>0.3333333333333333</v>
      </c>
    </row>
    <row x14ac:dyDescent="0.25" r="139" customHeight="1" ht="16.5">
      <c r="A139" s="6">
        <v>51.8</v>
      </c>
      <c r="B139" s="4">
        <v>18</v>
      </c>
      <c r="C139" s="4">
        <v>1</v>
      </c>
      <c r="D139" s="4">
        <v>0</v>
      </c>
      <c r="E139" s="4">
        <v>6</v>
      </c>
      <c r="F139" s="6">
        <f>AVERAGE(E139:E141)</f>
      </c>
      <c r="G139" s="12"/>
      <c r="H139" s="18">
        <v>34</v>
      </c>
      <c r="I139" s="4">
        <v>21</v>
      </c>
      <c r="J139" s="19">
        <v>0.3333333333333333</v>
      </c>
    </row>
    <row x14ac:dyDescent="0.25" r="140" customHeight="1" ht="16.5">
      <c r="A140" s="6">
        <v>51.8</v>
      </c>
      <c r="B140" s="4">
        <v>18</v>
      </c>
      <c r="C140" s="4">
        <v>2</v>
      </c>
      <c r="D140" s="4">
        <v>1</v>
      </c>
      <c r="E140" s="4">
        <v>8</v>
      </c>
      <c r="F140" s="3"/>
      <c r="G140" s="12"/>
      <c r="H140" s="18">
        <v>34</v>
      </c>
      <c r="I140" s="4">
        <v>22</v>
      </c>
      <c r="J140" s="19">
        <v>0.3333333333333333</v>
      </c>
    </row>
    <row x14ac:dyDescent="0.25" r="141" customHeight="1" ht="16.5">
      <c r="A141" s="6">
        <v>51.8</v>
      </c>
      <c r="B141" s="4">
        <v>18</v>
      </c>
      <c r="C141" s="4">
        <v>3</v>
      </c>
      <c r="D141" s="4">
        <v>0</v>
      </c>
      <c r="E141" s="4">
        <v>5</v>
      </c>
      <c r="F141" s="3"/>
      <c r="G141" s="12"/>
      <c r="H141" s="18">
        <v>34</v>
      </c>
      <c r="I141" s="4">
        <v>23</v>
      </c>
      <c r="J141" s="19">
        <v>0.3333333333333333</v>
      </c>
    </row>
    <row x14ac:dyDescent="0.25" r="142" customHeight="1" ht="16.5">
      <c r="A142" s="6">
        <v>51.8</v>
      </c>
      <c r="B142" s="4">
        <v>19</v>
      </c>
      <c r="C142" s="4">
        <v>1</v>
      </c>
      <c r="D142" s="4">
        <v>0</v>
      </c>
      <c r="E142" s="4">
        <v>6</v>
      </c>
      <c r="F142" s="6">
        <f>AVERAGE(E142:E144)</f>
      </c>
      <c r="G142" s="12"/>
      <c r="H142" s="18">
        <v>34</v>
      </c>
      <c r="I142" s="4">
        <v>24</v>
      </c>
      <c r="J142" s="19">
        <v>0.3333333333333333</v>
      </c>
    </row>
    <row x14ac:dyDescent="0.25" r="143" customHeight="1" ht="16.5">
      <c r="A143" s="6">
        <v>51.8</v>
      </c>
      <c r="B143" s="4">
        <v>19</v>
      </c>
      <c r="C143" s="4">
        <v>2</v>
      </c>
      <c r="D143" s="4">
        <v>0</v>
      </c>
      <c r="E143" s="4">
        <v>8</v>
      </c>
      <c r="F143" s="3"/>
      <c r="G143" s="12"/>
      <c r="H143" s="18">
        <v>34</v>
      </c>
      <c r="I143" s="4">
        <v>25</v>
      </c>
      <c r="J143" s="19">
        <v>0.3333333333333333</v>
      </c>
    </row>
    <row x14ac:dyDescent="0.25" r="144" customHeight="1" ht="16.5">
      <c r="A144" s="6">
        <v>51.8</v>
      </c>
      <c r="B144" s="4">
        <v>19</v>
      </c>
      <c r="C144" s="4">
        <v>3</v>
      </c>
      <c r="D144" s="4">
        <v>0</v>
      </c>
      <c r="E144" s="4">
        <v>5</v>
      </c>
      <c r="F144" s="3"/>
      <c r="G144" s="12"/>
      <c r="H144" s="18">
        <v>34</v>
      </c>
      <c r="I144" s="4">
        <v>26</v>
      </c>
      <c r="J144" s="19">
        <v>0.3333333333333333</v>
      </c>
    </row>
    <row x14ac:dyDescent="0.25" r="145" customHeight="1" ht="16.5">
      <c r="A145" s="6">
        <v>51.8</v>
      </c>
      <c r="B145" s="4">
        <v>20</v>
      </c>
      <c r="C145" s="4">
        <v>1</v>
      </c>
      <c r="D145" s="4">
        <v>0</v>
      </c>
      <c r="E145" s="4">
        <v>6</v>
      </c>
      <c r="F145" s="6">
        <f>AVERAGE(E145:E147)</f>
      </c>
      <c r="G145" s="12"/>
      <c r="H145" s="18">
        <v>34</v>
      </c>
      <c r="I145" s="4">
        <v>27</v>
      </c>
      <c r="J145" s="19">
        <v>0.3333333333333333</v>
      </c>
    </row>
    <row x14ac:dyDescent="0.25" r="146" customHeight="1" ht="16.5">
      <c r="A146" s="6">
        <v>51.8</v>
      </c>
      <c r="B146" s="4">
        <v>20</v>
      </c>
      <c r="C146" s="4">
        <v>2</v>
      </c>
      <c r="D146" s="4">
        <v>0</v>
      </c>
      <c r="E146" s="4">
        <v>8</v>
      </c>
      <c r="F146" s="3"/>
      <c r="G146" s="12"/>
      <c r="H146" s="31">
        <v>34</v>
      </c>
      <c r="I146" s="23">
        <v>28</v>
      </c>
      <c r="J146" s="32">
        <v>0.3333333333333333</v>
      </c>
    </row>
    <row x14ac:dyDescent="0.25" r="147" customHeight="1" ht="16.5">
      <c r="A147" s="6">
        <v>51.8</v>
      </c>
      <c r="B147" s="4">
        <v>20</v>
      </c>
      <c r="C147" s="4">
        <v>3</v>
      </c>
      <c r="D147" s="4">
        <v>0</v>
      </c>
      <c r="E147" s="4">
        <v>5</v>
      </c>
      <c r="F147" s="3"/>
      <c r="G147" s="12"/>
      <c r="H147" s="2"/>
      <c r="I147" s="2"/>
      <c r="J147" s="3"/>
    </row>
    <row x14ac:dyDescent="0.25" r="148" customHeight="1" ht="16.5">
      <c r="A148" s="6">
        <v>51.8</v>
      </c>
      <c r="B148" s="4">
        <v>21</v>
      </c>
      <c r="C148" s="4">
        <v>1</v>
      </c>
      <c r="D148" s="4">
        <v>0</v>
      </c>
      <c r="E148" s="4">
        <v>6</v>
      </c>
      <c r="F148" s="6">
        <f>AVERAGE(E148:E150)</f>
      </c>
      <c r="G148" s="12"/>
      <c r="H148" s="2"/>
      <c r="I148" s="2"/>
      <c r="J148" s="3"/>
    </row>
    <row x14ac:dyDescent="0.25" r="149" customHeight="1" ht="16.5">
      <c r="A149" s="6">
        <v>51.8</v>
      </c>
      <c r="B149" s="4">
        <v>21</v>
      </c>
      <c r="C149" s="4">
        <v>2</v>
      </c>
      <c r="D149" s="4">
        <v>1</v>
      </c>
      <c r="E149" s="4">
        <v>9</v>
      </c>
      <c r="F149" s="3"/>
      <c r="G149" s="12"/>
      <c r="H149" s="2"/>
      <c r="I149" s="2"/>
      <c r="J149" s="3"/>
    </row>
    <row x14ac:dyDescent="0.25" r="150" customHeight="1" ht="16.5">
      <c r="A150" s="6">
        <v>51.8</v>
      </c>
      <c r="B150" s="4">
        <v>21</v>
      </c>
      <c r="C150" s="4">
        <v>3</v>
      </c>
      <c r="D150" s="4">
        <v>2</v>
      </c>
      <c r="E150" s="4">
        <v>7</v>
      </c>
      <c r="F150" s="3"/>
      <c r="G150" s="12"/>
      <c r="H150" s="2"/>
      <c r="I150" s="2"/>
      <c r="J150" s="3"/>
    </row>
    <row x14ac:dyDescent="0.25" r="151" customHeight="1" ht="16.5">
      <c r="A151" s="6">
        <v>51.8</v>
      </c>
      <c r="B151" s="4">
        <v>22</v>
      </c>
      <c r="C151" s="4">
        <v>1</v>
      </c>
      <c r="D151" s="4">
        <v>0</v>
      </c>
      <c r="E151" s="4">
        <v>6</v>
      </c>
      <c r="F151" s="6">
        <f>AVERAGE(E151:E153)</f>
      </c>
      <c r="G151" s="12"/>
      <c r="H151" s="2"/>
      <c r="I151" s="2"/>
      <c r="J151" s="3"/>
    </row>
    <row x14ac:dyDescent="0.25" r="152" customHeight="1" ht="16.5">
      <c r="A152" s="6">
        <v>51.8</v>
      </c>
      <c r="B152" s="4">
        <v>22</v>
      </c>
      <c r="C152" s="4">
        <v>2</v>
      </c>
      <c r="D152" s="4">
        <v>0</v>
      </c>
      <c r="E152" s="4">
        <v>9</v>
      </c>
      <c r="F152" s="3"/>
      <c r="G152" s="12"/>
      <c r="H152" s="2"/>
      <c r="I152" s="2"/>
      <c r="J152" s="3"/>
    </row>
    <row x14ac:dyDescent="0.25" r="153" customHeight="1" ht="16.5">
      <c r="A153" s="6">
        <v>51.8</v>
      </c>
      <c r="B153" s="4">
        <v>22</v>
      </c>
      <c r="C153" s="4">
        <v>3</v>
      </c>
      <c r="D153" s="4">
        <v>0</v>
      </c>
      <c r="E153" s="4">
        <v>7</v>
      </c>
      <c r="F153" s="3"/>
      <c r="G153" s="12"/>
      <c r="H153" s="2"/>
      <c r="I153" s="2"/>
      <c r="J153" s="3"/>
    </row>
    <row x14ac:dyDescent="0.25" r="154" customHeight="1" ht="16.5">
      <c r="A154" s="6">
        <v>51.8</v>
      </c>
      <c r="B154" s="4">
        <v>23</v>
      </c>
      <c r="C154" s="4">
        <v>1</v>
      </c>
      <c r="D154" s="4">
        <v>0</v>
      </c>
      <c r="E154" s="4">
        <v>6</v>
      </c>
      <c r="F154" s="6">
        <f>AVERAGE(E154:E156)</f>
      </c>
      <c r="G154" s="12"/>
      <c r="H154" s="2"/>
      <c r="I154" s="2"/>
      <c r="J154" s="3"/>
    </row>
    <row x14ac:dyDescent="0.25" r="155" customHeight="1" ht="16.5">
      <c r="A155" s="6">
        <v>51.8</v>
      </c>
      <c r="B155" s="4">
        <v>23</v>
      </c>
      <c r="C155" s="4">
        <v>2</v>
      </c>
      <c r="D155" s="4">
        <v>0</v>
      </c>
      <c r="E155" s="4">
        <v>9</v>
      </c>
      <c r="F155" s="3"/>
      <c r="G155" s="12"/>
      <c r="H155" s="2"/>
      <c r="I155" s="2"/>
      <c r="J155" s="3"/>
    </row>
    <row x14ac:dyDescent="0.25" r="156" customHeight="1" ht="16.5">
      <c r="A156" s="6">
        <v>51.8</v>
      </c>
      <c r="B156" s="4">
        <v>23</v>
      </c>
      <c r="C156" s="4">
        <v>3</v>
      </c>
      <c r="D156" s="4">
        <v>0</v>
      </c>
      <c r="E156" s="4">
        <v>7</v>
      </c>
      <c r="F156" s="3"/>
      <c r="G156" s="12"/>
      <c r="H156" s="2"/>
      <c r="I156" s="2"/>
      <c r="J156" s="3"/>
    </row>
    <row x14ac:dyDescent="0.25" r="157" customHeight="1" ht="16.5">
      <c r="A157" s="6">
        <v>51.8</v>
      </c>
      <c r="B157" s="4">
        <v>24</v>
      </c>
      <c r="C157" s="4">
        <v>1</v>
      </c>
      <c r="D157" s="4">
        <v>0</v>
      </c>
      <c r="E157" s="4">
        <v>6</v>
      </c>
      <c r="F157" s="6">
        <f>AVERAGE(E157:E159)</f>
      </c>
      <c r="G157" s="12"/>
      <c r="H157" s="2"/>
      <c r="I157" s="2"/>
      <c r="J157" s="3"/>
    </row>
    <row x14ac:dyDescent="0.25" r="158" customHeight="1" ht="16.5">
      <c r="A158" s="6">
        <v>51.8</v>
      </c>
      <c r="B158" s="4">
        <v>24</v>
      </c>
      <c r="C158" s="4">
        <v>2</v>
      </c>
      <c r="D158" s="4">
        <v>0</v>
      </c>
      <c r="E158" s="4">
        <v>9</v>
      </c>
      <c r="F158" s="3"/>
      <c r="G158" s="12"/>
      <c r="H158" s="2"/>
      <c r="I158" s="2"/>
      <c r="J158" s="3"/>
    </row>
    <row x14ac:dyDescent="0.25" r="159" customHeight="1" ht="16.5">
      <c r="A159" s="6">
        <v>51.8</v>
      </c>
      <c r="B159" s="4">
        <v>24</v>
      </c>
      <c r="C159" s="4">
        <v>3</v>
      </c>
      <c r="D159" s="4">
        <v>0</v>
      </c>
      <c r="E159" s="4">
        <v>7</v>
      </c>
      <c r="F159" s="3"/>
      <c r="G159" s="12"/>
      <c r="H159" s="2"/>
      <c r="I159" s="2"/>
      <c r="J159" s="3"/>
    </row>
    <row x14ac:dyDescent="0.25" r="160" customHeight="1" ht="16.5">
      <c r="A160" s="6">
        <v>51.8</v>
      </c>
      <c r="B160" s="4">
        <v>25</v>
      </c>
      <c r="C160" s="4">
        <v>1</v>
      </c>
      <c r="D160" s="4">
        <v>0</v>
      </c>
      <c r="E160" s="4">
        <v>6</v>
      </c>
      <c r="F160" s="6">
        <f>AVERAGE(E160:E162)</f>
      </c>
      <c r="G160" s="12"/>
      <c r="H160" s="2"/>
      <c r="I160" s="2"/>
      <c r="J160" s="3"/>
    </row>
    <row x14ac:dyDescent="0.25" r="161" customHeight="1" ht="16.5">
      <c r="A161" s="6">
        <v>51.8</v>
      </c>
      <c r="B161" s="4">
        <v>25</v>
      </c>
      <c r="C161" s="4">
        <v>2</v>
      </c>
      <c r="D161" s="4">
        <v>0</v>
      </c>
      <c r="E161" s="4">
        <v>9</v>
      </c>
      <c r="F161" s="3"/>
      <c r="G161" s="12"/>
      <c r="H161" s="2"/>
      <c r="I161" s="2"/>
      <c r="J161" s="3"/>
    </row>
    <row x14ac:dyDescent="0.25" r="162" customHeight="1" ht="16.5">
      <c r="A162" s="6">
        <v>51.8</v>
      </c>
      <c r="B162" s="4">
        <v>25</v>
      </c>
      <c r="C162" s="4">
        <v>3</v>
      </c>
      <c r="D162" s="4">
        <v>0</v>
      </c>
      <c r="E162" s="4">
        <v>7</v>
      </c>
      <c r="F162" s="3"/>
      <c r="G162" s="12"/>
      <c r="H162" s="2"/>
      <c r="I162" s="2"/>
      <c r="J162" s="3"/>
    </row>
    <row x14ac:dyDescent="0.25" r="163" customHeight="1" ht="16.5">
      <c r="A163" s="6">
        <v>51.8</v>
      </c>
      <c r="B163" s="4">
        <v>26</v>
      </c>
      <c r="C163" s="4">
        <v>1</v>
      </c>
      <c r="D163" s="4">
        <v>0</v>
      </c>
      <c r="E163" s="4">
        <v>6</v>
      </c>
      <c r="F163" s="6">
        <f>AVERAGE(E163:E165)</f>
      </c>
      <c r="G163" s="12"/>
      <c r="H163" s="2"/>
      <c r="I163" s="2"/>
      <c r="J163" s="3"/>
    </row>
    <row x14ac:dyDescent="0.25" r="164" customHeight="1" ht="16.5">
      <c r="A164" s="6">
        <v>51.8</v>
      </c>
      <c r="B164" s="4">
        <v>26</v>
      </c>
      <c r="C164" s="4">
        <v>2</v>
      </c>
      <c r="D164" s="4">
        <v>0</v>
      </c>
      <c r="E164" s="4">
        <v>9</v>
      </c>
      <c r="F164" s="3"/>
      <c r="G164" s="12"/>
      <c r="H164" s="2"/>
      <c r="I164" s="2"/>
      <c r="J164" s="3"/>
    </row>
    <row x14ac:dyDescent="0.25" r="165" customHeight="1" ht="16.5">
      <c r="A165" s="6">
        <v>51.8</v>
      </c>
      <c r="B165" s="4">
        <v>26</v>
      </c>
      <c r="C165" s="4">
        <v>3</v>
      </c>
      <c r="D165" s="4">
        <v>0</v>
      </c>
      <c r="E165" s="4">
        <v>7</v>
      </c>
      <c r="F165" s="3"/>
      <c r="G165" s="12"/>
      <c r="H165" s="2"/>
      <c r="I165" s="2"/>
      <c r="J165" s="3"/>
    </row>
    <row x14ac:dyDescent="0.25" r="166" customHeight="1" ht="16.5">
      <c r="A166" s="6">
        <v>51.8</v>
      </c>
      <c r="B166" s="4">
        <v>27</v>
      </c>
      <c r="C166" s="4">
        <v>1</v>
      </c>
      <c r="D166" s="4">
        <v>0</v>
      </c>
      <c r="E166" s="4">
        <v>6</v>
      </c>
      <c r="F166" s="6">
        <f>AVERAGE(E166:E168)</f>
      </c>
      <c r="G166" s="12"/>
      <c r="H166" s="2"/>
      <c r="I166" s="2"/>
      <c r="J166" s="3"/>
    </row>
    <row x14ac:dyDescent="0.25" r="167" customHeight="1" ht="16.5">
      <c r="A167" s="6">
        <v>51.8</v>
      </c>
      <c r="B167" s="4">
        <v>27</v>
      </c>
      <c r="C167" s="4">
        <v>2</v>
      </c>
      <c r="D167" s="4">
        <v>0</v>
      </c>
      <c r="E167" s="4">
        <v>9</v>
      </c>
      <c r="F167" s="3"/>
      <c r="G167" s="12"/>
      <c r="H167" s="2"/>
      <c r="I167" s="2"/>
      <c r="J167" s="3"/>
    </row>
    <row x14ac:dyDescent="0.25" r="168" customHeight="1" ht="16.5">
      <c r="A168" s="6">
        <v>51.8</v>
      </c>
      <c r="B168" s="4">
        <v>27</v>
      </c>
      <c r="C168" s="4">
        <v>3</v>
      </c>
      <c r="D168" s="4">
        <v>0</v>
      </c>
      <c r="E168" s="4">
        <v>7</v>
      </c>
      <c r="F168" s="3"/>
      <c r="G168" s="12"/>
      <c r="H168" s="2"/>
      <c r="I168" s="2"/>
      <c r="J168" s="3"/>
    </row>
    <row x14ac:dyDescent="0.25" r="169" customHeight="1" ht="16.5">
      <c r="A169" s="6">
        <v>51.8</v>
      </c>
      <c r="B169" s="4">
        <v>28</v>
      </c>
      <c r="C169" s="4">
        <v>1</v>
      </c>
      <c r="D169" s="4">
        <v>0</v>
      </c>
      <c r="E169" s="4">
        <v>6</v>
      </c>
      <c r="F169" s="6">
        <f>AVERAGE(E169:E171)</f>
      </c>
      <c r="G169" s="12"/>
      <c r="H169" s="2"/>
      <c r="I169" s="2"/>
      <c r="J169" s="3"/>
    </row>
    <row x14ac:dyDescent="0.25" r="170" customHeight="1" ht="16.5">
      <c r="A170" s="6">
        <v>51.8</v>
      </c>
      <c r="B170" s="4">
        <v>28</v>
      </c>
      <c r="C170" s="4">
        <v>2</v>
      </c>
      <c r="D170" s="4">
        <v>0</v>
      </c>
      <c r="E170" s="4">
        <v>9</v>
      </c>
      <c r="F170" s="3"/>
      <c r="G170" s="12"/>
      <c r="H170" s="2"/>
      <c r="I170" s="2"/>
      <c r="J170" s="3"/>
    </row>
    <row x14ac:dyDescent="0.25" r="171" customHeight="1" ht="16.5">
      <c r="A171" s="6">
        <v>51.8</v>
      </c>
      <c r="B171" s="4">
        <v>28</v>
      </c>
      <c r="C171" s="4">
        <v>3</v>
      </c>
      <c r="D171" s="4">
        <v>0</v>
      </c>
      <c r="E171" s="4">
        <v>7</v>
      </c>
      <c r="F171" s="3"/>
      <c r="G171" s="12"/>
      <c r="H171" s="2"/>
      <c r="I171" s="2"/>
      <c r="J171" s="3"/>
    </row>
    <row x14ac:dyDescent="0.25" r="172" customHeight="1" ht="16.5">
      <c r="A172" s="6">
        <v>45.8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12"/>
      <c r="H172" s="2"/>
      <c r="I172" s="2"/>
      <c r="J172" s="3"/>
    </row>
    <row x14ac:dyDescent="0.25" r="173" customHeight="1" ht="16.5">
      <c r="A173" s="6">
        <v>45.8</v>
      </c>
      <c r="B173" s="4">
        <v>1</v>
      </c>
      <c r="C173" s="4">
        <v>1</v>
      </c>
      <c r="D173" s="4">
        <v>0</v>
      </c>
      <c r="E173" s="4">
        <v>0</v>
      </c>
      <c r="F173" s="4">
        <f>AVERAGE(E173:E175)</f>
      </c>
      <c r="G173" s="12"/>
      <c r="H173" s="2"/>
      <c r="I173" s="2"/>
      <c r="J173" s="3"/>
    </row>
    <row x14ac:dyDescent="0.25" r="174" customHeight="1" ht="16.5">
      <c r="A174" s="6">
        <v>45.8</v>
      </c>
      <c r="B174" s="4">
        <v>1</v>
      </c>
      <c r="C174" s="4">
        <v>2</v>
      </c>
      <c r="D174" s="4">
        <v>0</v>
      </c>
      <c r="E174" s="4">
        <v>0</v>
      </c>
      <c r="F174" s="3"/>
      <c r="G174" s="12"/>
      <c r="H174" s="2"/>
      <c r="I174" s="2"/>
      <c r="J174" s="3"/>
    </row>
    <row x14ac:dyDescent="0.25" r="175" customHeight="1" ht="16.5">
      <c r="A175" s="6">
        <v>45.8</v>
      </c>
      <c r="B175" s="4">
        <v>1</v>
      </c>
      <c r="C175" s="4">
        <v>3</v>
      </c>
      <c r="D175" s="4">
        <v>0</v>
      </c>
      <c r="E175" s="4">
        <v>0</v>
      </c>
      <c r="F175" s="3"/>
      <c r="G175" s="12"/>
      <c r="H175" s="2"/>
      <c r="I175" s="2"/>
      <c r="J175" s="3"/>
    </row>
    <row x14ac:dyDescent="0.25" r="176" customHeight="1" ht="16.5">
      <c r="A176" s="6">
        <v>45.8</v>
      </c>
      <c r="B176" s="4">
        <v>2</v>
      </c>
      <c r="C176" s="4">
        <v>1</v>
      </c>
      <c r="D176" s="4">
        <v>0</v>
      </c>
      <c r="E176" s="4">
        <v>0</v>
      </c>
      <c r="F176" s="4">
        <f>AVERAGE(E176:E178)</f>
      </c>
      <c r="G176" s="12"/>
      <c r="H176" s="2"/>
      <c r="I176" s="2"/>
      <c r="J176" s="3"/>
    </row>
    <row x14ac:dyDescent="0.25" r="177" customHeight="1" ht="16.5">
      <c r="A177" s="6">
        <v>45.8</v>
      </c>
      <c r="B177" s="4">
        <v>2</v>
      </c>
      <c r="C177" s="4">
        <v>2</v>
      </c>
      <c r="D177" s="4">
        <v>0</v>
      </c>
      <c r="E177" s="4">
        <v>0</v>
      </c>
      <c r="F177" s="3"/>
      <c r="G177" s="12"/>
      <c r="H177" s="2"/>
      <c r="I177" s="2"/>
      <c r="J177" s="3"/>
    </row>
    <row x14ac:dyDescent="0.25" r="178" customHeight="1" ht="16.5">
      <c r="A178" s="6">
        <v>45.8</v>
      </c>
      <c r="B178" s="4">
        <v>2</v>
      </c>
      <c r="C178" s="4">
        <v>3</v>
      </c>
      <c r="D178" s="4">
        <v>0</v>
      </c>
      <c r="E178" s="4">
        <v>0</v>
      </c>
      <c r="F178" s="3"/>
      <c r="G178" s="12"/>
      <c r="H178" s="2"/>
      <c r="I178" s="2"/>
      <c r="J178" s="3"/>
    </row>
    <row x14ac:dyDescent="0.25" r="179" customHeight="1" ht="16.5">
      <c r="A179" s="6">
        <v>45.8</v>
      </c>
      <c r="B179" s="4">
        <v>3</v>
      </c>
      <c r="C179" s="4">
        <v>1</v>
      </c>
      <c r="D179" s="4">
        <v>0</v>
      </c>
      <c r="E179" s="4">
        <v>0</v>
      </c>
      <c r="F179" s="4">
        <f>AVERAGE(E179:E181)</f>
      </c>
      <c r="G179" s="12"/>
      <c r="H179" s="2"/>
      <c r="I179" s="2"/>
      <c r="J179" s="3"/>
    </row>
    <row x14ac:dyDescent="0.25" r="180" customHeight="1" ht="16.5">
      <c r="A180" s="6">
        <v>45.8</v>
      </c>
      <c r="B180" s="4">
        <v>3</v>
      </c>
      <c r="C180" s="4">
        <v>2</v>
      </c>
      <c r="D180" s="4">
        <v>0</v>
      </c>
      <c r="E180" s="4">
        <v>0</v>
      </c>
      <c r="F180" s="3"/>
      <c r="G180" s="12"/>
      <c r="H180" s="2"/>
      <c r="I180" s="2"/>
      <c r="J180" s="3"/>
    </row>
    <row x14ac:dyDescent="0.25" r="181" customHeight="1" ht="16.5">
      <c r="A181" s="6">
        <v>45.8</v>
      </c>
      <c r="B181" s="4">
        <v>3</v>
      </c>
      <c r="C181" s="4">
        <v>3</v>
      </c>
      <c r="D181" s="4">
        <v>0</v>
      </c>
      <c r="E181" s="4">
        <v>0</v>
      </c>
      <c r="F181" s="3"/>
      <c r="G181" s="12"/>
      <c r="H181" s="2"/>
      <c r="I181" s="2"/>
      <c r="J181" s="3"/>
    </row>
    <row x14ac:dyDescent="0.25" r="182" customHeight="1" ht="16.5">
      <c r="A182" s="6">
        <v>45.8</v>
      </c>
      <c r="B182" s="4">
        <v>4</v>
      </c>
      <c r="C182" s="4">
        <v>1</v>
      </c>
      <c r="D182" s="4">
        <v>0</v>
      </c>
      <c r="E182" s="4">
        <v>0</v>
      </c>
      <c r="F182" s="6">
        <f>AVERAGE(E182:E184)</f>
      </c>
      <c r="G182" s="12"/>
      <c r="H182" s="2"/>
      <c r="I182" s="2"/>
      <c r="J182" s="3"/>
    </row>
    <row x14ac:dyDescent="0.25" r="183" customHeight="1" ht="16.5">
      <c r="A183" s="6">
        <v>45.8</v>
      </c>
      <c r="B183" s="4">
        <v>4</v>
      </c>
      <c r="C183" s="4">
        <v>2</v>
      </c>
      <c r="D183" s="4">
        <v>0</v>
      </c>
      <c r="E183" s="4">
        <v>0</v>
      </c>
      <c r="F183" s="3"/>
      <c r="G183" s="12"/>
      <c r="H183" s="2"/>
      <c r="I183" s="2"/>
      <c r="J183" s="3"/>
    </row>
    <row x14ac:dyDescent="0.25" r="184" customHeight="1" ht="16.5">
      <c r="A184" s="6">
        <v>45.8</v>
      </c>
      <c r="B184" s="4">
        <v>4</v>
      </c>
      <c r="C184" s="4">
        <v>3</v>
      </c>
      <c r="D184" s="4">
        <v>1</v>
      </c>
      <c r="E184" s="4">
        <v>1</v>
      </c>
      <c r="F184" s="3"/>
      <c r="G184" s="12"/>
      <c r="H184" s="2"/>
      <c r="I184" s="2"/>
      <c r="J184" s="3"/>
    </row>
    <row x14ac:dyDescent="0.25" r="185" customHeight="1" ht="16.5">
      <c r="A185" s="6">
        <v>45.8</v>
      </c>
      <c r="B185" s="4">
        <v>5</v>
      </c>
      <c r="C185" s="4">
        <v>1</v>
      </c>
      <c r="D185" s="4">
        <v>0</v>
      </c>
      <c r="E185" s="4">
        <v>0</v>
      </c>
      <c r="F185" s="6">
        <f>AVERAGE(E185:E187)</f>
      </c>
      <c r="G185" s="12"/>
      <c r="H185" s="2"/>
      <c r="I185" s="2"/>
      <c r="J185" s="3"/>
    </row>
    <row x14ac:dyDescent="0.25" r="186" customHeight="1" ht="16.5">
      <c r="A186" s="6">
        <v>45.8</v>
      </c>
      <c r="B186" s="4">
        <v>5</v>
      </c>
      <c r="C186" s="4">
        <v>2</v>
      </c>
      <c r="D186" s="4">
        <v>0</v>
      </c>
      <c r="E186" s="4">
        <v>0</v>
      </c>
      <c r="F186" s="3"/>
      <c r="G186" s="12"/>
      <c r="H186" s="2"/>
      <c r="I186" s="2"/>
      <c r="J186" s="3"/>
    </row>
    <row x14ac:dyDescent="0.25" r="187" customHeight="1" ht="16.5">
      <c r="A187" s="6">
        <v>45.8</v>
      </c>
      <c r="B187" s="4">
        <v>5</v>
      </c>
      <c r="C187" s="4">
        <v>3</v>
      </c>
      <c r="D187" s="4">
        <v>0</v>
      </c>
      <c r="E187" s="4">
        <v>1</v>
      </c>
      <c r="F187" s="3"/>
      <c r="G187" s="12"/>
      <c r="H187" s="2"/>
      <c r="I187" s="2"/>
      <c r="J187" s="3"/>
    </row>
    <row x14ac:dyDescent="0.25" r="188" customHeight="1" ht="16.5">
      <c r="A188" s="6">
        <v>45.8</v>
      </c>
      <c r="B188" s="4">
        <v>6</v>
      </c>
      <c r="C188" s="4">
        <v>1</v>
      </c>
      <c r="D188" s="4">
        <v>0</v>
      </c>
      <c r="E188" s="4">
        <v>0</v>
      </c>
      <c r="F188" s="6">
        <f>AVERAGE(E188:E190)</f>
      </c>
      <c r="G188" s="12"/>
      <c r="H188" s="2"/>
      <c r="I188" s="2"/>
      <c r="J188" s="3"/>
    </row>
    <row x14ac:dyDescent="0.25" r="189" customHeight="1" ht="16.5">
      <c r="A189" s="6">
        <v>45.8</v>
      </c>
      <c r="B189" s="4">
        <v>6</v>
      </c>
      <c r="C189" s="4">
        <v>2</v>
      </c>
      <c r="D189" s="4">
        <v>0</v>
      </c>
      <c r="E189" s="4">
        <v>0</v>
      </c>
      <c r="F189" s="3"/>
      <c r="G189" s="12"/>
      <c r="H189" s="2"/>
      <c r="I189" s="2"/>
      <c r="J189" s="3"/>
    </row>
    <row x14ac:dyDescent="0.25" r="190" customHeight="1" ht="16.5">
      <c r="A190" s="6">
        <v>45.8</v>
      </c>
      <c r="B190" s="4">
        <v>6</v>
      </c>
      <c r="C190" s="4">
        <v>3</v>
      </c>
      <c r="D190" s="4">
        <v>0</v>
      </c>
      <c r="E190" s="4">
        <v>1</v>
      </c>
      <c r="F190" s="3"/>
      <c r="G190" s="12"/>
      <c r="H190" s="2"/>
      <c r="I190" s="2"/>
      <c r="J190" s="3"/>
    </row>
    <row x14ac:dyDescent="0.25" r="191" customHeight="1" ht="16.5">
      <c r="A191" s="6">
        <v>45.8</v>
      </c>
      <c r="B191" s="4">
        <v>7</v>
      </c>
      <c r="C191" s="4">
        <v>1</v>
      </c>
      <c r="D191" s="4">
        <v>0</v>
      </c>
      <c r="E191" s="4">
        <v>0</v>
      </c>
      <c r="F191" s="6">
        <f>AVERAGE(E191:E193)</f>
      </c>
      <c r="G191" s="12"/>
      <c r="H191" s="2"/>
      <c r="I191" s="2"/>
      <c r="J191" s="3"/>
    </row>
    <row x14ac:dyDescent="0.25" r="192" customHeight="1" ht="16.5">
      <c r="A192" s="6">
        <v>45.8</v>
      </c>
      <c r="B192" s="4">
        <v>7</v>
      </c>
      <c r="C192" s="4">
        <v>2</v>
      </c>
      <c r="D192" s="4">
        <v>0</v>
      </c>
      <c r="E192" s="4">
        <v>0</v>
      </c>
      <c r="F192" s="3"/>
      <c r="G192" s="12"/>
      <c r="H192" s="2"/>
      <c r="I192" s="2"/>
      <c r="J192" s="3"/>
    </row>
    <row x14ac:dyDescent="0.25" r="193" customHeight="1" ht="16.5">
      <c r="A193" s="6">
        <v>45.8</v>
      </c>
      <c r="B193" s="4">
        <v>7</v>
      </c>
      <c r="C193" s="4">
        <v>3</v>
      </c>
      <c r="D193" s="4">
        <v>0</v>
      </c>
      <c r="E193" s="4">
        <v>1</v>
      </c>
      <c r="F193" s="3"/>
      <c r="G193" s="12"/>
      <c r="H193" s="2"/>
      <c r="I193" s="2"/>
      <c r="J193" s="3"/>
    </row>
    <row x14ac:dyDescent="0.25" r="194" customHeight="1" ht="16.5">
      <c r="A194" s="6">
        <v>45.8</v>
      </c>
      <c r="B194" s="4">
        <v>8</v>
      </c>
      <c r="C194" s="4">
        <v>1</v>
      </c>
      <c r="D194" s="4">
        <v>0</v>
      </c>
      <c r="E194" s="4">
        <v>0</v>
      </c>
      <c r="F194" s="6">
        <f>AVERAGE(E194:E196)</f>
      </c>
      <c r="G194" s="12"/>
      <c r="H194" s="2"/>
      <c r="I194" s="2"/>
      <c r="J194" s="3"/>
    </row>
    <row x14ac:dyDescent="0.25" r="195" customHeight="1" ht="16.5">
      <c r="A195" s="6">
        <v>45.8</v>
      </c>
      <c r="B195" s="4">
        <v>8</v>
      </c>
      <c r="C195" s="4">
        <v>2</v>
      </c>
      <c r="D195" s="4">
        <v>0</v>
      </c>
      <c r="E195" s="4">
        <v>0</v>
      </c>
      <c r="F195" s="3"/>
      <c r="G195" s="12"/>
      <c r="H195" s="2"/>
      <c r="I195" s="2"/>
      <c r="J195" s="3"/>
    </row>
    <row x14ac:dyDescent="0.25" r="196" customHeight="1" ht="16.5">
      <c r="A196" s="6">
        <v>45.8</v>
      </c>
      <c r="B196" s="4">
        <v>8</v>
      </c>
      <c r="C196" s="4">
        <v>3</v>
      </c>
      <c r="D196" s="4">
        <v>0</v>
      </c>
      <c r="E196" s="4">
        <v>1</v>
      </c>
      <c r="F196" s="3"/>
      <c r="G196" s="12"/>
      <c r="H196" s="2"/>
      <c r="I196" s="2"/>
      <c r="J196" s="3"/>
    </row>
    <row x14ac:dyDescent="0.25" r="197" customHeight="1" ht="16.5">
      <c r="A197" s="6">
        <v>45.8</v>
      </c>
      <c r="B197" s="4">
        <v>9</v>
      </c>
      <c r="C197" s="4">
        <v>1</v>
      </c>
      <c r="D197" s="4">
        <v>0</v>
      </c>
      <c r="E197" s="4">
        <v>0</v>
      </c>
      <c r="F197" s="6">
        <f>AVERAGE(E197:E199)</f>
      </c>
      <c r="G197" s="12"/>
      <c r="H197" s="2"/>
      <c r="I197" s="2"/>
      <c r="J197" s="3"/>
    </row>
    <row x14ac:dyDescent="0.25" r="198" customHeight="1" ht="16.5">
      <c r="A198" s="6">
        <v>45.8</v>
      </c>
      <c r="B198" s="4">
        <v>9</v>
      </c>
      <c r="C198" s="4">
        <v>2</v>
      </c>
      <c r="D198" s="4">
        <v>0</v>
      </c>
      <c r="E198" s="4">
        <v>0</v>
      </c>
      <c r="F198" s="3"/>
      <c r="G198" s="12"/>
      <c r="H198" s="2"/>
      <c r="I198" s="2"/>
      <c r="J198" s="3"/>
    </row>
    <row x14ac:dyDescent="0.25" r="199" customHeight="1" ht="16.5">
      <c r="A199" s="6">
        <v>45.8</v>
      </c>
      <c r="B199" s="4">
        <v>9</v>
      </c>
      <c r="C199" s="4">
        <v>3</v>
      </c>
      <c r="D199" s="4">
        <v>0</v>
      </c>
      <c r="E199" s="4">
        <v>1</v>
      </c>
      <c r="F199" s="3"/>
      <c r="G199" s="12"/>
      <c r="H199" s="2"/>
      <c r="I199" s="2"/>
      <c r="J199" s="3"/>
    </row>
    <row x14ac:dyDescent="0.25" r="200" customHeight="1" ht="16.5">
      <c r="A200" s="6">
        <v>45.8</v>
      </c>
      <c r="B200" s="4">
        <v>10</v>
      </c>
      <c r="C200" s="4">
        <v>1</v>
      </c>
      <c r="D200" s="4">
        <v>0</v>
      </c>
      <c r="E200" s="4">
        <v>0</v>
      </c>
      <c r="F200" s="6">
        <f>AVERAGE(E200:E202)</f>
      </c>
      <c r="G200" s="12"/>
      <c r="H200" s="2"/>
      <c r="I200" s="2"/>
      <c r="J200" s="3"/>
    </row>
    <row x14ac:dyDescent="0.25" r="201" customHeight="1" ht="16.5">
      <c r="A201" s="6">
        <v>45.8</v>
      </c>
      <c r="B201" s="4">
        <v>10</v>
      </c>
      <c r="C201" s="4">
        <v>2</v>
      </c>
      <c r="D201" s="4">
        <v>0</v>
      </c>
      <c r="E201" s="4">
        <v>0</v>
      </c>
      <c r="F201" s="3"/>
      <c r="G201" s="12"/>
      <c r="H201" s="2"/>
      <c r="I201" s="2"/>
      <c r="J201" s="3"/>
    </row>
    <row x14ac:dyDescent="0.25" r="202" customHeight="1" ht="16.5">
      <c r="A202" s="6">
        <v>45.8</v>
      </c>
      <c r="B202" s="4">
        <v>10</v>
      </c>
      <c r="C202" s="4">
        <v>3</v>
      </c>
      <c r="D202" s="4">
        <v>0</v>
      </c>
      <c r="E202" s="4">
        <v>1</v>
      </c>
      <c r="F202" s="3"/>
      <c r="G202" s="12"/>
      <c r="H202" s="2"/>
      <c r="I202" s="2"/>
      <c r="J202" s="3"/>
    </row>
    <row x14ac:dyDescent="0.25" r="203" customHeight="1" ht="16.5">
      <c r="A203" s="6">
        <v>45.8</v>
      </c>
      <c r="B203" s="4">
        <v>11</v>
      </c>
      <c r="C203" s="4">
        <v>1</v>
      </c>
      <c r="D203" s="4">
        <v>0</v>
      </c>
      <c r="E203" s="4">
        <v>0</v>
      </c>
      <c r="F203" s="6">
        <f>AVERAGE(E203:E205)</f>
      </c>
      <c r="G203" s="12"/>
      <c r="H203" s="2"/>
      <c r="I203" s="2"/>
      <c r="J203" s="3"/>
    </row>
    <row x14ac:dyDescent="0.25" r="204" customHeight="1" ht="16.5">
      <c r="A204" s="6">
        <v>45.8</v>
      </c>
      <c r="B204" s="4">
        <v>11</v>
      </c>
      <c r="C204" s="4">
        <v>2</v>
      </c>
      <c r="D204" s="4">
        <v>0</v>
      </c>
      <c r="E204" s="4">
        <v>0</v>
      </c>
      <c r="F204" s="3"/>
      <c r="G204" s="12"/>
      <c r="H204" s="2"/>
      <c r="I204" s="2"/>
      <c r="J204" s="3"/>
    </row>
    <row x14ac:dyDescent="0.25" r="205" customHeight="1" ht="16.5">
      <c r="A205" s="6">
        <v>45.8</v>
      </c>
      <c r="B205" s="4">
        <v>11</v>
      </c>
      <c r="C205" s="4">
        <v>3</v>
      </c>
      <c r="D205" s="4">
        <v>0</v>
      </c>
      <c r="E205" s="4">
        <v>1</v>
      </c>
      <c r="F205" s="3"/>
      <c r="G205" s="12"/>
      <c r="H205" s="2"/>
      <c r="I205" s="2"/>
      <c r="J205" s="3"/>
    </row>
    <row x14ac:dyDescent="0.25" r="206" customHeight="1" ht="16.5">
      <c r="A206" s="6">
        <v>45.8</v>
      </c>
      <c r="B206" s="4">
        <v>12</v>
      </c>
      <c r="C206" s="4">
        <v>1</v>
      </c>
      <c r="D206" s="4">
        <v>0</v>
      </c>
      <c r="E206" s="4">
        <v>0</v>
      </c>
      <c r="F206" s="6">
        <f>AVERAGE(E206:E208)</f>
      </c>
      <c r="G206" s="12"/>
      <c r="H206" s="2"/>
      <c r="I206" s="2"/>
      <c r="J206" s="3"/>
    </row>
    <row x14ac:dyDescent="0.25" r="207" customHeight="1" ht="16.5">
      <c r="A207" s="6">
        <v>45.8</v>
      </c>
      <c r="B207" s="4">
        <v>12</v>
      </c>
      <c r="C207" s="4">
        <v>2</v>
      </c>
      <c r="D207" s="4">
        <v>0</v>
      </c>
      <c r="E207" s="4">
        <v>0</v>
      </c>
      <c r="F207" s="3"/>
      <c r="G207" s="12"/>
      <c r="H207" s="2"/>
      <c r="I207" s="2"/>
      <c r="J207" s="3"/>
    </row>
    <row x14ac:dyDescent="0.25" r="208" customHeight="1" ht="16.5">
      <c r="A208" s="6">
        <v>45.8</v>
      </c>
      <c r="B208" s="4">
        <v>12</v>
      </c>
      <c r="C208" s="4">
        <v>3</v>
      </c>
      <c r="D208" s="4">
        <v>0</v>
      </c>
      <c r="E208" s="4">
        <v>1</v>
      </c>
      <c r="F208" s="3"/>
      <c r="G208" s="12"/>
      <c r="H208" s="2"/>
      <c r="I208" s="2"/>
      <c r="J208" s="3"/>
    </row>
    <row x14ac:dyDescent="0.25" r="209" customHeight="1" ht="16.5">
      <c r="A209" s="6">
        <v>45.8</v>
      </c>
      <c r="B209" s="4">
        <v>13</v>
      </c>
      <c r="C209" s="4">
        <v>1</v>
      </c>
      <c r="D209" s="4">
        <v>0</v>
      </c>
      <c r="E209" s="4">
        <v>0</v>
      </c>
      <c r="F209" s="6">
        <f>AVERAGE(E209:E211)</f>
      </c>
      <c r="G209" s="12"/>
      <c r="H209" s="2"/>
      <c r="I209" s="2"/>
      <c r="J209" s="3"/>
    </row>
    <row x14ac:dyDescent="0.25" r="210" customHeight="1" ht="16.5">
      <c r="A210" s="6">
        <v>45.8</v>
      </c>
      <c r="B210" s="4">
        <v>13</v>
      </c>
      <c r="C210" s="4">
        <v>2</v>
      </c>
      <c r="D210" s="4">
        <v>1</v>
      </c>
      <c r="E210" s="4">
        <v>1</v>
      </c>
      <c r="F210" s="3"/>
      <c r="G210" s="12"/>
      <c r="H210" s="2"/>
      <c r="I210" s="2"/>
      <c r="J210" s="3"/>
    </row>
    <row x14ac:dyDescent="0.25" r="211" customHeight="1" ht="16.5">
      <c r="A211" s="6">
        <v>45.8</v>
      </c>
      <c r="B211" s="4">
        <v>13</v>
      </c>
      <c r="C211" s="4">
        <v>3</v>
      </c>
      <c r="D211" s="4">
        <v>0</v>
      </c>
      <c r="E211" s="4">
        <v>1</v>
      </c>
      <c r="F211" s="3"/>
      <c r="G211" s="12"/>
      <c r="H211" s="2"/>
      <c r="I211" s="2"/>
      <c r="J211" s="3"/>
    </row>
    <row x14ac:dyDescent="0.25" r="212" customHeight="1" ht="16.5">
      <c r="A212" s="6">
        <v>45.8</v>
      </c>
      <c r="B212" s="4">
        <v>14</v>
      </c>
      <c r="C212" s="4">
        <v>1</v>
      </c>
      <c r="D212" s="4">
        <v>0</v>
      </c>
      <c r="E212" s="4">
        <v>0</v>
      </c>
      <c r="F212" s="4">
        <f>AVERAGE(E212:E214)</f>
      </c>
      <c r="G212" s="12"/>
      <c r="H212" s="2"/>
      <c r="I212" s="2"/>
      <c r="J212" s="3"/>
    </row>
    <row x14ac:dyDescent="0.25" r="213" customHeight="1" ht="16.5">
      <c r="A213" s="6">
        <v>45.8</v>
      </c>
      <c r="B213" s="4">
        <v>14</v>
      </c>
      <c r="C213" s="4">
        <v>2</v>
      </c>
      <c r="D213" s="4">
        <v>0</v>
      </c>
      <c r="E213" s="4">
        <v>1</v>
      </c>
      <c r="F213" s="3"/>
      <c r="G213" s="12"/>
      <c r="H213" s="2"/>
      <c r="I213" s="2"/>
      <c r="J213" s="3"/>
    </row>
    <row x14ac:dyDescent="0.25" r="214" customHeight="1" ht="16.5">
      <c r="A214" s="6">
        <v>45.8</v>
      </c>
      <c r="B214" s="4">
        <v>14</v>
      </c>
      <c r="C214" s="4">
        <v>3</v>
      </c>
      <c r="D214" s="4">
        <v>1</v>
      </c>
      <c r="E214" s="4">
        <v>2</v>
      </c>
      <c r="F214" s="3"/>
      <c r="G214" s="12"/>
      <c r="H214" s="2"/>
      <c r="I214" s="2"/>
      <c r="J214" s="3"/>
    </row>
    <row x14ac:dyDescent="0.25" r="215" customHeight="1" ht="16.5">
      <c r="A215" s="6">
        <v>45.8</v>
      </c>
      <c r="B215" s="4">
        <v>15</v>
      </c>
      <c r="C215" s="4">
        <v>1</v>
      </c>
      <c r="D215" s="4">
        <v>0</v>
      </c>
      <c r="E215" s="4">
        <v>0</v>
      </c>
      <c r="F215" s="4">
        <f>AVERAGE(E215:E217)</f>
      </c>
      <c r="G215" s="12"/>
      <c r="H215" s="2"/>
      <c r="I215" s="2"/>
      <c r="J215" s="3"/>
    </row>
    <row x14ac:dyDescent="0.25" r="216" customHeight="1" ht="16.5">
      <c r="A216" s="6">
        <v>45.8</v>
      </c>
      <c r="B216" s="4">
        <v>15</v>
      </c>
      <c r="C216" s="4">
        <v>2</v>
      </c>
      <c r="D216" s="4">
        <v>0</v>
      </c>
      <c r="E216" s="4">
        <v>1</v>
      </c>
      <c r="F216" s="3"/>
      <c r="G216" s="12"/>
      <c r="H216" s="2"/>
      <c r="I216" s="2"/>
      <c r="J216" s="3"/>
    </row>
    <row x14ac:dyDescent="0.25" r="217" customHeight="1" ht="16.5">
      <c r="A217" s="6">
        <v>45.8</v>
      </c>
      <c r="B217" s="4">
        <v>15</v>
      </c>
      <c r="C217" s="4">
        <v>3</v>
      </c>
      <c r="D217" s="4">
        <v>0</v>
      </c>
      <c r="E217" s="4">
        <v>2</v>
      </c>
      <c r="F217" s="3"/>
      <c r="G217" s="12"/>
      <c r="H217" s="2"/>
      <c r="I217" s="2"/>
      <c r="J217" s="3"/>
    </row>
    <row x14ac:dyDescent="0.25" r="218" customHeight="1" ht="16.5">
      <c r="A218" s="6">
        <v>45.8</v>
      </c>
      <c r="B218" s="4">
        <v>16</v>
      </c>
      <c r="C218" s="4">
        <v>1</v>
      </c>
      <c r="D218" s="4">
        <v>0</v>
      </c>
      <c r="E218" s="4">
        <v>0</v>
      </c>
      <c r="F218" s="4">
        <f>AVERAGE(E218:E220)</f>
      </c>
      <c r="G218" s="12"/>
      <c r="H218" s="2"/>
      <c r="I218" s="2"/>
      <c r="J218" s="3"/>
    </row>
    <row x14ac:dyDescent="0.25" r="219" customHeight="1" ht="16.5">
      <c r="A219" s="6">
        <v>45.8</v>
      </c>
      <c r="B219" s="4">
        <v>16</v>
      </c>
      <c r="C219" s="4">
        <v>2</v>
      </c>
      <c r="D219" s="4">
        <v>0</v>
      </c>
      <c r="E219" s="4">
        <v>1</v>
      </c>
      <c r="F219" s="3"/>
      <c r="G219" s="12"/>
      <c r="H219" s="2"/>
      <c r="I219" s="2"/>
      <c r="J219" s="3"/>
    </row>
    <row x14ac:dyDescent="0.25" r="220" customHeight="1" ht="16.5">
      <c r="A220" s="6">
        <v>45.8</v>
      </c>
      <c r="B220" s="4">
        <v>16</v>
      </c>
      <c r="C220" s="4">
        <v>3</v>
      </c>
      <c r="D220" s="4">
        <v>0</v>
      </c>
      <c r="E220" s="4">
        <v>2</v>
      </c>
      <c r="F220" s="3"/>
      <c r="G220" s="12"/>
      <c r="H220" s="2"/>
      <c r="I220" s="2"/>
      <c r="J220" s="3"/>
    </row>
    <row x14ac:dyDescent="0.25" r="221" customHeight="1" ht="16.5">
      <c r="A221" s="6">
        <v>45.8</v>
      </c>
      <c r="B221" s="4">
        <v>17</v>
      </c>
      <c r="C221" s="4">
        <v>1</v>
      </c>
      <c r="D221" s="4">
        <v>0</v>
      </c>
      <c r="E221" s="4">
        <v>0</v>
      </c>
      <c r="F221" s="4">
        <f>AVERAGE(E221:E223)</f>
      </c>
      <c r="G221" s="12"/>
      <c r="H221" s="2"/>
      <c r="I221" s="2"/>
      <c r="J221" s="3"/>
    </row>
    <row x14ac:dyDescent="0.25" r="222" customHeight="1" ht="16.5">
      <c r="A222" s="6">
        <v>45.8</v>
      </c>
      <c r="B222" s="4">
        <v>17</v>
      </c>
      <c r="C222" s="4">
        <v>2</v>
      </c>
      <c r="D222" s="4">
        <v>0</v>
      </c>
      <c r="E222" s="4">
        <v>1</v>
      </c>
      <c r="F222" s="3"/>
      <c r="G222" s="12"/>
      <c r="H222" s="2"/>
      <c r="I222" s="2"/>
      <c r="J222" s="3"/>
    </row>
    <row x14ac:dyDescent="0.25" r="223" customHeight="1" ht="16.5">
      <c r="A223" s="6">
        <v>45.8</v>
      </c>
      <c r="B223" s="4">
        <v>17</v>
      </c>
      <c r="C223" s="4">
        <v>3</v>
      </c>
      <c r="D223" s="4">
        <v>0</v>
      </c>
      <c r="E223" s="4">
        <v>2</v>
      </c>
      <c r="F223" s="3"/>
      <c r="G223" s="12"/>
      <c r="H223" s="2"/>
      <c r="I223" s="2"/>
      <c r="J223" s="3"/>
    </row>
    <row x14ac:dyDescent="0.25" r="224" customHeight="1" ht="16.5">
      <c r="A224" s="6">
        <v>45.8</v>
      </c>
      <c r="B224" s="4">
        <v>18</v>
      </c>
      <c r="C224" s="4">
        <v>1</v>
      </c>
      <c r="D224" s="4">
        <v>0</v>
      </c>
      <c r="E224" s="4">
        <v>0</v>
      </c>
      <c r="F224" s="4">
        <f>AVERAGE(E224:E226)</f>
      </c>
      <c r="G224" s="12"/>
      <c r="H224" s="2"/>
      <c r="I224" s="2"/>
      <c r="J224" s="3"/>
    </row>
    <row x14ac:dyDescent="0.25" r="225" customHeight="1" ht="16.5">
      <c r="A225" s="6">
        <v>45.8</v>
      </c>
      <c r="B225" s="4">
        <v>18</v>
      </c>
      <c r="C225" s="4">
        <v>2</v>
      </c>
      <c r="D225" s="4">
        <v>0</v>
      </c>
      <c r="E225" s="4">
        <v>1</v>
      </c>
      <c r="F225" s="3"/>
      <c r="G225" s="12"/>
      <c r="H225" s="2"/>
      <c r="I225" s="2"/>
      <c r="J225" s="3"/>
    </row>
    <row x14ac:dyDescent="0.25" r="226" customHeight="1" ht="16.5">
      <c r="A226" s="6">
        <v>45.8</v>
      </c>
      <c r="B226" s="4">
        <v>18</v>
      </c>
      <c r="C226" s="4">
        <v>3</v>
      </c>
      <c r="D226" s="4">
        <v>0</v>
      </c>
      <c r="E226" s="4">
        <v>2</v>
      </c>
      <c r="F226" s="3"/>
      <c r="G226" s="12"/>
      <c r="H226" s="2"/>
      <c r="I226" s="2"/>
      <c r="J226" s="3"/>
    </row>
    <row x14ac:dyDescent="0.25" r="227" customHeight="1" ht="16.5">
      <c r="A227" s="6">
        <v>45.8</v>
      </c>
      <c r="B227" s="4">
        <v>19</v>
      </c>
      <c r="C227" s="4">
        <v>1</v>
      </c>
      <c r="D227" s="4">
        <v>0</v>
      </c>
      <c r="E227" s="4">
        <v>0</v>
      </c>
      <c r="F227" s="4">
        <f>AVERAGE(E227:E229)</f>
      </c>
      <c r="G227" s="12"/>
      <c r="H227" s="2"/>
      <c r="I227" s="2"/>
      <c r="J227" s="3"/>
    </row>
    <row x14ac:dyDescent="0.25" r="228" customHeight="1" ht="16.5">
      <c r="A228" s="6">
        <v>45.8</v>
      </c>
      <c r="B228" s="4">
        <v>19</v>
      </c>
      <c r="C228" s="4">
        <v>2</v>
      </c>
      <c r="D228" s="4">
        <v>0</v>
      </c>
      <c r="E228" s="4">
        <v>1</v>
      </c>
      <c r="F228" s="3"/>
      <c r="G228" s="12"/>
      <c r="H228" s="2"/>
      <c r="I228" s="2"/>
      <c r="J228" s="3"/>
    </row>
    <row x14ac:dyDescent="0.25" r="229" customHeight="1" ht="16.5">
      <c r="A229" s="6">
        <v>45.8</v>
      </c>
      <c r="B229" s="4">
        <v>19</v>
      </c>
      <c r="C229" s="4">
        <v>3</v>
      </c>
      <c r="D229" s="4">
        <v>0</v>
      </c>
      <c r="E229" s="4">
        <v>2</v>
      </c>
      <c r="F229" s="3"/>
      <c r="G229" s="12"/>
      <c r="H229" s="2"/>
      <c r="I229" s="2"/>
      <c r="J229" s="3"/>
    </row>
    <row x14ac:dyDescent="0.25" r="230" customHeight="1" ht="16.5">
      <c r="A230" s="6">
        <v>45.8</v>
      </c>
      <c r="B230" s="4">
        <v>20</v>
      </c>
      <c r="C230" s="4">
        <v>1</v>
      </c>
      <c r="D230" s="4">
        <v>0</v>
      </c>
      <c r="E230" s="4">
        <v>0</v>
      </c>
      <c r="F230" s="4">
        <f>AVERAGE(E230:E232)</f>
      </c>
      <c r="G230" s="12"/>
      <c r="H230" s="2"/>
      <c r="I230" s="2"/>
      <c r="J230" s="3"/>
    </row>
    <row x14ac:dyDescent="0.25" r="231" customHeight="1" ht="16.5">
      <c r="A231" s="6">
        <v>45.8</v>
      </c>
      <c r="B231" s="4">
        <v>20</v>
      </c>
      <c r="C231" s="4">
        <v>2</v>
      </c>
      <c r="D231" s="4">
        <v>0</v>
      </c>
      <c r="E231" s="4">
        <v>1</v>
      </c>
      <c r="F231" s="3"/>
      <c r="G231" s="12"/>
      <c r="H231" s="2"/>
      <c r="I231" s="2"/>
      <c r="J231" s="3"/>
    </row>
    <row x14ac:dyDescent="0.25" r="232" customHeight="1" ht="16.5">
      <c r="A232" s="6">
        <v>45.8</v>
      </c>
      <c r="B232" s="4">
        <v>20</v>
      </c>
      <c r="C232" s="4">
        <v>3</v>
      </c>
      <c r="D232" s="4">
        <v>0</v>
      </c>
      <c r="E232" s="4">
        <v>2</v>
      </c>
      <c r="F232" s="3"/>
      <c r="G232" s="12"/>
      <c r="H232" s="2"/>
      <c r="I232" s="2"/>
      <c r="J232" s="3"/>
    </row>
    <row x14ac:dyDescent="0.25" r="233" customHeight="1" ht="16.5">
      <c r="A233" s="6">
        <v>45.8</v>
      </c>
      <c r="B233" s="4">
        <v>21</v>
      </c>
      <c r="C233" s="4">
        <v>1</v>
      </c>
      <c r="D233" s="4">
        <v>0</v>
      </c>
      <c r="E233" s="4">
        <v>0</v>
      </c>
      <c r="F233" s="4">
        <f>AVERAGE(E233:E235)</f>
      </c>
      <c r="G233" s="12"/>
      <c r="H233" s="2"/>
      <c r="I233" s="2"/>
      <c r="J233" s="3"/>
    </row>
    <row x14ac:dyDescent="0.25" r="234" customHeight="1" ht="16.5">
      <c r="A234" s="6">
        <v>45.8</v>
      </c>
      <c r="B234" s="4">
        <v>21</v>
      </c>
      <c r="C234" s="4">
        <v>2</v>
      </c>
      <c r="D234" s="4">
        <v>0</v>
      </c>
      <c r="E234" s="4">
        <v>1</v>
      </c>
      <c r="F234" s="3"/>
      <c r="G234" s="12"/>
      <c r="H234" s="2"/>
      <c r="I234" s="2"/>
      <c r="J234" s="3"/>
    </row>
    <row x14ac:dyDescent="0.25" r="235" customHeight="1" ht="16.5">
      <c r="A235" s="6">
        <v>45.8</v>
      </c>
      <c r="B235" s="4">
        <v>21</v>
      </c>
      <c r="C235" s="4">
        <v>3</v>
      </c>
      <c r="D235" s="4">
        <v>0</v>
      </c>
      <c r="E235" s="4">
        <v>2</v>
      </c>
      <c r="F235" s="3"/>
      <c r="G235" s="12"/>
      <c r="H235" s="2"/>
      <c r="I235" s="2"/>
      <c r="J235" s="3"/>
    </row>
    <row x14ac:dyDescent="0.25" r="236" customHeight="1" ht="16.5">
      <c r="A236" s="6">
        <v>45.8</v>
      </c>
      <c r="B236" s="4">
        <v>22</v>
      </c>
      <c r="C236" s="4">
        <v>1</v>
      </c>
      <c r="D236" s="4">
        <v>0</v>
      </c>
      <c r="E236" s="4">
        <v>0</v>
      </c>
      <c r="F236" s="4">
        <f>AVERAGE(E236:E238)</f>
      </c>
      <c r="G236" s="12"/>
      <c r="H236" s="2"/>
      <c r="I236" s="2"/>
      <c r="J236" s="3"/>
    </row>
    <row x14ac:dyDescent="0.25" r="237" customHeight="1" ht="16.5">
      <c r="A237" s="6">
        <v>45.8</v>
      </c>
      <c r="B237" s="4">
        <v>22</v>
      </c>
      <c r="C237" s="4">
        <v>2</v>
      </c>
      <c r="D237" s="4">
        <v>0</v>
      </c>
      <c r="E237" s="4">
        <v>1</v>
      </c>
      <c r="F237" s="3"/>
      <c r="G237" s="12"/>
      <c r="H237" s="2"/>
      <c r="I237" s="2"/>
      <c r="J237" s="3"/>
    </row>
    <row x14ac:dyDescent="0.25" r="238" customHeight="1" ht="16.5">
      <c r="A238" s="6">
        <v>45.8</v>
      </c>
      <c r="B238" s="4">
        <v>22</v>
      </c>
      <c r="C238" s="4">
        <v>3</v>
      </c>
      <c r="D238" s="4">
        <v>0</v>
      </c>
      <c r="E238" s="4">
        <v>2</v>
      </c>
      <c r="F238" s="3"/>
      <c r="G238" s="12"/>
      <c r="H238" s="2"/>
      <c r="I238" s="2"/>
      <c r="J238" s="3"/>
    </row>
    <row x14ac:dyDescent="0.25" r="239" customHeight="1" ht="16.5">
      <c r="A239" s="6">
        <v>45.8</v>
      </c>
      <c r="B239" s="4">
        <v>23</v>
      </c>
      <c r="C239" s="4">
        <v>1</v>
      </c>
      <c r="D239" s="4">
        <v>0</v>
      </c>
      <c r="E239" s="4">
        <v>0</v>
      </c>
      <c r="F239" s="4">
        <f>AVERAGE(E239:E241)</f>
      </c>
      <c r="G239" s="12"/>
      <c r="H239" s="2"/>
      <c r="I239" s="2"/>
      <c r="J239" s="3"/>
    </row>
    <row x14ac:dyDescent="0.25" r="240" customHeight="1" ht="16.5">
      <c r="A240" s="6">
        <v>45.8</v>
      </c>
      <c r="B240" s="4">
        <v>23</v>
      </c>
      <c r="C240" s="4">
        <v>2</v>
      </c>
      <c r="D240" s="4">
        <v>0</v>
      </c>
      <c r="E240" s="4">
        <v>1</v>
      </c>
      <c r="F240" s="3"/>
      <c r="G240" s="12"/>
      <c r="H240" s="2"/>
      <c r="I240" s="2"/>
      <c r="J240" s="3"/>
    </row>
    <row x14ac:dyDescent="0.25" r="241" customHeight="1" ht="16.5">
      <c r="A241" s="6">
        <v>45.8</v>
      </c>
      <c r="B241" s="4">
        <v>23</v>
      </c>
      <c r="C241" s="4">
        <v>3</v>
      </c>
      <c r="D241" s="4">
        <v>0</v>
      </c>
      <c r="E241" s="4">
        <v>2</v>
      </c>
      <c r="F241" s="3"/>
      <c r="G241" s="12"/>
      <c r="H241" s="2"/>
      <c r="I241" s="2"/>
      <c r="J241" s="3"/>
    </row>
    <row x14ac:dyDescent="0.25" r="242" customHeight="1" ht="16.5">
      <c r="A242" s="6">
        <v>45.8</v>
      </c>
      <c r="B242" s="4">
        <v>24</v>
      </c>
      <c r="C242" s="4">
        <v>1</v>
      </c>
      <c r="D242" s="4">
        <v>0</v>
      </c>
      <c r="E242" s="4">
        <v>0</v>
      </c>
      <c r="F242" s="4">
        <f>AVERAGE(E242:E244)</f>
      </c>
      <c r="G242" s="12"/>
      <c r="H242" s="2"/>
      <c r="I242" s="2"/>
      <c r="J242" s="3"/>
    </row>
    <row x14ac:dyDescent="0.25" r="243" customHeight="1" ht="16.5">
      <c r="A243" s="6">
        <v>45.8</v>
      </c>
      <c r="B243" s="4">
        <v>24</v>
      </c>
      <c r="C243" s="4">
        <v>2</v>
      </c>
      <c r="D243" s="4">
        <v>0</v>
      </c>
      <c r="E243" s="4">
        <v>1</v>
      </c>
      <c r="F243" s="3"/>
      <c r="G243" s="12"/>
      <c r="H243" s="2"/>
      <c r="I243" s="2"/>
      <c r="J243" s="3"/>
    </row>
    <row x14ac:dyDescent="0.25" r="244" customHeight="1" ht="16.5">
      <c r="A244" s="6">
        <v>45.8</v>
      </c>
      <c r="B244" s="4">
        <v>24</v>
      </c>
      <c r="C244" s="4">
        <v>3</v>
      </c>
      <c r="D244" s="4">
        <v>0</v>
      </c>
      <c r="E244" s="4">
        <v>2</v>
      </c>
      <c r="F244" s="3"/>
      <c r="G244" s="12"/>
      <c r="H244" s="2"/>
      <c r="I244" s="2"/>
      <c r="J244" s="3"/>
    </row>
    <row x14ac:dyDescent="0.25" r="245" customHeight="1" ht="16.5">
      <c r="A245" s="6">
        <v>45.8</v>
      </c>
      <c r="B245" s="4">
        <v>25</v>
      </c>
      <c r="C245" s="4">
        <v>1</v>
      </c>
      <c r="D245" s="4">
        <v>0</v>
      </c>
      <c r="E245" s="4">
        <v>0</v>
      </c>
      <c r="F245" s="4">
        <f>AVERAGE(E245:E247)</f>
      </c>
      <c r="G245" s="12"/>
      <c r="H245" s="2"/>
      <c r="I245" s="2"/>
      <c r="J245" s="3"/>
    </row>
    <row x14ac:dyDescent="0.25" r="246" customHeight="1" ht="16.5">
      <c r="A246" s="6">
        <v>45.8</v>
      </c>
      <c r="B246" s="4">
        <v>25</v>
      </c>
      <c r="C246" s="4">
        <v>2</v>
      </c>
      <c r="D246" s="4">
        <v>0</v>
      </c>
      <c r="E246" s="4">
        <v>1</v>
      </c>
      <c r="F246" s="3"/>
      <c r="G246" s="12"/>
      <c r="H246" s="2"/>
      <c r="I246" s="2"/>
      <c r="J246" s="3"/>
    </row>
    <row x14ac:dyDescent="0.25" r="247" customHeight="1" ht="16.5">
      <c r="A247" s="6">
        <v>45.8</v>
      </c>
      <c r="B247" s="4">
        <v>25</v>
      </c>
      <c r="C247" s="4">
        <v>3</v>
      </c>
      <c r="D247" s="4">
        <v>0</v>
      </c>
      <c r="E247" s="4">
        <v>2</v>
      </c>
      <c r="F247" s="3"/>
      <c r="G247" s="12"/>
      <c r="H247" s="2"/>
      <c r="I247" s="2"/>
      <c r="J247" s="3"/>
    </row>
    <row x14ac:dyDescent="0.25" r="248" customHeight="1" ht="16.5">
      <c r="A248" s="6">
        <v>45.8</v>
      </c>
      <c r="B248" s="4">
        <v>26</v>
      </c>
      <c r="C248" s="4">
        <v>1</v>
      </c>
      <c r="D248" s="4">
        <v>0</v>
      </c>
      <c r="E248" s="4">
        <v>0</v>
      </c>
      <c r="F248" s="4">
        <f>AVERAGE(E248:E250)</f>
      </c>
      <c r="G248" s="12"/>
      <c r="H248" s="2"/>
      <c r="I248" s="2"/>
      <c r="J248" s="3"/>
    </row>
    <row x14ac:dyDescent="0.25" r="249" customHeight="1" ht="16.5">
      <c r="A249" s="6">
        <v>45.8</v>
      </c>
      <c r="B249" s="4">
        <v>26</v>
      </c>
      <c r="C249" s="4">
        <v>2</v>
      </c>
      <c r="D249" s="4">
        <v>0</v>
      </c>
      <c r="E249" s="4">
        <v>1</v>
      </c>
      <c r="F249" s="3"/>
      <c r="G249" s="12"/>
      <c r="H249" s="2"/>
      <c r="I249" s="2"/>
      <c r="J249" s="3"/>
    </row>
    <row x14ac:dyDescent="0.25" r="250" customHeight="1" ht="16.5">
      <c r="A250" s="6">
        <v>45.8</v>
      </c>
      <c r="B250" s="4">
        <v>26</v>
      </c>
      <c r="C250" s="4">
        <v>3</v>
      </c>
      <c r="D250" s="4">
        <v>0</v>
      </c>
      <c r="E250" s="4">
        <v>2</v>
      </c>
      <c r="F250" s="3"/>
      <c r="G250" s="12"/>
      <c r="H250" s="2"/>
      <c r="I250" s="2"/>
      <c r="J250" s="3"/>
    </row>
    <row x14ac:dyDescent="0.25" r="251" customHeight="1" ht="16.5">
      <c r="A251" s="6">
        <v>45.8</v>
      </c>
      <c r="B251" s="4">
        <v>27</v>
      </c>
      <c r="C251" s="4">
        <v>1</v>
      </c>
      <c r="D251" s="4">
        <v>0</v>
      </c>
      <c r="E251" s="4">
        <v>0</v>
      </c>
      <c r="F251" s="4">
        <f>AVERAGE(E251:E253)</f>
      </c>
      <c r="G251" s="12"/>
      <c r="H251" s="2"/>
      <c r="I251" s="2"/>
      <c r="J251" s="3"/>
    </row>
    <row x14ac:dyDescent="0.25" r="252" customHeight="1" ht="16.5">
      <c r="A252" s="6">
        <v>45.8</v>
      </c>
      <c r="B252" s="4">
        <v>27</v>
      </c>
      <c r="C252" s="4">
        <v>2</v>
      </c>
      <c r="D252" s="4">
        <v>0</v>
      </c>
      <c r="E252" s="4">
        <v>1</v>
      </c>
      <c r="F252" s="3"/>
      <c r="G252" s="12"/>
      <c r="H252" s="2"/>
      <c r="I252" s="2"/>
      <c r="J252" s="3"/>
    </row>
    <row x14ac:dyDescent="0.25" r="253" customHeight="1" ht="16.5">
      <c r="A253" s="6">
        <v>45.8</v>
      </c>
      <c r="B253" s="4">
        <v>27</v>
      </c>
      <c r="C253" s="4">
        <v>3</v>
      </c>
      <c r="D253" s="4">
        <v>0</v>
      </c>
      <c r="E253" s="4">
        <v>2</v>
      </c>
      <c r="F253" s="3"/>
      <c r="G253" s="12"/>
      <c r="H253" s="2"/>
      <c r="I253" s="2"/>
      <c r="J253" s="3"/>
    </row>
    <row x14ac:dyDescent="0.25" r="254" customHeight="1" ht="16.5">
      <c r="A254" s="6">
        <v>45.8</v>
      </c>
      <c r="B254" s="4">
        <v>28</v>
      </c>
      <c r="C254" s="4">
        <v>1</v>
      </c>
      <c r="D254" s="4">
        <v>0</v>
      </c>
      <c r="E254" s="4">
        <v>0</v>
      </c>
      <c r="F254" s="4">
        <f>AVERAGE(E254:E256)</f>
      </c>
      <c r="G254" s="12"/>
      <c r="H254" s="2"/>
      <c r="I254" s="2"/>
      <c r="J254" s="3"/>
    </row>
    <row x14ac:dyDescent="0.25" r="255" customHeight="1" ht="16.5">
      <c r="A255" s="6">
        <v>45.8</v>
      </c>
      <c r="B255" s="4">
        <v>28</v>
      </c>
      <c r="C255" s="4">
        <v>2</v>
      </c>
      <c r="D255" s="4">
        <v>0</v>
      </c>
      <c r="E255" s="4">
        <v>1</v>
      </c>
      <c r="F255" s="3"/>
      <c r="G255" s="12"/>
      <c r="H255" s="2"/>
      <c r="I255" s="2"/>
      <c r="J255" s="3"/>
    </row>
    <row x14ac:dyDescent="0.25" r="256" customHeight="1" ht="16.5">
      <c r="A256" s="6">
        <v>45.8</v>
      </c>
      <c r="B256" s="4">
        <v>28</v>
      </c>
      <c r="C256" s="4">
        <v>3</v>
      </c>
      <c r="D256" s="4">
        <v>0</v>
      </c>
      <c r="E256" s="4">
        <v>2</v>
      </c>
      <c r="F256" s="3"/>
      <c r="G256" s="12"/>
      <c r="H256" s="2"/>
      <c r="I256" s="2"/>
      <c r="J256" s="3"/>
    </row>
    <row x14ac:dyDescent="0.25" r="257" customHeight="1" ht="16.5">
      <c r="A257" s="6">
        <v>36.4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12"/>
      <c r="H257" s="2"/>
      <c r="I257" s="2"/>
      <c r="J257" s="3"/>
    </row>
    <row x14ac:dyDescent="0.25" r="258" customHeight="1" ht="16.5">
      <c r="A258" s="6">
        <v>36.4</v>
      </c>
      <c r="B258" s="4">
        <v>1</v>
      </c>
      <c r="C258" s="4">
        <v>1</v>
      </c>
      <c r="D258" s="4">
        <v>0</v>
      </c>
      <c r="E258" s="4">
        <v>0</v>
      </c>
      <c r="F258" s="4">
        <f>AVERAGE(E258:E260)</f>
      </c>
      <c r="G258" s="12"/>
      <c r="H258" s="2"/>
      <c r="I258" s="2"/>
      <c r="J258" s="3"/>
    </row>
    <row x14ac:dyDescent="0.25" r="259" customHeight="1" ht="16.5">
      <c r="A259" s="6">
        <v>36.4</v>
      </c>
      <c r="B259" s="4">
        <v>1</v>
      </c>
      <c r="C259" s="4">
        <v>2</v>
      </c>
      <c r="D259" s="4">
        <v>0</v>
      </c>
      <c r="E259" s="4">
        <v>0</v>
      </c>
      <c r="F259" s="3"/>
      <c r="G259" s="12"/>
      <c r="H259" s="2"/>
      <c r="I259" s="2"/>
      <c r="J259" s="3"/>
    </row>
    <row x14ac:dyDescent="0.25" r="260" customHeight="1" ht="16.5">
      <c r="A260" s="6">
        <v>36.4</v>
      </c>
      <c r="B260" s="4">
        <v>1</v>
      </c>
      <c r="C260" s="4">
        <v>3</v>
      </c>
      <c r="D260" s="4">
        <v>0</v>
      </c>
      <c r="E260" s="4">
        <v>0</v>
      </c>
      <c r="F260" s="3"/>
      <c r="G260" s="12"/>
      <c r="H260" s="2"/>
      <c r="I260" s="2"/>
      <c r="J260" s="3"/>
    </row>
    <row x14ac:dyDescent="0.25" r="261" customHeight="1" ht="16.5">
      <c r="A261" s="6">
        <v>36.4</v>
      </c>
      <c r="B261" s="4">
        <v>2</v>
      </c>
      <c r="C261" s="4">
        <v>1</v>
      </c>
      <c r="D261" s="4">
        <v>0</v>
      </c>
      <c r="E261" s="4">
        <v>0</v>
      </c>
      <c r="F261" s="6">
        <f>AVERAGE(E261:E263)</f>
      </c>
      <c r="G261" s="12"/>
      <c r="H261" s="2"/>
      <c r="I261" s="2"/>
      <c r="J261" s="3"/>
    </row>
    <row x14ac:dyDescent="0.25" r="262" customHeight="1" ht="16.5">
      <c r="A262" s="6">
        <v>36.4</v>
      </c>
      <c r="B262" s="4">
        <v>2</v>
      </c>
      <c r="C262" s="4">
        <v>2</v>
      </c>
      <c r="D262" s="4">
        <v>0</v>
      </c>
      <c r="E262" s="4">
        <v>0</v>
      </c>
      <c r="F262" s="3"/>
      <c r="G262" s="12"/>
      <c r="H262" s="2"/>
      <c r="I262" s="2"/>
      <c r="J262" s="3"/>
    </row>
    <row x14ac:dyDescent="0.25" r="263" customHeight="1" ht="16.5">
      <c r="A263" s="6">
        <v>36.4</v>
      </c>
      <c r="B263" s="4">
        <v>2</v>
      </c>
      <c r="C263" s="4">
        <v>3</v>
      </c>
      <c r="D263" s="4">
        <v>1</v>
      </c>
      <c r="E263" s="4">
        <v>1</v>
      </c>
      <c r="F263" s="3"/>
      <c r="G263" s="12"/>
      <c r="H263" s="2"/>
      <c r="I263" s="2"/>
      <c r="J263" s="3"/>
    </row>
    <row x14ac:dyDescent="0.25" r="264" customHeight="1" ht="16.5">
      <c r="A264" s="6">
        <v>36.4</v>
      </c>
      <c r="B264" s="4">
        <v>3</v>
      </c>
      <c r="C264" s="4">
        <v>1</v>
      </c>
      <c r="D264" s="4">
        <v>0</v>
      </c>
      <c r="E264" s="4">
        <v>0</v>
      </c>
      <c r="F264" s="6">
        <f>AVERAGE(E264:E266)</f>
      </c>
      <c r="G264" s="12"/>
      <c r="H264" s="2"/>
      <c r="I264" s="2"/>
      <c r="J264" s="3"/>
    </row>
    <row x14ac:dyDescent="0.25" r="265" customHeight="1" ht="16.5">
      <c r="A265" s="6">
        <v>36.4</v>
      </c>
      <c r="B265" s="4">
        <v>3</v>
      </c>
      <c r="C265" s="4">
        <v>2</v>
      </c>
      <c r="D265" s="4">
        <v>0</v>
      </c>
      <c r="E265" s="4">
        <v>0</v>
      </c>
      <c r="F265" s="3"/>
      <c r="G265" s="12"/>
      <c r="H265" s="2"/>
      <c r="I265" s="2"/>
      <c r="J265" s="3"/>
    </row>
    <row x14ac:dyDescent="0.25" r="266" customHeight="1" ht="16.5">
      <c r="A266" s="6">
        <v>36.4</v>
      </c>
      <c r="B266" s="4">
        <v>3</v>
      </c>
      <c r="C266" s="4">
        <v>3</v>
      </c>
      <c r="D266" s="4">
        <v>0</v>
      </c>
      <c r="E266" s="4">
        <v>1</v>
      </c>
      <c r="F266" s="3"/>
      <c r="G266" s="12"/>
      <c r="H266" s="2"/>
      <c r="I266" s="2"/>
      <c r="J266" s="3"/>
    </row>
    <row x14ac:dyDescent="0.25" r="267" customHeight="1" ht="16.5">
      <c r="A267" s="6">
        <v>36.4</v>
      </c>
      <c r="B267" s="4">
        <v>4</v>
      </c>
      <c r="C267" s="4">
        <v>1</v>
      </c>
      <c r="D267" s="4">
        <v>0</v>
      </c>
      <c r="E267" s="4">
        <v>0</v>
      </c>
      <c r="F267" s="6">
        <f>AVERAGE(E267:E269)</f>
      </c>
      <c r="G267" s="12"/>
      <c r="H267" s="2"/>
      <c r="I267" s="2"/>
      <c r="J267" s="3"/>
    </row>
    <row x14ac:dyDescent="0.25" r="268" customHeight="1" ht="16.5">
      <c r="A268" s="6">
        <v>36.4</v>
      </c>
      <c r="B268" s="4">
        <v>4</v>
      </c>
      <c r="C268" s="4">
        <v>2</v>
      </c>
      <c r="D268" s="4">
        <v>0</v>
      </c>
      <c r="E268" s="4">
        <v>0</v>
      </c>
      <c r="F268" s="3"/>
      <c r="G268" s="12"/>
      <c r="H268" s="2"/>
      <c r="I268" s="2"/>
      <c r="J268" s="3"/>
    </row>
    <row x14ac:dyDescent="0.25" r="269" customHeight="1" ht="16.5">
      <c r="A269" s="6">
        <v>36.4</v>
      </c>
      <c r="B269" s="4">
        <v>4</v>
      </c>
      <c r="C269" s="4">
        <v>3</v>
      </c>
      <c r="D269" s="4">
        <v>0</v>
      </c>
      <c r="E269" s="4">
        <v>1</v>
      </c>
      <c r="F269" s="3"/>
      <c r="G269" s="12"/>
      <c r="H269" s="2"/>
      <c r="I269" s="2"/>
      <c r="J269" s="3"/>
    </row>
    <row x14ac:dyDescent="0.25" r="270" customHeight="1" ht="16.5">
      <c r="A270" s="6">
        <v>36.4</v>
      </c>
      <c r="B270" s="4">
        <v>5</v>
      </c>
      <c r="C270" s="4">
        <v>1</v>
      </c>
      <c r="D270" s="4">
        <v>0</v>
      </c>
      <c r="E270" s="4">
        <v>0</v>
      </c>
      <c r="F270" s="6">
        <f>AVERAGE(E270:E272)</f>
      </c>
      <c r="G270" s="12"/>
      <c r="H270" s="2"/>
      <c r="I270" s="2"/>
      <c r="J270" s="3"/>
    </row>
    <row x14ac:dyDescent="0.25" r="271" customHeight="1" ht="16.5">
      <c r="A271" s="6">
        <v>36.4</v>
      </c>
      <c r="B271" s="4">
        <v>5</v>
      </c>
      <c r="C271" s="4">
        <v>2</v>
      </c>
      <c r="D271" s="4">
        <v>0</v>
      </c>
      <c r="E271" s="4">
        <v>0</v>
      </c>
      <c r="F271" s="3"/>
      <c r="G271" s="12"/>
      <c r="H271" s="2"/>
      <c r="I271" s="2"/>
      <c r="J271" s="3"/>
    </row>
    <row x14ac:dyDescent="0.25" r="272" customHeight="1" ht="16.5">
      <c r="A272" s="6">
        <v>36.4</v>
      </c>
      <c r="B272" s="4">
        <v>5</v>
      </c>
      <c r="C272" s="4">
        <v>3</v>
      </c>
      <c r="D272" s="4">
        <v>0</v>
      </c>
      <c r="E272" s="4">
        <v>1</v>
      </c>
      <c r="F272" s="3"/>
      <c r="G272" s="12"/>
      <c r="H272" s="2"/>
      <c r="I272" s="2"/>
      <c r="J272" s="3"/>
    </row>
    <row x14ac:dyDescent="0.25" r="273" customHeight="1" ht="16.5">
      <c r="A273" s="6">
        <v>36.4</v>
      </c>
      <c r="B273" s="4">
        <v>6</v>
      </c>
      <c r="C273" s="4">
        <v>1</v>
      </c>
      <c r="D273" s="4">
        <v>0</v>
      </c>
      <c r="E273" s="4">
        <v>0</v>
      </c>
      <c r="F273" s="6">
        <f>AVERAGE(E273:E275)</f>
      </c>
      <c r="G273" s="12"/>
      <c r="H273" s="2"/>
      <c r="I273" s="2"/>
      <c r="J273" s="3"/>
    </row>
    <row x14ac:dyDescent="0.25" r="274" customHeight="1" ht="16.5">
      <c r="A274" s="6">
        <v>36.4</v>
      </c>
      <c r="B274" s="4">
        <v>6</v>
      </c>
      <c r="C274" s="4">
        <v>2</v>
      </c>
      <c r="D274" s="4">
        <v>0</v>
      </c>
      <c r="E274" s="4">
        <v>0</v>
      </c>
      <c r="F274" s="3"/>
      <c r="G274" s="12"/>
      <c r="H274" s="2"/>
      <c r="I274" s="2"/>
      <c r="J274" s="3"/>
    </row>
    <row x14ac:dyDescent="0.25" r="275" customHeight="1" ht="16.5">
      <c r="A275" s="6">
        <v>36.4</v>
      </c>
      <c r="B275" s="4">
        <v>6</v>
      </c>
      <c r="C275" s="4">
        <v>3</v>
      </c>
      <c r="D275" s="4">
        <v>0</v>
      </c>
      <c r="E275" s="4">
        <v>1</v>
      </c>
      <c r="F275" s="3"/>
      <c r="G275" s="12"/>
      <c r="H275" s="2"/>
      <c r="I275" s="2"/>
      <c r="J275" s="3"/>
    </row>
    <row x14ac:dyDescent="0.25" r="276" customHeight="1" ht="16.5">
      <c r="A276" s="6">
        <v>36.4</v>
      </c>
      <c r="B276" s="4">
        <v>7</v>
      </c>
      <c r="C276" s="4">
        <v>1</v>
      </c>
      <c r="D276" s="4">
        <v>0</v>
      </c>
      <c r="E276" s="4">
        <v>0</v>
      </c>
      <c r="F276" s="6">
        <f>AVERAGE(E276:E278)</f>
      </c>
      <c r="G276" s="12"/>
      <c r="H276" s="2"/>
      <c r="I276" s="2"/>
      <c r="J276" s="3"/>
    </row>
    <row x14ac:dyDescent="0.25" r="277" customHeight="1" ht="16.5">
      <c r="A277" s="6">
        <v>36.4</v>
      </c>
      <c r="B277" s="4">
        <v>7</v>
      </c>
      <c r="C277" s="4">
        <v>2</v>
      </c>
      <c r="D277" s="4">
        <v>0</v>
      </c>
      <c r="E277" s="4">
        <v>0</v>
      </c>
      <c r="F277" s="3"/>
      <c r="G277" s="12"/>
      <c r="H277" s="2"/>
      <c r="I277" s="2"/>
      <c r="J277" s="3"/>
    </row>
    <row x14ac:dyDescent="0.25" r="278" customHeight="1" ht="16.5">
      <c r="A278" s="6">
        <v>36.4</v>
      </c>
      <c r="B278" s="4">
        <v>7</v>
      </c>
      <c r="C278" s="4">
        <v>3</v>
      </c>
      <c r="D278" s="4">
        <v>0</v>
      </c>
      <c r="E278" s="4">
        <v>1</v>
      </c>
      <c r="F278" s="3"/>
      <c r="G278" s="12"/>
      <c r="H278" s="2"/>
      <c r="I278" s="2"/>
      <c r="J278" s="3"/>
    </row>
    <row x14ac:dyDescent="0.25" r="279" customHeight="1" ht="16.5">
      <c r="A279" s="6">
        <v>36.4</v>
      </c>
      <c r="B279" s="4">
        <v>8</v>
      </c>
      <c r="C279" s="4">
        <v>1</v>
      </c>
      <c r="D279" s="4">
        <v>0</v>
      </c>
      <c r="E279" s="4">
        <v>0</v>
      </c>
      <c r="F279" s="6">
        <f>AVERAGE(E279:E281)</f>
      </c>
      <c r="G279" s="12"/>
      <c r="H279" s="2"/>
      <c r="I279" s="2"/>
      <c r="J279" s="3"/>
    </row>
    <row x14ac:dyDescent="0.25" r="280" customHeight="1" ht="16.5">
      <c r="A280" s="6">
        <v>36.4</v>
      </c>
      <c r="B280" s="4">
        <v>8</v>
      </c>
      <c r="C280" s="4">
        <v>2</v>
      </c>
      <c r="D280" s="4">
        <v>0</v>
      </c>
      <c r="E280" s="4">
        <v>0</v>
      </c>
      <c r="F280" s="3"/>
      <c r="G280" s="12"/>
      <c r="H280" s="2"/>
      <c r="I280" s="2"/>
      <c r="J280" s="3"/>
    </row>
    <row x14ac:dyDescent="0.25" r="281" customHeight="1" ht="16.5">
      <c r="A281" s="6">
        <v>36.4</v>
      </c>
      <c r="B281" s="4">
        <v>8</v>
      </c>
      <c r="C281" s="4">
        <v>3</v>
      </c>
      <c r="D281" s="4">
        <v>0</v>
      </c>
      <c r="E281" s="4">
        <v>1</v>
      </c>
      <c r="F281" s="3"/>
      <c r="G281" s="12"/>
      <c r="H281" s="2"/>
      <c r="I281" s="2"/>
      <c r="J281" s="3"/>
    </row>
    <row x14ac:dyDescent="0.25" r="282" customHeight="1" ht="16.5">
      <c r="A282" s="6">
        <v>36.4</v>
      </c>
      <c r="B282" s="4">
        <v>9</v>
      </c>
      <c r="C282" s="4">
        <v>1</v>
      </c>
      <c r="D282" s="4">
        <v>0</v>
      </c>
      <c r="E282" s="4">
        <v>0</v>
      </c>
      <c r="F282" s="6">
        <f>AVERAGE(E282:E284)</f>
      </c>
      <c r="G282" s="12"/>
      <c r="H282" s="2"/>
      <c r="I282" s="2"/>
      <c r="J282" s="3"/>
    </row>
    <row x14ac:dyDescent="0.25" r="283" customHeight="1" ht="16.5">
      <c r="A283" s="6">
        <v>36.4</v>
      </c>
      <c r="B283" s="4">
        <v>9</v>
      </c>
      <c r="C283" s="4">
        <v>2</v>
      </c>
      <c r="D283" s="4">
        <v>0</v>
      </c>
      <c r="E283" s="4">
        <v>0</v>
      </c>
      <c r="F283" s="3"/>
      <c r="G283" s="12"/>
      <c r="H283" s="2"/>
      <c r="I283" s="2"/>
      <c r="J283" s="3"/>
    </row>
    <row x14ac:dyDescent="0.25" r="284" customHeight="1" ht="16.5">
      <c r="A284" s="6">
        <v>36.4</v>
      </c>
      <c r="B284" s="4">
        <v>9</v>
      </c>
      <c r="C284" s="4">
        <v>3</v>
      </c>
      <c r="D284" s="4">
        <v>0</v>
      </c>
      <c r="E284" s="4">
        <v>1</v>
      </c>
      <c r="F284" s="3"/>
      <c r="G284" s="12"/>
      <c r="H284" s="2"/>
      <c r="I284" s="2"/>
      <c r="J284" s="3"/>
    </row>
    <row x14ac:dyDescent="0.25" r="285" customHeight="1" ht="16.5">
      <c r="A285" s="6">
        <v>36.4</v>
      </c>
      <c r="B285" s="4">
        <v>10</v>
      </c>
      <c r="C285" s="4">
        <v>1</v>
      </c>
      <c r="D285" s="4">
        <v>0</v>
      </c>
      <c r="E285" s="4">
        <v>0</v>
      </c>
      <c r="F285" s="6">
        <f>AVERAGE(E285:E287)</f>
      </c>
      <c r="G285" s="12"/>
      <c r="H285" s="2"/>
      <c r="I285" s="2"/>
      <c r="J285" s="3"/>
    </row>
    <row x14ac:dyDescent="0.25" r="286" customHeight="1" ht="16.5">
      <c r="A286" s="6">
        <v>36.4</v>
      </c>
      <c r="B286" s="4">
        <v>10</v>
      </c>
      <c r="C286" s="4">
        <v>2</v>
      </c>
      <c r="D286" s="4">
        <v>0</v>
      </c>
      <c r="E286" s="4">
        <v>0</v>
      </c>
      <c r="F286" s="3"/>
      <c r="G286" s="12"/>
      <c r="H286" s="2"/>
      <c r="I286" s="2"/>
      <c r="J286" s="3"/>
    </row>
    <row x14ac:dyDescent="0.25" r="287" customHeight="1" ht="16.5">
      <c r="A287" s="6">
        <v>36.4</v>
      </c>
      <c r="B287" s="4">
        <v>10</v>
      </c>
      <c r="C287" s="4">
        <v>3</v>
      </c>
      <c r="D287" s="4">
        <v>0</v>
      </c>
      <c r="E287" s="4">
        <v>1</v>
      </c>
      <c r="F287" s="3"/>
      <c r="G287" s="12"/>
      <c r="H287" s="2"/>
      <c r="I287" s="2"/>
      <c r="J287" s="3"/>
    </row>
    <row x14ac:dyDescent="0.25" r="288" customHeight="1" ht="16.5">
      <c r="A288" s="6">
        <v>36.4</v>
      </c>
      <c r="B288" s="4">
        <v>11</v>
      </c>
      <c r="C288" s="4">
        <v>1</v>
      </c>
      <c r="D288" s="4">
        <v>0</v>
      </c>
      <c r="E288" s="4">
        <v>0</v>
      </c>
      <c r="F288" s="6">
        <f>AVERAGE(E288:E290)</f>
      </c>
      <c r="G288" s="12"/>
      <c r="H288" s="2"/>
      <c r="I288" s="2"/>
      <c r="J288" s="3"/>
    </row>
    <row x14ac:dyDescent="0.25" r="289" customHeight="1" ht="16.5">
      <c r="A289" s="6">
        <v>36.4</v>
      </c>
      <c r="B289" s="4">
        <v>11</v>
      </c>
      <c r="C289" s="4">
        <v>2</v>
      </c>
      <c r="D289" s="4">
        <v>0</v>
      </c>
      <c r="E289" s="4">
        <v>0</v>
      </c>
      <c r="F289" s="3"/>
      <c r="G289" s="12"/>
      <c r="H289" s="2"/>
      <c r="I289" s="2"/>
      <c r="J289" s="3"/>
    </row>
    <row x14ac:dyDescent="0.25" r="290" customHeight="1" ht="16.5">
      <c r="A290" s="6">
        <v>36.4</v>
      </c>
      <c r="B290" s="4">
        <v>11</v>
      </c>
      <c r="C290" s="4">
        <v>3</v>
      </c>
      <c r="D290" s="4">
        <v>0</v>
      </c>
      <c r="E290" s="4">
        <v>1</v>
      </c>
      <c r="F290" s="3"/>
      <c r="G290" s="12"/>
      <c r="H290" s="2"/>
      <c r="I290" s="2"/>
      <c r="J290" s="3"/>
    </row>
    <row x14ac:dyDescent="0.25" r="291" customHeight="1" ht="16.5">
      <c r="A291" s="6">
        <v>36.4</v>
      </c>
      <c r="B291" s="4">
        <v>12</v>
      </c>
      <c r="C291" s="4">
        <v>1</v>
      </c>
      <c r="D291" s="4">
        <v>0</v>
      </c>
      <c r="E291" s="4">
        <v>0</v>
      </c>
      <c r="F291" s="6">
        <f>AVERAGE(E291:E293)</f>
      </c>
      <c r="G291" s="12"/>
      <c r="H291" s="2"/>
      <c r="I291" s="2"/>
      <c r="J291" s="3"/>
    </row>
    <row x14ac:dyDescent="0.25" r="292" customHeight="1" ht="16.5">
      <c r="A292" s="6">
        <v>36.4</v>
      </c>
      <c r="B292" s="4">
        <v>12</v>
      </c>
      <c r="C292" s="4">
        <v>2</v>
      </c>
      <c r="D292" s="4">
        <v>0</v>
      </c>
      <c r="E292" s="4">
        <v>0</v>
      </c>
      <c r="F292" s="3"/>
      <c r="G292" s="12"/>
      <c r="H292" s="2"/>
      <c r="I292" s="2"/>
      <c r="J292" s="3"/>
    </row>
    <row x14ac:dyDescent="0.25" r="293" customHeight="1" ht="16.5">
      <c r="A293" s="6">
        <v>36.4</v>
      </c>
      <c r="B293" s="4">
        <v>12</v>
      </c>
      <c r="C293" s="4">
        <v>3</v>
      </c>
      <c r="D293" s="4">
        <v>0</v>
      </c>
      <c r="E293" s="4">
        <v>1</v>
      </c>
      <c r="F293" s="3"/>
      <c r="G293" s="12"/>
      <c r="H293" s="2"/>
      <c r="I293" s="2"/>
      <c r="J293" s="3"/>
    </row>
    <row x14ac:dyDescent="0.25" r="294" customHeight="1" ht="16.5">
      <c r="A294" s="6">
        <v>36.4</v>
      </c>
      <c r="B294" s="4">
        <v>13</v>
      </c>
      <c r="C294" s="4">
        <v>1</v>
      </c>
      <c r="D294" s="4">
        <v>0</v>
      </c>
      <c r="E294" s="4">
        <v>0</v>
      </c>
      <c r="F294" s="6">
        <f>AVERAGE(E294:E296)</f>
      </c>
      <c r="G294" s="12"/>
      <c r="H294" s="2"/>
      <c r="I294" s="2"/>
      <c r="J294" s="3"/>
    </row>
    <row x14ac:dyDescent="0.25" r="295" customHeight="1" ht="16.5">
      <c r="A295" s="6">
        <v>36.4</v>
      </c>
      <c r="B295" s="4">
        <v>13</v>
      </c>
      <c r="C295" s="4">
        <v>2</v>
      </c>
      <c r="D295" s="4">
        <v>0</v>
      </c>
      <c r="E295" s="4">
        <v>0</v>
      </c>
      <c r="F295" s="3"/>
      <c r="G295" s="12"/>
      <c r="H295" s="2"/>
      <c r="I295" s="2"/>
      <c r="J295" s="3"/>
    </row>
    <row x14ac:dyDescent="0.25" r="296" customHeight="1" ht="16.5">
      <c r="A296" s="6">
        <v>36.4</v>
      </c>
      <c r="B296" s="4">
        <v>13</v>
      </c>
      <c r="C296" s="4">
        <v>3</v>
      </c>
      <c r="D296" s="4">
        <v>0</v>
      </c>
      <c r="E296" s="4">
        <v>1</v>
      </c>
      <c r="F296" s="3"/>
      <c r="G296" s="12"/>
      <c r="H296" s="2"/>
      <c r="I296" s="2"/>
      <c r="J296" s="3"/>
    </row>
    <row x14ac:dyDescent="0.25" r="297" customHeight="1" ht="16.5">
      <c r="A297" s="6">
        <v>36.4</v>
      </c>
      <c r="B297" s="4">
        <v>14</v>
      </c>
      <c r="C297" s="4">
        <v>1</v>
      </c>
      <c r="D297" s="4">
        <v>0</v>
      </c>
      <c r="E297" s="4">
        <v>0</v>
      </c>
      <c r="F297" s="6">
        <f>AVERAGE(E297:E299)</f>
      </c>
      <c r="G297" s="12"/>
      <c r="H297" s="2"/>
      <c r="I297" s="2"/>
      <c r="J297" s="3"/>
    </row>
    <row x14ac:dyDescent="0.25" r="298" customHeight="1" ht="16.5">
      <c r="A298" s="6">
        <v>36.4</v>
      </c>
      <c r="B298" s="4">
        <v>14</v>
      </c>
      <c r="C298" s="4">
        <v>2</v>
      </c>
      <c r="D298" s="4">
        <v>0</v>
      </c>
      <c r="E298" s="4">
        <v>0</v>
      </c>
      <c r="F298" s="3"/>
      <c r="G298" s="12"/>
      <c r="H298" s="2"/>
      <c r="I298" s="2"/>
      <c r="J298" s="3"/>
    </row>
    <row x14ac:dyDescent="0.25" r="299" customHeight="1" ht="16.5">
      <c r="A299" s="6">
        <v>36.4</v>
      </c>
      <c r="B299" s="4">
        <v>14</v>
      </c>
      <c r="C299" s="4">
        <v>3</v>
      </c>
      <c r="D299" s="4">
        <v>0</v>
      </c>
      <c r="E299" s="4">
        <v>1</v>
      </c>
      <c r="F299" s="3"/>
      <c r="G299" s="12"/>
      <c r="H299" s="2"/>
      <c r="I299" s="2"/>
      <c r="J299" s="3"/>
    </row>
    <row x14ac:dyDescent="0.25" r="300" customHeight="1" ht="16.5">
      <c r="A300" s="6">
        <v>36.4</v>
      </c>
      <c r="B300" s="4">
        <v>15</v>
      </c>
      <c r="C300" s="4">
        <v>1</v>
      </c>
      <c r="D300" s="4">
        <v>0</v>
      </c>
      <c r="E300" s="4">
        <v>0</v>
      </c>
      <c r="F300" s="6">
        <f>AVERAGE(E300:E302)</f>
      </c>
      <c r="G300" s="12"/>
      <c r="H300" s="2"/>
      <c r="I300" s="2"/>
      <c r="J300" s="3"/>
    </row>
    <row x14ac:dyDescent="0.25" r="301" customHeight="1" ht="16.5">
      <c r="A301" s="6">
        <v>36.4</v>
      </c>
      <c r="B301" s="4">
        <v>15</v>
      </c>
      <c r="C301" s="4">
        <v>2</v>
      </c>
      <c r="D301" s="4">
        <v>0</v>
      </c>
      <c r="E301" s="4">
        <v>0</v>
      </c>
      <c r="F301" s="3"/>
      <c r="G301" s="12"/>
      <c r="H301" s="2"/>
      <c r="I301" s="2"/>
      <c r="J301" s="3"/>
    </row>
    <row x14ac:dyDescent="0.25" r="302" customHeight="1" ht="16.5">
      <c r="A302" s="6">
        <v>36.4</v>
      </c>
      <c r="B302" s="4">
        <v>15</v>
      </c>
      <c r="C302" s="4">
        <v>3</v>
      </c>
      <c r="D302" s="4">
        <v>0</v>
      </c>
      <c r="E302" s="4">
        <v>1</v>
      </c>
      <c r="F302" s="3"/>
      <c r="G302" s="12"/>
      <c r="H302" s="2"/>
      <c r="I302" s="2"/>
      <c r="J302" s="3"/>
    </row>
    <row x14ac:dyDescent="0.25" r="303" customHeight="1" ht="16.5">
      <c r="A303" s="6">
        <v>36.4</v>
      </c>
      <c r="B303" s="4">
        <v>16</v>
      </c>
      <c r="C303" s="4">
        <v>1</v>
      </c>
      <c r="D303" s="4">
        <v>0</v>
      </c>
      <c r="E303" s="4">
        <v>0</v>
      </c>
      <c r="F303" s="6">
        <f>AVERAGE(E303:E305)</f>
      </c>
      <c r="G303" s="12"/>
      <c r="H303" s="2"/>
      <c r="I303" s="2"/>
      <c r="J303" s="3"/>
    </row>
    <row x14ac:dyDescent="0.25" r="304" customHeight="1" ht="16.5">
      <c r="A304" s="6">
        <v>36.4</v>
      </c>
      <c r="B304" s="4">
        <v>16</v>
      </c>
      <c r="C304" s="4">
        <v>2</v>
      </c>
      <c r="D304" s="4">
        <v>0</v>
      </c>
      <c r="E304" s="4">
        <v>0</v>
      </c>
      <c r="F304" s="3"/>
      <c r="G304" s="12"/>
      <c r="H304" s="2"/>
      <c r="I304" s="2"/>
      <c r="J304" s="3"/>
    </row>
    <row x14ac:dyDescent="0.25" r="305" customHeight="1" ht="16.5">
      <c r="A305" s="6">
        <v>36.4</v>
      </c>
      <c r="B305" s="4">
        <v>16</v>
      </c>
      <c r="C305" s="4">
        <v>3</v>
      </c>
      <c r="D305" s="4">
        <v>0</v>
      </c>
      <c r="E305" s="4">
        <v>1</v>
      </c>
      <c r="F305" s="3"/>
      <c r="G305" s="12"/>
      <c r="H305" s="2"/>
      <c r="I305" s="2"/>
      <c r="J305" s="3"/>
    </row>
    <row x14ac:dyDescent="0.25" r="306" customHeight="1" ht="16.5">
      <c r="A306" s="6">
        <v>36.4</v>
      </c>
      <c r="B306" s="4">
        <v>17</v>
      </c>
      <c r="C306" s="4">
        <v>1</v>
      </c>
      <c r="D306" s="4">
        <v>0</v>
      </c>
      <c r="E306" s="4">
        <v>0</v>
      </c>
      <c r="F306" s="6">
        <f>AVERAGE(E306:E308)</f>
      </c>
      <c r="G306" s="12"/>
      <c r="H306" s="2"/>
      <c r="I306" s="2"/>
      <c r="J306" s="3"/>
    </row>
    <row x14ac:dyDescent="0.25" r="307" customHeight="1" ht="16.5">
      <c r="A307" s="6">
        <v>36.4</v>
      </c>
      <c r="B307" s="4">
        <v>17</v>
      </c>
      <c r="C307" s="4">
        <v>2</v>
      </c>
      <c r="D307" s="4">
        <v>0</v>
      </c>
      <c r="E307" s="4">
        <v>0</v>
      </c>
      <c r="F307" s="3"/>
      <c r="G307" s="12"/>
      <c r="H307" s="2"/>
      <c r="I307" s="2"/>
      <c r="J307" s="3"/>
    </row>
    <row x14ac:dyDescent="0.25" r="308" customHeight="1" ht="16.5">
      <c r="A308" s="6">
        <v>36.4</v>
      </c>
      <c r="B308" s="4">
        <v>17</v>
      </c>
      <c r="C308" s="4">
        <v>3</v>
      </c>
      <c r="D308" s="4">
        <v>0</v>
      </c>
      <c r="E308" s="4">
        <v>1</v>
      </c>
      <c r="F308" s="3"/>
      <c r="G308" s="12"/>
      <c r="H308" s="2"/>
      <c r="I308" s="2"/>
      <c r="J308" s="3"/>
    </row>
    <row x14ac:dyDescent="0.25" r="309" customHeight="1" ht="16.5">
      <c r="A309" s="6">
        <v>36.4</v>
      </c>
      <c r="B309" s="4">
        <v>18</v>
      </c>
      <c r="C309" s="4">
        <v>1</v>
      </c>
      <c r="D309" s="4">
        <v>0</v>
      </c>
      <c r="E309" s="4">
        <v>0</v>
      </c>
      <c r="F309" s="6">
        <f>AVERAGE(E309:E311)</f>
      </c>
      <c r="G309" s="12"/>
      <c r="H309" s="2"/>
      <c r="I309" s="2"/>
      <c r="J309" s="3"/>
    </row>
    <row x14ac:dyDescent="0.25" r="310" customHeight="1" ht="16.5">
      <c r="A310" s="6">
        <v>36.4</v>
      </c>
      <c r="B310" s="4">
        <v>18</v>
      </c>
      <c r="C310" s="4">
        <v>2</v>
      </c>
      <c r="D310" s="4">
        <v>0</v>
      </c>
      <c r="E310" s="4">
        <v>0</v>
      </c>
      <c r="F310" s="3"/>
      <c r="G310" s="12"/>
      <c r="H310" s="2"/>
      <c r="I310" s="2"/>
      <c r="J310" s="3"/>
    </row>
    <row x14ac:dyDescent="0.25" r="311" customHeight="1" ht="16.5">
      <c r="A311" s="6">
        <v>36.4</v>
      </c>
      <c r="B311" s="4">
        <v>18</v>
      </c>
      <c r="C311" s="4">
        <v>3</v>
      </c>
      <c r="D311" s="4">
        <v>0</v>
      </c>
      <c r="E311" s="4">
        <v>1</v>
      </c>
      <c r="F311" s="3"/>
      <c r="G311" s="12"/>
      <c r="H311" s="2"/>
      <c r="I311" s="2"/>
      <c r="J311" s="3"/>
    </row>
    <row x14ac:dyDescent="0.25" r="312" customHeight="1" ht="16.5">
      <c r="A312" s="6">
        <v>36.4</v>
      </c>
      <c r="B312" s="4">
        <v>19</v>
      </c>
      <c r="C312" s="4">
        <v>1</v>
      </c>
      <c r="D312" s="4">
        <v>0</v>
      </c>
      <c r="E312" s="4">
        <v>0</v>
      </c>
      <c r="F312" s="6">
        <f>AVERAGE(E312:E314)</f>
      </c>
      <c r="G312" s="12"/>
      <c r="H312" s="2"/>
      <c r="I312" s="2"/>
      <c r="J312" s="3"/>
    </row>
    <row x14ac:dyDescent="0.25" r="313" customHeight="1" ht="16.5">
      <c r="A313" s="6">
        <v>36.4</v>
      </c>
      <c r="B313" s="4">
        <v>19</v>
      </c>
      <c r="C313" s="4">
        <v>2</v>
      </c>
      <c r="D313" s="4">
        <v>0</v>
      </c>
      <c r="E313" s="4">
        <v>0</v>
      </c>
      <c r="F313" s="3"/>
      <c r="G313" s="12"/>
      <c r="H313" s="2"/>
      <c r="I313" s="2"/>
      <c r="J313" s="3"/>
    </row>
    <row x14ac:dyDescent="0.25" r="314" customHeight="1" ht="16.5">
      <c r="A314" s="6">
        <v>36.4</v>
      </c>
      <c r="B314" s="4">
        <v>19</v>
      </c>
      <c r="C314" s="4">
        <v>3</v>
      </c>
      <c r="D314" s="4">
        <v>0</v>
      </c>
      <c r="E314" s="4">
        <v>1</v>
      </c>
      <c r="F314" s="3"/>
      <c r="G314" s="12"/>
      <c r="H314" s="2"/>
      <c r="I314" s="2"/>
      <c r="J314" s="3"/>
    </row>
    <row x14ac:dyDescent="0.25" r="315" customHeight="1" ht="16.5">
      <c r="A315" s="6">
        <v>36.4</v>
      </c>
      <c r="B315" s="4">
        <v>20</v>
      </c>
      <c r="C315" s="4">
        <v>1</v>
      </c>
      <c r="D315" s="4">
        <v>0</v>
      </c>
      <c r="E315" s="4">
        <v>0</v>
      </c>
      <c r="F315" s="6">
        <f>AVERAGE(E315:E317)</f>
      </c>
      <c r="G315" s="12"/>
      <c r="H315" s="2"/>
      <c r="I315" s="2"/>
      <c r="J315" s="3"/>
    </row>
    <row x14ac:dyDescent="0.25" r="316" customHeight="1" ht="16.5">
      <c r="A316" s="6">
        <v>36.4</v>
      </c>
      <c r="B316" s="4">
        <v>20</v>
      </c>
      <c r="C316" s="4">
        <v>2</v>
      </c>
      <c r="D316" s="4">
        <v>0</v>
      </c>
      <c r="E316" s="4">
        <v>0</v>
      </c>
      <c r="F316" s="3"/>
      <c r="G316" s="12"/>
      <c r="H316" s="2"/>
      <c r="I316" s="2"/>
      <c r="J316" s="3"/>
    </row>
    <row x14ac:dyDescent="0.25" r="317" customHeight="1" ht="16.5">
      <c r="A317" s="6">
        <v>36.4</v>
      </c>
      <c r="B317" s="4">
        <v>20</v>
      </c>
      <c r="C317" s="4">
        <v>3</v>
      </c>
      <c r="D317" s="4">
        <v>0</v>
      </c>
      <c r="E317" s="4">
        <v>1</v>
      </c>
      <c r="F317" s="3"/>
      <c r="G317" s="12"/>
      <c r="H317" s="2"/>
      <c r="I317" s="2"/>
      <c r="J317" s="3"/>
    </row>
    <row x14ac:dyDescent="0.25" r="318" customHeight="1" ht="16.5">
      <c r="A318" s="6">
        <v>36.4</v>
      </c>
      <c r="B318" s="4">
        <v>21</v>
      </c>
      <c r="C318" s="4">
        <v>1</v>
      </c>
      <c r="D318" s="4">
        <v>0</v>
      </c>
      <c r="E318" s="4">
        <v>0</v>
      </c>
      <c r="F318" s="6">
        <f>AVERAGE(E318:E320)</f>
      </c>
      <c r="G318" s="12"/>
      <c r="H318" s="2"/>
      <c r="I318" s="2"/>
      <c r="J318" s="3"/>
    </row>
    <row x14ac:dyDescent="0.25" r="319" customHeight="1" ht="16.5">
      <c r="A319" s="6">
        <v>36.4</v>
      </c>
      <c r="B319" s="4">
        <v>21</v>
      </c>
      <c r="C319" s="4">
        <v>2</v>
      </c>
      <c r="D319" s="4">
        <v>0</v>
      </c>
      <c r="E319" s="4">
        <v>0</v>
      </c>
      <c r="F319" s="3"/>
      <c r="G319" s="12"/>
      <c r="H319" s="2"/>
      <c r="I319" s="2"/>
      <c r="J319" s="3"/>
    </row>
    <row x14ac:dyDescent="0.25" r="320" customHeight="1" ht="16.5">
      <c r="A320" s="6">
        <v>36.4</v>
      </c>
      <c r="B320" s="4">
        <v>21</v>
      </c>
      <c r="C320" s="4">
        <v>3</v>
      </c>
      <c r="D320" s="4">
        <v>0</v>
      </c>
      <c r="E320" s="4">
        <v>1</v>
      </c>
      <c r="F320" s="3"/>
      <c r="G320" s="12"/>
      <c r="H320" s="2"/>
      <c r="I320" s="2"/>
      <c r="J320" s="3"/>
    </row>
    <row x14ac:dyDescent="0.25" r="321" customHeight="1" ht="16.5">
      <c r="A321" s="6">
        <v>36.4</v>
      </c>
      <c r="B321" s="4">
        <v>22</v>
      </c>
      <c r="C321" s="4">
        <v>1</v>
      </c>
      <c r="D321" s="4">
        <v>0</v>
      </c>
      <c r="E321" s="4">
        <v>0</v>
      </c>
      <c r="F321" s="6">
        <f>AVERAGE(E321:E323)</f>
      </c>
      <c r="G321" s="12"/>
      <c r="H321" s="2"/>
      <c r="I321" s="2"/>
      <c r="J321" s="3"/>
    </row>
    <row x14ac:dyDescent="0.25" r="322" customHeight="1" ht="16.5">
      <c r="A322" s="6">
        <v>36.4</v>
      </c>
      <c r="B322" s="4">
        <v>22</v>
      </c>
      <c r="C322" s="4">
        <v>2</v>
      </c>
      <c r="D322" s="4">
        <v>0</v>
      </c>
      <c r="E322" s="4">
        <v>0</v>
      </c>
      <c r="F322" s="3"/>
      <c r="G322" s="12"/>
      <c r="H322" s="2"/>
      <c r="I322" s="2"/>
      <c r="J322" s="3"/>
    </row>
    <row x14ac:dyDescent="0.25" r="323" customHeight="1" ht="16.5">
      <c r="A323" s="6">
        <v>36.4</v>
      </c>
      <c r="B323" s="4">
        <v>22</v>
      </c>
      <c r="C323" s="4">
        <v>3</v>
      </c>
      <c r="D323" s="4">
        <v>0</v>
      </c>
      <c r="E323" s="4">
        <v>1</v>
      </c>
      <c r="F323" s="3"/>
      <c r="G323" s="12"/>
      <c r="H323" s="2"/>
      <c r="I323" s="2"/>
      <c r="J323" s="3"/>
    </row>
    <row x14ac:dyDescent="0.25" r="324" customHeight="1" ht="16.5">
      <c r="A324" s="6">
        <v>36.4</v>
      </c>
      <c r="B324" s="4">
        <v>23</v>
      </c>
      <c r="C324" s="4">
        <v>1</v>
      </c>
      <c r="D324" s="4">
        <v>0</v>
      </c>
      <c r="E324" s="4">
        <v>0</v>
      </c>
      <c r="F324" s="6">
        <f>AVERAGE(E324:E326)</f>
      </c>
      <c r="G324" s="12"/>
      <c r="H324" s="2"/>
      <c r="I324" s="2"/>
      <c r="J324" s="3"/>
    </row>
    <row x14ac:dyDescent="0.25" r="325" customHeight="1" ht="16.5">
      <c r="A325" s="6">
        <v>36.4</v>
      </c>
      <c r="B325" s="4">
        <v>23</v>
      </c>
      <c r="C325" s="4">
        <v>2</v>
      </c>
      <c r="D325" s="4">
        <v>0</v>
      </c>
      <c r="E325" s="4">
        <v>0</v>
      </c>
      <c r="F325" s="3"/>
      <c r="G325" s="12"/>
      <c r="H325" s="2"/>
      <c r="I325" s="2"/>
      <c r="J325" s="3"/>
    </row>
    <row x14ac:dyDescent="0.25" r="326" customHeight="1" ht="16.5">
      <c r="A326" s="6">
        <v>36.4</v>
      </c>
      <c r="B326" s="4">
        <v>23</v>
      </c>
      <c r="C326" s="4">
        <v>3</v>
      </c>
      <c r="D326" s="4">
        <v>0</v>
      </c>
      <c r="E326" s="4">
        <v>1</v>
      </c>
      <c r="F326" s="3"/>
      <c r="G326" s="12"/>
      <c r="H326" s="2"/>
      <c r="I326" s="2"/>
      <c r="J326" s="3"/>
    </row>
    <row x14ac:dyDescent="0.25" r="327" customHeight="1" ht="16.5">
      <c r="A327" s="6">
        <v>36.4</v>
      </c>
      <c r="B327" s="4">
        <v>24</v>
      </c>
      <c r="C327" s="4">
        <v>1</v>
      </c>
      <c r="D327" s="4">
        <v>0</v>
      </c>
      <c r="E327" s="4">
        <v>0</v>
      </c>
      <c r="F327" s="6">
        <f>AVERAGE(E327:E329)</f>
      </c>
      <c r="G327" s="12"/>
      <c r="H327" s="2"/>
      <c r="I327" s="2"/>
      <c r="J327" s="3"/>
    </row>
    <row x14ac:dyDescent="0.25" r="328" customHeight="1" ht="16.5">
      <c r="A328" s="6">
        <v>36.4</v>
      </c>
      <c r="B328" s="4">
        <v>24</v>
      </c>
      <c r="C328" s="4">
        <v>2</v>
      </c>
      <c r="D328" s="4">
        <v>0</v>
      </c>
      <c r="E328" s="4">
        <v>0</v>
      </c>
      <c r="F328" s="3"/>
      <c r="G328" s="12"/>
      <c r="H328" s="2"/>
      <c r="I328" s="2"/>
      <c r="J328" s="3"/>
    </row>
    <row x14ac:dyDescent="0.25" r="329" customHeight="1" ht="16.5">
      <c r="A329" s="6">
        <v>36.4</v>
      </c>
      <c r="B329" s="4">
        <v>24</v>
      </c>
      <c r="C329" s="4">
        <v>3</v>
      </c>
      <c r="D329" s="4">
        <v>0</v>
      </c>
      <c r="E329" s="4">
        <v>1</v>
      </c>
      <c r="F329" s="3"/>
      <c r="G329" s="12"/>
      <c r="H329" s="2"/>
      <c r="I329" s="2"/>
      <c r="J329" s="3"/>
    </row>
    <row x14ac:dyDescent="0.25" r="330" customHeight="1" ht="16.5">
      <c r="A330" s="6">
        <v>36.4</v>
      </c>
      <c r="B330" s="4">
        <v>25</v>
      </c>
      <c r="C330" s="4">
        <v>1</v>
      </c>
      <c r="D330" s="4">
        <v>0</v>
      </c>
      <c r="E330" s="4">
        <v>0</v>
      </c>
      <c r="F330" s="6">
        <f>AVERAGE(E330:E332)</f>
      </c>
      <c r="G330" s="12"/>
      <c r="H330" s="2"/>
      <c r="I330" s="2"/>
      <c r="J330" s="3"/>
    </row>
    <row x14ac:dyDescent="0.25" r="331" customHeight="1" ht="16.5">
      <c r="A331" s="6">
        <v>36.4</v>
      </c>
      <c r="B331" s="4">
        <v>25</v>
      </c>
      <c r="C331" s="4">
        <v>2</v>
      </c>
      <c r="D331" s="4">
        <v>0</v>
      </c>
      <c r="E331" s="4">
        <v>0</v>
      </c>
      <c r="F331" s="3"/>
      <c r="G331" s="12"/>
      <c r="H331" s="2"/>
      <c r="I331" s="2"/>
      <c r="J331" s="3"/>
    </row>
    <row x14ac:dyDescent="0.25" r="332" customHeight="1" ht="16.5">
      <c r="A332" s="6">
        <v>36.4</v>
      </c>
      <c r="B332" s="4">
        <v>25</v>
      </c>
      <c r="C332" s="4">
        <v>3</v>
      </c>
      <c r="D332" s="4">
        <v>0</v>
      </c>
      <c r="E332" s="4">
        <v>1</v>
      </c>
      <c r="F332" s="3"/>
      <c r="G332" s="12"/>
      <c r="H332" s="2"/>
      <c r="I332" s="2"/>
      <c r="J332" s="3"/>
    </row>
    <row x14ac:dyDescent="0.25" r="333" customHeight="1" ht="16.5">
      <c r="A333" s="6">
        <v>36.4</v>
      </c>
      <c r="B333" s="4">
        <v>26</v>
      </c>
      <c r="C333" s="4">
        <v>1</v>
      </c>
      <c r="D333" s="4">
        <v>0</v>
      </c>
      <c r="E333" s="4">
        <v>0</v>
      </c>
      <c r="F333" s="6">
        <f>AVERAGE(E333:E335)</f>
      </c>
      <c r="G333" s="12"/>
      <c r="H333" s="2"/>
      <c r="I333" s="2"/>
      <c r="J333" s="3"/>
    </row>
    <row x14ac:dyDescent="0.25" r="334" customHeight="1" ht="16.5">
      <c r="A334" s="6">
        <v>36.4</v>
      </c>
      <c r="B334" s="4">
        <v>26</v>
      </c>
      <c r="C334" s="4">
        <v>2</v>
      </c>
      <c r="D334" s="4">
        <v>0</v>
      </c>
      <c r="E334" s="4">
        <v>0</v>
      </c>
      <c r="F334" s="3"/>
      <c r="G334" s="12"/>
      <c r="H334" s="2"/>
      <c r="I334" s="2"/>
      <c r="J334" s="3"/>
    </row>
    <row x14ac:dyDescent="0.25" r="335" customHeight="1" ht="16.5">
      <c r="A335" s="6">
        <v>36.4</v>
      </c>
      <c r="B335" s="4">
        <v>26</v>
      </c>
      <c r="C335" s="4">
        <v>3</v>
      </c>
      <c r="D335" s="4">
        <v>0</v>
      </c>
      <c r="E335" s="4">
        <v>1</v>
      </c>
      <c r="F335" s="3"/>
      <c r="G335" s="12"/>
      <c r="H335" s="2"/>
      <c r="I335" s="2"/>
      <c r="J335" s="3"/>
    </row>
    <row x14ac:dyDescent="0.25" r="336" customHeight="1" ht="16.5">
      <c r="A336" s="6">
        <v>36.4</v>
      </c>
      <c r="B336" s="4">
        <v>27</v>
      </c>
      <c r="C336" s="4">
        <v>1</v>
      </c>
      <c r="D336" s="4">
        <v>0</v>
      </c>
      <c r="E336" s="4">
        <v>0</v>
      </c>
      <c r="F336" s="6">
        <f>AVERAGE(E336:E338)</f>
      </c>
      <c r="G336" s="12"/>
      <c r="H336" s="2"/>
      <c r="I336" s="2"/>
      <c r="J336" s="3"/>
    </row>
    <row x14ac:dyDescent="0.25" r="337" customHeight="1" ht="16.5">
      <c r="A337" s="6">
        <v>36.4</v>
      </c>
      <c r="B337" s="4">
        <v>27</v>
      </c>
      <c r="C337" s="4">
        <v>2</v>
      </c>
      <c r="D337" s="4">
        <v>0</v>
      </c>
      <c r="E337" s="4">
        <v>0</v>
      </c>
      <c r="F337" s="3"/>
      <c r="G337" s="12"/>
      <c r="H337" s="2"/>
      <c r="I337" s="2"/>
      <c r="J337" s="3"/>
    </row>
    <row x14ac:dyDescent="0.25" r="338" customHeight="1" ht="16.5">
      <c r="A338" s="6">
        <v>36.4</v>
      </c>
      <c r="B338" s="4">
        <v>27</v>
      </c>
      <c r="C338" s="4">
        <v>3</v>
      </c>
      <c r="D338" s="4">
        <v>0</v>
      </c>
      <c r="E338" s="4">
        <v>1</v>
      </c>
      <c r="F338" s="3"/>
      <c r="G338" s="12"/>
      <c r="H338" s="2"/>
      <c r="I338" s="2"/>
      <c r="J338" s="3"/>
    </row>
    <row x14ac:dyDescent="0.25" r="339" customHeight="1" ht="16.5">
      <c r="A339" s="6">
        <v>36.4</v>
      </c>
      <c r="B339" s="4">
        <v>28</v>
      </c>
      <c r="C339" s="4">
        <v>1</v>
      </c>
      <c r="D339" s="4">
        <v>0</v>
      </c>
      <c r="E339" s="4">
        <v>0</v>
      </c>
      <c r="F339" s="6">
        <f>AVERAGE(E339:E341)</f>
      </c>
      <c r="G339" s="12"/>
      <c r="H339" s="2"/>
      <c r="I339" s="2"/>
      <c r="J339" s="3"/>
    </row>
    <row x14ac:dyDescent="0.25" r="340" customHeight="1" ht="16.5">
      <c r="A340" s="6">
        <v>36.4</v>
      </c>
      <c r="B340" s="4">
        <v>28</v>
      </c>
      <c r="C340" s="4">
        <v>2</v>
      </c>
      <c r="D340" s="4">
        <v>0</v>
      </c>
      <c r="E340" s="4">
        <v>0</v>
      </c>
      <c r="F340" s="3"/>
      <c r="G340" s="12"/>
      <c r="H340" s="2"/>
      <c r="I340" s="2"/>
      <c r="J340" s="3"/>
    </row>
    <row x14ac:dyDescent="0.25" r="341" customHeight="1" ht="16.5">
      <c r="A341" s="6">
        <v>36.4</v>
      </c>
      <c r="B341" s="4">
        <v>28</v>
      </c>
      <c r="C341" s="4">
        <v>3</v>
      </c>
      <c r="D341" s="4">
        <v>0</v>
      </c>
      <c r="E341" s="4">
        <v>1</v>
      </c>
      <c r="F341" s="3"/>
      <c r="G341" s="12"/>
      <c r="H341" s="2"/>
      <c r="I341" s="2"/>
      <c r="J341" s="3"/>
    </row>
    <row x14ac:dyDescent="0.25" r="342" customHeight="1" ht="16.5">
      <c r="A342" s="4">
        <v>34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12"/>
      <c r="H342" s="2"/>
      <c r="I342" s="2"/>
      <c r="J342" s="3"/>
    </row>
    <row x14ac:dyDescent="0.25" r="343" customHeight="1" ht="16.5">
      <c r="A343" s="4">
        <v>34</v>
      </c>
      <c r="B343" s="4">
        <v>1</v>
      </c>
      <c r="C343" s="4">
        <v>1</v>
      </c>
      <c r="D343" s="4">
        <v>0</v>
      </c>
      <c r="E343" s="4">
        <v>0</v>
      </c>
      <c r="F343" s="4">
        <f>AVERAGE(E343:E345)</f>
      </c>
      <c r="G343" s="12"/>
      <c r="H343" s="2"/>
      <c r="I343" s="2"/>
      <c r="J343" s="3"/>
    </row>
    <row x14ac:dyDescent="0.25" r="344" customHeight="1" ht="16.5">
      <c r="A344" s="4">
        <v>34</v>
      </c>
      <c r="B344" s="4">
        <v>1</v>
      </c>
      <c r="C344" s="4">
        <v>2</v>
      </c>
      <c r="D344" s="4">
        <v>0</v>
      </c>
      <c r="E344" s="4">
        <v>0</v>
      </c>
      <c r="F344" s="3"/>
      <c r="G344" s="12"/>
      <c r="H344" s="2"/>
      <c r="I344" s="2"/>
      <c r="J344" s="3"/>
    </row>
    <row x14ac:dyDescent="0.25" r="345" customHeight="1" ht="16.5">
      <c r="A345" s="4">
        <v>34</v>
      </c>
      <c r="B345" s="4">
        <v>1</v>
      </c>
      <c r="C345" s="4">
        <v>3</v>
      </c>
      <c r="D345" s="4">
        <v>0</v>
      </c>
      <c r="E345" s="4">
        <v>0</v>
      </c>
      <c r="F345" s="3"/>
      <c r="G345" s="12"/>
      <c r="H345" s="2"/>
      <c r="I345" s="2"/>
      <c r="J345" s="3"/>
    </row>
    <row x14ac:dyDescent="0.25" r="346" customHeight="1" ht="16.5">
      <c r="A346" s="4">
        <v>34</v>
      </c>
      <c r="B346" s="4">
        <v>2</v>
      </c>
      <c r="C346" s="4">
        <v>1</v>
      </c>
      <c r="D346" s="4">
        <v>0</v>
      </c>
      <c r="E346" s="4">
        <v>0</v>
      </c>
      <c r="F346" s="4">
        <f>AVERAGE(E346:E348)</f>
      </c>
      <c r="G346" s="12"/>
      <c r="H346" s="2"/>
      <c r="I346" s="2"/>
      <c r="J346" s="3"/>
    </row>
    <row x14ac:dyDescent="0.25" r="347" customHeight="1" ht="16.5">
      <c r="A347" s="4">
        <v>34</v>
      </c>
      <c r="B347" s="4">
        <v>2</v>
      </c>
      <c r="C347" s="4">
        <v>2</v>
      </c>
      <c r="D347" s="4">
        <v>0</v>
      </c>
      <c r="E347" s="4">
        <v>0</v>
      </c>
      <c r="F347" s="3"/>
      <c r="G347" s="12"/>
      <c r="H347" s="2"/>
      <c r="I347" s="2"/>
      <c r="J347" s="3"/>
    </row>
    <row x14ac:dyDescent="0.25" r="348" customHeight="1" ht="16.5">
      <c r="A348" s="4">
        <v>34</v>
      </c>
      <c r="B348" s="4">
        <v>2</v>
      </c>
      <c r="C348" s="4">
        <v>3</v>
      </c>
      <c r="D348" s="4">
        <v>0</v>
      </c>
      <c r="E348" s="4">
        <v>0</v>
      </c>
      <c r="F348" s="3"/>
      <c r="G348" s="12"/>
      <c r="H348" s="2"/>
      <c r="I348" s="2"/>
      <c r="J348" s="3"/>
    </row>
    <row x14ac:dyDescent="0.25" r="349" customHeight="1" ht="16.5">
      <c r="A349" s="4">
        <v>34</v>
      </c>
      <c r="B349" s="4">
        <v>3</v>
      </c>
      <c r="C349" s="4">
        <v>1</v>
      </c>
      <c r="D349" s="4">
        <v>0</v>
      </c>
      <c r="E349" s="4">
        <v>0</v>
      </c>
      <c r="F349" s="4">
        <f>AVERAGE(E349:E351)</f>
      </c>
      <c r="G349" s="12"/>
      <c r="H349" s="2"/>
      <c r="I349" s="2"/>
      <c r="J349" s="3"/>
    </row>
    <row x14ac:dyDescent="0.25" r="350" customHeight="1" ht="16.5">
      <c r="A350" s="4">
        <v>34</v>
      </c>
      <c r="B350" s="4">
        <v>3</v>
      </c>
      <c r="C350" s="4">
        <v>2</v>
      </c>
      <c r="D350" s="4">
        <v>0</v>
      </c>
      <c r="E350" s="4">
        <v>0</v>
      </c>
      <c r="F350" s="3"/>
      <c r="G350" s="12"/>
      <c r="H350" s="2"/>
      <c r="I350" s="2"/>
      <c r="J350" s="3"/>
    </row>
    <row x14ac:dyDescent="0.25" r="351" customHeight="1" ht="16.5">
      <c r="A351" s="4">
        <v>34</v>
      </c>
      <c r="B351" s="4">
        <v>3</v>
      </c>
      <c r="C351" s="4">
        <v>3</v>
      </c>
      <c r="D351" s="4">
        <v>0</v>
      </c>
      <c r="E351" s="4">
        <v>0</v>
      </c>
      <c r="F351" s="3"/>
      <c r="G351" s="12"/>
      <c r="H351" s="2"/>
      <c r="I351" s="2"/>
      <c r="J351" s="3"/>
    </row>
    <row x14ac:dyDescent="0.25" r="352" customHeight="1" ht="16.5">
      <c r="A352" s="4">
        <v>34</v>
      </c>
      <c r="B352" s="4">
        <v>4</v>
      </c>
      <c r="C352" s="4">
        <v>1</v>
      </c>
      <c r="D352" s="4">
        <v>0</v>
      </c>
      <c r="E352" s="4">
        <v>0</v>
      </c>
      <c r="F352" s="4">
        <f>AVERAGE(E352:E354)</f>
      </c>
      <c r="G352" s="12"/>
      <c r="H352" s="2"/>
      <c r="I352" s="2"/>
      <c r="J352" s="3"/>
    </row>
    <row x14ac:dyDescent="0.25" r="353" customHeight="1" ht="16.5">
      <c r="A353" s="4">
        <v>34</v>
      </c>
      <c r="B353" s="4">
        <v>4</v>
      </c>
      <c r="C353" s="4">
        <v>2</v>
      </c>
      <c r="D353" s="4">
        <v>0</v>
      </c>
      <c r="E353" s="4">
        <v>0</v>
      </c>
      <c r="F353" s="3"/>
      <c r="G353" s="12"/>
      <c r="H353" s="2"/>
      <c r="I353" s="2"/>
      <c r="J353" s="3"/>
    </row>
    <row x14ac:dyDescent="0.25" r="354" customHeight="1" ht="16.5">
      <c r="A354" s="4">
        <v>34</v>
      </c>
      <c r="B354" s="4">
        <v>4</v>
      </c>
      <c r="C354" s="4">
        <v>3</v>
      </c>
      <c r="D354" s="4">
        <v>0</v>
      </c>
      <c r="E354" s="4">
        <v>0</v>
      </c>
      <c r="F354" s="3"/>
      <c r="G354" s="12"/>
      <c r="H354" s="2"/>
      <c r="I354" s="2"/>
      <c r="J354" s="3"/>
    </row>
    <row x14ac:dyDescent="0.25" r="355" customHeight="1" ht="16.5">
      <c r="A355" s="4">
        <v>34</v>
      </c>
      <c r="B355" s="4">
        <v>5</v>
      </c>
      <c r="C355" s="4">
        <v>1</v>
      </c>
      <c r="D355" s="4">
        <v>0</v>
      </c>
      <c r="E355" s="4">
        <v>0</v>
      </c>
      <c r="F355" s="4">
        <f>AVERAGE(E355:E357)</f>
      </c>
      <c r="G355" s="12"/>
      <c r="H355" s="2"/>
      <c r="I355" s="2"/>
      <c r="J355" s="3"/>
    </row>
    <row x14ac:dyDescent="0.25" r="356" customHeight="1" ht="16.5">
      <c r="A356" s="4">
        <v>34</v>
      </c>
      <c r="B356" s="4">
        <v>5</v>
      </c>
      <c r="C356" s="4">
        <v>2</v>
      </c>
      <c r="D356" s="4">
        <v>0</v>
      </c>
      <c r="E356" s="4">
        <v>0</v>
      </c>
      <c r="F356" s="3"/>
      <c r="G356" s="12"/>
      <c r="H356" s="2"/>
      <c r="I356" s="2"/>
      <c r="J356" s="3"/>
    </row>
    <row x14ac:dyDescent="0.25" r="357" customHeight="1" ht="16.5">
      <c r="A357" s="4">
        <v>34</v>
      </c>
      <c r="B357" s="4">
        <v>5</v>
      </c>
      <c r="C357" s="4">
        <v>3</v>
      </c>
      <c r="D357" s="4">
        <v>0</v>
      </c>
      <c r="E357" s="4">
        <v>0</v>
      </c>
      <c r="F357" s="3"/>
      <c r="G357" s="12"/>
      <c r="H357" s="2"/>
      <c r="I357" s="2"/>
      <c r="J357" s="3"/>
    </row>
    <row x14ac:dyDescent="0.25" r="358" customHeight="1" ht="16.5">
      <c r="A358" s="4">
        <v>34</v>
      </c>
      <c r="B358" s="4">
        <v>6</v>
      </c>
      <c r="C358" s="4">
        <v>1</v>
      </c>
      <c r="D358" s="4">
        <v>0</v>
      </c>
      <c r="E358" s="4">
        <v>0</v>
      </c>
      <c r="F358" s="4">
        <f>AVERAGE(E358:E360)</f>
      </c>
      <c r="G358" s="12"/>
      <c r="H358" s="2"/>
      <c r="I358" s="2"/>
      <c r="J358" s="3"/>
    </row>
    <row x14ac:dyDescent="0.25" r="359" customHeight="1" ht="16.5">
      <c r="A359" s="4">
        <v>34</v>
      </c>
      <c r="B359" s="4">
        <v>6</v>
      </c>
      <c r="C359" s="4">
        <v>2</v>
      </c>
      <c r="D359" s="4">
        <v>0</v>
      </c>
      <c r="E359" s="4">
        <v>0</v>
      </c>
      <c r="F359" s="3"/>
      <c r="G359" s="12"/>
      <c r="H359" s="2"/>
      <c r="I359" s="2"/>
      <c r="J359" s="3"/>
    </row>
    <row x14ac:dyDescent="0.25" r="360" customHeight="1" ht="16.5">
      <c r="A360" s="4">
        <v>34</v>
      </c>
      <c r="B360" s="4">
        <v>6</v>
      </c>
      <c r="C360" s="4">
        <v>3</v>
      </c>
      <c r="D360" s="4">
        <v>0</v>
      </c>
      <c r="E360" s="4">
        <v>0</v>
      </c>
      <c r="F360" s="3"/>
      <c r="G360" s="12"/>
      <c r="H360" s="2"/>
      <c r="I360" s="2"/>
      <c r="J360" s="3"/>
    </row>
    <row x14ac:dyDescent="0.25" r="361" customHeight="1" ht="16.5">
      <c r="A361" s="4">
        <v>34</v>
      </c>
      <c r="B361" s="4">
        <v>7</v>
      </c>
      <c r="C361" s="4">
        <v>1</v>
      </c>
      <c r="D361" s="4">
        <v>0</v>
      </c>
      <c r="E361" s="4">
        <v>0</v>
      </c>
      <c r="F361" s="4">
        <f>AVERAGE(E361:E363)</f>
      </c>
      <c r="G361" s="12"/>
      <c r="H361" s="2"/>
      <c r="I361" s="2"/>
      <c r="J361" s="3"/>
    </row>
    <row x14ac:dyDescent="0.25" r="362" customHeight="1" ht="16.5">
      <c r="A362" s="4">
        <v>34</v>
      </c>
      <c r="B362" s="4">
        <v>7</v>
      </c>
      <c r="C362" s="4">
        <v>2</v>
      </c>
      <c r="D362" s="4">
        <v>0</v>
      </c>
      <c r="E362" s="4">
        <v>0</v>
      </c>
      <c r="F362" s="3"/>
      <c r="G362" s="12"/>
      <c r="H362" s="2"/>
      <c r="I362" s="2"/>
      <c r="J362" s="3"/>
    </row>
    <row x14ac:dyDescent="0.25" r="363" customHeight="1" ht="16.5">
      <c r="A363" s="4">
        <v>34</v>
      </c>
      <c r="B363" s="4">
        <v>7</v>
      </c>
      <c r="C363" s="4">
        <v>3</v>
      </c>
      <c r="D363" s="4">
        <v>0</v>
      </c>
      <c r="E363" s="4">
        <v>0</v>
      </c>
      <c r="F363" s="3"/>
      <c r="G363" s="12"/>
      <c r="H363" s="2"/>
      <c r="I363" s="2"/>
      <c r="J363" s="3"/>
    </row>
    <row x14ac:dyDescent="0.25" r="364" customHeight="1" ht="16.5">
      <c r="A364" s="4">
        <v>34</v>
      </c>
      <c r="B364" s="4">
        <v>8</v>
      </c>
      <c r="C364" s="4">
        <v>1</v>
      </c>
      <c r="D364" s="4">
        <v>0</v>
      </c>
      <c r="E364" s="4">
        <v>0</v>
      </c>
      <c r="F364" s="4">
        <f>AVERAGE(E364:E366)</f>
      </c>
      <c r="G364" s="12"/>
      <c r="H364" s="2"/>
      <c r="I364" s="2"/>
      <c r="J364" s="3"/>
    </row>
    <row x14ac:dyDescent="0.25" r="365" customHeight="1" ht="16.5">
      <c r="A365" s="4">
        <v>34</v>
      </c>
      <c r="B365" s="4">
        <v>8</v>
      </c>
      <c r="C365" s="4">
        <v>2</v>
      </c>
      <c r="D365" s="4">
        <v>0</v>
      </c>
      <c r="E365" s="4">
        <v>0</v>
      </c>
      <c r="F365" s="3"/>
      <c r="G365" s="12"/>
      <c r="H365" s="2"/>
      <c r="I365" s="2"/>
      <c r="J365" s="3"/>
    </row>
    <row x14ac:dyDescent="0.25" r="366" customHeight="1" ht="16.5">
      <c r="A366" s="4">
        <v>34</v>
      </c>
      <c r="B366" s="4">
        <v>8</v>
      </c>
      <c r="C366" s="4">
        <v>3</v>
      </c>
      <c r="D366" s="4">
        <v>0</v>
      </c>
      <c r="E366" s="4">
        <v>0</v>
      </c>
      <c r="F366" s="3"/>
      <c r="G366" s="12"/>
      <c r="H366" s="2"/>
      <c r="I366" s="2"/>
      <c r="J366" s="3"/>
    </row>
    <row x14ac:dyDescent="0.25" r="367" customHeight="1" ht="16.5">
      <c r="A367" s="4">
        <v>34</v>
      </c>
      <c r="B367" s="4">
        <v>9</v>
      </c>
      <c r="C367" s="4">
        <v>1</v>
      </c>
      <c r="D367" s="4">
        <v>0</v>
      </c>
      <c r="E367" s="4">
        <v>0</v>
      </c>
      <c r="F367" s="4">
        <f>AVERAGE(E367:E369)</f>
      </c>
      <c r="G367" s="12"/>
      <c r="H367" s="2"/>
      <c r="I367" s="2"/>
      <c r="J367" s="3"/>
    </row>
    <row x14ac:dyDescent="0.25" r="368" customHeight="1" ht="16.5">
      <c r="A368" s="4">
        <v>34</v>
      </c>
      <c r="B368" s="4">
        <v>9</v>
      </c>
      <c r="C368" s="4">
        <v>2</v>
      </c>
      <c r="D368" s="4">
        <v>0</v>
      </c>
      <c r="E368" s="4">
        <v>0</v>
      </c>
      <c r="F368" s="3"/>
      <c r="G368" s="12"/>
      <c r="H368" s="2"/>
      <c r="I368" s="2"/>
      <c r="J368" s="3"/>
    </row>
    <row x14ac:dyDescent="0.25" r="369" customHeight="1" ht="16.5">
      <c r="A369" s="4">
        <v>34</v>
      </c>
      <c r="B369" s="4">
        <v>9</v>
      </c>
      <c r="C369" s="4">
        <v>3</v>
      </c>
      <c r="D369" s="4">
        <v>0</v>
      </c>
      <c r="E369" s="4">
        <v>0</v>
      </c>
      <c r="F369" s="3"/>
      <c r="G369" s="12"/>
      <c r="H369" s="2"/>
      <c r="I369" s="2"/>
      <c r="J369" s="3"/>
    </row>
    <row x14ac:dyDescent="0.25" r="370" customHeight="1" ht="16.5">
      <c r="A370" s="4">
        <v>34</v>
      </c>
      <c r="B370" s="4">
        <v>10</v>
      </c>
      <c r="C370" s="4">
        <v>1</v>
      </c>
      <c r="D370" s="4">
        <v>0</v>
      </c>
      <c r="E370" s="4">
        <v>0</v>
      </c>
      <c r="F370" s="4">
        <f>AVERAGE(E370:E372)</f>
      </c>
      <c r="G370" s="12"/>
      <c r="H370" s="2"/>
      <c r="I370" s="2"/>
      <c r="J370" s="3"/>
    </row>
    <row x14ac:dyDescent="0.25" r="371" customHeight="1" ht="16.5">
      <c r="A371" s="4">
        <v>34</v>
      </c>
      <c r="B371" s="4">
        <v>10</v>
      </c>
      <c r="C371" s="4">
        <v>2</v>
      </c>
      <c r="D371" s="4">
        <v>0</v>
      </c>
      <c r="E371" s="4">
        <v>0</v>
      </c>
      <c r="F371" s="3"/>
      <c r="G371" s="12"/>
      <c r="H371" s="2"/>
      <c r="I371" s="2"/>
      <c r="J371" s="3"/>
    </row>
    <row x14ac:dyDescent="0.25" r="372" customHeight="1" ht="16.5">
      <c r="A372" s="4">
        <v>34</v>
      </c>
      <c r="B372" s="4">
        <v>10</v>
      </c>
      <c r="C372" s="4">
        <v>3</v>
      </c>
      <c r="D372" s="4">
        <v>0</v>
      </c>
      <c r="E372" s="4">
        <v>0</v>
      </c>
      <c r="F372" s="3"/>
      <c r="G372" s="12"/>
      <c r="H372" s="2"/>
      <c r="I372" s="2"/>
      <c r="J372" s="3"/>
    </row>
    <row x14ac:dyDescent="0.25" r="373" customHeight="1" ht="16.5">
      <c r="A373" s="4">
        <v>34</v>
      </c>
      <c r="B373" s="4">
        <v>11</v>
      </c>
      <c r="C373" s="4">
        <v>1</v>
      </c>
      <c r="D373" s="4">
        <v>0</v>
      </c>
      <c r="E373" s="4">
        <v>0</v>
      </c>
      <c r="F373" s="4">
        <f>AVERAGE(E373:E375)</f>
      </c>
      <c r="G373" s="12"/>
      <c r="H373" s="2"/>
      <c r="I373" s="2"/>
      <c r="J373" s="3"/>
    </row>
    <row x14ac:dyDescent="0.25" r="374" customHeight="1" ht="16.5">
      <c r="A374" s="4">
        <v>34</v>
      </c>
      <c r="B374" s="4">
        <v>11</v>
      </c>
      <c r="C374" s="4">
        <v>2</v>
      </c>
      <c r="D374" s="4">
        <v>0</v>
      </c>
      <c r="E374" s="4">
        <v>0</v>
      </c>
      <c r="F374" s="3"/>
      <c r="G374" s="12"/>
      <c r="H374" s="2"/>
      <c r="I374" s="2"/>
      <c r="J374" s="3"/>
    </row>
    <row x14ac:dyDescent="0.25" r="375" customHeight="1" ht="16.5">
      <c r="A375" s="4">
        <v>34</v>
      </c>
      <c r="B375" s="4">
        <v>11</v>
      </c>
      <c r="C375" s="4">
        <v>3</v>
      </c>
      <c r="D375" s="4">
        <v>0</v>
      </c>
      <c r="E375" s="4">
        <v>0</v>
      </c>
      <c r="F375" s="3"/>
      <c r="G375" s="12"/>
      <c r="H375" s="2"/>
      <c r="I375" s="2"/>
      <c r="J375" s="3"/>
    </row>
    <row x14ac:dyDescent="0.25" r="376" customHeight="1" ht="16.5">
      <c r="A376" s="4">
        <v>34</v>
      </c>
      <c r="B376" s="4">
        <v>12</v>
      </c>
      <c r="C376" s="4">
        <v>1</v>
      </c>
      <c r="D376" s="4">
        <v>1</v>
      </c>
      <c r="E376" s="4">
        <v>1</v>
      </c>
      <c r="F376" s="6">
        <f>AVERAGE(E376:E378)</f>
      </c>
      <c r="G376" s="12"/>
      <c r="H376" s="2"/>
      <c r="I376" s="2"/>
      <c r="J376" s="3"/>
    </row>
    <row x14ac:dyDescent="0.25" r="377" customHeight="1" ht="16.5">
      <c r="A377" s="4">
        <v>34</v>
      </c>
      <c r="B377" s="4">
        <v>12</v>
      </c>
      <c r="C377" s="4">
        <v>2</v>
      </c>
      <c r="D377" s="4">
        <v>0</v>
      </c>
      <c r="E377" s="4">
        <v>0</v>
      </c>
      <c r="F377" s="3"/>
      <c r="G377" s="12"/>
      <c r="H377" s="2"/>
      <c r="I377" s="2"/>
      <c r="J377" s="3"/>
    </row>
    <row x14ac:dyDescent="0.25" r="378" customHeight="1" ht="16.5">
      <c r="A378" s="4">
        <v>34</v>
      </c>
      <c r="B378" s="4">
        <v>12</v>
      </c>
      <c r="C378" s="4">
        <v>3</v>
      </c>
      <c r="D378" s="4">
        <v>0</v>
      </c>
      <c r="E378" s="4">
        <v>0</v>
      </c>
      <c r="F378" s="3"/>
      <c r="G378" s="12"/>
      <c r="H378" s="2"/>
      <c r="I378" s="2"/>
      <c r="J378" s="3"/>
    </row>
    <row x14ac:dyDescent="0.25" r="379" customHeight="1" ht="16.5">
      <c r="A379" s="4">
        <v>34</v>
      </c>
      <c r="B379" s="4">
        <v>13</v>
      </c>
      <c r="C379" s="4">
        <v>1</v>
      </c>
      <c r="D379" s="4">
        <v>0</v>
      </c>
      <c r="E379" s="4">
        <v>1</v>
      </c>
      <c r="F379" s="6">
        <f>AVERAGE(E379:E381)</f>
      </c>
      <c r="G379" s="12"/>
      <c r="H379" s="2"/>
      <c r="I379" s="2"/>
      <c r="J379" s="3"/>
    </row>
    <row x14ac:dyDescent="0.25" r="380" customHeight="1" ht="16.5">
      <c r="A380" s="4">
        <v>34</v>
      </c>
      <c r="B380" s="4">
        <v>13</v>
      </c>
      <c r="C380" s="4">
        <v>2</v>
      </c>
      <c r="D380" s="4">
        <v>0</v>
      </c>
      <c r="E380" s="4">
        <v>0</v>
      </c>
      <c r="F380" s="3"/>
      <c r="G380" s="12"/>
      <c r="H380" s="2"/>
      <c r="I380" s="2"/>
      <c r="J380" s="3"/>
    </row>
    <row x14ac:dyDescent="0.25" r="381" customHeight="1" ht="16.5">
      <c r="A381" s="4">
        <v>34</v>
      </c>
      <c r="B381" s="4">
        <v>13</v>
      </c>
      <c r="C381" s="4">
        <v>3</v>
      </c>
      <c r="D381" s="4">
        <v>0</v>
      </c>
      <c r="E381" s="4">
        <v>0</v>
      </c>
      <c r="F381" s="3"/>
      <c r="G381" s="12"/>
      <c r="H381" s="2"/>
      <c r="I381" s="2"/>
      <c r="J381" s="3"/>
    </row>
    <row x14ac:dyDescent="0.25" r="382" customHeight="1" ht="16.5">
      <c r="A382" s="4">
        <v>34</v>
      </c>
      <c r="B382" s="4">
        <v>14</v>
      </c>
      <c r="C382" s="4">
        <v>1</v>
      </c>
      <c r="D382" s="4">
        <v>0</v>
      </c>
      <c r="E382" s="4">
        <v>1</v>
      </c>
      <c r="F382" s="6">
        <f>AVERAGE(E382:E384)</f>
      </c>
      <c r="G382" s="12"/>
      <c r="H382" s="2"/>
      <c r="I382" s="2"/>
      <c r="J382" s="3"/>
    </row>
    <row x14ac:dyDescent="0.25" r="383" customHeight="1" ht="16.5">
      <c r="A383" s="4">
        <v>34</v>
      </c>
      <c r="B383" s="4">
        <v>14</v>
      </c>
      <c r="C383" s="4">
        <v>2</v>
      </c>
      <c r="D383" s="4">
        <v>0</v>
      </c>
      <c r="E383" s="4">
        <v>0</v>
      </c>
      <c r="F383" s="3"/>
      <c r="G383" s="12"/>
      <c r="H383" s="2"/>
      <c r="I383" s="2"/>
      <c r="J383" s="3"/>
    </row>
    <row x14ac:dyDescent="0.25" r="384" customHeight="1" ht="16.5">
      <c r="A384" s="4">
        <v>34</v>
      </c>
      <c r="B384" s="4">
        <v>14</v>
      </c>
      <c r="C384" s="4">
        <v>3</v>
      </c>
      <c r="D384" s="4">
        <v>0</v>
      </c>
      <c r="E384" s="4">
        <v>0</v>
      </c>
      <c r="F384" s="3"/>
      <c r="G384" s="12"/>
      <c r="H384" s="2"/>
      <c r="I384" s="2"/>
      <c r="J384" s="3"/>
    </row>
    <row x14ac:dyDescent="0.25" r="385" customHeight="1" ht="16.5">
      <c r="A385" s="4">
        <v>34</v>
      </c>
      <c r="B385" s="4">
        <v>15</v>
      </c>
      <c r="C385" s="4">
        <v>1</v>
      </c>
      <c r="D385" s="4">
        <v>0</v>
      </c>
      <c r="E385" s="4">
        <v>1</v>
      </c>
      <c r="F385" s="6">
        <f>AVERAGE(E385:E387)</f>
      </c>
      <c r="G385" s="12"/>
      <c r="H385" s="2"/>
      <c r="I385" s="2"/>
      <c r="J385" s="3"/>
    </row>
    <row x14ac:dyDescent="0.25" r="386" customHeight="1" ht="16.5">
      <c r="A386" s="4">
        <v>34</v>
      </c>
      <c r="B386" s="4">
        <v>15</v>
      </c>
      <c r="C386" s="4">
        <v>2</v>
      </c>
      <c r="D386" s="4">
        <v>0</v>
      </c>
      <c r="E386" s="4">
        <v>0</v>
      </c>
      <c r="F386" s="3"/>
      <c r="G386" s="12"/>
      <c r="H386" s="2"/>
      <c r="I386" s="2"/>
      <c r="J386" s="3"/>
    </row>
    <row x14ac:dyDescent="0.25" r="387" customHeight="1" ht="16.5">
      <c r="A387" s="4">
        <v>34</v>
      </c>
      <c r="B387" s="4">
        <v>15</v>
      </c>
      <c r="C387" s="4">
        <v>3</v>
      </c>
      <c r="D387" s="4">
        <v>0</v>
      </c>
      <c r="E387" s="4">
        <v>0</v>
      </c>
      <c r="F387" s="3"/>
      <c r="G387" s="12"/>
      <c r="H387" s="2"/>
      <c r="I387" s="2"/>
      <c r="J387" s="3"/>
    </row>
    <row x14ac:dyDescent="0.25" r="388" customHeight="1" ht="16.5">
      <c r="A388" s="4">
        <v>34</v>
      </c>
      <c r="B388" s="4">
        <v>16</v>
      </c>
      <c r="C388" s="4">
        <v>1</v>
      </c>
      <c r="D388" s="4">
        <v>0</v>
      </c>
      <c r="E388" s="4">
        <v>1</v>
      </c>
      <c r="F388" s="6">
        <f>AVERAGE(E388:E390)</f>
      </c>
      <c r="G388" s="12"/>
      <c r="H388" s="2"/>
      <c r="I388" s="2"/>
      <c r="J388" s="3"/>
    </row>
    <row x14ac:dyDescent="0.25" r="389" customHeight="1" ht="16.5">
      <c r="A389" s="4">
        <v>34</v>
      </c>
      <c r="B389" s="4">
        <v>16</v>
      </c>
      <c r="C389" s="4">
        <v>2</v>
      </c>
      <c r="D389" s="4">
        <v>0</v>
      </c>
      <c r="E389" s="4">
        <v>0</v>
      </c>
      <c r="F389" s="3"/>
      <c r="G389" s="12"/>
      <c r="H389" s="2"/>
      <c r="I389" s="2"/>
      <c r="J389" s="3"/>
    </row>
    <row x14ac:dyDescent="0.25" r="390" customHeight="1" ht="16.5">
      <c r="A390" s="4">
        <v>34</v>
      </c>
      <c r="B390" s="4">
        <v>16</v>
      </c>
      <c r="C390" s="4">
        <v>3</v>
      </c>
      <c r="D390" s="4">
        <v>0</v>
      </c>
      <c r="E390" s="4">
        <v>0</v>
      </c>
      <c r="F390" s="3"/>
      <c r="G390" s="12"/>
      <c r="H390" s="2"/>
      <c r="I390" s="2"/>
      <c r="J390" s="3"/>
    </row>
    <row x14ac:dyDescent="0.25" r="391" customHeight="1" ht="16.5">
      <c r="A391" s="4">
        <v>34</v>
      </c>
      <c r="B391" s="4">
        <v>17</v>
      </c>
      <c r="C391" s="4">
        <v>1</v>
      </c>
      <c r="D391" s="4">
        <v>0</v>
      </c>
      <c r="E391" s="4">
        <v>1</v>
      </c>
      <c r="F391" s="6">
        <f>AVERAGE(E391:E393)</f>
      </c>
      <c r="G391" s="12"/>
      <c r="H391" s="2"/>
      <c r="I391" s="2"/>
      <c r="J391" s="3"/>
    </row>
    <row x14ac:dyDescent="0.25" r="392" customHeight="1" ht="16.5">
      <c r="A392" s="4">
        <v>34</v>
      </c>
      <c r="B392" s="4">
        <v>17</v>
      </c>
      <c r="C392" s="4">
        <v>2</v>
      </c>
      <c r="D392" s="4">
        <v>0</v>
      </c>
      <c r="E392" s="4">
        <v>0</v>
      </c>
      <c r="F392" s="3"/>
      <c r="G392" s="12"/>
      <c r="H392" s="2"/>
      <c r="I392" s="2"/>
      <c r="J392" s="3"/>
    </row>
    <row x14ac:dyDescent="0.25" r="393" customHeight="1" ht="16.5">
      <c r="A393" s="4">
        <v>34</v>
      </c>
      <c r="B393" s="4">
        <v>17</v>
      </c>
      <c r="C393" s="4">
        <v>3</v>
      </c>
      <c r="D393" s="4">
        <v>0</v>
      </c>
      <c r="E393" s="4">
        <v>0</v>
      </c>
      <c r="F393" s="3"/>
      <c r="G393" s="12"/>
      <c r="H393" s="2"/>
      <c r="I393" s="2"/>
      <c r="J393" s="3"/>
    </row>
    <row x14ac:dyDescent="0.25" r="394" customHeight="1" ht="16.5">
      <c r="A394" s="4">
        <v>34</v>
      </c>
      <c r="B394" s="4">
        <v>18</v>
      </c>
      <c r="C394" s="4">
        <v>1</v>
      </c>
      <c r="D394" s="4">
        <v>0</v>
      </c>
      <c r="E394" s="4">
        <v>1</v>
      </c>
      <c r="F394" s="6">
        <f>AVERAGE(E394:E396)</f>
      </c>
      <c r="G394" s="12"/>
      <c r="H394" s="2"/>
      <c r="I394" s="2"/>
      <c r="J394" s="3"/>
    </row>
    <row x14ac:dyDescent="0.25" r="395" customHeight="1" ht="16.5">
      <c r="A395" s="4">
        <v>34</v>
      </c>
      <c r="B395" s="4">
        <v>18</v>
      </c>
      <c r="C395" s="4">
        <v>2</v>
      </c>
      <c r="D395" s="4">
        <v>0</v>
      </c>
      <c r="E395" s="4">
        <v>0</v>
      </c>
      <c r="F395" s="3"/>
      <c r="G395" s="12"/>
      <c r="H395" s="2"/>
      <c r="I395" s="2"/>
      <c r="J395" s="3"/>
    </row>
    <row x14ac:dyDescent="0.25" r="396" customHeight="1" ht="16.5">
      <c r="A396" s="4">
        <v>34</v>
      </c>
      <c r="B396" s="4">
        <v>18</v>
      </c>
      <c r="C396" s="4">
        <v>3</v>
      </c>
      <c r="D396" s="4">
        <v>0</v>
      </c>
      <c r="E396" s="4">
        <v>0</v>
      </c>
      <c r="F396" s="3"/>
      <c r="G396" s="12"/>
      <c r="H396" s="2"/>
      <c r="I396" s="2"/>
      <c r="J396" s="3"/>
    </row>
    <row x14ac:dyDescent="0.25" r="397" customHeight="1" ht="16.5">
      <c r="A397" s="4">
        <v>34</v>
      </c>
      <c r="B397" s="4">
        <v>19</v>
      </c>
      <c r="C397" s="4">
        <v>1</v>
      </c>
      <c r="D397" s="4">
        <v>0</v>
      </c>
      <c r="E397" s="4">
        <v>1</v>
      </c>
      <c r="F397" s="6">
        <f>AVERAGE(E397:E399)</f>
      </c>
      <c r="G397" s="12"/>
      <c r="H397" s="2"/>
      <c r="I397" s="2"/>
      <c r="J397" s="3"/>
    </row>
    <row x14ac:dyDescent="0.25" r="398" customHeight="1" ht="16.5">
      <c r="A398" s="4">
        <v>34</v>
      </c>
      <c r="B398" s="4">
        <v>19</v>
      </c>
      <c r="C398" s="4">
        <v>2</v>
      </c>
      <c r="D398" s="4">
        <v>0</v>
      </c>
      <c r="E398" s="4">
        <v>0</v>
      </c>
      <c r="F398" s="3"/>
      <c r="G398" s="12"/>
      <c r="H398" s="2"/>
      <c r="I398" s="2"/>
      <c r="J398" s="3"/>
    </row>
    <row x14ac:dyDescent="0.25" r="399" customHeight="1" ht="16.5">
      <c r="A399" s="4">
        <v>34</v>
      </c>
      <c r="B399" s="4">
        <v>19</v>
      </c>
      <c r="C399" s="4">
        <v>3</v>
      </c>
      <c r="D399" s="4">
        <v>0</v>
      </c>
      <c r="E399" s="4">
        <v>0</v>
      </c>
      <c r="F399" s="3"/>
      <c r="G399" s="12"/>
      <c r="H399" s="2"/>
      <c r="I399" s="2"/>
      <c r="J399" s="3"/>
    </row>
    <row x14ac:dyDescent="0.25" r="400" customHeight="1" ht="16.5">
      <c r="A400" s="4">
        <v>34</v>
      </c>
      <c r="B400" s="4">
        <v>20</v>
      </c>
      <c r="C400" s="4">
        <v>1</v>
      </c>
      <c r="D400" s="4">
        <v>0</v>
      </c>
      <c r="E400" s="4">
        <v>1</v>
      </c>
      <c r="F400" s="6">
        <f>AVERAGE(E400:E402)</f>
      </c>
      <c r="G400" s="12"/>
      <c r="H400" s="2"/>
      <c r="I400" s="2"/>
      <c r="J400" s="3"/>
    </row>
    <row x14ac:dyDescent="0.25" r="401" customHeight="1" ht="16.5">
      <c r="A401" s="4">
        <v>34</v>
      </c>
      <c r="B401" s="4">
        <v>20</v>
      </c>
      <c r="C401" s="4">
        <v>2</v>
      </c>
      <c r="D401" s="4">
        <v>0</v>
      </c>
      <c r="E401" s="4">
        <v>0</v>
      </c>
      <c r="F401" s="3"/>
      <c r="G401" s="12"/>
      <c r="H401" s="2"/>
      <c r="I401" s="2"/>
      <c r="J401" s="3"/>
    </row>
    <row x14ac:dyDescent="0.25" r="402" customHeight="1" ht="16.5">
      <c r="A402" s="4">
        <v>34</v>
      </c>
      <c r="B402" s="4">
        <v>20</v>
      </c>
      <c r="C402" s="4">
        <v>3</v>
      </c>
      <c r="D402" s="4">
        <v>0</v>
      </c>
      <c r="E402" s="4">
        <v>0</v>
      </c>
      <c r="F402" s="3"/>
      <c r="G402" s="12"/>
      <c r="H402" s="2"/>
      <c r="I402" s="2"/>
      <c r="J402" s="3"/>
    </row>
    <row x14ac:dyDescent="0.25" r="403" customHeight="1" ht="16.5">
      <c r="A403" s="4">
        <v>34</v>
      </c>
      <c r="B403" s="4">
        <v>21</v>
      </c>
      <c r="C403" s="4">
        <v>1</v>
      </c>
      <c r="D403" s="4">
        <v>0</v>
      </c>
      <c r="E403" s="4">
        <v>1</v>
      </c>
      <c r="F403" s="6">
        <f>AVERAGE(E403:E405)</f>
      </c>
      <c r="G403" s="12"/>
      <c r="H403" s="2"/>
      <c r="I403" s="2"/>
      <c r="J403" s="3"/>
    </row>
    <row x14ac:dyDescent="0.25" r="404" customHeight="1" ht="16.5">
      <c r="A404" s="4">
        <v>34</v>
      </c>
      <c r="B404" s="4">
        <v>21</v>
      </c>
      <c r="C404" s="4">
        <v>2</v>
      </c>
      <c r="D404" s="4">
        <v>0</v>
      </c>
      <c r="E404" s="4">
        <v>0</v>
      </c>
      <c r="F404" s="3"/>
      <c r="G404" s="12"/>
      <c r="H404" s="2"/>
      <c r="I404" s="2"/>
      <c r="J404" s="3"/>
    </row>
    <row x14ac:dyDescent="0.25" r="405" customHeight="1" ht="16.5">
      <c r="A405" s="4">
        <v>34</v>
      </c>
      <c r="B405" s="4">
        <v>21</v>
      </c>
      <c r="C405" s="4">
        <v>3</v>
      </c>
      <c r="D405" s="4">
        <v>0</v>
      </c>
      <c r="E405" s="4">
        <v>0</v>
      </c>
      <c r="F405" s="3"/>
      <c r="G405" s="12"/>
      <c r="H405" s="2"/>
      <c r="I405" s="2"/>
      <c r="J405" s="3"/>
    </row>
    <row x14ac:dyDescent="0.25" r="406" customHeight="1" ht="16.5">
      <c r="A406" s="4">
        <v>34</v>
      </c>
      <c r="B406" s="4">
        <v>22</v>
      </c>
      <c r="C406" s="4">
        <v>1</v>
      </c>
      <c r="D406" s="4">
        <v>0</v>
      </c>
      <c r="E406" s="4">
        <v>1</v>
      </c>
      <c r="F406" s="6">
        <f>AVERAGE(E406:E408)</f>
      </c>
      <c r="G406" s="12"/>
      <c r="H406" s="2"/>
      <c r="I406" s="2"/>
      <c r="J406" s="3"/>
    </row>
    <row x14ac:dyDescent="0.25" r="407" customHeight="1" ht="16.5">
      <c r="A407" s="4">
        <v>34</v>
      </c>
      <c r="B407" s="4">
        <v>22</v>
      </c>
      <c r="C407" s="4">
        <v>2</v>
      </c>
      <c r="D407" s="4">
        <v>0</v>
      </c>
      <c r="E407" s="4">
        <v>0</v>
      </c>
      <c r="F407" s="3"/>
      <c r="G407" s="12"/>
      <c r="H407" s="2"/>
      <c r="I407" s="2"/>
      <c r="J407" s="3"/>
    </row>
    <row x14ac:dyDescent="0.25" r="408" customHeight="1" ht="16.5">
      <c r="A408" s="4">
        <v>34</v>
      </c>
      <c r="B408" s="4">
        <v>22</v>
      </c>
      <c r="C408" s="4">
        <v>3</v>
      </c>
      <c r="D408" s="4">
        <v>0</v>
      </c>
      <c r="E408" s="4">
        <v>0</v>
      </c>
      <c r="F408" s="3"/>
      <c r="G408" s="12"/>
      <c r="H408" s="2"/>
      <c r="I408" s="2"/>
      <c r="J408" s="3"/>
    </row>
    <row x14ac:dyDescent="0.25" r="409" customHeight="1" ht="16.5">
      <c r="A409" s="4">
        <v>34</v>
      </c>
      <c r="B409" s="4">
        <v>23</v>
      </c>
      <c r="C409" s="4">
        <v>1</v>
      </c>
      <c r="D409" s="4">
        <v>0</v>
      </c>
      <c r="E409" s="4">
        <v>1</v>
      </c>
      <c r="F409" s="6">
        <f>AVERAGE(E409:E411)</f>
      </c>
      <c r="G409" s="12"/>
      <c r="H409" s="2"/>
      <c r="I409" s="2"/>
      <c r="J409" s="3"/>
    </row>
    <row x14ac:dyDescent="0.25" r="410" customHeight="1" ht="16.5">
      <c r="A410" s="4">
        <v>34</v>
      </c>
      <c r="B410" s="4">
        <v>23</v>
      </c>
      <c r="C410" s="4">
        <v>2</v>
      </c>
      <c r="D410" s="4">
        <v>0</v>
      </c>
      <c r="E410" s="4">
        <v>0</v>
      </c>
      <c r="F410" s="3"/>
      <c r="G410" s="12"/>
      <c r="H410" s="2"/>
      <c r="I410" s="2"/>
      <c r="J410" s="3"/>
    </row>
    <row x14ac:dyDescent="0.25" r="411" customHeight="1" ht="16.5">
      <c r="A411" s="4">
        <v>34</v>
      </c>
      <c r="B411" s="4">
        <v>23</v>
      </c>
      <c r="C411" s="4">
        <v>3</v>
      </c>
      <c r="D411" s="4">
        <v>0</v>
      </c>
      <c r="E411" s="4">
        <v>0</v>
      </c>
      <c r="F411" s="3"/>
      <c r="G411" s="12"/>
      <c r="H411" s="2"/>
      <c r="I411" s="2"/>
      <c r="J411" s="3"/>
    </row>
    <row x14ac:dyDescent="0.25" r="412" customHeight="1" ht="16.5">
      <c r="A412" s="4">
        <v>34</v>
      </c>
      <c r="B412" s="4">
        <v>24</v>
      </c>
      <c r="C412" s="4">
        <v>1</v>
      </c>
      <c r="D412" s="4">
        <v>0</v>
      </c>
      <c r="E412" s="4">
        <v>1</v>
      </c>
      <c r="F412" s="6">
        <f>AVERAGE(E412:E414)</f>
      </c>
      <c r="G412" s="12"/>
      <c r="H412" s="2"/>
      <c r="I412" s="2"/>
      <c r="J412" s="3"/>
    </row>
    <row x14ac:dyDescent="0.25" r="413" customHeight="1" ht="16.5">
      <c r="A413" s="4">
        <v>34</v>
      </c>
      <c r="B413" s="4">
        <v>24</v>
      </c>
      <c r="C413" s="4">
        <v>2</v>
      </c>
      <c r="D413" s="4">
        <v>0</v>
      </c>
      <c r="E413" s="4">
        <v>0</v>
      </c>
      <c r="F413" s="3"/>
      <c r="G413" s="12"/>
      <c r="H413" s="2"/>
      <c r="I413" s="2"/>
      <c r="J413" s="3"/>
    </row>
    <row x14ac:dyDescent="0.25" r="414" customHeight="1" ht="16.5">
      <c r="A414" s="4">
        <v>34</v>
      </c>
      <c r="B414" s="4">
        <v>24</v>
      </c>
      <c r="C414" s="4">
        <v>3</v>
      </c>
      <c r="D414" s="4">
        <v>0</v>
      </c>
      <c r="E414" s="4">
        <v>0</v>
      </c>
      <c r="F414" s="3"/>
      <c r="G414" s="12"/>
      <c r="H414" s="2"/>
      <c r="I414" s="2"/>
      <c r="J414" s="3"/>
    </row>
    <row x14ac:dyDescent="0.25" r="415" customHeight="1" ht="16.5">
      <c r="A415" s="4">
        <v>34</v>
      </c>
      <c r="B415" s="4">
        <v>25</v>
      </c>
      <c r="C415" s="4">
        <v>1</v>
      </c>
      <c r="D415" s="4">
        <v>0</v>
      </c>
      <c r="E415" s="4">
        <v>1</v>
      </c>
      <c r="F415" s="6">
        <f>AVERAGE(E415:E417)</f>
      </c>
      <c r="G415" s="12"/>
      <c r="H415" s="2"/>
      <c r="I415" s="2"/>
      <c r="J415" s="3"/>
    </row>
    <row x14ac:dyDescent="0.25" r="416" customHeight="1" ht="16.5">
      <c r="A416" s="4">
        <v>34</v>
      </c>
      <c r="B416" s="4">
        <v>25</v>
      </c>
      <c r="C416" s="4">
        <v>2</v>
      </c>
      <c r="D416" s="4">
        <v>0</v>
      </c>
      <c r="E416" s="4">
        <v>0</v>
      </c>
      <c r="F416" s="3"/>
      <c r="G416" s="12"/>
      <c r="H416" s="2"/>
      <c r="I416" s="2"/>
      <c r="J416" s="3"/>
    </row>
    <row x14ac:dyDescent="0.25" r="417" customHeight="1" ht="16.5">
      <c r="A417" s="4">
        <v>34</v>
      </c>
      <c r="B417" s="4">
        <v>25</v>
      </c>
      <c r="C417" s="4">
        <v>3</v>
      </c>
      <c r="D417" s="4">
        <v>0</v>
      </c>
      <c r="E417" s="4">
        <v>0</v>
      </c>
      <c r="F417" s="3"/>
      <c r="G417" s="12"/>
      <c r="H417" s="2"/>
      <c r="I417" s="2"/>
      <c r="J417" s="3"/>
    </row>
    <row x14ac:dyDescent="0.25" r="418" customHeight="1" ht="16.5">
      <c r="A418" s="4">
        <v>34</v>
      </c>
      <c r="B418" s="4">
        <v>26</v>
      </c>
      <c r="C418" s="4">
        <v>1</v>
      </c>
      <c r="D418" s="4">
        <v>0</v>
      </c>
      <c r="E418" s="4">
        <v>1</v>
      </c>
      <c r="F418" s="6">
        <f>AVERAGE(E418:E420)</f>
      </c>
      <c r="G418" s="12"/>
      <c r="H418" s="2"/>
      <c r="I418" s="2"/>
      <c r="J418" s="3"/>
    </row>
    <row x14ac:dyDescent="0.25" r="419" customHeight="1" ht="16.5">
      <c r="A419" s="4">
        <v>34</v>
      </c>
      <c r="B419" s="4">
        <v>26</v>
      </c>
      <c r="C419" s="4">
        <v>2</v>
      </c>
      <c r="D419" s="4">
        <v>0</v>
      </c>
      <c r="E419" s="4">
        <v>0</v>
      </c>
      <c r="F419" s="3"/>
      <c r="G419" s="12"/>
      <c r="H419" s="2"/>
      <c r="I419" s="2"/>
      <c r="J419" s="3"/>
    </row>
    <row x14ac:dyDescent="0.25" r="420" customHeight="1" ht="16.5">
      <c r="A420" s="4">
        <v>34</v>
      </c>
      <c r="B420" s="4">
        <v>26</v>
      </c>
      <c r="C420" s="4">
        <v>3</v>
      </c>
      <c r="D420" s="4">
        <v>0</v>
      </c>
      <c r="E420" s="4">
        <v>0</v>
      </c>
      <c r="F420" s="3"/>
      <c r="G420" s="12"/>
      <c r="H420" s="2"/>
      <c r="I420" s="2"/>
      <c r="J420" s="3"/>
    </row>
    <row x14ac:dyDescent="0.25" r="421" customHeight="1" ht="16.5">
      <c r="A421" s="4">
        <v>34</v>
      </c>
      <c r="B421" s="4">
        <v>27</v>
      </c>
      <c r="C421" s="4">
        <v>1</v>
      </c>
      <c r="D421" s="4">
        <v>0</v>
      </c>
      <c r="E421" s="4">
        <v>1</v>
      </c>
      <c r="F421" s="6">
        <f>AVERAGE(E421:E423)</f>
      </c>
      <c r="G421" s="12"/>
      <c r="H421" s="2"/>
      <c r="I421" s="2"/>
      <c r="J421" s="3"/>
    </row>
    <row x14ac:dyDescent="0.25" r="422" customHeight="1" ht="16.5">
      <c r="A422" s="4">
        <v>34</v>
      </c>
      <c r="B422" s="4">
        <v>27</v>
      </c>
      <c r="C422" s="4">
        <v>2</v>
      </c>
      <c r="D422" s="4">
        <v>0</v>
      </c>
      <c r="E422" s="4">
        <v>0</v>
      </c>
      <c r="F422" s="3"/>
      <c r="G422" s="12"/>
      <c r="H422" s="2"/>
      <c r="I422" s="2"/>
      <c r="J422" s="3"/>
    </row>
    <row x14ac:dyDescent="0.25" r="423" customHeight="1" ht="16.5">
      <c r="A423" s="4">
        <v>34</v>
      </c>
      <c r="B423" s="4">
        <v>27</v>
      </c>
      <c r="C423" s="4">
        <v>3</v>
      </c>
      <c r="D423" s="4">
        <v>0</v>
      </c>
      <c r="E423" s="4">
        <v>0</v>
      </c>
      <c r="F423" s="3"/>
      <c r="G423" s="12"/>
      <c r="H423" s="2"/>
      <c r="I423" s="2"/>
      <c r="J423" s="3"/>
    </row>
    <row x14ac:dyDescent="0.25" r="424" customHeight="1" ht="16.5">
      <c r="A424" s="4">
        <v>34</v>
      </c>
      <c r="B424" s="4">
        <v>28</v>
      </c>
      <c r="C424" s="4">
        <v>1</v>
      </c>
      <c r="D424" s="4">
        <v>0</v>
      </c>
      <c r="E424" s="4">
        <v>1</v>
      </c>
      <c r="F424" s="6">
        <f>AVERAGE(E424:E426)</f>
      </c>
      <c r="G424" s="12"/>
      <c r="H424" s="2"/>
      <c r="I424" s="2"/>
      <c r="J424" s="3"/>
    </row>
    <row x14ac:dyDescent="0.25" r="425" customHeight="1" ht="16.5">
      <c r="A425" s="4">
        <v>34</v>
      </c>
      <c r="B425" s="4">
        <v>28</v>
      </c>
      <c r="C425" s="4">
        <v>2</v>
      </c>
      <c r="D425" s="4">
        <v>0</v>
      </c>
      <c r="E425" s="4">
        <v>0</v>
      </c>
      <c r="F425" s="3"/>
      <c r="G425" s="12"/>
      <c r="H425" s="2"/>
      <c r="I425" s="2"/>
      <c r="J425" s="3"/>
    </row>
    <row x14ac:dyDescent="0.25" r="426" customHeight="1" ht="16.5">
      <c r="A426" s="4">
        <v>34</v>
      </c>
      <c r="B426" s="4">
        <v>28</v>
      </c>
      <c r="C426" s="4">
        <v>3</v>
      </c>
      <c r="D426" s="4">
        <v>0</v>
      </c>
      <c r="E426" s="4">
        <v>0</v>
      </c>
      <c r="F426" s="3"/>
      <c r="G426" s="12"/>
      <c r="H426" s="2"/>
      <c r="I426" s="2"/>
      <c r="J42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3"/>
  <sheetViews>
    <sheetView workbookViewId="0" tabSelected="1"/>
  </sheetViews>
  <sheetFormatPr defaultRowHeight="15" x14ac:dyDescent="0.25"/>
  <cols>
    <col min="1" max="1" style="25" width="11.862142857142858" customWidth="1" bestFit="1"/>
    <col min="2" max="2" style="7" width="11.862142857142858" customWidth="1" bestFit="1"/>
    <col min="3" max="3" style="7" width="11.862142857142858" customWidth="1" bestFit="1"/>
    <col min="4" max="4" style="8" width="11.862142857142858" customWidth="1" bestFit="1"/>
    <col min="5" max="5" style="8" width="29.14785714285714" customWidth="1" bestFit="1"/>
    <col min="6" max="6" style="8" width="11.862142857142858" customWidth="1" bestFit="1"/>
    <col min="7" max="7" style="9" width="11.862142857142858" customWidth="1" bestFit="1"/>
    <col min="8" max="8" style="9" width="11.862142857142858" customWidth="1" bestFit="1"/>
    <col min="9" max="9" style="26" width="11.862142857142858" customWidth="1" bestFit="1"/>
    <col min="10" max="10" style="8" width="11.862142857142858" customWidth="1" bestFit="1"/>
    <col min="11" max="11" style="8" width="11.862142857142858" customWidth="1" bestFit="1"/>
  </cols>
  <sheetData>
    <row x14ac:dyDescent="0.25" r="1" customHeight="1" ht="16.5">
      <c r="A1" s="10" t="s">
        <v>9</v>
      </c>
      <c r="B1" s="1" t="s">
        <v>10</v>
      </c>
      <c r="C1" s="1" t="s">
        <v>11</v>
      </c>
      <c r="D1" s="2" t="s">
        <v>12</v>
      </c>
      <c r="E1" s="2" t="s">
        <v>13</v>
      </c>
      <c r="F1" s="2" t="s">
        <v>14</v>
      </c>
      <c r="G1" s="11" t="s">
        <v>15</v>
      </c>
      <c r="H1" s="11" t="s">
        <v>15</v>
      </c>
      <c r="I1" s="12"/>
      <c r="J1" s="4">
        <v>10</v>
      </c>
      <c r="K1" s="4">
        <v>100</v>
      </c>
    </row>
    <row x14ac:dyDescent="0.25" r="2" customHeight="1" ht="16.5">
      <c r="A2" s="5">
        <v>57.7</v>
      </c>
      <c r="B2" s="4">
        <v>28</v>
      </c>
      <c r="C2" s="4">
        <v>1</v>
      </c>
      <c r="D2" s="4">
        <v>0</v>
      </c>
      <c r="E2" s="4">
        <v>10</v>
      </c>
      <c r="F2" s="4">
        <f>E2*$K$1/$J$1</f>
      </c>
      <c r="G2" s="13" t="s">
        <v>15</v>
      </c>
      <c r="H2" s="13" t="s">
        <v>15</v>
      </c>
      <c r="I2" s="12"/>
      <c r="J2" s="2" t="s">
        <v>16</v>
      </c>
      <c r="K2" s="2" t="s">
        <v>17</v>
      </c>
    </row>
    <row x14ac:dyDescent="0.25" r="3" customHeight="1" ht="16.5">
      <c r="A3" s="5">
        <v>57.7</v>
      </c>
      <c r="B3" s="4">
        <v>28</v>
      </c>
      <c r="C3" s="4">
        <v>2</v>
      </c>
      <c r="D3" s="4">
        <v>0</v>
      </c>
      <c r="E3" s="4">
        <v>10</v>
      </c>
      <c r="F3" s="4">
        <f>E3*$K$1/$J$1</f>
      </c>
      <c r="G3" s="3"/>
      <c r="H3" s="3"/>
      <c r="I3" s="12"/>
      <c r="J3" s="2"/>
      <c r="K3" s="2"/>
    </row>
    <row x14ac:dyDescent="0.25" r="4" customHeight="1" ht="16.5">
      <c r="A4" s="5">
        <v>57.7</v>
      </c>
      <c r="B4" s="4">
        <v>28</v>
      </c>
      <c r="C4" s="4">
        <v>3</v>
      </c>
      <c r="D4" s="4">
        <v>0</v>
      </c>
      <c r="E4" s="4">
        <v>10</v>
      </c>
      <c r="F4" s="4">
        <f>E4*$K$1/$J$1</f>
      </c>
      <c r="G4" s="3"/>
      <c r="H4" s="3"/>
      <c r="I4" s="12"/>
      <c r="J4" s="2"/>
      <c r="K4" s="2"/>
    </row>
    <row x14ac:dyDescent="0.25" r="5" customHeight="1" ht="16.5">
      <c r="A5" s="6">
        <v>51.8</v>
      </c>
      <c r="B5" s="4">
        <v>28</v>
      </c>
      <c r="C5" s="4">
        <v>1</v>
      </c>
      <c r="D5" s="4">
        <v>0</v>
      </c>
      <c r="E5" s="4">
        <v>6</v>
      </c>
      <c r="F5" s="4">
        <f>E5*$K$1/$J$1</f>
      </c>
      <c r="G5" s="14" t="s">
        <v>15</v>
      </c>
      <c r="H5" s="14" t="s">
        <v>15</v>
      </c>
      <c r="I5" s="12"/>
      <c r="J5" s="2"/>
      <c r="K5" s="2"/>
    </row>
    <row x14ac:dyDescent="0.25" r="6" customHeight="1" ht="16.5">
      <c r="A6" s="6">
        <v>51.8</v>
      </c>
      <c r="B6" s="4">
        <v>28</v>
      </c>
      <c r="C6" s="4">
        <v>2</v>
      </c>
      <c r="D6" s="4">
        <v>0</v>
      </c>
      <c r="E6" s="4">
        <v>9</v>
      </c>
      <c r="F6" s="4">
        <f>E6*$K$1/$J$1</f>
      </c>
      <c r="G6" s="3"/>
      <c r="H6" s="3"/>
      <c r="I6" s="12"/>
      <c r="J6" s="2"/>
      <c r="K6" s="2"/>
    </row>
    <row x14ac:dyDescent="0.25" r="7" customHeight="1" ht="16.5">
      <c r="A7" s="6">
        <v>51.8</v>
      </c>
      <c r="B7" s="4">
        <v>28</v>
      </c>
      <c r="C7" s="4">
        <v>3</v>
      </c>
      <c r="D7" s="4">
        <v>0</v>
      </c>
      <c r="E7" s="4">
        <v>7</v>
      </c>
      <c r="F7" s="4">
        <f>E7*$K$1/$J$1</f>
      </c>
      <c r="G7" s="3"/>
      <c r="H7" s="3"/>
      <c r="I7" s="12"/>
      <c r="J7" s="2"/>
      <c r="K7" s="2"/>
    </row>
    <row x14ac:dyDescent="0.25" r="8" customHeight="1" ht="16.5">
      <c r="A8" s="6">
        <v>45.8</v>
      </c>
      <c r="B8" s="4">
        <v>28</v>
      </c>
      <c r="C8" s="4">
        <v>1</v>
      </c>
      <c r="D8" s="4">
        <v>0</v>
      </c>
      <c r="E8" s="4">
        <v>0</v>
      </c>
      <c r="F8" s="4">
        <f>E8*$K$1/$J$1</f>
      </c>
      <c r="G8" s="13" t="s">
        <v>15</v>
      </c>
      <c r="H8" s="13" t="s">
        <v>15</v>
      </c>
      <c r="I8" s="12"/>
      <c r="J8" s="2"/>
      <c r="K8" s="2"/>
    </row>
    <row x14ac:dyDescent="0.25" r="9" customHeight="1" ht="16.5">
      <c r="A9" s="6">
        <v>45.8</v>
      </c>
      <c r="B9" s="4">
        <v>28</v>
      </c>
      <c r="C9" s="4">
        <v>2</v>
      </c>
      <c r="D9" s="4">
        <v>0</v>
      </c>
      <c r="E9" s="4">
        <v>1</v>
      </c>
      <c r="F9" s="4">
        <f>E9*$K$1/$J$1</f>
      </c>
      <c r="G9" s="3"/>
      <c r="H9" s="3"/>
      <c r="I9" s="12"/>
      <c r="J9" s="2"/>
      <c r="K9" s="2"/>
    </row>
    <row x14ac:dyDescent="0.25" r="10" customHeight="1" ht="16.5">
      <c r="A10" s="6">
        <v>45.8</v>
      </c>
      <c r="B10" s="4">
        <v>28</v>
      </c>
      <c r="C10" s="4">
        <v>3</v>
      </c>
      <c r="D10" s="4">
        <v>0</v>
      </c>
      <c r="E10" s="4">
        <v>2</v>
      </c>
      <c r="F10" s="4">
        <f>E10*$K$1/$J$1</f>
      </c>
      <c r="G10" s="3"/>
      <c r="H10" s="3"/>
      <c r="I10" s="12"/>
      <c r="J10" s="2"/>
      <c r="K10" s="2"/>
    </row>
    <row x14ac:dyDescent="0.25" r="11" customHeight="1" ht="16.5">
      <c r="A11" s="6">
        <v>36.4</v>
      </c>
      <c r="B11" s="4">
        <v>28</v>
      </c>
      <c r="C11" s="4">
        <v>1</v>
      </c>
      <c r="D11" s="4">
        <v>0</v>
      </c>
      <c r="E11" s="4">
        <v>0</v>
      </c>
      <c r="F11" s="4">
        <f>E11*$K$1/$J$1</f>
      </c>
      <c r="G11" s="14" t="s">
        <v>15</v>
      </c>
      <c r="H11" s="14" t="s">
        <v>15</v>
      </c>
      <c r="I11" s="12"/>
      <c r="J11" s="2"/>
      <c r="K11" s="2"/>
    </row>
    <row x14ac:dyDescent="0.25" r="12" customHeight="1" ht="16.5">
      <c r="A12" s="6">
        <v>36.4</v>
      </c>
      <c r="B12" s="4">
        <v>28</v>
      </c>
      <c r="C12" s="4">
        <v>2</v>
      </c>
      <c r="D12" s="4">
        <v>0</v>
      </c>
      <c r="E12" s="4">
        <v>0</v>
      </c>
      <c r="F12" s="4">
        <f>E12*$K$1/$J$1</f>
      </c>
      <c r="G12" s="3"/>
      <c r="H12" s="3"/>
      <c r="I12" s="12"/>
      <c r="J12" s="2"/>
      <c r="K12" s="2"/>
    </row>
    <row x14ac:dyDescent="0.25" r="13" customHeight="1" ht="16.5">
      <c r="A13" s="6">
        <v>36.4</v>
      </c>
      <c r="B13" s="4">
        <v>28</v>
      </c>
      <c r="C13" s="4">
        <v>3</v>
      </c>
      <c r="D13" s="4">
        <v>0</v>
      </c>
      <c r="E13" s="4">
        <v>1</v>
      </c>
      <c r="F13" s="4">
        <f>E13*$K$1/$J$1</f>
      </c>
      <c r="G13" s="3"/>
      <c r="H13" s="3"/>
      <c r="I13" s="12"/>
      <c r="J13" s="2"/>
      <c r="K13" s="2"/>
    </row>
    <row x14ac:dyDescent="0.25" r="14" customHeight="1" ht="16.5">
      <c r="A14" s="4">
        <v>34</v>
      </c>
      <c r="B14" s="4">
        <v>28</v>
      </c>
      <c r="C14" s="4">
        <v>1</v>
      </c>
      <c r="D14" s="4">
        <v>0</v>
      </c>
      <c r="E14" s="4">
        <v>1</v>
      </c>
      <c r="F14" s="4">
        <f>E14*$K$1/$J$1</f>
      </c>
      <c r="G14" s="14" t="s">
        <v>15</v>
      </c>
      <c r="H14" s="14" t="s">
        <v>15</v>
      </c>
      <c r="I14" s="12"/>
      <c r="J14" s="2"/>
      <c r="K14" s="2"/>
    </row>
    <row x14ac:dyDescent="0.25" r="15" customHeight="1" ht="16.5">
      <c r="A15" s="4">
        <v>34</v>
      </c>
      <c r="B15" s="4">
        <v>28</v>
      </c>
      <c r="C15" s="4">
        <v>2</v>
      </c>
      <c r="D15" s="4">
        <v>0</v>
      </c>
      <c r="E15" s="4">
        <v>0</v>
      </c>
      <c r="F15" s="4">
        <f>E15*$K$1/$J$1</f>
      </c>
      <c r="G15" s="3"/>
      <c r="H15" s="3"/>
      <c r="I15" s="12"/>
      <c r="J15" s="2"/>
      <c r="K15" s="2"/>
    </row>
    <row x14ac:dyDescent="0.25" r="16" customHeight="1" ht="16.5">
      <c r="A16" s="4">
        <v>34</v>
      </c>
      <c r="B16" s="4">
        <v>28</v>
      </c>
      <c r="C16" s="4">
        <v>3</v>
      </c>
      <c r="D16" s="4">
        <v>0</v>
      </c>
      <c r="E16" s="4">
        <v>0</v>
      </c>
      <c r="F16" s="4">
        <f>E16*$K$1/$J$1</f>
      </c>
      <c r="G16" s="3"/>
      <c r="H16" s="3"/>
      <c r="I16" s="12"/>
      <c r="J16" s="2"/>
      <c r="K16" s="2"/>
    </row>
    <row x14ac:dyDescent="0.25" r="17" customHeight="1" ht="16.5">
      <c r="A17" s="10"/>
      <c r="B17" s="1"/>
      <c r="C17" s="1"/>
      <c r="D17" s="2"/>
      <c r="E17" s="2"/>
      <c r="F17" s="2"/>
      <c r="G17" s="3"/>
      <c r="H17" s="3"/>
      <c r="I17" s="12"/>
      <c r="J17" s="2"/>
      <c r="K17" s="2"/>
    </row>
    <row x14ac:dyDescent="0.25" r="18" customHeight="1" ht="16.5">
      <c r="A18" s="15" t="s">
        <v>15</v>
      </c>
      <c r="B18" s="16" t="s">
        <v>15</v>
      </c>
      <c r="C18" s="17" t="s">
        <v>15</v>
      </c>
      <c r="D18" s="2"/>
      <c r="E18" s="2"/>
      <c r="F18" s="2"/>
      <c r="G18" s="3"/>
      <c r="H18" s="3"/>
      <c r="I18" s="12"/>
      <c r="J18" s="2"/>
      <c r="K18" s="2"/>
    </row>
    <row x14ac:dyDescent="0.25" r="19" customHeight="1" ht="16.5">
      <c r="A19" s="18"/>
      <c r="B19" s="6"/>
      <c r="C19" s="19"/>
      <c r="D19" s="2"/>
      <c r="E19" s="2"/>
      <c r="F19" s="2"/>
      <c r="G19" s="3"/>
      <c r="H19" s="3"/>
      <c r="I19" s="12"/>
      <c r="J19" s="2"/>
      <c r="K19" s="2"/>
    </row>
    <row x14ac:dyDescent="0.25" r="20" customHeight="1" ht="16.5">
      <c r="A20" s="20"/>
      <c r="B20" s="6"/>
      <c r="C20" s="19"/>
      <c r="D20" s="2"/>
      <c r="E20" s="2"/>
      <c r="F20" s="2"/>
      <c r="G20" s="3"/>
      <c r="H20" s="3"/>
      <c r="I20" s="12"/>
      <c r="J20" s="2"/>
      <c r="K20" s="2"/>
    </row>
    <row x14ac:dyDescent="0.25" r="21" customHeight="1" ht="16.5">
      <c r="A21" s="20"/>
      <c r="B21" s="4"/>
      <c r="C21" s="21"/>
      <c r="D21" s="2"/>
      <c r="E21" s="2"/>
      <c r="F21" s="2"/>
      <c r="G21" s="3"/>
      <c r="H21" s="3"/>
      <c r="I21" s="12"/>
      <c r="J21" s="2"/>
      <c r="K21" s="2"/>
    </row>
    <row x14ac:dyDescent="0.25" r="22" customHeight="1" ht="16.5">
      <c r="A22" s="20"/>
      <c r="B22" s="6"/>
      <c r="C22" s="19"/>
      <c r="D22" s="2"/>
      <c r="E22" s="2"/>
      <c r="F22" s="2"/>
      <c r="G22" s="3"/>
      <c r="H22" s="3"/>
      <c r="I22" s="12"/>
      <c r="J22" s="2"/>
      <c r="K22" s="2"/>
    </row>
    <row x14ac:dyDescent="0.25" r="23" customHeight="1" ht="16.5">
      <c r="A23" s="22"/>
      <c r="B23" s="23"/>
      <c r="C23" s="24"/>
      <c r="D23" s="2"/>
      <c r="E23" s="2"/>
      <c r="F23" s="2"/>
      <c r="G23" s="3"/>
      <c r="H23" s="3"/>
      <c r="I23" s="12"/>
      <c r="J23" s="2"/>
      <c r="K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421"/>
  <sheetViews>
    <sheetView workbookViewId="0"/>
  </sheetViews>
  <sheetFormatPr defaultRowHeight="15" x14ac:dyDescent="0.25"/>
  <cols>
    <col min="1" max="1" style="7" width="11.576428571428572" customWidth="1" bestFit="1"/>
    <col min="2" max="2" style="7" width="11.576428571428572" customWidth="1" bestFit="1"/>
    <col min="3" max="3" style="7" width="11.576428571428572" customWidth="1" bestFit="1"/>
    <col min="4" max="4" style="7" width="11.576428571428572" customWidth="1" bestFit="1"/>
    <col min="5" max="5" style="7" width="15.719285714285713" customWidth="1" bestFit="1"/>
    <col min="6" max="6" style="8" width="19.719285714285714" customWidth="1" bestFit="1"/>
    <col min="7" max="7" style="7" width="19.290714285714284" customWidth="1" bestFit="1"/>
    <col min="8" max="8" style="7" width="20.719285714285714" customWidth="1" bestFit="1"/>
    <col min="9" max="9" style="7" width="11.290714285714287" customWidth="1" bestFit="1"/>
    <col min="10" max="10" style="8" width="11.862142857142858" customWidth="1" bestFit="1"/>
    <col min="11" max="11" style="9" width="11.862142857142858" customWidth="1" bestFit="1"/>
    <col min="12" max="12" style="9" width="11.862142857142858" customWidth="1" bestFit="1"/>
    <col min="13" max="13" style="8" width="19.576428571428572" customWidth="1" bestFit="1"/>
  </cols>
  <sheetData>
    <row x14ac:dyDescent="0.25" r="1" customHeight="1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/>
      <c r="K1" s="3"/>
      <c r="L1" s="3"/>
      <c r="M1" s="4">
        <v>100</v>
      </c>
    </row>
    <row x14ac:dyDescent="0.25" r="2" customHeight="1" ht="16.5">
      <c r="A2" s="5">
        <v>57.7</v>
      </c>
      <c r="B2" s="4">
        <v>1</v>
      </c>
      <c r="C2" s="4">
        <v>1</v>
      </c>
      <c r="D2" s="4">
        <v>5</v>
      </c>
      <c r="E2" s="6">
        <f>D2*$M$1/$M$2</f>
      </c>
      <c r="F2" s="6">
        <f>AVERAGE(E2:E4)</f>
      </c>
      <c r="G2" s="4">
        <f>SUM(D2:D4)</f>
      </c>
      <c r="H2" s="6">
        <f>G2*$M$1/$M$2</f>
      </c>
      <c r="I2" s="6">
        <f>STDEV(E2:E4)</f>
      </c>
      <c r="J2" s="4">
        <f>SUM(D2:D4)</f>
      </c>
      <c r="K2" s="6">
        <f>J2*M1/M2</f>
      </c>
      <c r="L2" s="6">
        <f>STDEV(D2:D4)</f>
      </c>
      <c r="M2" s="4">
        <v>30</v>
      </c>
    </row>
    <row x14ac:dyDescent="0.25" r="3" customHeight="1" ht="16.5">
      <c r="A3" s="5">
        <v>57.7</v>
      </c>
      <c r="B3" s="4">
        <v>1</v>
      </c>
      <c r="C3" s="4">
        <v>2</v>
      </c>
      <c r="D3" s="4">
        <v>5</v>
      </c>
      <c r="E3" s="6">
        <f>D3*$M$1/$M$2</f>
      </c>
      <c r="F3" s="6">
        <f>AVERAGE(E2:E4)</f>
      </c>
      <c r="G3" s="4">
        <v>0</v>
      </c>
      <c r="H3" s="4">
        <f>G3*$M$1/$M$2</f>
      </c>
      <c r="I3" s="4">
        <v>0</v>
      </c>
      <c r="J3" s="2"/>
      <c r="K3" s="3"/>
      <c r="L3" s="3"/>
      <c r="M3" s="2"/>
    </row>
    <row x14ac:dyDescent="0.25" r="4" customHeight="1" ht="16.5">
      <c r="A4" s="5">
        <v>57.7</v>
      </c>
      <c r="B4" s="4">
        <v>1</v>
      </c>
      <c r="C4" s="4">
        <v>3</v>
      </c>
      <c r="D4" s="4">
        <v>4</v>
      </c>
      <c r="E4" s="6">
        <f>D4*$M$1/$M$2</f>
      </c>
      <c r="F4" s="6">
        <f>AVERAGE(E2:E4)</f>
      </c>
      <c r="G4" s="4">
        <v>0</v>
      </c>
      <c r="H4" s="4">
        <f>G4*$M$1/$M$2</f>
      </c>
      <c r="I4" s="4">
        <v>0</v>
      </c>
      <c r="J4" s="2"/>
      <c r="K4" s="3"/>
      <c r="L4" s="3"/>
      <c r="M4" s="2"/>
    </row>
    <row x14ac:dyDescent="0.25" r="5" customHeight="1" ht="16.5">
      <c r="A5" s="6">
        <v>51.8</v>
      </c>
      <c r="B5" s="4">
        <v>1</v>
      </c>
      <c r="C5" s="4">
        <v>1</v>
      </c>
      <c r="D5" s="4">
        <v>1</v>
      </c>
      <c r="E5" s="6">
        <f>D5*$M$1/$M$2</f>
      </c>
      <c r="F5" s="2"/>
      <c r="G5" s="4">
        <f>SUM(D5:D7)</f>
      </c>
      <c r="H5" s="6">
        <f>G5*$M$1/$M$2</f>
      </c>
      <c r="I5" s="6">
        <f>STDEV(E5:E7)</f>
      </c>
      <c r="J5" s="2"/>
      <c r="K5" s="3"/>
      <c r="L5" s="3"/>
      <c r="M5" s="2"/>
    </row>
    <row x14ac:dyDescent="0.25" r="6" customHeight="1" ht="16.5">
      <c r="A6" s="6">
        <v>51.8</v>
      </c>
      <c r="B6" s="4">
        <v>1</v>
      </c>
      <c r="C6" s="4">
        <v>2</v>
      </c>
      <c r="D6" s="4">
        <v>0</v>
      </c>
      <c r="E6" s="4">
        <f>D6*$M$1/$M$2</f>
      </c>
      <c r="F6" s="2"/>
      <c r="G6" s="4">
        <v>0</v>
      </c>
      <c r="H6" s="4">
        <f>G6*$M$1/$M$2</f>
      </c>
      <c r="I6" s="4">
        <v>0</v>
      </c>
      <c r="J6" s="2"/>
      <c r="K6" s="3"/>
      <c r="L6" s="3"/>
      <c r="M6" s="2"/>
    </row>
    <row x14ac:dyDescent="0.25" r="7" customHeight="1" ht="16.5">
      <c r="A7" s="6">
        <v>51.8</v>
      </c>
      <c r="B7" s="4">
        <v>1</v>
      </c>
      <c r="C7" s="4">
        <v>3</v>
      </c>
      <c r="D7" s="4">
        <v>0</v>
      </c>
      <c r="E7" s="4">
        <f>D7*$M$1/$M$2</f>
      </c>
      <c r="F7" s="2"/>
      <c r="G7" s="4">
        <v>0</v>
      </c>
      <c r="H7" s="4">
        <f>G7*$M$1/$M$2</f>
      </c>
      <c r="I7" s="4">
        <v>0</v>
      </c>
      <c r="J7" s="2"/>
      <c r="K7" s="3"/>
      <c r="L7" s="3"/>
      <c r="M7" s="2"/>
    </row>
    <row x14ac:dyDescent="0.25" r="8" customHeight="1" ht="16.5">
      <c r="A8" s="6">
        <v>45.8</v>
      </c>
      <c r="B8" s="4">
        <v>1</v>
      </c>
      <c r="C8" s="4">
        <v>1</v>
      </c>
      <c r="D8" s="4">
        <v>0</v>
      </c>
      <c r="E8" s="4">
        <f>D8*$M$1/$M$2</f>
      </c>
      <c r="F8" s="2"/>
      <c r="G8" s="4">
        <f>SUM(D8:D10)</f>
      </c>
      <c r="H8" s="4">
        <f>G8*$M$1/$M$2</f>
      </c>
      <c r="I8" s="4">
        <f>STDEV(E8:E10)</f>
      </c>
      <c r="J8" s="2"/>
      <c r="K8" s="3"/>
      <c r="L8" s="3"/>
      <c r="M8" s="2"/>
    </row>
    <row x14ac:dyDescent="0.25" r="9" customHeight="1" ht="16.5">
      <c r="A9" s="6">
        <v>45.8</v>
      </c>
      <c r="B9" s="4">
        <v>1</v>
      </c>
      <c r="C9" s="4">
        <v>2</v>
      </c>
      <c r="D9" s="4">
        <v>0</v>
      </c>
      <c r="E9" s="4">
        <f>D9*$M$1/$M$2</f>
      </c>
      <c r="F9" s="2"/>
      <c r="G9" s="4">
        <v>0</v>
      </c>
      <c r="H9" s="4">
        <f>G9*$M$1/$M$2</f>
      </c>
      <c r="I9" s="4">
        <v>0</v>
      </c>
      <c r="J9" s="2"/>
      <c r="K9" s="3"/>
      <c r="L9" s="3"/>
      <c r="M9" s="2"/>
    </row>
    <row x14ac:dyDescent="0.25" r="10" customHeight="1" ht="16.5">
      <c r="A10" s="6">
        <v>45.8</v>
      </c>
      <c r="B10" s="4">
        <v>1</v>
      </c>
      <c r="C10" s="4">
        <v>3</v>
      </c>
      <c r="D10" s="4">
        <v>0</v>
      </c>
      <c r="E10" s="4">
        <f>D10*$M$1/$M$2</f>
      </c>
      <c r="F10" s="2"/>
      <c r="G10" s="4">
        <v>0</v>
      </c>
      <c r="H10" s="4">
        <f>G10*$M$1/$M$2</f>
      </c>
      <c r="I10" s="4">
        <v>0</v>
      </c>
      <c r="J10" s="2"/>
      <c r="K10" s="3"/>
      <c r="L10" s="3"/>
      <c r="M10" s="2"/>
    </row>
    <row x14ac:dyDescent="0.25" r="11" customHeight="1" ht="16.5">
      <c r="A11" s="6">
        <v>36.4</v>
      </c>
      <c r="B11" s="4">
        <v>1</v>
      </c>
      <c r="C11" s="4">
        <v>1</v>
      </c>
      <c r="D11" s="4">
        <v>0</v>
      </c>
      <c r="E11" s="4">
        <f>D11*$M$1/$M$2</f>
      </c>
      <c r="F11" s="2"/>
      <c r="G11" s="4">
        <f>SUM(D11:D13)</f>
      </c>
      <c r="H11" s="4">
        <f>G11*$M$1/$M$2</f>
      </c>
      <c r="I11" s="4">
        <f>STDEV(E11:E13)</f>
      </c>
      <c r="J11" s="2"/>
      <c r="K11" s="3"/>
      <c r="L11" s="3"/>
      <c r="M11" s="2"/>
    </row>
    <row x14ac:dyDescent="0.25" r="12" customHeight="1" ht="16.5">
      <c r="A12" s="6">
        <v>36.4</v>
      </c>
      <c r="B12" s="4">
        <v>1</v>
      </c>
      <c r="C12" s="4">
        <v>2</v>
      </c>
      <c r="D12" s="4">
        <v>0</v>
      </c>
      <c r="E12" s="4">
        <f>D12*$M$1/$M$2</f>
      </c>
      <c r="F12" s="2"/>
      <c r="G12" s="4">
        <v>0</v>
      </c>
      <c r="H12" s="4">
        <f>G12*$M$1/$M$2</f>
      </c>
      <c r="I12" s="4">
        <v>0</v>
      </c>
      <c r="J12" s="2"/>
      <c r="K12" s="3"/>
      <c r="L12" s="3"/>
      <c r="M12" s="2"/>
    </row>
    <row x14ac:dyDescent="0.25" r="13" customHeight="1" ht="16.5">
      <c r="A13" s="6">
        <v>36.4</v>
      </c>
      <c r="B13" s="4">
        <v>1</v>
      </c>
      <c r="C13" s="4">
        <v>3</v>
      </c>
      <c r="D13" s="4">
        <v>0</v>
      </c>
      <c r="E13" s="4">
        <f>D13*$M$1/$M$2</f>
      </c>
      <c r="F13" s="2"/>
      <c r="G13" s="4">
        <v>0</v>
      </c>
      <c r="H13" s="4">
        <f>G13*$M$1/$M$2</f>
      </c>
      <c r="I13" s="4">
        <v>0</v>
      </c>
      <c r="J13" s="2"/>
      <c r="K13" s="3"/>
      <c r="L13" s="3"/>
      <c r="M13" s="2"/>
    </row>
    <row x14ac:dyDescent="0.25" r="14" customHeight="1" ht="16.5">
      <c r="A14" s="4">
        <v>34</v>
      </c>
      <c r="B14" s="4">
        <v>1</v>
      </c>
      <c r="C14" s="4">
        <v>1</v>
      </c>
      <c r="D14" s="4">
        <v>0</v>
      </c>
      <c r="E14" s="4">
        <f>D14*$M$1/$M$2</f>
      </c>
      <c r="F14" s="2"/>
      <c r="G14" s="4">
        <f>SUM(D14:D16)</f>
      </c>
      <c r="H14" s="4">
        <f>G14*$M$1/$M$2</f>
      </c>
      <c r="I14" s="4">
        <f>STDEV(E14:E16)</f>
      </c>
      <c r="J14" s="2"/>
      <c r="K14" s="3"/>
      <c r="L14" s="3"/>
      <c r="M14" s="2"/>
    </row>
    <row x14ac:dyDescent="0.25" r="15" customHeight="1" ht="16.5">
      <c r="A15" s="4">
        <v>34</v>
      </c>
      <c r="B15" s="4">
        <v>1</v>
      </c>
      <c r="C15" s="4">
        <v>2</v>
      </c>
      <c r="D15" s="4">
        <v>0</v>
      </c>
      <c r="E15" s="4">
        <f>D15*$M$1/$M$2</f>
      </c>
      <c r="F15" s="2"/>
      <c r="G15" s="4">
        <v>0</v>
      </c>
      <c r="H15" s="4">
        <f>G15*$M$1/$M$2</f>
      </c>
      <c r="I15" s="4">
        <v>0</v>
      </c>
      <c r="J15" s="2"/>
      <c r="K15" s="3"/>
      <c r="L15" s="3"/>
      <c r="M15" s="2"/>
    </row>
    <row x14ac:dyDescent="0.25" r="16" customHeight="1" ht="16.5">
      <c r="A16" s="4">
        <v>34</v>
      </c>
      <c r="B16" s="4">
        <v>1</v>
      </c>
      <c r="C16" s="4">
        <v>3</v>
      </c>
      <c r="D16" s="4">
        <v>0</v>
      </c>
      <c r="E16" s="4">
        <f>D16*$M$1/$M$2</f>
      </c>
      <c r="F16" s="2"/>
      <c r="G16" s="4">
        <v>0</v>
      </c>
      <c r="H16" s="4">
        <f>G16*$M$1/$M$2</f>
      </c>
      <c r="I16" s="4">
        <v>0</v>
      </c>
      <c r="J16" s="2"/>
      <c r="K16" s="3"/>
      <c r="L16" s="3"/>
      <c r="M16" s="2"/>
    </row>
    <row x14ac:dyDescent="0.25" r="17" customHeight="1" ht="16.5">
      <c r="A17" s="5">
        <v>57.7</v>
      </c>
      <c r="B17" s="4">
        <v>2</v>
      </c>
      <c r="C17" s="4">
        <v>1</v>
      </c>
      <c r="D17" s="4">
        <v>5</v>
      </c>
      <c r="E17" s="6">
        <f>D17*$M$1/$M$2</f>
      </c>
      <c r="F17" s="6">
        <f>AVERAGE(E17:E19)</f>
      </c>
      <c r="G17" s="4">
        <f>SUM(D2:D4,D17:D19)</f>
      </c>
      <c r="H17" s="4">
        <f>G17*$M$1/$M$2</f>
      </c>
      <c r="I17" s="6">
        <f>STDEV(E17:E19)</f>
      </c>
      <c r="J17" s="2"/>
      <c r="K17" s="3"/>
      <c r="L17" s="3"/>
      <c r="M17" s="2"/>
    </row>
    <row x14ac:dyDescent="0.25" r="18" customHeight="1" ht="16.5">
      <c r="A18" s="5">
        <v>57.7</v>
      </c>
      <c r="B18" s="4">
        <v>2</v>
      </c>
      <c r="C18" s="4">
        <v>2</v>
      </c>
      <c r="D18" s="4">
        <v>5</v>
      </c>
      <c r="E18" s="6">
        <f>D18*$M$1/$M$2</f>
      </c>
      <c r="F18" s="6">
        <f>AVERAGE(E17:E19)</f>
      </c>
      <c r="G18" s="4">
        <v>0</v>
      </c>
      <c r="H18" s="4">
        <f>G18*$M$1/$M$2</f>
      </c>
      <c r="I18" s="4">
        <v>0</v>
      </c>
      <c r="J18" s="2"/>
      <c r="K18" s="3"/>
      <c r="L18" s="3"/>
      <c r="M18" s="2"/>
    </row>
    <row x14ac:dyDescent="0.25" r="19" customHeight="1" ht="16.5">
      <c r="A19" s="5">
        <v>57.7</v>
      </c>
      <c r="B19" s="4">
        <v>2</v>
      </c>
      <c r="C19" s="4">
        <v>3</v>
      </c>
      <c r="D19" s="4">
        <v>6</v>
      </c>
      <c r="E19" s="4">
        <f>D19*$M$1/$M$2</f>
      </c>
      <c r="F19" s="6">
        <f>AVERAGE(E17:E19)</f>
      </c>
      <c r="G19" s="4">
        <v>0</v>
      </c>
      <c r="H19" s="4">
        <f>G19*$M$1/$M$2</f>
      </c>
      <c r="I19" s="4">
        <v>0</v>
      </c>
      <c r="J19" s="2"/>
      <c r="K19" s="3"/>
      <c r="L19" s="3"/>
      <c r="M19" s="2"/>
    </row>
    <row x14ac:dyDescent="0.25" r="20" customHeight="1" ht="16.5">
      <c r="A20" s="6">
        <v>51.8</v>
      </c>
      <c r="B20" s="4">
        <v>2</v>
      </c>
      <c r="C20" s="4">
        <v>1</v>
      </c>
      <c r="D20" s="4">
        <v>0</v>
      </c>
      <c r="E20" s="4">
        <f>D20*$M$1/$M$2</f>
      </c>
      <c r="F20" s="2"/>
      <c r="G20" s="4">
        <f>SUM(D5:D7,D20:D22)</f>
      </c>
      <c r="H20" s="4">
        <f>G20*$M$1/$M$2</f>
      </c>
      <c r="I20" s="6">
        <f>STDEV(E20:E22)</f>
      </c>
      <c r="J20" s="2"/>
      <c r="K20" s="3"/>
      <c r="L20" s="3"/>
      <c r="M20" s="2"/>
    </row>
    <row x14ac:dyDescent="0.25" r="21" customHeight="1" ht="16.5">
      <c r="A21" s="6">
        <v>51.8</v>
      </c>
      <c r="B21" s="4">
        <v>2</v>
      </c>
      <c r="C21" s="4">
        <v>2</v>
      </c>
      <c r="D21" s="4">
        <v>1</v>
      </c>
      <c r="E21" s="6">
        <f>D21*$M$1/$M$2</f>
      </c>
      <c r="F21" s="2"/>
      <c r="G21" s="4">
        <v>0</v>
      </c>
      <c r="H21" s="4">
        <f>G21*$M$1/$M$2</f>
      </c>
      <c r="I21" s="4">
        <v>0</v>
      </c>
      <c r="J21" s="2"/>
      <c r="K21" s="3"/>
      <c r="L21" s="3"/>
      <c r="M21" s="2"/>
    </row>
    <row x14ac:dyDescent="0.25" r="22" customHeight="1" ht="16.5">
      <c r="A22" s="6">
        <v>51.8</v>
      </c>
      <c r="B22" s="4">
        <v>2</v>
      </c>
      <c r="C22" s="4">
        <v>3</v>
      </c>
      <c r="D22" s="4">
        <v>1</v>
      </c>
      <c r="E22" s="6">
        <f>D22*$M$1/$M$2</f>
      </c>
      <c r="F22" s="2"/>
      <c r="G22" s="4">
        <v>0</v>
      </c>
      <c r="H22" s="4">
        <f>G22*$M$1/$M$2</f>
      </c>
      <c r="I22" s="4">
        <v>0</v>
      </c>
      <c r="J22" s="2"/>
      <c r="K22" s="3"/>
      <c r="L22" s="3"/>
      <c r="M22" s="2"/>
    </row>
    <row x14ac:dyDescent="0.25" r="23" customHeight="1" ht="16.5">
      <c r="A23" s="6">
        <v>45.8</v>
      </c>
      <c r="B23" s="4">
        <v>2</v>
      </c>
      <c r="C23" s="4">
        <v>1</v>
      </c>
      <c r="D23" s="4">
        <v>0</v>
      </c>
      <c r="E23" s="4">
        <f>D23*$M$1/$M$2</f>
      </c>
      <c r="F23" s="2"/>
      <c r="G23" s="4">
        <f>SUM(D8:D10,D23:D25)</f>
      </c>
      <c r="H23" s="4">
        <f>G23*$M$1/$M$2</f>
      </c>
      <c r="I23" s="4">
        <f>STDEV(E23:E25)</f>
      </c>
      <c r="J23" s="2"/>
      <c r="K23" s="3"/>
      <c r="L23" s="3"/>
      <c r="M23" s="2"/>
    </row>
    <row x14ac:dyDescent="0.25" r="24" customHeight="1" ht="16.5">
      <c r="A24" s="6">
        <v>45.8</v>
      </c>
      <c r="B24" s="4">
        <v>2</v>
      </c>
      <c r="C24" s="4">
        <v>2</v>
      </c>
      <c r="D24" s="4">
        <v>0</v>
      </c>
      <c r="E24" s="4">
        <f>D24*$M$1/$M$2</f>
      </c>
      <c r="F24" s="2"/>
      <c r="G24" s="4">
        <v>0</v>
      </c>
      <c r="H24" s="4">
        <f>G24*$M$1/$M$2</f>
      </c>
      <c r="I24" s="4">
        <v>0</v>
      </c>
      <c r="J24" s="2"/>
      <c r="K24" s="3"/>
      <c r="L24" s="3"/>
      <c r="M24" s="2"/>
    </row>
    <row x14ac:dyDescent="0.25" r="25" customHeight="1" ht="16.5">
      <c r="A25" s="6">
        <v>45.8</v>
      </c>
      <c r="B25" s="4">
        <v>2</v>
      </c>
      <c r="C25" s="4">
        <v>3</v>
      </c>
      <c r="D25" s="4">
        <v>0</v>
      </c>
      <c r="E25" s="4">
        <f>D25*$M$1/$M$2</f>
      </c>
      <c r="F25" s="2"/>
      <c r="G25" s="4">
        <v>0</v>
      </c>
      <c r="H25" s="4">
        <f>G25*$M$1/$M$2</f>
      </c>
      <c r="I25" s="4">
        <v>0</v>
      </c>
      <c r="J25" s="2"/>
      <c r="K25" s="3"/>
      <c r="L25" s="3"/>
      <c r="M25" s="2"/>
    </row>
    <row x14ac:dyDescent="0.25" r="26" customHeight="1" ht="16.5">
      <c r="A26" s="6">
        <v>36.4</v>
      </c>
      <c r="B26" s="4">
        <v>2</v>
      </c>
      <c r="C26" s="4">
        <v>1</v>
      </c>
      <c r="D26" s="4">
        <v>0</v>
      </c>
      <c r="E26" s="4">
        <f>D26*$M$1/$M$2</f>
      </c>
      <c r="F26" s="2"/>
      <c r="G26" s="4">
        <f>SUM(D11:D13,D26:D28)</f>
      </c>
      <c r="H26" s="6">
        <f>G26*$M$1/$M$2</f>
      </c>
      <c r="I26" s="6">
        <f>STDEV(E26:E28)</f>
      </c>
      <c r="J26" s="2"/>
      <c r="K26" s="3"/>
      <c r="L26" s="3"/>
      <c r="M26" s="2"/>
    </row>
    <row x14ac:dyDescent="0.25" r="27" customHeight="1" ht="16.5">
      <c r="A27" s="6">
        <v>36.4</v>
      </c>
      <c r="B27" s="4">
        <v>2</v>
      </c>
      <c r="C27" s="4">
        <v>2</v>
      </c>
      <c r="D27" s="4">
        <v>0</v>
      </c>
      <c r="E27" s="4">
        <f>D27*$M$1/$M$2</f>
      </c>
      <c r="F27" s="2"/>
      <c r="G27" s="4">
        <v>0</v>
      </c>
      <c r="H27" s="4">
        <f>G27*$M$1/$M$2</f>
      </c>
      <c r="I27" s="4">
        <v>0</v>
      </c>
      <c r="J27" s="2"/>
      <c r="K27" s="3"/>
      <c r="L27" s="3"/>
      <c r="M27" s="2"/>
    </row>
    <row x14ac:dyDescent="0.25" r="28" customHeight="1" ht="16.5">
      <c r="A28" s="6">
        <v>36.4</v>
      </c>
      <c r="B28" s="4">
        <v>2</v>
      </c>
      <c r="C28" s="4">
        <v>3</v>
      </c>
      <c r="D28" s="4">
        <v>1</v>
      </c>
      <c r="E28" s="6">
        <f>D28*$M$1/$M$2</f>
      </c>
      <c r="F28" s="2"/>
      <c r="G28" s="4">
        <v>0</v>
      </c>
      <c r="H28" s="4">
        <f>G28*$M$1/$M$2</f>
      </c>
      <c r="I28" s="4">
        <v>0</v>
      </c>
      <c r="J28" s="2"/>
      <c r="K28" s="3"/>
      <c r="L28" s="3"/>
      <c r="M28" s="2"/>
    </row>
    <row x14ac:dyDescent="0.25" r="29" customHeight="1" ht="16.5">
      <c r="A29" s="4">
        <v>34</v>
      </c>
      <c r="B29" s="4">
        <v>2</v>
      </c>
      <c r="C29" s="4">
        <v>1</v>
      </c>
      <c r="D29" s="4">
        <v>0</v>
      </c>
      <c r="E29" s="4">
        <f>D29*$M$1/$M$2</f>
      </c>
      <c r="F29" s="2"/>
      <c r="G29" s="4">
        <f>SUM(D14:D16,D29:D31)</f>
      </c>
      <c r="H29" s="4">
        <f>G29*$M$1/$M$2</f>
      </c>
      <c r="I29" s="4">
        <f>STDEV(E29:E31)</f>
      </c>
      <c r="J29" s="2"/>
      <c r="K29" s="3"/>
      <c r="L29" s="3"/>
      <c r="M29" s="2"/>
    </row>
    <row x14ac:dyDescent="0.25" r="30" customHeight="1" ht="16.5">
      <c r="A30" s="4">
        <v>34</v>
      </c>
      <c r="B30" s="4">
        <v>2</v>
      </c>
      <c r="C30" s="4">
        <v>2</v>
      </c>
      <c r="D30" s="4">
        <v>0</v>
      </c>
      <c r="E30" s="4">
        <f>D30*$M$1/$M$2</f>
      </c>
      <c r="F30" s="2"/>
      <c r="G30" s="4">
        <v>0</v>
      </c>
      <c r="H30" s="4">
        <f>G30*$M$1/$M$2</f>
      </c>
      <c r="I30" s="4">
        <v>0</v>
      </c>
      <c r="J30" s="2"/>
      <c r="K30" s="3"/>
      <c r="L30" s="3"/>
      <c r="M30" s="2"/>
    </row>
    <row x14ac:dyDescent="0.25" r="31" customHeight="1" ht="16.5">
      <c r="A31" s="4">
        <v>34</v>
      </c>
      <c r="B31" s="4">
        <v>2</v>
      </c>
      <c r="C31" s="4">
        <v>3</v>
      </c>
      <c r="D31" s="4">
        <v>0</v>
      </c>
      <c r="E31" s="4">
        <f>D31*$M$1/$M$2</f>
      </c>
      <c r="F31" s="2"/>
      <c r="G31" s="4">
        <v>0</v>
      </c>
      <c r="H31" s="4">
        <f>G31*$M$1/$M$2</f>
      </c>
      <c r="I31" s="4">
        <v>0</v>
      </c>
      <c r="J31" s="2"/>
      <c r="K31" s="3"/>
      <c r="L31" s="3"/>
      <c r="M31" s="2"/>
    </row>
    <row x14ac:dyDescent="0.25" r="32" customHeight="1" ht="16.5">
      <c r="A32" s="5">
        <v>57.7</v>
      </c>
      <c r="B32" s="4">
        <v>3</v>
      </c>
      <c r="C32" s="4">
        <v>1</v>
      </c>
      <c r="D32" s="4">
        <v>0</v>
      </c>
      <c r="E32" s="4">
        <f>D32*$M$1/$M$2</f>
      </c>
      <c r="F32" s="4">
        <f>AVERAGE(E32:E34)</f>
      </c>
      <c r="G32" s="4">
        <f>SUM(D2:D4,D17:D19,D32:D34)</f>
      </c>
      <c r="H32" s="4">
        <f>G32*$M$1/$M$2</f>
      </c>
      <c r="I32" s="4">
        <f>STDEV(E32:E34)</f>
      </c>
      <c r="J32" s="2"/>
      <c r="K32" s="3"/>
      <c r="L32" s="3"/>
      <c r="M32" s="2"/>
    </row>
    <row x14ac:dyDescent="0.25" r="33" customHeight="1" ht="16.5">
      <c r="A33" s="5">
        <v>57.7</v>
      </c>
      <c r="B33" s="4">
        <v>3</v>
      </c>
      <c r="C33" s="4">
        <v>2</v>
      </c>
      <c r="D33" s="4">
        <v>0</v>
      </c>
      <c r="E33" s="4">
        <f>D33*$M$1/$M$2</f>
      </c>
      <c r="F33" s="4">
        <f>AVERAGE(E32:E34)</f>
      </c>
      <c r="G33" s="4">
        <v>0</v>
      </c>
      <c r="H33" s="4">
        <f>G33*$M$1/$M$2</f>
      </c>
      <c r="I33" s="4">
        <v>0</v>
      </c>
      <c r="J33" s="2"/>
      <c r="K33" s="3"/>
      <c r="L33" s="3"/>
      <c r="M33" s="2"/>
    </row>
    <row x14ac:dyDescent="0.25" r="34" customHeight="1" ht="16.5">
      <c r="A34" s="5">
        <v>57.7</v>
      </c>
      <c r="B34" s="4">
        <v>3</v>
      </c>
      <c r="C34" s="4">
        <v>3</v>
      </c>
      <c r="D34" s="4">
        <v>0</v>
      </c>
      <c r="E34" s="4">
        <f>D34*$M$1/$M$2</f>
      </c>
      <c r="F34" s="4">
        <f>AVERAGE(E32:E34)</f>
      </c>
      <c r="G34" s="4">
        <v>0</v>
      </c>
      <c r="H34" s="4">
        <f>G34*$M$1/$M$2</f>
      </c>
      <c r="I34" s="4">
        <v>0</v>
      </c>
      <c r="J34" s="2"/>
      <c r="K34" s="3"/>
      <c r="L34" s="3"/>
      <c r="M34" s="2"/>
    </row>
    <row x14ac:dyDescent="0.25" r="35" customHeight="1" ht="16.5">
      <c r="A35" s="6">
        <v>51.8</v>
      </c>
      <c r="B35" s="4">
        <v>3</v>
      </c>
      <c r="C35" s="4">
        <v>1</v>
      </c>
      <c r="D35" s="4">
        <v>0</v>
      </c>
      <c r="E35" s="4">
        <f>D35*$M$1/$M$2</f>
      </c>
      <c r="F35" s="2"/>
      <c r="G35" s="4">
        <f>SUM(D5:D7,D20:D22,D35:D37)</f>
      </c>
      <c r="H35" s="6">
        <f>G35*$M$1/$M$2</f>
      </c>
      <c r="I35" s="6">
        <f>STDEV(E35:E37)</f>
      </c>
      <c r="J35" s="2"/>
      <c r="K35" s="3"/>
      <c r="L35" s="3"/>
      <c r="M35" s="2"/>
    </row>
    <row x14ac:dyDescent="0.25" r="36" customHeight="1" ht="16.5">
      <c r="A36" s="6">
        <v>51.8</v>
      </c>
      <c r="B36" s="4">
        <v>3</v>
      </c>
      <c r="C36" s="4">
        <v>2</v>
      </c>
      <c r="D36" s="4">
        <v>1</v>
      </c>
      <c r="E36" s="6">
        <f>D36*$M$1/$M$2</f>
      </c>
      <c r="F36" s="2"/>
      <c r="G36" s="4">
        <v>0</v>
      </c>
      <c r="H36" s="4">
        <f>G36*$M$1/$M$2</f>
      </c>
      <c r="I36" s="4">
        <v>0</v>
      </c>
      <c r="J36" s="2"/>
      <c r="K36" s="3"/>
      <c r="L36" s="3"/>
      <c r="M36" s="2"/>
    </row>
    <row x14ac:dyDescent="0.25" r="37" customHeight="1" ht="16.5">
      <c r="A37" s="6">
        <v>51.8</v>
      </c>
      <c r="B37" s="4">
        <v>3</v>
      </c>
      <c r="C37" s="4">
        <v>3</v>
      </c>
      <c r="D37" s="4">
        <v>0</v>
      </c>
      <c r="E37" s="4">
        <f>D37*$M$1/$M$2</f>
      </c>
      <c r="F37" s="2"/>
      <c r="G37" s="4">
        <v>0</v>
      </c>
      <c r="H37" s="4">
        <f>G37*$M$1/$M$2</f>
      </c>
      <c r="I37" s="4">
        <v>0</v>
      </c>
      <c r="J37" s="2"/>
      <c r="K37" s="3"/>
      <c r="L37" s="3"/>
      <c r="M37" s="2"/>
    </row>
    <row x14ac:dyDescent="0.25" r="38" customHeight="1" ht="16.5">
      <c r="A38" s="6">
        <v>45.8</v>
      </c>
      <c r="B38" s="4">
        <v>3</v>
      </c>
      <c r="C38" s="4">
        <v>1</v>
      </c>
      <c r="D38" s="4">
        <v>0</v>
      </c>
      <c r="E38" s="4">
        <f>D38*$M$1/$M$2</f>
      </c>
      <c r="F38" s="2"/>
      <c r="G38" s="4">
        <f>SUM(D8:D10,D23:D25,D38:D40)</f>
      </c>
      <c r="H38" s="4">
        <f>G38*$M$1/$M$2</f>
      </c>
      <c r="I38" s="4">
        <f>STDEV(E38:E40)</f>
      </c>
      <c r="J38" s="2"/>
      <c r="K38" s="3"/>
      <c r="L38" s="3"/>
      <c r="M38" s="2"/>
    </row>
    <row x14ac:dyDescent="0.25" r="39" customHeight="1" ht="16.5">
      <c r="A39" s="6">
        <v>45.8</v>
      </c>
      <c r="B39" s="4">
        <v>3</v>
      </c>
      <c r="C39" s="4">
        <v>2</v>
      </c>
      <c r="D39" s="4">
        <v>0</v>
      </c>
      <c r="E39" s="4">
        <f>D39*$M$1/$M$2</f>
      </c>
      <c r="F39" s="2"/>
      <c r="G39" s="4">
        <v>0</v>
      </c>
      <c r="H39" s="4">
        <f>G39*$M$1/$M$2</f>
      </c>
      <c r="I39" s="4">
        <v>0</v>
      </c>
      <c r="J39" s="2"/>
      <c r="K39" s="3"/>
      <c r="L39" s="3"/>
      <c r="M39" s="2"/>
    </row>
    <row x14ac:dyDescent="0.25" r="40" customHeight="1" ht="16.5">
      <c r="A40" s="6">
        <v>45.8</v>
      </c>
      <c r="B40" s="4">
        <v>3</v>
      </c>
      <c r="C40" s="4">
        <v>3</v>
      </c>
      <c r="D40" s="4">
        <v>0</v>
      </c>
      <c r="E40" s="4">
        <f>D40*$M$1/$M$2</f>
      </c>
      <c r="F40" s="2"/>
      <c r="G40" s="4">
        <v>0</v>
      </c>
      <c r="H40" s="4">
        <f>G40*$M$1/$M$2</f>
      </c>
      <c r="I40" s="4">
        <v>0</v>
      </c>
      <c r="J40" s="2"/>
      <c r="K40" s="3"/>
      <c r="L40" s="3"/>
      <c r="M40" s="2"/>
    </row>
    <row x14ac:dyDescent="0.25" r="41" customHeight="1" ht="16.5">
      <c r="A41" s="6">
        <v>36.4</v>
      </c>
      <c r="B41" s="4">
        <v>3</v>
      </c>
      <c r="C41" s="4">
        <v>1</v>
      </c>
      <c r="D41" s="4">
        <v>0</v>
      </c>
      <c r="E41" s="4">
        <f>D41*$M$1/$M$2</f>
      </c>
      <c r="F41" s="2"/>
      <c r="G41" s="4">
        <f>SUM(D11:D13,D26:D28,D41:D43)</f>
      </c>
      <c r="H41" s="6">
        <f>G41*$M$1/$M$2</f>
      </c>
      <c r="I41" s="4">
        <f>STDEV(E41:E43)</f>
      </c>
      <c r="J41" s="2"/>
      <c r="K41" s="3"/>
      <c r="L41" s="3"/>
      <c r="M41" s="2"/>
    </row>
    <row x14ac:dyDescent="0.25" r="42" customHeight="1" ht="16.5">
      <c r="A42" s="6">
        <v>36.4</v>
      </c>
      <c r="B42" s="4">
        <v>3</v>
      </c>
      <c r="C42" s="4">
        <v>2</v>
      </c>
      <c r="D42" s="4">
        <v>0</v>
      </c>
      <c r="E42" s="4">
        <f>D42*$M$1/$M$2</f>
      </c>
      <c r="F42" s="2"/>
      <c r="G42" s="4">
        <v>0</v>
      </c>
      <c r="H42" s="4">
        <f>G42*$M$1/$M$2</f>
      </c>
      <c r="I42" s="4">
        <v>0</v>
      </c>
      <c r="J42" s="2"/>
      <c r="K42" s="3"/>
      <c r="L42" s="3"/>
      <c r="M42" s="2"/>
    </row>
    <row x14ac:dyDescent="0.25" r="43" customHeight="1" ht="16.5">
      <c r="A43" s="6">
        <v>36.4</v>
      </c>
      <c r="B43" s="4">
        <v>3</v>
      </c>
      <c r="C43" s="4">
        <v>3</v>
      </c>
      <c r="D43" s="4">
        <v>0</v>
      </c>
      <c r="E43" s="4">
        <f>D43*$M$1/$M$2</f>
      </c>
      <c r="F43" s="2"/>
      <c r="G43" s="4">
        <v>0</v>
      </c>
      <c r="H43" s="4">
        <f>G43*$M$1/$M$2</f>
      </c>
      <c r="I43" s="4">
        <v>0</v>
      </c>
      <c r="J43" s="2"/>
      <c r="K43" s="3"/>
      <c r="L43" s="3"/>
      <c r="M43" s="2"/>
    </row>
    <row x14ac:dyDescent="0.25" r="44" customHeight="1" ht="16.5">
      <c r="A44" s="4">
        <v>34</v>
      </c>
      <c r="B44" s="4">
        <v>3</v>
      </c>
      <c r="C44" s="4">
        <v>1</v>
      </c>
      <c r="D44" s="4">
        <v>0</v>
      </c>
      <c r="E44" s="4">
        <f>D44*$M$1/$M$2</f>
      </c>
      <c r="F44" s="2"/>
      <c r="G44" s="4">
        <f>SUM(D14:D16,D29:D31,D44:D46)</f>
      </c>
      <c r="H44" s="4">
        <f>G44*$M$1/$M$2</f>
      </c>
      <c r="I44" s="4">
        <f>STDEV(E44:E46)</f>
      </c>
      <c r="J44" s="2"/>
      <c r="K44" s="3"/>
      <c r="L44" s="3"/>
      <c r="M44" s="2"/>
    </row>
    <row x14ac:dyDescent="0.25" r="45" customHeight="1" ht="16.5">
      <c r="A45" s="4">
        <v>34</v>
      </c>
      <c r="B45" s="4">
        <v>3</v>
      </c>
      <c r="C45" s="4">
        <v>2</v>
      </c>
      <c r="D45" s="4">
        <v>0</v>
      </c>
      <c r="E45" s="4">
        <f>D45*$M$1/$M$2</f>
      </c>
      <c r="F45" s="2"/>
      <c r="G45" s="4">
        <v>0</v>
      </c>
      <c r="H45" s="4">
        <f>G45*$M$1/$M$2</f>
      </c>
      <c r="I45" s="4">
        <v>0</v>
      </c>
      <c r="J45" s="2"/>
      <c r="K45" s="3"/>
      <c r="L45" s="3"/>
      <c r="M45" s="2"/>
    </row>
    <row x14ac:dyDescent="0.25" r="46" customHeight="1" ht="16.5">
      <c r="A46" s="4">
        <v>34</v>
      </c>
      <c r="B46" s="4">
        <v>3</v>
      </c>
      <c r="C46" s="4">
        <v>3</v>
      </c>
      <c r="D46" s="4">
        <v>0</v>
      </c>
      <c r="E46" s="4">
        <f>D46*$M$1/$M$2</f>
      </c>
      <c r="F46" s="2"/>
      <c r="G46" s="4">
        <v>0</v>
      </c>
      <c r="H46" s="4">
        <f>G46*$M$1/$M$2</f>
      </c>
      <c r="I46" s="4">
        <v>0</v>
      </c>
      <c r="J46" s="2"/>
      <c r="K46" s="3"/>
      <c r="L46" s="3"/>
      <c r="M46" s="2"/>
    </row>
    <row x14ac:dyDescent="0.25" r="47" customHeight="1" ht="16.5">
      <c r="A47" s="5">
        <v>57.7</v>
      </c>
      <c r="B47" s="4">
        <v>4</v>
      </c>
      <c r="C47" s="4">
        <v>1</v>
      </c>
      <c r="D47" s="4">
        <v>0</v>
      </c>
      <c r="E47" s="4">
        <f>D47*$M$1/$M$2</f>
      </c>
      <c r="F47" s="4">
        <f>AVERAGE(E47:E49)</f>
      </c>
      <c r="G47" s="4">
        <f>SUM(D47:D49,D32:D34,D17:D19,D2:D4)</f>
      </c>
      <c r="H47" s="4">
        <f>G47*$M$1/$M$2</f>
      </c>
      <c r="I47" s="4">
        <f>STDEV(E47:E49)</f>
      </c>
      <c r="J47" s="2"/>
      <c r="K47" s="3"/>
      <c r="L47" s="3"/>
      <c r="M47" s="2"/>
    </row>
    <row x14ac:dyDescent="0.25" r="48" customHeight="1" ht="16.5">
      <c r="A48" s="5">
        <v>57.7</v>
      </c>
      <c r="B48" s="4">
        <v>4</v>
      </c>
      <c r="C48" s="4">
        <v>2</v>
      </c>
      <c r="D48" s="4">
        <v>0</v>
      </c>
      <c r="E48" s="4">
        <f>D48*$M$1/$M$2</f>
      </c>
      <c r="F48" s="4">
        <f>AVERAGE(E47:E49)</f>
      </c>
      <c r="G48" s="4">
        <v>0</v>
      </c>
      <c r="H48" s="4">
        <f>G48*$M$1/$M$2</f>
      </c>
      <c r="I48" s="4">
        <v>0</v>
      </c>
      <c r="J48" s="2"/>
      <c r="K48" s="3"/>
      <c r="L48" s="3"/>
      <c r="M48" s="2"/>
    </row>
    <row x14ac:dyDescent="0.25" r="49" customHeight="1" ht="16.5">
      <c r="A49" s="5">
        <v>57.7</v>
      </c>
      <c r="B49" s="4">
        <v>4</v>
      </c>
      <c r="C49" s="4">
        <v>3</v>
      </c>
      <c r="D49" s="4">
        <v>0</v>
      </c>
      <c r="E49" s="4">
        <f>D49*$M$1/$M$2</f>
      </c>
      <c r="F49" s="4">
        <f>AVERAGE(E47:E49)</f>
      </c>
      <c r="G49" s="4">
        <v>0</v>
      </c>
      <c r="H49" s="4">
        <f>G49*$M$1/$M$2</f>
      </c>
      <c r="I49" s="4">
        <v>0</v>
      </c>
      <c r="J49" s="2"/>
      <c r="K49" s="3"/>
      <c r="L49" s="3"/>
      <c r="M49" s="2"/>
    </row>
    <row x14ac:dyDescent="0.25" r="50" customHeight="1" ht="16.5">
      <c r="A50" s="6">
        <v>51.8</v>
      </c>
      <c r="B50" s="4">
        <v>4</v>
      </c>
      <c r="C50" s="4">
        <v>1</v>
      </c>
      <c r="D50" s="4">
        <v>0</v>
      </c>
      <c r="E50" s="4">
        <f>D50*$M$1/$M$2</f>
      </c>
      <c r="F50" s="2"/>
      <c r="G50" s="4">
        <f>SUM(D50:D52,D35:D37,D20:D22,D5:D7)</f>
      </c>
      <c r="H50" s="6">
        <f>G50*$M$1/$M$2</f>
      </c>
      <c r="I50" s="4">
        <f>STDEV(E50:E52)</f>
      </c>
      <c r="J50" s="2"/>
      <c r="K50" s="3"/>
      <c r="L50" s="3"/>
      <c r="M50" s="2"/>
    </row>
    <row x14ac:dyDescent="0.25" r="51" customHeight="1" ht="16.5">
      <c r="A51" s="6">
        <v>51.8</v>
      </c>
      <c r="B51" s="4">
        <v>4</v>
      </c>
      <c r="C51" s="4">
        <v>2</v>
      </c>
      <c r="D51" s="4">
        <v>0</v>
      </c>
      <c r="E51" s="4">
        <f>D51*$M$1/$M$2</f>
      </c>
      <c r="F51" s="2"/>
      <c r="G51" s="4">
        <v>0</v>
      </c>
      <c r="H51" s="4">
        <f>G51*$M$1/$M$2</f>
      </c>
      <c r="I51" s="4">
        <v>0</v>
      </c>
      <c r="J51" s="2"/>
      <c r="K51" s="3"/>
      <c r="L51" s="3"/>
      <c r="M51" s="2"/>
    </row>
    <row x14ac:dyDescent="0.25" r="52" customHeight="1" ht="16.5">
      <c r="A52" s="6">
        <v>51.8</v>
      </c>
      <c r="B52" s="4">
        <v>4</v>
      </c>
      <c r="C52" s="4">
        <v>3</v>
      </c>
      <c r="D52" s="4">
        <v>0</v>
      </c>
      <c r="E52" s="4">
        <f>D52*$M$1/$M$2</f>
      </c>
      <c r="F52" s="2"/>
      <c r="G52" s="4">
        <v>0</v>
      </c>
      <c r="H52" s="4">
        <f>G52*$M$1/$M$2</f>
      </c>
      <c r="I52" s="4">
        <v>0</v>
      </c>
      <c r="J52" s="2"/>
      <c r="K52" s="3"/>
      <c r="L52" s="3"/>
      <c r="M52" s="2"/>
    </row>
    <row x14ac:dyDescent="0.25" r="53" customHeight="1" ht="16.5">
      <c r="A53" s="6">
        <v>45.8</v>
      </c>
      <c r="B53" s="4">
        <v>4</v>
      </c>
      <c r="C53" s="4">
        <v>1</v>
      </c>
      <c r="D53" s="4">
        <v>0</v>
      </c>
      <c r="E53" s="4">
        <f>D53*$M$1/$M$2</f>
      </c>
      <c r="F53" s="2"/>
      <c r="G53" s="4">
        <f>SUM(D53:D55,D38:D40,D23:D25,D8:D10)</f>
      </c>
      <c r="H53" s="6">
        <f>G53*$M$1/$M$2</f>
      </c>
      <c r="I53" s="6">
        <f>STDEV(E53:E55)</f>
      </c>
      <c r="J53" s="2"/>
      <c r="K53" s="3"/>
      <c r="L53" s="3"/>
      <c r="M53" s="2"/>
    </row>
    <row x14ac:dyDescent="0.25" r="54" customHeight="1" ht="16.5">
      <c r="A54" s="6">
        <v>45.8</v>
      </c>
      <c r="B54" s="4">
        <v>4</v>
      </c>
      <c r="C54" s="4">
        <v>2</v>
      </c>
      <c r="D54" s="4">
        <v>0</v>
      </c>
      <c r="E54" s="4">
        <f>D54*$M$1/$M$2</f>
      </c>
      <c r="F54" s="2"/>
      <c r="G54" s="4">
        <v>0</v>
      </c>
      <c r="H54" s="4">
        <f>G54*$M$1/$M$2</f>
      </c>
      <c r="I54" s="4">
        <v>0</v>
      </c>
      <c r="J54" s="2"/>
      <c r="K54" s="3"/>
      <c r="L54" s="3"/>
      <c r="M54" s="2"/>
    </row>
    <row x14ac:dyDescent="0.25" r="55" customHeight="1" ht="16.5">
      <c r="A55" s="6">
        <v>45.8</v>
      </c>
      <c r="B55" s="4">
        <v>4</v>
      </c>
      <c r="C55" s="4">
        <v>3</v>
      </c>
      <c r="D55" s="4">
        <v>1</v>
      </c>
      <c r="E55" s="6">
        <f>D55*$M$1/$M$2</f>
      </c>
      <c r="F55" s="2"/>
      <c r="G55" s="4">
        <v>0</v>
      </c>
      <c r="H55" s="4">
        <f>G55*$M$1/$M$2</f>
      </c>
      <c r="I55" s="4">
        <v>0</v>
      </c>
      <c r="J55" s="2"/>
      <c r="K55" s="3"/>
      <c r="L55" s="3"/>
      <c r="M55" s="2"/>
    </row>
    <row x14ac:dyDescent="0.25" r="56" customHeight="1" ht="16.5">
      <c r="A56" s="6">
        <v>36.4</v>
      </c>
      <c r="B56" s="4">
        <v>4</v>
      </c>
      <c r="C56" s="4">
        <v>1</v>
      </c>
      <c r="D56" s="4">
        <v>0</v>
      </c>
      <c r="E56" s="4">
        <f>D56*$M$1/$M$2</f>
      </c>
      <c r="F56" s="2"/>
      <c r="G56" s="4">
        <f>SUM(D56:D58,D41:D43,D26:D28,D11:D13)</f>
      </c>
      <c r="H56" s="6">
        <f>G56*$M$1/$M$2</f>
      </c>
      <c r="I56" s="4">
        <f>STDEV(E56:E58)</f>
      </c>
      <c r="J56" s="2"/>
      <c r="K56" s="3"/>
      <c r="L56" s="3"/>
      <c r="M56" s="2"/>
    </row>
    <row x14ac:dyDescent="0.25" r="57" customHeight="1" ht="16.5">
      <c r="A57" s="6">
        <v>36.4</v>
      </c>
      <c r="B57" s="4">
        <v>4</v>
      </c>
      <c r="C57" s="4">
        <v>2</v>
      </c>
      <c r="D57" s="4">
        <v>0</v>
      </c>
      <c r="E57" s="4">
        <f>D57*$M$1/$M$2</f>
      </c>
      <c r="F57" s="2"/>
      <c r="G57" s="4">
        <v>0</v>
      </c>
      <c r="H57" s="4">
        <f>G57*$M$1/$M$2</f>
      </c>
      <c r="I57" s="4">
        <v>0</v>
      </c>
      <c r="J57" s="2"/>
      <c r="K57" s="3"/>
      <c r="L57" s="3"/>
      <c r="M57" s="2"/>
    </row>
    <row x14ac:dyDescent="0.25" r="58" customHeight="1" ht="16.5">
      <c r="A58" s="6">
        <v>36.4</v>
      </c>
      <c r="B58" s="4">
        <v>4</v>
      </c>
      <c r="C58" s="4">
        <v>3</v>
      </c>
      <c r="D58" s="4">
        <v>0</v>
      </c>
      <c r="E58" s="4">
        <f>D58*$M$1/$M$2</f>
      </c>
      <c r="F58" s="2"/>
      <c r="G58" s="4">
        <v>0</v>
      </c>
      <c r="H58" s="4">
        <f>G58*$M$1/$M$2</f>
      </c>
      <c r="I58" s="4">
        <v>0</v>
      </c>
      <c r="J58" s="2"/>
      <c r="K58" s="3"/>
      <c r="L58" s="3"/>
      <c r="M58" s="2"/>
    </row>
    <row x14ac:dyDescent="0.25" r="59" customHeight="1" ht="16.5">
      <c r="A59" s="4">
        <v>34</v>
      </c>
      <c r="B59" s="4">
        <v>4</v>
      </c>
      <c r="C59" s="4">
        <v>1</v>
      </c>
      <c r="D59" s="4">
        <v>0</v>
      </c>
      <c r="E59" s="4">
        <f>D59*$M$1/$M$2</f>
      </c>
      <c r="F59" s="2"/>
      <c r="G59" s="4">
        <f>SUM(D59:D61,D44:D46,D29:D31,D14:D16)</f>
      </c>
      <c r="H59" s="4">
        <f>G59*$M$1/$M$2</f>
      </c>
      <c r="I59" s="4">
        <f>STDEV(E59:E61)</f>
      </c>
      <c r="J59" s="2"/>
      <c r="K59" s="3"/>
      <c r="L59" s="3"/>
      <c r="M59" s="2"/>
    </row>
    <row x14ac:dyDescent="0.25" r="60" customHeight="1" ht="16.5">
      <c r="A60" s="4">
        <v>34</v>
      </c>
      <c r="B60" s="4">
        <v>4</v>
      </c>
      <c r="C60" s="4">
        <v>2</v>
      </c>
      <c r="D60" s="4">
        <v>0</v>
      </c>
      <c r="E60" s="4">
        <f>D60*$M$1/$M$2</f>
      </c>
      <c r="F60" s="2"/>
      <c r="G60" s="4">
        <v>0</v>
      </c>
      <c r="H60" s="4">
        <f>G60*$M$1/$M$2</f>
      </c>
      <c r="I60" s="4">
        <v>0</v>
      </c>
      <c r="J60" s="2"/>
      <c r="K60" s="3"/>
      <c r="L60" s="3"/>
      <c r="M60" s="2"/>
    </row>
    <row x14ac:dyDescent="0.25" r="61" customHeight="1" ht="16.5">
      <c r="A61" s="4">
        <v>34</v>
      </c>
      <c r="B61" s="4">
        <v>4</v>
      </c>
      <c r="C61" s="4">
        <v>3</v>
      </c>
      <c r="D61" s="4">
        <v>0</v>
      </c>
      <c r="E61" s="4">
        <f>D61*$M$1/$M$2</f>
      </c>
      <c r="F61" s="2"/>
      <c r="G61" s="4">
        <v>0</v>
      </c>
      <c r="H61" s="4">
        <f>G61*$M$1/$M$2</f>
      </c>
      <c r="I61" s="4">
        <v>0</v>
      </c>
      <c r="J61" s="2"/>
      <c r="K61" s="3"/>
      <c r="L61" s="3"/>
      <c r="M61" s="2"/>
    </row>
    <row x14ac:dyDescent="0.25" r="62" customHeight="1" ht="18.75">
      <c r="A62" s="5">
        <v>57.7</v>
      </c>
      <c r="B62" s="4">
        <v>5</v>
      </c>
      <c r="C62" s="4">
        <v>1</v>
      </c>
      <c r="D62" s="4">
        <v>0</v>
      </c>
      <c r="E62" s="4">
        <f>D62*$M$1/$M$2</f>
      </c>
      <c r="F62" s="4">
        <f>AVERAGE(E62:E64)</f>
      </c>
      <c r="G62" s="4">
        <f>SUM(D62:D64,D48:D50,D32:D34,D17:D19,D2:D4)</f>
      </c>
      <c r="H62" s="4">
        <f>G62*$M$1/$M$2</f>
      </c>
      <c r="I62" s="4">
        <f>STDEV(E62:E64)</f>
      </c>
      <c r="J62" s="2"/>
      <c r="K62" s="3"/>
      <c r="L62" s="3"/>
      <c r="M62" s="2"/>
    </row>
    <row x14ac:dyDescent="0.25" r="63" customHeight="1" ht="18.75">
      <c r="A63" s="5">
        <v>57.7</v>
      </c>
      <c r="B63" s="4">
        <v>5</v>
      </c>
      <c r="C63" s="4">
        <v>2</v>
      </c>
      <c r="D63" s="4">
        <v>0</v>
      </c>
      <c r="E63" s="4">
        <f>D63*$M$1/$M$2</f>
      </c>
      <c r="F63" s="4">
        <f>AVERAGE(E62:E64)</f>
      </c>
      <c r="G63" s="4">
        <v>0</v>
      </c>
      <c r="H63" s="4">
        <f>G63*$M$1/$M$2</f>
      </c>
      <c r="I63" s="4">
        <v>0</v>
      </c>
      <c r="J63" s="2"/>
      <c r="K63" s="3"/>
      <c r="L63" s="3"/>
      <c r="M63" s="2"/>
    </row>
    <row x14ac:dyDescent="0.25" r="64" customHeight="1" ht="18.75">
      <c r="A64" s="5">
        <v>57.7</v>
      </c>
      <c r="B64" s="4">
        <v>5</v>
      </c>
      <c r="C64" s="4">
        <v>3</v>
      </c>
      <c r="D64" s="4">
        <v>0</v>
      </c>
      <c r="E64" s="4">
        <f>D64*$M$1/$M$2</f>
      </c>
      <c r="F64" s="4">
        <f>AVERAGE(E62:E64)</f>
      </c>
      <c r="G64" s="4">
        <v>0</v>
      </c>
      <c r="H64" s="4">
        <f>G64*$M$1/$M$2</f>
      </c>
      <c r="I64" s="4">
        <v>0</v>
      </c>
      <c r="J64" s="2"/>
      <c r="K64" s="3"/>
      <c r="L64" s="3"/>
      <c r="M64" s="2"/>
    </row>
    <row x14ac:dyDescent="0.25" r="65" customHeight="1" ht="16.5">
      <c r="A65" s="6">
        <v>51.8</v>
      </c>
      <c r="B65" s="4">
        <v>5</v>
      </c>
      <c r="C65" s="4">
        <v>1</v>
      </c>
      <c r="D65" s="4">
        <v>0</v>
      </c>
      <c r="E65" s="4">
        <f>D65*$M$1/$M$2</f>
      </c>
      <c r="F65" s="2"/>
      <c r="G65" s="4">
        <f>SUM(D65:D67,D51:D53,D35:D37,D20:D22,D5:D7)</f>
      </c>
      <c r="H65" s="6">
        <f>G65*$M$1/$M$2</f>
      </c>
      <c r="I65" s="6">
        <f>STDEV(E65:E67)</f>
      </c>
      <c r="J65" s="2"/>
      <c r="K65" s="3"/>
      <c r="L65" s="3"/>
      <c r="M65" s="2"/>
    </row>
    <row x14ac:dyDescent="0.25" r="66" customHeight="1" ht="16.5">
      <c r="A66" s="6">
        <v>51.8</v>
      </c>
      <c r="B66" s="4">
        <v>5</v>
      </c>
      <c r="C66" s="4">
        <v>2</v>
      </c>
      <c r="D66" s="4">
        <v>0</v>
      </c>
      <c r="E66" s="4">
        <f>D66*$M$1/$M$2</f>
      </c>
      <c r="F66" s="2"/>
      <c r="G66" s="4">
        <v>0</v>
      </c>
      <c r="H66" s="4">
        <f>G66*$M$1/$M$2</f>
      </c>
      <c r="I66" s="4">
        <v>0</v>
      </c>
      <c r="J66" s="2"/>
      <c r="K66" s="3"/>
      <c r="L66" s="3"/>
      <c r="M66" s="2"/>
    </row>
    <row x14ac:dyDescent="0.25" r="67" customHeight="1" ht="16.5">
      <c r="A67" s="6">
        <v>51.8</v>
      </c>
      <c r="B67" s="4">
        <v>5</v>
      </c>
      <c r="C67" s="4">
        <v>3</v>
      </c>
      <c r="D67" s="4">
        <v>1</v>
      </c>
      <c r="E67" s="6">
        <f>D67*$M$1/$M$2</f>
      </c>
      <c r="F67" s="2"/>
      <c r="G67" s="4">
        <v>0</v>
      </c>
      <c r="H67" s="4">
        <f>G67*$M$1/$M$2</f>
      </c>
      <c r="I67" s="4">
        <v>0</v>
      </c>
      <c r="J67" s="2"/>
      <c r="K67" s="3"/>
      <c r="L67" s="3"/>
      <c r="M67" s="2"/>
    </row>
    <row x14ac:dyDescent="0.25" r="68" customHeight="1" ht="16.5">
      <c r="A68" s="6">
        <v>45.8</v>
      </c>
      <c r="B68" s="4">
        <v>5</v>
      </c>
      <c r="C68" s="4">
        <v>1</v>
      </c>
      <c r="D68" s="4">
        <v>0</v>
      </c>
      <c r="E68" s="4">
        <f>D68*$M$1/$M$2</f>
      </c>
      <c r="F68" s="2"/>
      <c r="G68" s="4">
        <f>SUM(D68:D70,D54:D56,D38:D40,D23:D25,D8:D10)</f>
      </c>
      <c r="H68" s="6">
        <f>G68*$M$1/$M$2</f>
      </c>
      <c r="I68" s="4">
        <f>STDEV(E68:E70)</f>
      </c>
      <c r="J68" s="2"/>
      <c r="K68" s="3"/>
      <c r="L68" s="3"/>
      <c r="M68" s="2"/>
    </row>
    <row x14ac:dyDescent="0.25" r="69" customHeight="1" ht="16.5">
      <c r="A69" s="6">
        <v>45.8</v>
      </c>
      <c r="B69" s="4">
        <v>5</v>
      </c>
      <c r="C69" s="4">
        <v>2</v>
      </c>
      <c r="D69" s="4">
        <v>0</v>
      </c>
      <c r="E69" s="4">
        <f>D69*$M$1/$M$2</f>
      </c>
      <c r="F69" s="2"/>
      <c r="G69" s="4">
        <v>0</v>
      </c>
      <c r="H69" s="4">
        <f>G69*$M$1/$M$2</f>
      </c>
      <c r="I69" s="4">
        <v>0</v>
      </c>
      <c r="J69" s="2"/>
      <c r="K69" s="3"/>
      <c r="L69" s="3"/>
      <c r="M69" s="2"/>
    </row>
    <row x14ac:dyDescent="0.25" r="70" customHeight="1" ht="16.5">
      <c r="A70" s="6">
        <v>45.8</v>
      </c>
      <c r="B70" s="4">
        <v>5</v>
      </c>
      <c r="C70" s="4">
        <v>3</v>
      </c>
      <c r="D70" s="4">
        <v>0</v>
      </c>
      <c r="E70" s="4">
        <f>D70*$M$1/$M$2</f>
      </c>
      <c r="F70" s="2"/>
      <c r="G70" s="4">
        <v>0</v>
      </c>
      <c r="H70" s="4">
        <f>G70*$M$1/$M$2</f>
      </c>
      <c r="I70" s="4">
        <v>0</v>
      </c>
      <c r="J70" s="2"/>
      <c r="K70" s="3"/>
      <c r="L70" s="3"/>
      <c r="M70" s="2"/>
    </row>
    <row x14ac:dyDescent="0.25" r="71" customHeight="1" ht="16.5">
      <c r="A71" s="6">
        <v>36.4</v>
      </c>
      <c r="B71" s="4">
        <v>5</v>
      </c>
      <c r="C71" s="4">
        <v>1</v>
      </c>
      <c r="D71" s="4">
        <v>0</v>
      </c>
      <c r="E71" s="4">
        <f>D71*$M$1/$M$2</f>
      </c>
      <c r="F71" s="2"/>
      <c r="G71" s="4">
        <f>SUM(D71:D73,D57:D59,D41:D43,D26:D28,D11:D13)</f>
      </c>
      <c r="H71" s="6">
        <f>G71*$M$1/$M$2</f>
      </c>
      <c r="I71" s="4">
        <f>STDEV(E71:E73)</f>
      </c>
      <c r="J71" s="2"/>
      <c r="K71" s="3"/>
      <c r="L71" s="3"/>
      <c r="M71" s="2"/>
    </row>
    <row x14ac:dyDescent="0.25" r="72" customHeight="1" ht="16.5">
      <c r="A72" s="6">
        <v>36.4</v>
      </c>
      <c r="B72" s="4">
        <v>5</v>
      </c>
      <c r="C72" s="4">
        <v>2</v>
      </c>
      <c r="D72" s="4">
        <v>0</v>
      </c>
      <c r="E72" s="4">
        <f>D72*$M$1/$M$2</f>
      </c>
      <c r="F72" s="2"/>
      <c r="G72" s="4">
        <v>0</v>
      </c>
      <c r="H72" s="4">
        <f>G72*$M$1/$M$2</f>
      </c>
      <c r="I72" s="4">
        <v>0</v>
      </c>
      <c r="J72" s="2"/>
      <c r="K72" s="3"/>
      <c r="L72" s="3"/>
      <c r="M72" s="2"/>
    </row>
    <row x14ac:dyDescent="0.25" r="73" customHeight="1" ht="16.5">
      <c r="A73" s="6">
        <v>36.4</v>
      </c>
      <c r="B73" s="4">
        <v>5</v>
      </c>
      <c r="C73" s="4">
        <v>3</v>
      </c>
      <c r="D73" s="4">
        <v>0</v>
      </c>
      <c r="E73" s="4">
        <f>D73*$M$1/$M$2</f>
      </c>
      <c r="F73" s="2"/>
      <c r="G73" s="4">
        <v>0</v>
      </c>
      <c r="H73" s="4">
        <f>G73*$M$1/$M$2</f>
      </c>
      <c r="I73" s="4">
        <v>0</v>
      </c>
      <c r="J73" s="2"/>
      <c r="K73" s="3"/>
      <c r="L73" s="3"/>
      <c r="M73" s="2"/>
    </row>
    <row x14ac:dyDescent="0.25" r="74" customHeight="1" ht="16.5">
      <c r="A74" s="4">
        <v>34</v>
      </c>
      <c r="B74" s="4">
        <v>5</v>
      </c>
      <c r="C74" s="4">
        <v>1</v>
      </c>
      <c r="D74" s="4">
        <v>0</v>
      </c>
      <c r="E74" s="4">
        <f>D74*$M$1/$M$2</f>
      </c>
      <c r="F74" s="2"/>
      <c r="G74" s="4">
        <f>SUM(D74:D76,D60:D62,D44:D46,D29:D31,D14:D16)</f>
      </c>
      <c r="H74" s="4">
        <f>G74*$M$1/$M$2</f>
      </c>
      <c r="I74" s="4">
        <f>STDEV(E74:E76)</f>
      </c>
      <c r="J74" s="2"/>
      <c r="K74" s="3"/>
      <c r="L74" s="3"/>
      <c r="M74" s="2"/>
    </row>
    <row x14ac:dyDescent="0.25" r="75" customHeight="1" ht="16.5">
      <c r="A75" s="4">
        <v>34</v>
      </c>
      <c r="B75" s="4">
        <v>5</v>
      </c>
      <c r="C75" s="4">
        <v>2</v>
      </c>
      <c r="D75" s="4">
        <v>0</v>
      </c>
      <c r="E75" s="4">
        <f>D75*$M$1/$M$2</f>
      </c>
      <c r="F75" s="2"/>
      <c r="G75" s="4">
        <v>0</v>
      </c>
      <c r="H75" s="4">
        <f>G75*$M$1/$M$2</f>
      </c>
      <c r="I75" s="4">
        <v>0</v>
      </c>
      <c r="J75" s="2"/>
      <c r="K75" s="3"/>
      <c r="L75" s="3"/>
      <c r="M75" s="2"/>
    </row>
    <row x14ac:dyDescent="0.25" r="76" customHeight="1" ht="16.5">
      <c r="A76" s="4">
        <v>34</v>
      </c>
      <c r="B76" s="4">
        <v>5</v>
      </c>
      <c r="C76" s="4">
        <v>3</v>
      </c>
      <c r="D76" s="4">
        <v>0</v>
      </c>
      <c r="E76" s="4">
        <f>D76*$M$1/$M$2</f>
      </c>
      <c r="F76" s="2"/>
      <c r="G76" s="4">
        <v>0</v>
      </c>
      <c r="H76" s="4">
        <f>G76*$M$1/$M$2</f>
      </c>
      <c r="I76" s="4">
        <v>0</v>
      </c>
      <c r="J76" s="2"/>
      <c r="K76" s="3"/>
      <c r="L76" s="3"/>
      <c r="M76" s="2"/>
    </row>
    <row x14ac:dyDescent="0.25" r="77" customHeight="1" ht="18.75">
      <c r="A77" s="5">
        <v>57.7</v>
      </c>
      <c r="B77" s="4">
        <v>6</v>
      </c>
      <c r="C77" s="4">
        <v>1</v>
      </c>
      <c r="D77" s="4">
        <v>0</v>
      </c>
      <c r="E77" s="4">
        <f>D77*$M$1/$M$2</f>
      </c>
      <c r="F77" s="4">
        <f>AVERAGE(E77:E79)</f>
      </c>
      <c r="G77" s="4">
        <f>SUM(D77:D79,D62:D64,D47:D49,D32:D34,D17:D19,D2:D4)</f>
      </c>
      <c r="H77" s="4">
        <f>G77*$M$1/$M$2</f>
      </c>
      <c r="I77" s="4">
        <f>STDEV(E77:E79)</f>
      </c>
      <c r="J77" s="2"/>
      <c r="K77" s="3"/>
      <c r="L77" s="3"/>
      <c r="M77" s="2"/>
    </row>
    <row x14ac:dyDescent="0.25" r="78" customHeight="1" ht="18.75">
      <c r="A78" s="5">
        <v>57.7</v>
      </c>
      <c r="B78" s="4">
        <v>6</v>
      </c>
      <c r="C78" s="4">
        <v>2</v>
      </c>
      <c r="D78" s="4">
        <v>0</v>
      </c>
      <c r="E78" s="4">
        <f>D78*$M$1/$M$2</f>
      </c>
      <c r="F78" s="4">
        <f>AVERAGE(E77:E79)</f>
      </c>
      <c r="G78" s="4">
        <v>0</v>
      </c>
      <c r="H78" s="4">
        <f>G78*$M$1/$M$2</f>
      </c>
      <c r="I78" s="4">
        <v>0</v>
      </c>
      <c r="J78" s="2"/>
      <c r="K78" s="3"/>
      <c r="L78" s="3"/>
      <c r="M78" s="2"/>
    </row>
    <row x14ac:dyDescent="0.25" r="79" customHeight="1" ht="18.75">
      <c r="A79" s="5">
        <v>57.7</v>
      </c>
      <c r="B79" s="4">
        <v>6</v>
      </c>
      <c r="C79" s="4">
        <v>3</v>
      </c>
      <c r="D79" s="4">
        <v>0</v>
      </c>
      <c r="E79" s="4">
        <f>D79*$M$1/$M$2</f>
      </c>
      <c r="F79" s="4">
        <f>AVERAGE(E77:E79)</f>
      </c>
      <c r="G79" s="4">
        <v>0</v>
      </c>
      <c r="H79" s="4">
        <f>G79*$M$1/$M$2</f>
      </c>
      <c r="I79" s="4">
        <v>0</v>
      </c>
      <c r="J79" s="2"/>
      <c r="K79" s="3"/>
      <c r="L79" s="3"/>
      <c r="M79" s="2"/>
    </row>
    <row x14ac:dyDescent="0.25" r="80" customHeight="1" ht="16.5">
      <c r="A80" s="6">
        <v>51.8</v>
      </c>
      <c r="B80" s="4">
        <v>6</v>
      </c>
      <c r="C80" s="4">
        <v>1</v>
      </c>
      <c r="D80" s="4">
        <v>0</v>
      </c>
      <c r="E80" s="4">
        <f>D80*$M$1/$M$2</f>
      </c>
      <c r="F80" s="2"/>
      <c r="G80" s="4">
        <f>SUM(D80:D82,D65:D67,D50:D52,D35:D37,D20:D22,D5:D7)</f>
      </c>
      <c r="H80" s="6">
        <f>G80*$M$1/$M$2</f>
      </c>
      <c r="I80" s="4">
        <f>STDEV(E80:E82)</f>
      </c>
      <c r="J80" s="2"/>
      <c r="K80" s="3"/>
      <c r="L80" s="3"/>
      <c r="M80" s="2"/>
    </row>
    <row x14ac:dyDescent="0.25" r="81" customHeight="1" ht="16.5">
      <c r="A81" s="6">
        <v>51.8</v>
      </c>
      <c r="B81" s="4">
        <v>6</v>
      </c>
      <c r="C81" s="4">
        <v>2</v>
      </c>
      <c r="D81" s="4">
        <v>0</v>
      </c>
      <c r="E81" s="4">
        <f>D81*$M$1/$M$2</f>
      </c>
      <c r="F81" s="2"/>
      <c r="G81" s="4">
        <v>0</v>
      </c>
      <c r="H81" s="4">
        <f>G81*$M$1/$M$2</f>
      </c>
      <c r="I81" s="4">
        <v>0</v>
      </c>
      <c r="J81" s="2"/>
      <c r="K81" s="3"/>
      <c r="L81" s="3"/>
      <c r="M81" s="2"/>
    </row>
    <row x14ac:dyDescent="0.25" r="82" customHeight="1" ht="16.5">
      <c r="A82" s="6">
        <v>51.8</v>
      </c>
      <c r="B82" s="4">
        <v>6</v>
      </c>
      <c r="C82" s="4">
        <v>3</v>
      </c>
      <c r="D82" s="4">
        <v>0</v>
      </c>
      <c r="E82" s="4">
        <f>D82*$M$1/$M$2</f>
      </c>
      <c r="F82" s="2"/>
      <c r="G82" s="4">
        <v>0</v>
      </c>
      <c r="H82" s="4">
        <f>G82*$M$1/$M$2</f>
      </c>
      <c r="I82" s="4">
        <v>0</v>
      </c>
      <c r="J82" s="2"/>
      <c r="K82" s="3"/>
      <c r="L82" s="3"/>
      <c r="M82" s="2"/>
    </row>
    <row x14ac:dyDescent="0.25" r="83" customHeight="1" ht="16.5">
      <c r="A83" s="6">
        <v>45.8</v>
      </c>
      <c r="B83" s="4">
        <v>6</v>
      </c>
      <c r="C83" s="4">
        <v>1</v>
      </c>
      <c r="D83" s="4">
        <v>0</v>
      </c>
      <c r="E83" s="4">
        <f>D83*$M$1/$M$2</f>
      </c>
      <c r="F83" s="2"/>
      <c r="G83" s="4">
        <f>SUM(D83:D85,D68:D70,D53:D55,D38:D40,D23:D25,D8:D10)</f>
      </c>
      <c r="H83" s="6">
        <f>G83*$M$1/$M$2</f>
      </c>
      <c r="I83" s="4">
        <f>STDEV(E83:E85)</f>
      </c>
      <c r="J83" s="2"/>
      <c r="K83" s="3"/>
      <c r="L83" s="3"/>
      <c r="M83" s="2"/>
    </row>
    <row x14ac:dyDescent="0.25" r="84" customHeight="1" ht="16.5">
      <c r="A84" s="6">
        <v>45.8</v>
      </c>
      <c r="B84" s="4">
        <v>6</v>
      </c>
      <c r="C84" s="4">
        <v>2</v>
      </c>
      <c r="D84" s="4">
        <v>0</v>
      </c>
      <c r="E84" s="4">
        <f>D84*$M$1/$M$2</f>
      </c>
      <c r="F84" s="2"/>
      <c r="G84" s="4">
        <v>0</v>
      </c>
      <c r="H84" s="4">
        <f>G84*$M$1/$M$2</f>
      </c>
      <c r="I84" s="4">
        <v>0</v>
      </c>
      <c r="J84" s="2"/>
      <c r="K84" s="3"/>
      <c r="L84" s="3"/>
      <c r="M84" s="2"/>
    </row>
    <row x14ac:dyDescent="0.25" r="85" customHeight="1" ht="16.5">
      <c r="A85" s="6">
        <v>45.8</v>
      </c>
      <c r="B85" s="4">
        <v>6</v>
      </c>
      <c r="C85" s="4">
        <v>3</v>
      </c>
      <c r="D85" s="4">
        <v>0</v>
      </c>
      <c r="E85" s="4">
        <f>D85*$M$1/$M$2</f>
      </c>
      <c r="F85" s="2"/>
      <c r="G85" s="4">
        <v>0</v>
      </c>
      <c r="H85" s="4">
        <f>G85*$M$1/$M$2</f>
      </c>
      <c r="I85" s="4">
        <v>0</v>
      </c>
      <c r="J85" s="2"/>
      <c r="K85" s="3"/>
      <c r="L85" s="3"/>
      <c r="M85" s="2"/>
    </row>
    <row x14ac:dyDescent="0.25" r="86" customHeight="1" ht="16.5">
      <c r="A86" s="6">
        <v>36.4</v>
      </c>
      <c r="B86" s="4">
        <v>6</v>
      </c>
      <c r="C86" s="4">
        <v>1</v>
      </c>
      <c r="D86" s="4">
        <v>0</v>
      </c>
      <c r="E86" s="4">
        <f>D86*$M$1/$M$2</f>
      </c>
      <c r="F86" s="2"/>
      <c r="G86" s="4">
        <f>SUM(D86:D88,D71:D73,D56:D58,D41:D43,D26:D28,D11:D13)</f>
      </c>
      <c r="H86" s="6">
        <f>G86*$M$1/$M$2</f>
      </c>
      <c r="I86" s="4">
        <f>STDEV(E86:E88)</f>
      </c>
      <c r="J86" s="2"/>
      <c r="K86" s="3"/>
      <c r="L86" s="3"/>
      <c r="M86" s="2"/>
    </row>
    <row x14ac:dyDescent="0.25" r="87" customHeight="1" ht="16.5">
      <c r="A87" s="6">
        <v>36.4</v>
      </c>
      <c r="B87" s="4">
        <v>6</v>
      </c>
      <c r="C87" s="4">
        <v>2</v>
      </c>
      <c r="D87" s="4">
        <v>0</v>
      </c>
      <c r="E87" s="4">
        <f>D87*$M$1/$M$2</f>
      </c>
      <c r="F87" s="2"/>
      <c r="G87" s="4">
        <v>0</v>
      </c>
      <c r="H87" s="4">
        <f>G87*$M$1/$M$2</f>
      </c>
      <c r="I87" s="4">
        <v>0</v>
      </c>
      <c r="J87" s="2"/>
      <c r="K87" s="3"/>
      <c r="L87" s="3"/>
      <c r="M87" s="2"/>
    </row>
    <row x14ac:dyDescent="0.25" r="88" customHeight="1" ht="16.5">
      <c r="A88" s="6">
        <v>36.4</v>
      </c>
      <c r="B88" s="4">
        <v>6</v>
      </c>
      <c r="C88" s="4">
        <v>3</v>
      </c>
      <c r="D88" s="4">
        <v>0</v>
      </c>
      <c r="E88" s="4">
        <f>D88*$M$1/$M$2</f>
      </c>
      <c r="F88" s="2"/>
      <c r="G88" s="4">
        <v>0</v>
      </c>
      <c r="H88" s="4">
        <f>G88*$M$1/$M$2</f>
      </c>
      <c r="I88" s="4">
        <v>0</v>
      </c>
      <c r="J88" s="2"/>
      <c r="K88" s="3"/>
      <c r="L88" s="3"/>
      <c r="M88" s="2"/>
    </row>
    <row x14ac:dyDescent="0.25" r="89" customHeight="1" ht="16.5">
      <c r="A89" s="4">
        <v>34</v>
      </c>
      <c r="B89" s="4">
        <v>6</v>
      </c>
      <c r="C89" s="4">
        <v>1</v>
      </c>
      <c r="D89" s="4">
        <v>0</v>
      </c>
      <c r="E89" s="4">
        <f>D89*$M$1/$M$2</f>
      </c>
      <c r="F89" s="2"/>
      <c r="G89" s="4">
        <f>SUM(D89:D91,D74:D76,D59:D61,D44:D46,D29:D31,D14:D16)</f>
      </c>
      <c r="H89" s="4">
        <f>G89*$M$1/$M$2</f>
      </c>
      <c r="I89" s="4">
        <f>STDEV(E89:E91)</f>
      </c>
      <c r="J89" s="2"/>
      <c r="K89" s="3"/>
      <c r="L89" s="3"/>
      <c r="M89" s="2"/>
    </row>
    <row x14ac:dyDescent="0.25" r="90" customHeight="1" ht="16.5">
      <c r="A90" s="4">
        <v>34</v>
      </c>
      <c r="B90" s="4">
        <v>6</v>
      </c>
      <c r="C90" s="4">
        <v>2</v>
      </c>
      <c r="D90" s="4">
        <v>0</v>
      </c>
      <c r="E90" s="4">
        <f>D90*$M$1/$M$2</f>
      </c>
      <c r="F90" s="2"/>
      <c r="G90" s="4">
        <v>0</v>
      </c>
      <c r="H90" s="4">
        <f>G90*$M$1/$M$2</f>
      </c>
      <c r="I90" s="4">
        <v>0</v>
      </c>
      <c r="J90" s="2"/>
      <c r="K90" s="3"/>
      <c r="L90" s="3"/>
      <c r="M90" s="2"/>
    </row>
    <row x14ac:dyDescent="0.25" r="91" customHeight="1" ht="16.5">
      <c r="A91" s="4">
        <v>34</v>
      </c>
      <c r="B91" s="4">
        <v>6</v>
      </c>
      <c r="C91" s="4">
        <v>3</v>
      </c>
      <c r="D91" s="4">
        <v>0</v>
      </c>
      <c r="E91" s="4">
        <f>D91*$M$1/$M$2</f>
      </c>
      <c r="F91" s="2"/>
      <c r="G91" s="4">
        <v>0</v>
      </c>
      <c r="H91" s="4">
        <f>G91*$M$1/$M$2</f>
      </c>
      <c r="I91" s="4">
        <v>0</v>
      </c>
      <c r="J91" s="2"/>
      <c r="K91" s="3"/>
      <c r="L91" s="3"/>
      <c r="M91" s="2"/>
    </row>
    <row x14ac:dyDescent="0.25" r="92" customHeight="1" ht="16.5">
      <c r="A92" s="5">
        <v>57.7</v>
      </c>
      <c r="B92" s="4">
        <v>7</v>
      </c>
      <c r="C92" s="4">
        <v>1</v>
      </c>
      <c r="D92" s="4">
        <v>0</v>
      </c>
      <c r="E92" s="4">
        <f>D92*$M$1/$M$2</f>
      </c>
      <c r="F92" s="4">
        <f>AVERAGE(E92:E94)</f>
      </c>
      <c r="G92" s="4">
        <f>SUM(D92:D94,D77:D79,D62:D64,D47:D49,D32:D34,D17:D19,D2:D4)</f>
      </c>
      <c r="H92" s="4">
        <f>G92*$M$1/$M$2</f>
      </c>
      <c r="I92" s="4">
        <f>STDEV(E92:E94)</f>
      </c>
      <c r="J92" s="2"/>
      <c r="K92" s="3"/>
      <c r="L92" s="3"/>
      <c r="M92" s="2"/>
    </row>
    <row x14ac:dyDescent="0.25" r="93" customHeight="1" ht="16.5">
      <c r="A93" s="5">
        <v>57.7</v>
      </c>
      <c r="B93" s="4">
        <v>7</v>
      </c>
      <c r="C93" s="4">
        <v>2</v>
      </c>
      <c r="D93" s="4">
        <v>0</v>
      </c>
      <c r="E93" s="4">
        <f>D93*$M$1/$M$2</f>
      </c>
      <c r="F93" s="4">
        <f>AVERAGE(E92:E94)</f>
      </c>
      <c r="G93" s="4">
        <v>0</v>
      </c>
      <c r="H93" s="4">
        <f>G93*$M$1/$M$2</f>
      </c>
      <c r="I93" s="4">
        <v>0</v>
      </c>
      <c r="J93" s="2"/>
      <c r="K93" s="3"/>
      <c r="L93" s="3"/>
      <c r="M93" s="2"/>
    </row>
    <row x14ac:dyDescent="0.25" r="94" customHeight="1" ht="16.5">
      <c r="A94" s="5">
        <v>57.7</v>
      </c>
      <c r="B94" s="4">
        <v>7</v>
      </c>
      <c r="C94" s="4">
        <v>3</v>
      </c>
      <c r="D94" s="4">
        <v>0</v>
      </c>
      <c r="E94" s="4">
        <f>D94*$M$1/$M$2</f>
      </c>
      <c r="F94" s="4">
        <f>AVERAGE(E92:E94)</f>
      </c>
      <c r="G94" s="4">
        <v>0</v>
      </c>
      <c r="H94" s="4">
        <f>G94*$M$1/$M$2</f>
      </c>
      <c r="I94" s="4">
        <v>0</v>
      </c>
      <c r="J94" s="2"/>
      <c r="K94" s="3"/>
      <c r="L94" s="3"/>
      <c r="M94" s="2"/>
    </row>
    <row x14ac:dyDescent="0.25" r="95" customHeight="1" ht="16.5">
      <c r="A95" s="6">
        <v>51.8</v>
      </c>
      <c r="B95" s="4">
        <v>7</v>
      </c>
      <c r="C95" s="4">
        <v>1</v>
      </c>
      <c r="D95" s="4">
        <v>1</v>
      </c>
      <c r="E95" s="6">
        <f>D95*$M$1/$M$2</f>
      </c>
      <c r="F95" s="2"/>
      <c r="G95" s="4">
        <f>SUM(D95:D97,D80:D82,D65:D67,D50:D52,D35:D37,D20:D22,D5:D7)</f>
      </c>
      <c r="H95" s="6">
        <f>G95*$M$1/$M$2</f>
      </c>
      <c r="I95" s="6">
        <f>STDEV(E95:E97)</f>
      </c>
      <c r="J95" s="2"/>
      <c r="K95" s="3"/>
      <c r="L95" s="3"/>
      <c r="M95" s="2"/>
    </row>
    <row x14ac:dyDescent="0.25" r="96" customHeight="1" ht="16.5">
      <c r="A96" s="6">
        <v>51.8</v>
      </c>
      <c r="B96" s="4">
        <v>7</v>
      </c>
      <c r="C96" s="4">
        <v>2</v>
      </c>
      <c r="D96" s="4">
        <v>1</v>
      </c>
      <c r="E96" s="6">
        <f>D96*$M$1/$M$2</f>
      </c>
      <c r="F96" s="2"/>
      <c r="G96" s="4">
        <v>0</v>
      </c>
      <c r="H96" s="4">
        <f>G96*$M$1/$M$2</f>
      </c>
      <c r="I96" s="4">
        <v>0</v>
      </c>
      <c r="J96" s="2"/>
      <c r="K96" s="3"/>
      <c r="L96" s="3"/>
      <c r="M96" s="2"/>
    </row>
    <row x14ac:dyDescent="0.25" r="97" customHeight="1" ht="16.5">
      <c r="A97" s="6">
        <v>51.8</v>
      </c>
      <c r="B97" s="4">
        <v>7</v>
      </c>
      <c r="C97" s="4">
        <v>3</v>
      </c>
      <c r="D97" s="4">
        <v>0</v>
      </c>
      <c r="E97" s="4">
        <f>D97*$M$1/$M$2</f>
      </c>
      <c r="F97" s="2"/>
      <c r="G97" s="4">
        <v>0</v>
      </c>
      <c r="H97" s="4">
        <f>G97*$M$1/$M$2</f>
      </c>
      <c r="I97" s="4">
        <v>0</v>
      </c>
      <c r="J97" s="2"/>
      <c r="K97" s="3"/>
      <c r="L97" s="3"/>
      <c r="M97" s="2"/>
    </row>
    <row x14ac:dyDescent="0.25" r="98" customHeight="1" ht="16.5">
      <c r="A98" s="6">
        <v>45.8</v>
      </c>
      <c r="B98" s="4">
        <v>7</v>
      </c>
      <c r="C98" s="4">
        <v>1</v>
      </c>
      <c r="D98" s="4">
        <v>0</v>
      </c>
      <c r="E98" s="4">
        <f>D98*$M$1/$M$2</f>
      </c>
      <c r="F98" s="2"/>
      <c r="G98" s="4">
        <f>SUM(D98:D100,D83:D85,D68:D70,D53:D55,D38:D40,D23:D25,D8:D10)</f>
      </c>
      <c r="H98" s="6">
        <f>G98*$M$1/$M$2</f>
      </c>
      <c r="I98" s="4">
        <f>STDEV(E98:E100)</f>
      </c>
      <c r="J98" s="2"/>
      <c r="K98" s="3"/>
      <c r="L98" s="3"/>
      <c r="M98" s="2"/>
    </row>
    <row x14ac:dyDescent="0.25" r="99" customHeight="1" ht="16.5">
      <c r="A99" s="6">
        <v>45.8</v>
      </c>
      <c r="B99" s="4">
        <v>7</v>
      </c>
      <c r="C99" s="4">
        <v>2</v>
      </c>
      <c r="D99" s="4">
        <v>0</v>
      </c>
      <c r="E99" s="4">
        <f>D99*$M$1/$M$2</f>
      </c>
      <c r="F99" s="2"/>
      <c r="G99" s="4">
        <v>0</v>
      </c>
      <c r="H99" s="4">
        <f>G99*$M$1/$M$2</f>
      </c>
      <c r="I99" s="4">
        <v>0</v>
      </c>
      <c r="J99" s="2"/>
      <c r="K99" s="3"/>
      <c r="L99" s="3"/>
      <c r="M99" s="2"/>
    </row>
    <row x14ac:dyDescent="0.25" r="100" customHeight="1" ht="16.5">
      <c r="A100" s="6">
        <v>45.8</v>
      </c>
      <c r="B100" s="4">
        <v>7</v>
      </c>
      <c r="C100" s="4">
        <v>3</v>
      </c>
      <c r="D100" s="4">
        <v>0</v>
      </c>
      <c r="E100" s="4">
        <f>D100*$M$1/$M$2</f>
      </c>
      <c r="F100" s="2"/>
      <c r="G100" s="4">
        <v>0</v>
      </c>
      <c r="H100" s="4">
        <f>G100*$M$1/$M$2</f>
      </c>
      <c r="I100" s="4">
        <v>0</v>
      </c>
      <c r="J100" s="2"/>
      <c r="K100" s="3"/>
      <c r="L100" s="3"/>
      <c r="M100" s="2"/>
    </row>
    <row x14ac:dyDescent="0.25" r="101" customHeight="1" ht="16.5">
      <c r="A101" s="6">
        <v>36.4</v>
      </c>
      <c r="B101" s="4">
        <v>7</v>
      </c>
      <c r="C101" s="4">
        <v>1</v>
      </c>
      <c r="D101" s="4">
        <v>0</v>
      </c>
      <c r="E101" s="4">
        <f>D101*$M$1/$M$2</f>
      </c>
      <c r="F101" s="2"/>
      <c r="G101" s="4">
        <f>SUM(D101:D103,D86:D88,D71:D73,D56:D58,D41:D43,D26:D28,D11:D13)</f>
      </c>
      <c r="H101" s="6">
        <f>G101*$M$1/$M$2</f>
      </c>
      <c r="I101" s="4">
        <f>STDEV(E101:E103)</f>
      </c>
      <c r="J101" s="2"/>
      <c r="K101" s="3"/>
      <c r="L101" s="3"/>
      <c r="M101" s="2"/>
    </row>
    <row x14ac:dyDescent="0.25" r="102" customHeight="1" ht="16.5">
      <c r="A102" s="6">
        <v>36.4</v>
      </c>
      <c r="B102" s="4">
        <v>7</v>
      </c>
      <c r="C102" s="4">
        <v>2</v>
      </c>
      <c r="D102" s="4">
        <v>0</v>
      </c>
      <c r="E102" s="4">
        <f>D102*$M$1/$M$2</f>
      </c>
      <c r="F102" s="2"/>
      <c r="G102" s="4">
        <v>0</v>
      </c>
      <c r="H102" s="4">
        <f>G102*$M$1/$M$2</f>
      </c>
      <c r="I102" s="4">
        <v>0</v>
      </c>
      <c r="J102" s="2"/>
      <c r="K102" s="3"/>
      <c r="L102" s="3"/>
      <c r="M102" s="2"/>
    </row>
    <row x14ac:dyDescent="0.25" r="103" customHeight="1" ht="16.5">
      <c r="A103" s="6">
        <v>36.4</v>
      </c>
      <c r="B103" s="4">
        <v>7</v>
      </c>
      <c r="C103" s="4">
        <v>3</v>
      </c>
      <c r="D103" s="4">
        <v>0</v>
      </c>
      <c r="E103" s="4">
        <f>D103*$M$1/$M$2</f>
      </c>
      <c r="F103" s="2"/>
      <c r="G103" s="4">
        <v>0</v>
      </c>
      <c r="H103" s="4">
        <f>G103*$M$1/$M$2</f>
      </c>
      <c r="I103" s="4">
        <v>0</v>
      </c>
      <c r="J103" s="2"/>
      <c r="K103" s="3"/>
      <c r="L103" s="3"/>
      <c r="M103" s="2"/>
    </row>
    <row x14ac:dyDescent="0.25" r="104" customHeight="1" ht="16.5">
      <c r="A104" s="4">
        <v>34</v>
      </c>
      <c r="B104" s="4">
        <v>7</v>
      </c>
      <c r="C104" s="4">
        <v>1</v>
      </c>
      <c r="D104" s="4">
        <v>0</v>
      </c>
      <c r="E104" s="4">
        <f>D104*$M$1/$M$2</f>
      </c>
      <c r="F104" s="2"/>
      <c r="G104" s="4">
        <f>SUM(D104:D106,D89:D91,D74:D76,D59:D61,D44:D46,D29:D31,D14:D16)</f>
      </c>
      <c r="H104" s="4">
        <f>G104*$M$1/$M$2</f>
      </c>
      <c r="I104" s="4">
        <f>STDEV(E104:E106)</f>
      </c>
      <c r="J104" s="2"/>
      <c r="K104" s="3"/>
      <c r="L104" s="3"/>
      <c r="M104" s="2"/>
    </row>
    <row x14ac:dyDescent="0.25" r="105" customHeight="1" ht="16.5">
      <c r="A105" s="4">
        <v>34</v>
      </c>
      <c r="B105" s="4">
        <v>7</v>
      </c>
      <c r="C105" s="4">
        <v>2</v>
      </c>
      <c r="D105" s="4">
        <v>0</v>
      </c>
      <c r="E105" s="4">
        <f>D105*$M$1/$M$2</f>
      </c>
      <c r="F105" s="2"/>
      <c r="G105" s="4">
        <v>0</v>
      </c>
      <c r="H105" s="4">
        <f>G105*$M$1/$M$2</f>
      </c>
      <c r="I105" s="4">
        <v>0</v>
      </c>
      <c r="J105" s="2"/>
      <c r="K105" s="3"/>
      <c r="L105" s="3"/>
      <c r="M105" s="2"/>
    </row>
    <row x14ac:dyDescent="0.25" r="106" customHeight="1" ht="16.5">
      <c r="A106" s="4">
        <v>34</v>
      </c>
      <c r="B106" s="4">
        <v>7</v>
      </c>
      <c r="C106" s="4">
        <v>3</v>
      </c>
      <c r="D106" s="4">
        <v>0</v>
      </c>
      <c r="E106" s="4">
        <f>D106*$M$1/$M$2</f>
      </c>
      <c r="F106" s="2"/>
      <c r="G106" s="4">
        <v>0</v>
      </c>
      <c r="H106" s="4">
        <f>G106*$M$1/$M$2</f>
      </c>
      <c r="I106" s="4">
        <v>0</v>
      </c>
      <c r="J106" s="2"/>
      <c r="K106" s="3"/>
      <c r="L106" s="3"/>
      <c r="M106" s="2"/>
    </row>
    <row x14ac:dyDescent="0.25" r="107" customHeight="1" ht="16.5">
      <c r="A107" s="5">
        <v>57.7</v>
      </c>
      <c r="B107" s="4">
        <v>8</v>
      </c>
      <c r="C107" s="4">
        <v>1</v>
      </c>
      <c r="D107" s="4">
        <v>0</v>
      </c>
      <c r="E107" s="4">
        <f>D107*$M$1/$M$2</f>
      </c>
      <c r="F107" s="4">
        <f>AVERAGE(E107:E109)</f>
      </c>
      <c r="G107" s="4">
        <f>SUM(D107:D109,D92:D94,D77:D79,D62:D64,D47:D49,D32:D34,D17:D19,D2:D4)</f>
      </c>
      <c r="H107" s="4">
        <f>G107*$M$1/$M$2</f>
      </c>
      <c r="I107" s="4">
        <f>STDEV(E107:E109)</f>
      </c>
      <c r="J107" s="2"/>
      <c r="K107" s="3"/>
      <c r="L107" s="3"/>
      <c r="M107" s="2"/>
    </row>
    <row x14ac:dyDescent="0.25" r="108" customHeight="1" ht="16.5">
      <c r="A108" s="5">
        <v>57.7</v>
      </c>
      <c r="B108" s="4">
        <v>8</v>
      </c>
      <c r="C108" s="4">
        <v>2</v>
      </c>
      <c r="D108" s="4">
        <v>0</v>
      </c>
      <c r="E108" s="4">
        <f>D108*$M$1/$M$2</f>
      </c>
      <c r="F108" s="4">
        <f>AVERAGE(E107:E109)</f>
      </c>
      <c r="G108" s="4">
        <v>0</v>
      </c>
      <c r="H108" s="4">
        <f>G108*$M$1/$M$2</f>
      </c>
      <c r="I108" s="4">
        <v>0</v>
      </c>
      <c r="J108" s="2"/>
      <c r="K108" s="3"/>
      <c r="L108" s="3"/>
      <c r="M108" s="2"/>
    </row>
    <row x14ac:dyDescent="0.25" r="109" customHeight="1" ht="16.5">
      <c r="A109" s="5">
        <v>57.7</v>
      </c>
      <c r="B109" s="4">
        <v>8</v>
      </c>
      <c r="C109" s="4">
        <v>3</v>
      </c>
      <c r="D109" s="4">
        <v>0</v>
      </c>
      <c r="E109" s="4">
        <f>D109*$M$1/$M$2</f>
      </c>
      <c r="F109" s="4">
        <f>AVERAGE(E107:E109)</f>
      </c>
      <c r="G109" s="4">
        <v>0</v>
      </c>
      <c r="H109" s="4">
        <f>G109*$M$1/$M$2</f>
      </c>
      <c r="I109" s="4">
        <v>0</v>
      </c>
      <c r="J109" s="2"/>
      <c r="K109" s="3"/>
      <c r="L109" s="3"/>
      <c r="M109" s="2"/>
    </row>
    <row x14ac:dyDescent="0.25" r="110" customHeight="1" ht="16.5">
      <c r="A110" s="6">
        <v>51.8</v>
      </c>
      <c r="B110" s="4">
        <v>8</v>
      </c>
      <c r="C110" s="4">
        <v>1</v>
      </c>
      <c r="D110" s="4">
        <v>0</v>
      </c>
      <c r="E110" s="4">
        <f>D110*$M$1/$M$2</f>
      </c>
      <c r="F110" s="2"/>
      <c r="G110" s="4">
        <f>SUM(D110:D112,D95:D97,D80:D82,D65:D67,D50:D52,D35:D37,D20:D22,D5:D7)</f>
      </c>
      <c r="H110" s="6">
        <f>G110*$M$1/$M$2</f>
      </c>
      <c r="I110" s="4">
        <f>STDEV(E110:E112)</f>
      </c>
      <c r="J110" s="2"/>
      <c r="K110" s="3"/>
      <c r="L110" s="3"/>
      <c r="M110" s="2"/>
    </row>
    <row x14ac:dyDescent="0.25" r="111" customHeight="1" ht="16.5">
      <c r="A111" s="6">
        <v>51.8</v>
      </c>
      <c r="B111" s="4">
        <v>8</v>
      </c>
      <c r="C111" s="4">
        <v>2</v>
      </c>
      <c r="D111" s="4">
        <v>0</v>
      </c>
      <c r="E111" s="4">
        <f>D111*$M$1/$M$2</f>
      </c>
      <c r="F111" s="2"/>
      <c r="G111" s="4">
        <v>0</v>
      </c>
      <c r="H111" s="4">
        <f>G111*$M$1/$M$2</f>
      </c>
      <c r="I111" s="4">
        <v>0</v>
      </c>
      <c r="J111" s="2"/>
      <c r="K111" s="3"/>
      <c r="L111" s="3"/>
      <c r="M111" s="2"/>
    </row>
    <row x14ac:dyDescent="0.25" r="112" customHeight="1" ht="16.5">
      <c r="A112" s="6">
        <v>51.8</v>
      </c>
      <c r="B112" s="4">
        <v>8</v>
      </c>
      <c r="C112" s="4">
        <v>3</v>
      </c>
      <c r="D112" s="4">
        <v>0</v>
      </c>
      <c r="E112" s="4">
        <f>D112*$M$1/$M$2</f>
      </c>
      <c r="F112" s="2"/>
      <c r="G112" s="4">
        <v>0</v>
      </c>
      <c r="H112" s="4">
        <f>G112*$M$1/$M$2</f>
      </c>
      <c r="I112" s="4">
        <v>0</v>
      </c>
      <c r="J112" s="2"/>
      <c r="K112" s="3"/>
      <c r="L112" s="3"/>
      <c r="M112" s="2"/>
    </row>
    <row x14ac:dyDescent="0.25" r="113" customHeight="1" ht="16.5">
      <c r="A113" s="6">
        <v>45.8</v>
      </c>
      <c r="B113" s="4">
        <v>8</v>
      </c>
      <c r="C113" s="4">
        <v>1</v>
      </c>
      <c r="D113" s="4">
        <v>0</v>
      </c>
      <c r="E113" s="4">
        <f>D113*$M$1/$M$2</f>
      </c>
      <c r="F113" s="2"/>
      <c r="G113" s="4">
        <f>SUM(D113:D115,D98:D100,D83:D85,D68:D70,D53:D55,D38:D40,D23:D25,D8:D10)</f>
      </c>
      <c r="H113" s="6">
        <f>G113*$M$1/$M$2</f>
      </c>
      <c r="I113" s="4">
        <f>STDEV(E113:E115)</f>
      </c>
      <c r="J113" s="2"/>
      <c r="K113" s="3"/>
      <c r="L113" s="3"/>
      <c r="M113" s="2"/>
    </row>
    <row x14ac:dyDescent="0.25" r="114" customHeight="1" ht="16.5">
      <c r="A114" s="6">
        <v>45.8</v>
      </c>
      <c r="B114" s="4">
        <v>8</v>
      </c>
      <c r="C114" s="4">
        <v>2</v>
      </c>
      <c r="D114" s="4">
        <v>0</v>
      </c>
      <c r="E114" s="4">
        <f>D114*$M$1/$M$2</f>
      </c>
      <c r="F114" s="2"/>
      <c r="G114" s="4">
        <v>0</v>
      </c>
      <c r="H114" s="4">
        <f>G114*$M$1/$M$2</f>
      </c>
      <c r="I114" s="4">
        <v>0</v>
      </c>
      <c r="J114" s="2"/>
      <c r="K114" s="3"/>
      <c r="L114" s="3"/>
      <c r="M114" s="2"/>
    </row>
    <row x14ac:dyDescent="0.25" r="115" customHeight="1" ht="16.5">
      <c r="A115" s="6">
        <v>45.8</v>
      </c>
      <c r="B115" s="4">
        <v>8</v>
      </c>
      <c r="C115" s="4">
        <v>3</v>
      </c>
      <c r="D115" s="4">
        <v>0</v>
      </c>
      <c r="E115" s="4">
        <f>D115*$M$1/$M$2</f>
      </c>
      <c r="F115" s="2"/>
      <c r="G115" s="4">
        <v>0</v>
      </c>
      <c r="H115" s="4">
        <f>G115*$M$1/$M$2</f>
      </c>
      <c r="I115" s="4">
        <v>0</v>
      </c>
      <c r="J115" s="2"/>
      <c r="K115" s="3"/>
      <c r="L115" s="3"/>
      <c r="M115" s="2"/>
    </row>
    <row x14ac:dyDescent="0.25" r="116" customHeight="1" ht="16.5">
      <c r="A116" s="6">
        <v>36.4</v>
      </c>
      <c r="B116" s="4">
        <v>8</v>
      </c>
      <c r="C116" s="4">
        <v>1</v>
      </c>
      <c r="D116" s="4">
        <v>0</v>
      </c>
      <c r="E116" s="4">
        <f>D116*$M$1/$M$2</f>
      </c>
      <c r="F116" s="2"/>
      <c r="G116" s="4">
        <f>SUM(D116:D118,D101:D103,D86:D88,D71:D73,D56:D58,D41:D43,D26:D28,D11:D13)</f>
      </c>
      <c r="H116" s="6">
        <f>G116*$M$1/$M$2</f>
      </c>
      <c r="I116" s="4">
        <f>STDEV(E116:E118)</f>
      </c>
      <c r="J116" s="2"/>
      <c r="K116" s="3"/>
      <c r="L116" s="3"/>
      <c r="M116" s="2"/>
    </row>
    <row x14ac:dyDescent="0.25" r="117" customHeight="1" ht="16.5">
      <c r="A117" s="6">
        <v>36.4</v>
      </c>
      <c r="B117" s="4">
        <v>8</v>
      </c>
      <c r="C117" s="4">
        <v>2</v>
      </c>
      <c r="D117" s="4">
        <v>0</v>
      </c>
      <c r="E117" s="4">
        <f>D117*$M$1/$M$2</f>
      </c>
      <c r="F117" s="2"/>
      <c r="G117" s="4">
        <v>0</v>
      </c>
      <c r="H117" s="4">
        <f>G117*$M$1/$M$2</f>
      </c>
      <c r="I117" s="4">
        <v>0</v>
      </c>
      <c r="J117" s="2"/>
      <c r="K117" s="3"/>
      <c r="L117" s="3"/>
      <c r="M117" s="2"/>
    </row>
    <row x14ac:dyDescent="0.25" r="118" customHeight="1" ht="16.5">
      <c r="A118" s="6">
        <v>36.4</v>
      </c>
      <c r="B118" s="4">
        <v>8</v>
      </c>
      <c r="C118" s="4">
        <v>3</v>
      </c>
      <c r="D118" s="4">
        <v>0</v>
      </c>
      <c r="E118" s="4">
        <f>D118*$M$1/$M$2</f>
      </c>
      <c r="F118" s="2"/>
      <c r="G118" s="4">
        <v>0</v>
      </c>
      <c r="H118" s="4">
        <f>G118*$M$1/$M$2</f>
      </c>
      <c r="I118" s="4">
        <v>0</v>
      </c>
      <c r="J118" s="2"/>
      <c r="K118" s="3"/>
      <c r="L118" s="3"/>
      <c r="M118" s="2"/>
    </row>
    <row x14ac:dyDescent="0.25" r="119" customHeight="1" ht="16.5">
      <c r="A119" s="4">
        <v>34</v>
      </c>
      <c r="B119" s="4">
        <v>8</v>
      </c>
      <c r="C119" s="4">
        <v>1</v>
      </c>
      <c r="D119" s="4">
        <v>0</v>
      </c>
      <c r="E119" s="4">
        <f>D119*$M$1/$M$2</f>
      </c>
      <c r="F119" s="2"/>
      <c r="G119" s="4">
        <f>SUM(D119:D121,D104:D106,D89:D91,D74:D76,D59:D61,D44:D46,D29:D31,D14:D16)</f>
      </c>
      <c r="H119" s="4">
        <f>G119*$M$1/$M$2</f>
      </c>
      <c r="I119" s="4">
        <f>STDEV(E119:E121)</f>
      </c>
      <c r="J119" s="2"/>
      <c r="K119" s="3"/>
      <c r="L119" s="3"/>
      <c r="M119" s="2"/>
    </row>
    <row x14ac:dyDescent="0.25" r="120" customHeight="1" ht="16.5">
      <c r="A120" s="4">
        <v>34</v>
      </c>
      <c r="B120" s="4">
        <v>8</v>
      </c>
      <c r="C120" s="4">
        <v>2</v>
      </c>
      <c r="D120" s="4">
        <v>0</v>
      </c>
      <c r="E120" s="4">
        <f>D120*$M$1/$M$2</f>
      </c>
      <c r="F120" s="2"/>
      <c r="G120" s="4">
        <v>0</v>
      </c>
      <c r="H120" s="4">
        <f>G120*$M$1/$M$2</f>
      </c>
      <c r="I120" s="4">
        <v>0</v>
      </c>
      <c r="J120" s="2"/>
      <c r="K120" s="3"/>
      <c r="L120" s="3"/>
      <c r="M120" s="2"/>
    </row>
    <row x14ac:dyDescent="0.25" r="121" customHeight="1" ht="16.5">
      <c r="A121" s="4">
        <v>34</v>
      </c>
      <c r="B121" s="4">
        <v>8</v>
      </c>
      <c r="C121" s="4">
        <v>3</v>
      </c>
      <c r="D121" s="4">
        <v>0</v>
      </c>
      <c r="E121" s="4">
        <f>D121*$M$1/$M$2</f>
      </c>
      <c r="F121" s="2"/>
      <c r="G121" s="4">
        <v>0</v>
      </c>
      <c r="H121" s="4">
        <f>G121*$M$1/$M$2</f>
      </c>
      <c r="I121" s="4">
        <v>0</v>
      </c>
      <c r="J121" s="2"/>
      <c r="K121" s="3"/>
      <c r="L121" s="3"/>
      <c r="M121" s="2"/>
    </row>
    <row x14ac:dyDescent="0.25" r="122" customHeight="1" ht="16.5">
      <c r="A122" s="5">
        <v>57.7</v>
      </c>
      <c r="B122" s="4">
        <v>9</v>
      </c>
      <c r="C122" s="4">
        <v>1</v>
      </c>
      <c r="D122" s="4">
        <v>0</v>
      </c>
      <c r="E122" s="4">
        <f>D122*$M$1/$M$2</f>
      </c>
      <c r="F122" s="4">
        <f>AVERAGE(E122:E124)</f>
      </c>
      <c r="G122" s="4">
        <f>SUM(D122:D124,D107:D109,D92:D94,D77:D79,D62:D64,D47:D49,D32:D34,D17:D19,D2:D4)</f>
      </c>
      <c r="H122" s="4">
        <f>G122*$M$1/$M$2</f>
      </c>
      <c r="I122" s="4">
        <f>STDEV(E122:E124)</f>
      </c>
      <c r="J122" s="2"/>
      <c r="K122" s="3"/>
      <c r="L122" s="3"/>
      <c r="M122" s="2"/>
    </row>
    <row x14ac:dyDescent="0.25" r="123" customHeight="1" ht="16.5">
      <c r="A123" s="5">
        <v>57.7</v>
      </c>
      <c r="B123" s="4">
        <v>9</v>
      </c>
      <c r="C123" s="4">
        <v>2</v>
      </c>
      <c r="D123" s="4">
        <v>0</v>
      </c>
      <c r="E123" s="4">
        <f>D123*$M$1/$M$2</f>
      </c>
      <c r="F123" s="4">
        <f>AVERAGE(E122:E124)</f>
      </c>
      <c r="G123" s="4">
        <v>0</v>
      </c>
      <c r="H123" s="4">
        <f>G123*$M$1/$M$2</f>
      </c>
      <c r="I123" s="4">
        <v>0</v>
      </c>
      <c r="J123" s="2"/>
      <c r="K123" s="3"/>
      <c r="L123" s="3"/>
      <c r="M123" s="2"/>
    </row>
    <row x14ac:dyDescent="0.25" r="124" customHeight="1" ht="16.5">
      <c r="A124" s="5">
        <v>57.7</v>
      </c>
      <c r="B124" s="4">
        <v>9</v>
      </c>
      <c r="C124" s="4">
        <v>3</v>
      </c>
      <c r="D124" s="4">
        <v>0</v>
      </c>
      <c r="E124" s="4">
        <f>D124*$M$1/$M$2</f>
      </c>
      <c r="F124" s="4">
        <f>AVERAGE(E122:E124)</f>
      </c>
      <c r="G124" s="4">
        <v>0</v>
      </c>
      <c r="H124" s="4">
        <f>G124*$M$1/$M$2</f>
      </c>
      <c r="I124" s="4">
        <v>0</v>
      </c>
      <c r="J124" s="2"/>
      <c r="K124" s="3"/>
      <c r="L124" s="3"/>
      <c r="M124" s="2"/>
    </row>
    <row x14ac:dyDescent="0.25" r="125" customHeight="1" ht="16.5">
      <c r="A125" s="6">
        <v>51.8</v>
      </c>
      <c r="B125" s="4">
        <v>9</v>
      </c>
      <c r="C125" s="4">
        <v>1</v>
      </c>
      <c r="D125" s="4">
        <v>0</v>
      </c>
      <c r="E125" s="4">
        <f>D125*$M$1/$M$2</f>
      </c>
      <c r="F125" s="2"/>
      <c r="G125" s="4">
        <f>SUM(D125:D127,D110:D112,D95:D97,D80:D82,D65:D67,D50:D52,D35:D37,D20:D22,D5:D7)</f>
      </c>
      <c r="H125" s="6">
        <f>G125*$M$1/$M$2</f>
      </c>
      <c r="I125" s="4">
        <f>STDEV(E125:E127)</f>
      </c>
      <c r="J125" s="2"/>
      <c r="K125" s="3"/>
      <c r="L125" s="3"/>
      <c r="M125" s="2"/>
    </row>
    <row x14ac:dyDescent="0.25" r="126" customHeight="1" ht="16.5">
      <c r="A126" s="6">
        <v>51.8</v>
      </c>
      <c r="B126" s="4">
        <v>9</v>
      </c>
      <c r="C126" s="4">
        <v>2</v>
      </c>
      <c r="D126" s="4">
        <v>0</v>
      </c>
      <c r="E126" s="4">
        <f>D126*$M$1/$M$2</f>
      </c>
      <c r="F126" s="2"/>
      <c r="G126" s="4">
        <v>0</v>
      </c>
      <c r="H126" s="4">
        <f>G126*$M$1/$M$2</f>
      </c>
      <c r="I126" s="4">
        <v>0</v>
      </c>
      <c r="J126" s="2"/>
      <c r="K126" s="3"/>
      <c r="L126" s="3"/>
      <c r="M126" s="2"/>
    </row>
    <row x14ac:dyDescent="0.25" r="127" customHeight="1" ht="16.5">
      <c r="A127" s="6">
        <v>51.8</v>
      </c>
      <c r="B127" s="4">
        <v>9</v>
      </c>
      <c r="C127" s="4">
        <v>3</v>
      </c>
      <c r="D127" s="4">
        <v>0</v>
      </c>
      <c r="E127" s="4">
        <f>D127*$M$1/$M$2</f>
      </c>
      <c r="F127" s="2"/>
      <c r="G127" s="4">
        <v>0</v>
      </c>
      <c r="H127" s="4">
        <f>G127*$M$1/$M$2</f>
      </c>
      <c r="I127" s="4">
        <v>0</v>
      </c>
      <c r="J127" s="2"/>
      <c r="K127" s="3"/>
      <c r="L127" s="3"/>
      <c r="M127" s="2"/>
    </row>
    <row x14ac:dyDescent="0.25" r="128" customHeight="1" ht="16.5">
      <c r="A128" s="6">
        <v>45.8</v>
      </c>
      <c r="B128" s="4">
        <v>9</v>
      </c>
      <c r="C128" s="4">
        <v>1</v>
      </c>
      <c r="D128" s="4">
        <v>0</v>
      </c>
      <c r="E128" s="4">
        <f>D128*$M$1/$M$2</f>
      </c>
      <c r="F128" s="2"/>
      <c r="G128" s="4">
        <f>SUM(D128:D130,D113:D115,D98:D100,D83:D85,D68:D70,D53:D55,D38:D40,D23:D25,D8:D10)</f>
      </c>
      <c r="H128" s="6">
        <f>G128*$M$1/$M$2</f>
      </c>
      <c r="I128" s="4">
        <f>STDEV(E128:E130)</f>
      </c>
      <c r="J128" s="2"/>
      <c r="K128" s="3"/>
      <c r="L128" s="3"/>
      <c r="M128" s="2"/>
    </row>
    <row x14ac:dyDescent="0.25" r="129" customHeight="1" ht="16.5">
      <c r="A129" s="6">
        <v>45.8</v>
      </c>
      <c r="B129" s="4">
        <v>9</v>
      </c>
      <c r="C129" s="4">
        <v>2</v>
      </c>
      <c r="D129" s="4">
        <v>0</v>
      </c>
      <c r="E129" s="4">
        <f>D129*$M$1/$M$2</f>
      </c>
      <c r="F129" s="2"/>
      <c r="G129" s="4">
        <v>0</v>
      </c>
      <c r="H129" s="4">
        <f>G129*$M$1/$M$2</f>
      </c>
      <c r="I129" s="4">
        <v>0</v>
      </c>
      <c r="J129" s="2"/>
      <c r="K129" s="3"/>
      <c r="L129" s="3"/>
      <c r="M129" s="2"/>
    </row>
    <row x14ac:dyDescent="0.25" r="130" customHeight="1" ht="16.5">
      <c r="A130" s="6">
        <v>45.8</v>
      </c>
      <c r="B130" s="4">
        <v>9</v>
      </c>
      <c r="C130" s="4">
        <v>3</v>
      </c>
      <c r="D130" s="4">
        <v>0</v>
      </c>
      <c r="E130" s="4">
        <f>D130*$M$1/$M$2</f>
      </c>
      <c r="F130" s="2"/>
      <c r="G130" s="4">
        <v>0</v>
      </c>
      <c r="H130" s="4">
        <f>G130*$M$1/$M$2</f>
      </c>
      <c r="I130" s="4">
        <v>0</v>
      </c>
      <c r="J130" s="2"/>
      <c r="K130" s="3"/>
      <c r="L130" s="3"/>
      <c r="M130" s="2"/>
    </row>
    <row x14ac:dyDescent="0.25" r="131" customHeight="1" ht="16.5">
      <c r="A131" s="6">
        <v>36.4</v>
      </c>
      <c r="B131" s="4">
        <v>9</v>
      </c>
      <c r="C131" s="4">
        <v>1</v>
      </c>
      <c r="D131" s="4">
        <v>0</v>
      </c>
      <c r="E131" s="4">
        <f>D131*$M$1/$M$2</f>
      </c>
      <c r="F131" s="2"/>
      <c r="G131" s="4">
        <f>SUM(D131:D133,D116:D118,D101:D103,D86:D88,D71:D73,D56:D58,D41:D43,D26:D28,D11:D13)</f>
      </c>
      <c r="H131" s="6">
        <f>G131*$M$1/$M$2</f>
      </c>
      <c r="I131" s="4">
        <f>STDEV(E131:E133)</f>
      </c>
      <c r="J131" s="2"/>
      <c r="K131" s="3"/>
      <c r="L131" s="3"/>
      <c r="M131" s="2"/>
    </row>
    <row x14ac:dyDescent="0.25" r="132" customHeight="1" ht="16.5">
      <c r="A132" s="6">
        <v>36.4</v>
      </c>
      <c r="B132" s="4">
        <v>9</v>
      </c>
      <c r="C132" s="4">
        <v>2</v>
      </c>
      <c r="D132" s="4">
        <v>0</v>
      </c>
      <c r="E132" s="4">
        <f>D132*$M$1/$M$2</f>
      </c>
      <c r="F132" s="2"/>
      <c r="G132" s="4">
        <v>0</v>
      </c>
      <c r="H132" s="4">
        <f>G132*$M$1/$M$2</f>
      </c>
      <c r="I132" s="4">
        <v>0</v>
      </c>
      <c r="J132" s="2"/>
      <c r="K132" s="3"/>
      <c r="L132" s="3"/>
      <c r="M132" s="2"/>
    </row>
    <row x14ac:dyDescent="0.25" r="133" customHeight="1" ht="16.5">
      <c r="A133" s="6">
        <v>36.4</v>
      </c>
      <c r="B133" s="4">
        <v>9</v>
      </c>
      <c r="C133" s="4">
        <v>3</v>
      </c>
      <c r="D133" s="4">
        <v>0</v>
      </c>
      <c r="E133" s="4">
        <f>D133*$M$1/$M$2</f>
      </c>
      <c r="F133" s="2"/>
      <c r="G133" s="4">
        <v>0</v>
      </c>
      <c r="H133" s="4">
        <f>G133*$M$1/$M$2</f>
      </c>
      <c r="I133" s="4">
        <v>0</v>
      </c>
      <c r="J133" s="2"/>
      <c r="K133" s="3"/>
      <c r="L133" s="3"/>
      <c r="M133" s="2"/>
    </row>
    <row x14ac:dyDescent="0.25" r="134" customHeight="1" ht="16.5">
      <c r="A134" s="4">
        <v>34</v>
      </c>
      <c r="B134" s="4">
        <v>9</v>
      </c>
      <c r="C134" s="4">
        <v>1</v>
      </c>
      <c r="D134" s="4">
        <v>0</v>
      </c>
      <c r="E134" s="4">
        <f>D134*$M$1/$M$2</f>
      </c>
      <c r="F134" s="2"/>
      <c r="G134" s="4">
        <f>SUM(D134:D136,D119:D121,D104:D106,D89:D91,D74:D76,D59:D61,D44:D46,D29:D31,D14:D16)</f>
      </c>
      <c r="H134" s="4">
        <f>G134*$M$1/$M$2</f>
      </c>
      <c r="I134" s="4">
        <f>STDEV(E134:E136)</f>
      </c>
      <c r="J134" s="2"/>
      <c r="K134" s="3"/>
      <c r="L134" s="3"/>
      <c r="M134" s="2"/>
    </row>
    <row x14ac:dyDescent="0.25" r="135" customHeight="1" ht="16.5">
      <c r="A135" s="4">
        <v>34</v>
      </c>
      <c r="B135" s="4">
        <v>9</v>
      </c>
      <c r="C135" s="4">
        <v>2</v>
      </c>
      <c r="D135" s="4">
        <v>0</v>
      </c>
      <c r="E135" s="4">
        <f>D135*$M$1/$M$2</f>
      </c>
      <c r="F135" s="2"/>
      <c r="G135" s="4">
        <v>0</v>
      </c>
      <c r="H135" s="4">
        <f>G135*$M$1/$M$2</f>
      </c>
      <c r="I135" s="4">
        <v>0</v>
      </c>
      <c r="J135" s="2"/>
      <c r="K135" s="3"/>
      <c r="L135" s="3"/>
      <c r="M135" s="2"/>
    </row>
    <row x14ac:dyDescent="0.25" r="136" customHeight="1" ht="16.5">
      <c r="A136" s="4">
        <v>34</v>
      </c>
      <c r="B136" s="4">
        <v>9</v>
      </c>
      <c r="C136" s="4">
        <v>3</v>
      </c>
      <c r="D136" s="4">
        <v>0</v>
      </c>
      <c r="E136" s="4">
        <f>D136*$M$1/$M$2</f>
      </c>
      <c r="F136" s="2"/>
      <c r="G136" s="4">
        <v>0</v>
      </c>
      <c r="H136" s="4">
        <f>G136*$M$1/$M$2</f>
      </c>
      <c r="I136" s="4">
        <v>0</v>
      </c>
      <c r="J136" s="2"/>
      <c r="K136" s="3"/>
      <c r="L136" s="3"/>
      <c r="M136" s="2"/>
    </row>
    <row x14ac:dyDescent="0.25" r="137" customHeight="1" ht="16.5">
      <c r="A137" s="5">
        <v>57.7</v>
      </c>
      <c r="B137" s="4">
        <v>10</v>
      </c>
      <c r="C137" s="4">
        <v>1</v>
      </c>
      <c r="D137" s="4">
        <v>0</v>
      </c>
      <c r="E137" s="4">
        <f>D137*$M$1/$M$2</f>
      </c>
      <c r="F137" s="4">
        <f>AVERAGE(E137:E139)</f>
      </c>
      <c r="G137" s="4">
        <f>SUM(D137:D139,D122:D124,D107:D109,D92:D94,D77:D79,D62:D64,D47:D49,D32:D34,D17:D19,D2:D4)</f>
      </c>
      <c r="H137" s="4">
        <f>G137*$M$1/$M$2</f>
      </c>
      <c r="I137" s="4">
        <f>STDEV(E137:E139)</f>
      </c>
      <c r="J137" s="2"/>
      <c r="K137" s="3"/>
      <c r="L137" s="3"/>
      <c r="M137" s="2"/>
    </row>
    <row x14ac:dyDescent="0.25" r="138" customHeight="1" ht="16.5">
      <c r="A138" s="5">
        <v>57.7</v>
      </c>
      <c r="B138" s="4">
        <v>10</v>
      </c>
      <c r="C138" s="4">
        <v>2</v>
      </c>
      <c r="D138" s="4">
        <v>0</v>
      </c>
      <c r="E138" s="4">
        <f>D138*$M$1/$M$2</f>
      </c>
      <c r="F138" s="4">
        <f>AVERAGE(E137:E139)</f>
      </c>
      <c r="G138" s="4">
        <v>0</v>
      </c>
      <c r="H138" s="4">
        <f>G138*$M$1/$M$2</f>
      </c>
      <c r="I138" s="4">
        <v>0</v>
      </c>
      <c r="J138" s="2"/>
      <c r="K138" s="3"/>
      <c r="L138" s="3"/>
      <c r="M138" s="2"/>
    </row>
    <row x14ac:dyDescent="0.25" r="139" customHeight="1" ht="16.5">
      <c r="A139" s="5">
        <v>57.7</v>
      </c>
      <c r="B139" s="4">
        <v>10</v>
      </c>
      <c r="C139" s="4">
        <v>3</v>
      </c>
      <c r="D139" s="4">
        <v>0</v>
      </c>
      <c r="E139" s="4">
        <f>D139*$M$1/$M$2</f>
      </c>
      <c r="F139" s="4">
        <f>AVERAGE(E137:E139)</f>
      </c>
      <c r="G139" s="4">
        <v>0</v>
      </c>
      <c r="H139" s="4">
        <f>G139*$M$1/$M$2</f>
      </c>
      <c r="I139" s="4">
        <v>0</v>
      </c>
      <c r="J139" s="2"/>
      <c r="K139" s="3"/>
      <c r="L139" s="3"/>
      <c r="M139" s="2"/>
    </row>
    <row x14ac:dyDescent="0.25" r="140" customHeight="1" ht="16.5">
      <c r="A140" s="6">
        <v>51.8</v>
      </c>
      <c r="B140" s="4">
        <v>10</v>
      </c>
      <c r="C140" s="4">
        <v>1</v>
      </c>
      <c r="D140" s="4">
        <v>0</v>
      </c>
      <c r="E140" s="4">
        <f>D140*$M$1/$M$2</f>
      </c>
      <c r="F140" s="2"/>
      <c r="G140" s="4">
        <f>SUM(D140:D142,D125:D127,D110:D112,D95:D97,D80:D82,D65:D67,D50:D52,D35:D37,D20:D22,D5:D7)</f>
      </c>
      <c r="H140" s="6">
        <f>G140*$M$1/$M$2</f>
      </c>
      <c r="I140" s="6">
        <f>STDEV(E140:E142)</f>
      </c>
      <c r="J140" s="2"/>
      <c r="K140" s="3"/>
      <c r="L140" s="3"/>
      <c r="M140" s="2"/>
    </row>
    <row x14ac:dyDescent="0.25" r="141" customHeight="1" ht="16.5">
      <c r="A141" s="6">
        <v>51.8</v>
      </c>
      <c r="B141" s="4">
        <v>10</v>
      </c>
      <c r="C141" s="4">
        <v>2</v>
      </c>
      <c r="D141" s="4">
        <v>1</v>
      </c>
      <c r="E141" s="6">
        <f>D141*$M$1/$M$2</f>
      </c>
      <c r="F141" s="2"/>
      <c r="G141" s="4">
        <v>0</v>
      </c>
      <c r="H141" s="4">
        <f>G141*$M$1/$M$2</f>
      </c>
      <c r="I141" s="4">
        <v>0</v>
      </c>
      <c r="J141" s="2"/>
      <c r="K141" s="3"/>
      <c r="L141" s="3"/>
      <c r="M141" s="2"/>
    </row>
    <row x14ac:dyDescent="0.25" r="142" customHeight="1" ht="16.5">
      <c r="A142" s="6">
        <v>51.8</v>
      </c>
      <c r="B142" s="4">
        <v>10</v>
      </c>
      <c r="C142" s="4">
        <v>3</v>
      </c>
      <c r="D142" s="4">
        <v>0</v>
      </c>
      <c r="E142" s="4">
        <f>D142*$M$1/$M$2</f>
      </c>
      <c r="F142" s="2"/>
      <c r="G142" s="4">
        <v>0</v>
      </c>
      <c r="H142" s="4">
        <f>G142*$M$1/$M$2</f>
      </c>
      <c r="I142" s="4">
        <v>0</v>
      </c>
      <c r="J142" s="2"/>
      <c r="K142" s="3"/>
      <c r="L142" s="3"/>
      <c r="M142" s="2"/>
    </row>
    <row x14ac:dyDescent="0.25" r="143" customHeight="1" ht="16.5">
      <c r="A143" s="6">
        <v>45.8</v>
      </c>
      <c r="B143" s="4">
        <v>10</v>
      </c>
      <c r="C143" s="4">
        <v>1</v>
      </c>
      <c r="D143" s="4">
        <v>0</v>
      </c>
      <c r="E143" s="4">
        <f>D143*$M$1/$M$2</f>
      </c>
      <c r="F143" s="2"/>
      <c r="G143" s="4">
        <f>SUM(D143:D145,D128:D130,D113:D115,D98:D100,D83:D85,D68:D70,D53:D55,D38:D40,D23:D25,D8:D10)</f>
      </c>
      <c r="H143" s="6">
        <f>G143*$M$1/$M$2</f>
      </c>
      <c r="I143" s="4">
        <f>STDEV(E143:E145)</f>
      </c>
      <c r="J143" s="2"/>
      <c r="K143" s="3"/>
      <c r="L143" s="3"/>
      <c r="M143" s="2"/>
    </row>
    <row x14ac:dyDescent="0.25" r="144" customHeight="1" ht="16.5">
      <c r="A144" s="6">
        <v>45.8</v>
      </c>
      <c r="B144" s="4">
        <v>10</v>
      </c>
      <c r="C144" s="4">
        <v>2</v>
      </c>
      <c r="D144" s="4">
        <v>0</v>
      </c>
      <c r="E144" s="4">
        <f>D144*$M$1/$M$2</f>
      </c>
      <c r="F144" s="2"/>
      <c r="G144" s="4">
        <v>0</v>
      </c>
      <c r="H144" s="4">
        <f>G144*$M$1/$M$2</f>
      </c>
      <c r="I144" s="4">
        <v>0</v>
      </c>
      <c r="J144" s="2"/>
      <c r="K144" s="3"/>
      <c r="L144" s="3"/>
      <c r="M144" s="2"/>
    </row>
    <row x14ac:dyDescent="0.25" r="145" customHeight="1" ht="16.5">
      <c r="A145" s="6">
        <v>45.8</v>
      </c>
      <c r="B145" s="4">
        <v>10</v>
      </c>
      <c r="C145" s="4">
        <v>3</v>
      </c>
      <c r="D145" s="4">
        <v>0</v>
      </c>
      <c r="E145" s="4">
        <f>D145*$M$1/$M$2</f>
      </c>
      <c r="F145" s="2"/>
      <c r="G145" s="4">
        <v>0</v>
      </c>
      <c r="H145" s="4">
        <f>G145*$M$1/$M$2</f>
      </c>
      <c r="I145" s="4">
        <v>0</v>
      </c>
      <c r="J145" s="2"/>
      <c r="K145" s="3"/>
      <c r="L145" s="3"/>
      <c r="M145" s="2"/>
    </row>
    <row x14ac:dyDescent="0.25" r="146" customHeight="1" ht="16.5">
      <c r="A146" s="6">
        <v>36.4</v>
      </c>
      <c r="B146" s="4">
        <v>10</v>
      </c>
      <c r="C146" s="4">
        <v>1</v>
      </c>
      <c r="D146" s="4">
        <v>0</v>
      </c>
      <c r="E146" s="4">
        <f>D146*$M$1/$M$2</f>
      </c>
      <c r="F146" s="2"/>
      <c r="G146" s="4">
        <f>SUM(D146:D148,D131:D133,D116:D118,D101:D103,D86:D88,D71:D73,D56:D58,D41:D43,D26:D28,D11:D13)</f>
      </c>
      <c r="H146" s="6">
        <f>G146*$M$1/$M$2</f>
      </c>
      <c r="I146" s="4">
        <f>STDEV(E146:E148)</f>
      </c>
      <c r="J146" s="2"/>
      <c r="K146" s="3"/>
      <c r="L146" s="3"/>
      <c r="M146" s="2"/>
    </row>
    <row x14ac:dyDescent="0.25" r="147" customHeight="1" ht="16.5">
      <c r="A147" s="6">
        <v>36.4</v>
      </c>
      <c r="B147" s="4">
        <v>10</v>
      </c>
      <c r="C147" s="4">
        <v>2</v>
      </c>
      <c r="D147" s="4">
        <v>0</v>
      </c>
      <c r="E147" s="4">
        <f>D147*$M$1/$M$2</f>
      </c>
      <c r="F147" s="2"/>
      <c r="G147" s="4">
        <v>0</v>
      </c>
      <c r="H147" s="4">
        <f>G147*$M$1/$M$2</f>
      </c>
      <c r="I147" s="4">
        <v>0</v>
      </c>
      <c r="J147" s="2"/>
      <c r="K147" s="3"/>
      <c r="L147" s="3"/>
      <c r="M147" s="2"/>
    </row>
    <row x14ac:dyDescent="0.25" r="148" customHeight="1" ht="16.5">
      <c r="A148" s="6">
        <v>36.4</v>
      </c>
      <c r="B148" s="4">
        <v>10</v>
      </c>
      <c r="C148" s="4">
        <v>3</v>
      </c>
      <c r="D148" s="4">
        <v>0</v>
      </c>
      <c r="E148" s="4">
        <f>D148*$M$1/$M$2</f>
      </c>
      <c r="F148" s="2"/>
      <c r="G148" s="4">
        <v>0</v>
      </c>
      <c r="H148" s="4">
        <f>G148*$M$1/$M$2</f>
      </c>
      <c r="I148" s="4">
        <v>0</v>
      </c>
      <c r="J148" s="2"/>
      <c r="K148" s="3"/>
      <c r="L148" s="3"/>
      <c r="M148" s="2"/>
    </row>
    <row x14ac:dyDescent="0.25" r="149" customHeight="1" ht="16.5">
      <c r="A149" s="4">
        <v>34</v>
      </c>
      <c r="B149" s="4">
        <v>10</v>
      </c>
      <c r="C149" s="4">
        <v>1</v>
      </c>
      <c r="D149" s="4">
        <v>0</v>
      </c>
      <c r="E149" s="4">
        <f>D149*$M$1/$M$2</f>
      </c>
      <c r="F149" s="2"/>
      <c r="G149" s="4">
        <f>SUM(D149:D151,D134:D136,D119:D121,D104:D106,D89:D91,D74:D76,D59:D61,D44:D46,D29:D31,D14:D16)</f>
      </c>
      <c r="H149" s="4">
        <f>G149*$M$1/$M$2</f>
      </c>
      <c r="I149" s="4">
        <f>STDEV(E149:E151)</f>
      </c>
      <c r="J149" s="2"/>
      <c r="K149" s="3"/>
      <c r="L149" s="3"/>
      <c r="M149" s="2"/>
    </row>
    <row x14ac:dyDescent="0.25" r="150" customHeight="1" ht="16.5">
      <c r="A150" s="4">
        <v>34</v>
      </c>
      <c r="B150" s="4">
        <v>10</v>
      </c>
      <c r="C150" s="4">
        <v>2</v>
      </c>
      <c r="D150" s="4">
        <v>0</v>
      </c>
      <c r="E150" s="4">
        <f>D150*$M$1/$M$2</f>
      </c>
      <c r="F150" s="2"/>
      <c r="G150" s="4">
        <v>0</v>
      </c>
      <c r="H150" s="4">
        <f>G150*$M$1/$M$2</f>
      </c>
      <c r="I150" s="4">
        <v>0</v>
      </c>
      <c r="J150" s="2"/>
      <c r="K150" s="3"/>
      <c r="L150" s="3"/>
      <c r="M150" s="2"/>
    </row>
    <row x14ac:dyDescent="0.25" r="151" customHeight="1" ht="16.5">
      <c r="A151" s="4">
        <v>34</v>
      </c>
      <c r="B151" s="4">
        <v>10</v>
      </c>
      <c r="C151" s="4">
        <v>3</v>
      </c>
      <c r="D151" s="4">
        <v>0</v>
      </c>
      <c r="E151" s="4">
        <f>D151*$M$1/$M$2</f>
      </c>
      <c r="F151" s="2"/>
      <c r="G151" s="4">
        <v>0</v>
      </c>
      <c r="H151" s="4">
        <f>G151*$M$1/$M$2</f>
      </c>
      <c r="I151" s="4">
        <v>0</v>
      </c>
      <c r="J151" s="2"/>
      <c r="K151" s="3"/>
      <c r="L151" s="3"/>
      <c r="M151" s="2"/>
    </row>
    <row x14ac:dyDescent="0.25" r="152" customHeight="1" ht="16.5">
      <c r="A152" s="5">
        <v>57.7</v>
      </c>
      <c r="B152" s="4">
        <v>11</v>
      </c>
      <c r="C152" s="4">
        <v>1</v>
      </c>
      <c r="D152" s="4">
        <v>0</v>
      </c>
      <c r="E152" s="4">
        <f>D152*$M$1/$M$2</f>
      </c>
      <c r="F152" s="4">
        <f>AVERAGE(E152:E154)</f>
      </c>
      <c r="G152" s="4">
        <f>SUM(D152:D154,D137:D139,D122:D124,D107:D109,D92:D94,D77:D79,D62:D64,D47:D49,D32:D34,D17:D19,D2:D4)</f>
      </c>
      <c r="H152" s="4">
        <f>G152*$M$1/$M$2</f>
      </c>
      <c r="I152" s="4">
        <f>STDEV(E152:E154)</f>
      </c>
      <c r="J152" s="2"/>
      <c r="K152" s="3"/>
      <c r="L152" s="3"/>
      <c r="M152" s="2"/>
    </row>
    <row x14ac:dyDescent="0.25" r="153" customHeight="1" ht="16.5">
      <c r="A153" s="5">
        <v>57.7</v>
      </c>
      <c r="B153" s="4">
        <v>11</v>
      </c>
      <c r="C153" s="4">
        <v>2</v>
      </c>
      <c r="D153" s="4">
        <v>0</v>
      </c>
      <c r="E153" s="4">
        <f>D153*$M$1/$M$2</f>
      </c>
      <c r="F153" s="4">
        <f>AVERAGE(E152:E154)</f>
      </c>
      <c r="G153" s="4">
        <v>0</v>
      </c>
      <c r="H153" s="4">
        <f>G153*$M$1/$M$2</f>
      </c>
      <c r="I153" s="4">
        <v>0</v>
      </c>
      <c r="J153" s="2"/>
      <c r="K153" s="3"/>
      <c r="L153" s="3"/>
      <c r="M153" s="2"/>
    </row>
    <row x14ac:dyDescent="0.25" r="154" customHeight="1" ht="16.5">
      <c r="A154" s="5">
        <v>57.7</v>
      </c>
      <c r="B154" s="4">
        <v>11</v>
      </c>
      <c r="C154" s="4">
        <v>3</v>
      </c>
      <c r="D154" s="4">
        <v>0</v>
      </c>
      <c r="E154" s="4">
        <f>D154*$M$1/$M$2</f>
      </c>
      <c r="F154" s="4">
        <f>AVERAGE(E152:E154)</f>
      </c>
      <c r="G154" s="4">
        <v>0</v>
      </c>
      <c r="H154" s="4">
        <f>G154*$M$1/$M$2</f>
      </c>
      <c r="I154" s="4">
        <v>0</v>
      </c>
      <c r="J154" s="2"/>
      <c r="K154" s="3"/>
      <c r="L154" s="3"/>
      <c r="M154" s="2"/>
    </row>
    <row x14ac:dyDescent="0.25" r="155" customHeight="1" ht="16.5">
      <c r="A155" s="6">
        <v>51.8</v>
      </c>
      <c r="B155" s="4">
        <v>11</v>
      </c>
      <c r="C155" s="4">
        <v>1</v>
      </c>
      <c r="D155" s="4">
        <v>0</v>
      </c>
      <c r="E155" s="4">
        <f>D155*$M$1/$M$2</f>
      </c>
      <c r="F155" s="2"/>
      <c r="G155" s="4">
        <f>SUM(D155:D157,D140:D142,D125:D127,D110:D112,D95:D97,D80:D82,D65:D67,D50:D52,D35:D37,D20:D22,D5:D7)</f>
      </c>
      <c r="H155" s="6">
        <f>G155*$M$1/$M$2</f>
      </c>
      <c r="I155" s="4">
        <f>STDEV(E155:E157)</f>
      </c>
      <c r="J155" s="2"/>
      <c r="K155" s="3"/>
      <c r="L155" s="3"/>
      <c r="M155" s="2"/>
    </row>
    <row x14ac:dyDescent="0.25" r="156" customHeight="1" ht="16.5">
      <c r="A156" s="6">
        <v>51.8</v>
      </c>
      <c r="B156" s="4">
        <v>11</v>
      </c>
      <c r="C156" s="4">
        <v>2</v>
      </c>
      <c r="D156" s="4">
        <v>0</v>
      </c>
      <c r="E156" s="4">
        <f>D156*$M$1/$M$2</f>
      </c>
      <c r="F156" s="2"/>
      <c r="G156" s="4">
        <v>0</v>
      </c>
      <c r="H156" s="4">
        <f>G156*$M$1/$M$2</f>
      </c>
      <c r="I156" s="4">
        <v>0</v>
      </c>
      <c r="J156" s="2"/>
      <c r="K156" s="3"/>
      <c r="L156" s="3"/>
      <c r="M156" s="2"/>
    </row>
    <row x14ac:dyDescent="0.25" r="157" customHeight="1" ht="16.5">
      <c r="A157" s="6">
        <v>51.8</v>
      </c>
      <c r="B157" s="4">
        <v>11</v>
      </c>
      <c r="C157" s="4">
        <v>3</v>
      </c>
      <c r="D157" s="4">
        <v>0</v>
      </c>
      <c r="E157" s="4">
        <f>D157*$M$1/$M$2</f>
      </c>
      <c r="F157" s="2"/>
      <c r="G157" s="4">
        <v>0</v>
      </c>
      <c r="H157" s="4">
        <f>G157*$M$1/$M$2</f>
      </c>
      <c r="I157" s="4">
        <v>0</v>
      </c>
      <c r="J157" s="2"/>
      <c r="K157" s="3"/>
      <c r="L157" s="3"/>
      <c r="M157" s="2"/>
    </row>
    <row x14ac:dyDescent="0.25" r="158" customHeight="1" ht="16.5">
      <c r="A158" s="6">
        <v>45.8</v>
      </c>
      <c r="B158" s="4">
        <v>11</v>
      </c>
      <c r="C158" s="4">
        <v>1</v>
      </c>
      <c r="D158" s="4">
        <v>0</v>
      </c>
      <c r="E158" s="4">
        <f>D158*$M$1/$M$2</f>
      </c>
      <c r="F158" s="2"/>
      <c r="G158" s="4">
        <f>SUM(D158:D160,D143:D145,D128:D130,D113:D115,D98:D100,D83:D85,D68:D70,D53:D55,D38:D40,D23:D25,D8:D10)</f>
      </c>
      <c r="H158" s="6">
        <f>G158*$M$1/$M$2</f>
      </c>
      <c r="I158" s="4">
        <f>STDEV(E158:E160)</f>
      </c>
      <c r="J158" s="2"/>
      <c r="K158" s="3"/>
      <c r="L158" s="3"/>
      <c r="M158" s="2"/>
    </row>
    <row x14ac:dyDescent="0.25" r="159" customHeight="1" ht="16.5">
      <c r="A159" s="6">
        <v>45.8</v>
      </c>
      <c r="B159" s="4">
        <v>11</v>
      </c>
      <c r="C159" s="4">
        <v>2</v>
      </c>
      <c r="D159" s="4">
        <v>0</v>
      </c>
      <c r="E159" s="4">
        <f>D159*$M$1/$M$2</f>
      </c>
      <c r="F159" s="2"/>
      <c r="G159" s="4">
        <v>0</v>
      </c>
      <c r="H159" s="4">
        <f>G159*$M$1/$M$2</f>
      </c>
      <c r="I159" s="4">
        <v>0</v>
      </c>
      <c r="J159" s="2"/>
      <c r="K159" s="3"/>
      <c r="L159" s="3"/>
      <c r="M159" s="2"/>
    </row>
    <row x14ac:dyDescent="0.25" r="160" customHeight="1" ht="16.5">
      <c r="A160" s="6">
        <v>45.8</v>
      </c>
      <c r="B160" s="4">
        <v>11</v>
      </c>
      <c r="C160" s="4">
        <v>3</v>
      </c>
      <c r="D160" s="4">
        <v>0</v>
      </c>
      <c r="E160" s="4">
        <f>D160*$M$1/$M$2</f>
      </c>
      <c r="F160" s="2"/>
      <c r="G160" s="4">
        <v>0</v>
      </c>
      <c r="H160" s="4">
        <f>G160*$M$1/$M$2</f>
      </c>
      <c r="I160" s="4">
        <v>0</v>
      </c>
      <c r="J160" s="2"/>
      <c r="K160" s="3"/>
      <c r="L160" s="3"/>
      <c r="M160" s="2"/>
    </row>
    <row x14ac:dyDescent="0.25" r="161" customHeight="1" ht="16.5">
      <c r="A161" s="6">
        <v>36.4</v>
      </c>
      <c r="B161" s="4">
        <v>11</v>
      </c>
      <c r="C161" s="4">
        <v>1</v>
      </c>
      <c r="D161" s="4">
        <v>0</v>
      </c>
      <c r="E161" s="4">
        <f>D161*$M$1/$M$2</f>
      </c>
      <c r="F161" s="2"/>
      <c r="G161" s="4">
        <f>SUM(D161:D163,D146:D148,D131:D133,D116:D118,D101:D103,D86:D88,D71:D73,D56:D58,D41:D43,D26:D28,D11:D13)</f>
      </c>
      <c r="H161" s="6">
        <f>G161*$M$1/$M$2</f>
      </c>
      <c r="I161" s="4">
        <f>STDEV(E161:E163)</f>
      </c>
      <c r="J161" s="2"/>
      <c r="K161" s="3"/>
      <c r="L161" s="3"/>
      <c r="M161" s="2"/>
    </row>
    <row x14ac:dyDescent="0.25" r="162" customHeight="1" ht="16.5">
      <c r="A162" s="6">
        <v>36.4</v>
      </c>
      <c r="B162" s="4">
        <v>11</v>
      </c>
      <c r="C162" s="4">
        <v>2</v>
      </c>
      <c r="D162" s="4">
        <v>0</v>
      </c>
      <c r="E162" s="4">
        <f>D162*$M$1/$M$2</f>
      </c>
      <c r="F162" s="2"/>
      <c r="G162" s="4">
        <v>0</v>
      </c>
      <c r="H162" s="4">
        <f>G162*$M$1/$M$2</f>
      </c>
      <c r="I162" s="4">
        <v>0</v>
      </c>
      <c r="J162" s="2"/>
      <c r="K162" s="3"/>
      <c r="L162" s="3"/>
      <c r="M162" s="2"/>
    </row>
    <row x14ac:dyDescent="0.25" r="163" customHeight="1" ht="16.5">
      <c r="A163" s="6">
        <v>36.4</v>
      </c>
      <c r="B163" s="4">
        <v>11</v>
      </c>
      <c r="C163" s="4">
        <v>3</v>
      </c>
      <c r="D163" s="4">
        <v>0</v>
      </c>
      <c r="E163" s="4">
        <f>D163*$M$1/$M$2</f>
      </c>
      <c r="F163" s="2"/>
      <c r="G163" s="4">
        <v>0</v>
      </c>
      <c r="H163" s="4">
        <f>G163*$M$1/$M$2</f>
      </c>
      <c r="I163" s="4">
        <v>0</v>
      </c>
      <c r="J163" s="2"/>
      <c r="K163" s="3"/>
      <c r="L163" s="3"/>
      <c r="M163" s="2"/>
    </row>
    <row x14ac:dyDescent="0.25" r="164" customHeight="1" ht="16.5">
      <c r="A164" s="4">
        <v>34</v>
      </c>
      <c r="B164" s="4">
        <v>11</v>
      </c>
      <c r="C164" s="4">
        <v>1</v>
      </c>
      <c r="D164" s="4">
        <v>0</v>
      </c>
      <c r="E164" s="4">
        <f>D164*$M$1/$M$2</f>
      </c>
      <c r="F164" s="2"/>
      <c r="G164" s="4">
        <f>SUM(D164:D166,D149:D151,D134:D136,D119:D121,D104:D106,D89:D91,D74:D76,D59:D61,D44:D46,D29:D31,D14:D16)</f>
      </c>
      <c r="H164" s="4">
        <f>G164*$M$1/$M$2</f>
      </c>
      <c r="I164" s="4">
        <f>STDEV(E164:E166)</f>
      </c>
      <c r="J164" s="2"/>
      <c r="K164" s="3"/>
      <c r="L164" s="3"/>
      <c r="M164" s="2"/>
    </row>
    <row x14ac:dyDescent="0.25" r="165" customHeight="1" ht="16.5">
      <c r="A165" s="4">
        <v>34</v>
      </c>
      <c r="B165" s="4">
        <v>11</v>
      </c>
      <c r="C165" s="4">
        <v>2</v>
      </c>
      <c r="D165" s="4">
        <v>0</v>
      </c>
      <c r="E165" s="4">
        <f>D165*$M$1/$M$2</f>
      </c>
      <c r="F165" s="2"/>
      <c r="G165" s="4">
        <v>0</v>
      </c>
      <c r="H165" s="4">
        <f>G165*$M$1/$M$2</f>
      </c>
      <c r="I165" s="4">
        <v>0</v>
      </c>
      <c r="J165" s="2"/>
      <c r="K165" s="3"/>
      <c r="L165" s="3"/>
      <c r="M165" s="2"/>
    </row>
    <row x14ac:dyDescent="0.25" r="166" customHeight="1" ht="16.5">
      <c r="A166" s="4">
        <v>34</v>
      </c>
      <c r="B166" s="4">
        <v>11</v>
      </c>
      <c r="C166" s="4">
        <v>3</v>
      </c>
      <c r="D166" s="4">
        <v>0</v>
      </c>
      <c r="E166" s="4">
        <f>D166*$M$1/$M$2</f>
      </c>
      <c r="F166" s="2"/>
      <c r="G166" s="4">
        <v>0</v>
      </c>
      <c r="H166" s="4">
        <f>G166*$M$1/$M$2</f>
      </c>
      <c r="I166" s="4">
        <v>0</v>
      </c>
      <c r="J166" s="2"/>
      <c r="K166" s="3"/>
      <c r="L166" s="3"/>
      <c r="M166" s="2"/>
    </row>
    <row x14ac:dyDescent="0.25" r="167" customHeight="1" ht="16.5">
      <c r="A167" s="5">
        <v>57.7</v>
      </c>
      <c r="B167" s="4">
        <v>12</v>
      </c>
      <c r="C167" s="4">
        <v>1</v>
      </c>
      <c r="D167" s="4">
        <v>0</v>
      </c>
      <c r="E167" s="4">
        <f>D167*$M$1/$M$2</f>
      </c>
      <c r="F167" s="4">
        <f>AVERAGE(E167:E169)</f>
      </c>
      <c r="G167" s="4">
        <f>SUM(D167:D169,D152:D154,D137:D139,D122:D124,D107:D109,D92:D94,D77:D79,D62:D64,D47:D49,D32:D34,D17:D19,D2:D4)</f>
      </c>
      <c r="H167" s="4">
        <f>G167*$M$1/$M$2</f>
      </c>
      <c r="I167" s="4">
        <f>STDEV(E167:E169)</f>
      </c>
      <c r="J167" s="2"/>
      <c r="K167" s="3"/>
      <c r="L167" s="3"/>
      <c r="M167" s="2"/>
    </row>
    <row x14ac:dyDescent="0.25" r="168" customHeight="1" ht="16.5">
      <c r="A168" s="5">
        <v>57.7</v>
      </c>
      <c r="B168" s="4">
        <v>12</v>
      </c>
      <c r="C168" s="4">
        <v>2</v>
      </c>
      <c r="D168" s="4">
        <v>0</v>
      </c>
      <c r="E168" s="4">
        <f>D168*$M$1/$M$2</f>
      </c>
      <c r="F168" s="4">
        <f>AVERAGE(E167:E169)</f>
      </c>
      <c r="G168" s="4">
        <v>0</v>
      </c>
      <c r="H168" s="4">
        <f>G168*$M$1/$M$2</f>
      </c>
      <c r="I168" s="4">
        <v>0</v>
      </c>
      <c r="J168" s="2"/>
      <c r="K168" s="3"/>
      <c r="L168" s="3"/>
      <c r="M168" s="2"/>
    </row>
    <row x14ac:dyDescent="0.25" r="169" customHeight="1" ht="16.5">
      <c r="A169" s="5">
        <v>57.7</v>
      </c>
      <c r="B169" s="4">
        <v>12</v>
      </c>
      <c r="C169" s="4">
        <v>3</v>
      </c>
      <c r="D169" s="4">
        <v>0</v>
      </c>
      <c r="E169" s="4">
        <f>D169*$M$1/$M$2</f>
      </c>
      <c r="F169" s="4">
        <f>AVERAGE(E167:E169)</f>
      </c>
      <c r="G169" s="4">
        <v>0</v>
      </c>
      <c r="H169" s="4">
        <f>G169*$M$1/$M$2</f>
      </c>
      <c r="I169" s="4">
        <v>0</v>
      </c>
      <c r="J169" s="2"/>
      <c r="K169" s="3"/>
      <c r="L169" s="3"/>
      <c r="M169" s="2"/>
    </row>
    <row x14ac:dyDescent="0.25" r="170" customHeight="1" ht="16.5">
      <c r="A170" s="6">
        <v>51.8</v>
      </c>
      <c r="B170" s="4">
        <v>12</v>
      </c>
      <c r="C170" s="4">
        <v>1</v>
      </c>
      <c r="D170" s="4">
        <v>0</v>
      </c>
      <c r="E170" s="4">
        <f>D170*$M$1/$M$2</f>
      </c>
      <c r="F170" s="2"/>
      <c r="G170" s="4">
        <f>SUM(D170:D172,D155:D157,D140:D142,D125:D127,D110:D112,D95:D97,D80:D82,D65:D67,D50:D52,D35:D37,D20:D22,D5:D7)</f>
      </c>
      <c r="H170" s="6">
        <f>G170*$M$1/$M$2</f>
      </c>
      <c r="I170" s="4">
        <f>STDEV(E170:E172)</f>
      </c>
      <c r="J170" s="2"/>
      <c r="K170" s="3"/>
      <c r="L170" s="3"/>
      <c r="M170" s="2"/>
    </row>
    <row x14ac:dyDescent="0.25" r="171" customHeight="1" ht="16.5">
      <c r="A171" s="6">
        <v>51.8</v>
      </c>
      <c r="B171" s="4">
        <v>12</v>
      </c>
      <c r="C171" s="4">
        <v>2</v>
      </c>
      <c r="D171" s="4">
        <v>0</v>
      </c>
      <c r="E171" s="4">
        <f>D171*$M$1/$M$2</f>
      </c>
      <c r="F171" s="2"/>
      <c r="G171" s="4">
        <v>0</v>
      </c>
      <c r="H171" s="4">
        <f>G171*$M$1/$M$2</f>
      </c>
      <c r="I171" s="4">
        <v>0</v>
      </c>
      <c r="J171" s="2"/>
      <c r="K171" s="3"/>
      <c r="L171" s="3"/>
      <c r="M171" s="2"/>
    </row>
    <row x14ac:dyDescent="0.25" r="172" customHeight="1" ht="16.5">
      <c r="A172" s="6">
        <v>51.8</v>
      </c>
      <c r="B172" s="4">
        <v>12</v>
      </c>
      <c r="C172" s="4">
        <v>3</v>
      </c>
      <c r="D172" s="4">
        <v>0</v>
      </c>
      <c r="E172" s="4">
        <f>D172*$M$1/$M$2</f>
      </c>
      <c r="F172" s="2"/>
      <c r="G172" s="4">
        <v>0</v>
      </c>
      <c r="H172" s="4">
        <f>G172*$M$1/$M$2</f>
      </c>
      <c r="I172" s="4">
        <v>0</v>
      </c>
      <c r="J172" s="2"/>
      <c r="K172" s="3"/>
      <c r="L172" s="3"/>
      <c r="M172" s="2"/>
    </row>
    <row x14ac:dyDescent="0.25" r="173" customHeight="1" ht="16.5">
      <c r="A173" s="6">
        <v>45.8</v>
      </c>
      <c r="B173" s="4">
        <v>12</v>
      </c>
      <c r="C173" s="4">
        <v>1</v>
      </c>
      <c r="D173" s="4">
        <v>0</v>
      </c>
      <c r="E173" s="4">
        <f>D173*$M$1/$M$2</f>
      </c>
      <c r="F173" s="2"/>
      <c r="G173" s="4">
        <f>SUM(D173:D175,D158:D160,D143:D145,D128:D130,D113:D115,D98:D100,D83:D85,D68:D70,D53:D55,D38:D40,D23:D25,D8:D10)</f>
      </c>
      <c r="H173" s="6">
        <f>G173*$M$1/$M$2</f>
      </c>
      <c r="I173" s="4">
        <f>STDEV(E173:E175)</f>
      </c>
      <c r="J173" s="2"/>
      <c r="K173" s="3"/>
      <c r="L173" s="3"/>
      <c r="M173" s="2"/>
    </row>
    <row x14ac:dyDescent="0.25" r="174" customHeight="1" ht="16.5">
      <c r="A174" s="6">
        <v>45.8</v>
      </c>
      <c r="B174" s="4">
        <v>12</v>
      </c>
      <c r="C174" s="4">
        <v>2</v>
      </c>
      <c r="D174" s="4">
        <v>0</v>
      </c>
      <c r="E174" s="4">
        <f>D174*$M$1/$M$2</f>
      </c>
      <c r="F174" s="2"/>
      <c r="G174" s="4">
        <v>0</v>
      </c>
      <c r="H174" s="4">
        <f>G174*$M$1/$M$2</f>
      </c>
      <c r="I174" s="4">
        <v>0</v>
      </c>
      <c r="J174" s="2"/>
      <c r="K174" s="3"/>
      <c r="L174" s="3"/>
      <c r="M174" s="2"/>
    </row>
    <row x14ac:dyDescent="0.25" r="175" customHeight="1" ht="16.5">
      <c r="A175" s="6">
        <v>45.8</v>
      </c>
      <c r="B175" s="4">
        <v>12</v>
      </c>
      <c r="C175" s="4">
        <v>3</v>
      </c>
      <c r="D175" s="4">
        <v>0</v>
      </c>
      <c r="E175" s="4">
        <f>D175*$M$1/$M$2</f>
      </c>
      <c r="F175" s="2"/>
      <c r="G175" s="4">
        <v>0</v>
      </c>
      <c r="H175" s="4">
        <f>G175*$M$1/$M$2</f>
      </c>
      <c r="I175" s="4">
        <v>0</v>
      </c>
      <c r="J175" s="2"/>
      <c r="K175" s="3"/>
      <c r="L175" s="3"/>
      <c r="M175" s="2"/>
    </row>
    <row x14ac:dyDescent="0.25" r="176" customHeight="1" ht="16.5">
      <c r="A176" s="6">
        <v>36.4</v>
      </c>
      <c r="B176" s="4">
        <v>12</v>
      </c>
      <c r="C176" s="4">
        <v>1</v>
      </c>
      <c r="D176" s="4">
        <v>0</v>
      </c>
      <c r="E176" s="4">
        <f>D176*$M$1/$M$2</f>
      </c>
      <c r="F176" s="2"/>
      <c r="G176" s="4">
        <f>SUM(D176:D178,D161:D163,D146:D148,D131:D133,D116:D118,D101:D103,D86:D88,D71:D73,D56:D58,D41:D43,D26:D28,D11:D13)</f>
      </c>
      <c r="H176" s="6">
        <f>G176*$M$1/$M$2</f>
      </c>
      <c r="I176" s="4">
        <f>STDEV(E176:E178)</f>
      </c>
      <c r="J176" s="2"/>
      <c r="K176" s="3"/>
      <c r="L176" s="3"/>
      <c r="M176" s="2"/>
    </row>
    <row x14ac:dyDescent="0.25" r="177" customHeight="1" ht="16.5">
      <c r="A177" s="6">
        <v>36.4</v>
      </c>
      <c r="B177" s="4">
        <v>12</v>
      </c>
      <c r="C177" s="4">
        <v>2</v>
      </c>
      <c r="D177" s="4">
        <v>0</v>
      </c>
      <c r="E177" s="4">
        <f>D177*$M$1/$M$2</f>
      </c>
      <c r="F177" s="2"/>
      <c r="G177" s="4">
        <v>0</v>
      </c>
      <c r="H177" s="4">
        <f>G177*$M$1/$M$2</f>
      </c>
      <c r="I177" s="4">
        <v>0</v>
      </c>
      <c r="J177" s="2"/>
      <c r="K177" s="3"/>
      <c r="L177" s="3"/>
      <c r="M177" s="2"/>
    </row>
    <row x14ac:dyDescent="0.25" r="178" customHeight="1" ht="16.5">
      <c r="A178" s="6">
        <v>36.4</v>
      </c>
      <c r="B178" s="4">
        <v>12</v>
      </c>
      <c r="C178" s="4">
        <v>3</v>
      </c>
      <c r="D178" s="4">
        <v>0</v>
      </c>
      <c r="E178" s="4">
        <f>D178*$M$1/$M$2</f>
      </c>
      <c r="F178" s="2"/>
      <c r="G178" s="4">
        <v>0</v>
      </c>
      <c r="H178" s="4">
        <f>G178*$M$1/$M$2</f>
      </c>
      <c r="I178" s="4">
        <v>0</v>
      </c>
      <c r="J178" s="2"/>
      <c r="K178" s="3"/>
      <c r="L178" s="3"/>
      <c r="M178" s="2"/>
    </row>
    <row x14ac:dyDescent="0.25" r="179" customHeight="1" ht="16.5">
      <c r="A179" s="4">
        <v>34</v>
      </c>
      <c r="B179" s="4">
        <v>12</v>
      </c>
      <c r="C179" s="4">
        <v>1</v>
      </c>
      <c r="D179" s="4">
        <v>1</v>
      </c>
      <c r="E179" s="6">
        <f>D179*$M$1/$M$2</f>
      </c>
      <c r="F179" s="2"/>
      <c r="G179" s="4">
        <f>SUM(D179:D181,D164:D166,D149:D151,D134:D136,D119:D121,D104:D106,D89:D91,D74:D76,D59:D61,D44:D46,D29:D31,D14:D16)</f>
      </c>
      <c r="H179" s="6">
        <f>G179*$M$1/$M$2</f>
      </c>
      <c r="I179" s="6">
        <f>STDEV(E179:E181)</f>
      </c>
      <c r="J179" s="2"/>
      <c r="K179" s="3"/>
      <c r="L179" s="3"/>
      <c r="M179" s="2"/>
    </row>
    <row x14ac:dyDescent="0.25" r="180" customHeight="1" ht="16.5">
      <c r="A180" s="4">
        <v>34</v>
      </c>
      <c r="B180" s="4">
        <v>12</v>
      </c>
      <c r="C180" s="4">
        <v>2</v>
      </c>
      <c r="D180" s="4">
        <v>0</v>
      </c>
      <c r="E180" s="4">
        <f>D180*$M$1/$M$2</f>
      </c>
      <c r="F180" s="2"/>
      <c r="G180" s="4">
        <v>0</v>
      </c>
      <c r="H180" s="4">
        <f>G180*$M$1/$M$2</f>
      </c>
      <c r="I180" s="4">
        <v>0</v>
      </c>
      <c r="J180" s="2"/>
      <c r="K180" s="3"/>
      <c r="L180" s="3"/>
      <c r="M180" s="2"/>
    </row>
    <row x14ac:dyDescent="0.25" r="181" customHeight="1" ht="16.5">
      <c r="A181" s="4">
        <v>34</v>
      </c>
      <c r="B181" s="4">
        <v>12</v>
      </c>
      <c r="C181" s="4">
        <v>3</v>
      </c>
      <c r="D181" s="4">
        <v>0</v>
      </c>
      <c r="E181" s="4">
        <f>D181*$M$1/$M$2</f>
      </c>
      <c r="F181" s="2"/>
      <c r="G181" s="4">
        <v>0</v>
      </c>
      <c r="H181" s="4">
        <f>G181*$M$1/$M$2</f>
      </c>
      <c r="I181" s="4">
        <v>0</v>
      </c>
      <c r="J181" s="2"/>
      <c r="K181" s="3"/>
      <c r="L181" s="3"/>
      <c r="M181" s="2"/>
    </row>
    <row x14ac:dyDescent="0.25" r="182" customHeight="1" ht="16.5">
      <c r="A182" s="5">
        <v>57.7</v>
      </c>
      <c r="B182" s="4">
        <v>13</v>
      </c>
      <c r="C182" s="4">
        <v>1</v>
      </c>
      <c r="D182" s="4">
        <v>0</v>
      </c>
      <c r="E182" s="4">
        <f>D182*$M$1/$M$2</f>
      </c>
      <c r="F182" s="4">
        <f>AVERAGE(E182:E184)</f>
      </c>
      <c r="G182" s="4">
        <f>SUM(D2:D4,D17:D19,D32:D34,D47:D49,D62:D64,D77:D79,D92:D94,D107:D109,D122:D124,D137:D139,D152:D154,D167:D169,D182:D184)</f>
      </c>
      <c r="H182" s="4">
        <f>G182*$M$1/$M$2</f>
      </c>
      <c r="I182" s="4">
        <f>STDEV(E182:E184)</f>
      </c>
      <c r="J182" s="2"/>
      <c r="K182" s="3"/>
      <c r="L182" s="3"/>
      <c r="M182" s="2"/>
    </row>
    <row x14ac:dyDescent="0.25" r="183" customHeight="1" ht="16.5">
      <c r="A183" s="5">
        <v>57.7</v>
      </c>
      <c r="B183" s="4">
        <v>13</v>
      </c>
      <c r="C183" s="4">
        <v>2</v>
      </c>
      <c r="D183" s="4">
        <v>0</v>
      </c>
      <c r="E183" s="4">
        <f>D183*$M$1/$M$2</f>
      </c>
      <c r="F183" s="4">
        <f>AVERAGE(E182:E184)</f>
      </c>
      <c r="G183" s="4">
        <v>0</v>
      </c>
      <c r="H183" s="4">
        <f>G183*$M$1/$M$2</f>
      </c>
      <c r="I183" s="4">
        <v>0</v>
      </c>
      <c r="J183" s="2"/>
      <c r="K183" s="3"/>
      <c r="L183" s="3"/>
      <c r="M183" s="2"/>
    </row>
    <row x14ac:dyDescent="0.25" r="184" customHeight="1" ht="16.5">
      <c r="A184" s="5">
        <v>57.7</v>
      </c>
      <c r="B184" s="4">
        <v>13</v>
      </c>
      <c r="C184" s="4">
        <v>3</v>
      </c>
      <c r="D184" s="4">
        <v>0</v>
      </c>
      <c r="E184" s="4">
        <f>D184*$M$1/$M$2</f>
      </c>
      <c r="F184" s="4">
        <f>AVERAGE(E182:E184)</f>
      </c>
      <c r="G184" s="4">
        <v>0</v>
      </c>
      <c r="H184" s="4">
        <f>G184*$M$1/$M$2</f>
      </c>
      <c r="I184" s="4">
        <v>0</v>
      </c>
      <c r="J184" s="2"/>
      <c r="K184" s="3"/>
      <c r="L184" s="3"/>
      <c r="M184" s="2"/>
    </row>
    <row x14ac:dyDescent="0.25" r="185" customHeight="1" ht="16.5">
      <c r="A185" s="6">
        <v>51.8</v>
      </c>
      <c r="B185" s="4">
        <v>13</v>
      </c>
      <c r="C185" s="4">
        <v>1</v>
      </c>
      <c r="D185" s="4">
        <v>0</v>
      </c>
      <c r="E185" s="4">
        <f>D185*$M$1/$M$2</f>
      </c>
      <c r="F185" s="2"/>
      <c r="G185" s="4">
        <f>SUM(D5:D7,D20:D22,D35:D37,D50:D52,D65:D67,D80:D82,D95:D97,D110:D112,D125:D127,D140:D142,D155:D157,D170:D172,D185:D187)</f>
      </c>
      <c r="H185" s="4">
        <f>G185*$M$1/$M$2</f>
      </c>
      <c r="I185" s="6">
        <f>STDEV(E185:E187)</f>
      </c>
      <c r="J185" s="2"/>
      <c r="K185" s="3"/>
      <c r="L185" s="3"/>
      <c r="M185" s="2"/>
    </row>
    <row x14ac:dyDescent="0.25" r="186" customHeight="1" ht="16.5">
      <c r="A186" s="6">
        <v>51.8</v>
      </c>
      <c r="B186" s="4">
        <v>13</v>
      </c>
      <c r="C186" s="4">
        <v>2</v>
      </c>
      <c r="D186" s="4">
        <v>0</v>
      </c>
      <c r="E186" s="4">
        <f>D186*$M$1/$M$2</f>
      </c>
      <c r="F186" s="2"/>
      <c r="G186" s="4">
        <v>0</v>
      </c>
      <c r="H186" s="4">
        <f>G186*$M$1/$M$2</f>
      </c>
      <c r="I186" s="4">
        <v>0</v>
      </c>
      <c r="J186" s="2"/>
      <c r="K186" s="3"/>
      <c r="L186" s="3"/>
      <c r="M186" s="2"/>
    </row>
    <row x14ac:dyDescent="0.25" r="187" customHeight="1" ht="16.5">
      <c r="A187" s="6">
        <v>51.8</v>
      </c>
      <c r="B187" s="4">
        <v>13</v>
      </c>
      <c r="C187" s="4">
        <v>3</v>
      </c>
      <c r="D187" s="4">
        <v>1</v>
      </c>
      <c r="E187" s="6">
        <f>D187*$M$1/$M$2</f>
      </c>
      <c r="F187" s="2"/>
      <c r="G187" s="4">
        <v>0</v>
      </c>
      <c r="H187" s="4">
        <f>G187*$M$1/$M$2</f>
      </c>
      <c r="I187" s="4">
        <v>0</v>
      </c>
      <c r="J187" s="2"/>
      <c r="K187" s="3"/>
      <c r="L187" s="3"/>
      <c r="M187" s="2"/>
    </row>
    <row x14ac:dyDescent="0.25" r="188" customHeight="1" ht="16.5">
      <c r="A188" s="6">
        <v>45.8</v>
      </c>
      <c r="B188" s="4">
        <v>13</v>
      </c>
      <c r="C188" s="4">
        <v>1</v>
      </c>
      <c r="D188" s="4">
        <v>0</v>
      </c>
      <c r="E188" s="4">
        <f>D188*$M$1/$M$2</f>
      </c>
      <c r="F188" s="2"/>
      <c r="G188" s="4">
        <f>SUM(D8:D10,D23:D25,D38:D40,D53:D55,D68:D70,D83:D85,D98:D100,D113:D115,D128:D130,D143:D145,D158:D160,D173:D175,D188:D190)</f>
      </c>
      <c r="H188" s="6">
        <f>G188*$M$1/$M$2</f>
      </c>
      <c r="I188" s="6">
        <f>STDEV(E188:E190)</f>
      </c>
      <c r="J188" s="2"/>
      <c r="K188" s="3"/>
      <c r="L188" s="3"/>
      <c r="M188" s="2"/>
    </row>
    <row x14ac:dyDescent="0.25" r="189" customHeight="1" ht="16.5">
      <c r="A189" s="6">
        <v>45.8</v>
      </c>
      <c r="B189" s="4">
        <v>13</v>
      </c>
      <c r="C189" s="4">
        <v>2</v>
      </c>
      <c r="D189" s="4">
        <v>1</v>
      </c>
      <c r="E189" s="6">
        <f>D189*$M$1/$M$2</f>
      </c>
      <c r="F189" s="2"/>
      <c r="G189" s="4">
        <v>0</v>
      </c>
      <c r="H189" s="4">
        <f>G189*$M$1/$M$2</f>
      </c>
      <c r="I189" s="4">
        <v>0</v>
      </c>
      <c r="J189" s="2"/>
      <c r="K189" s="3"/>
      <c r="L189" s="3"/>
      <c r="M189" s="2"/>
    </row>
    <row x14ac:dyDescent="0.25" r="190" customHeight="1" ht="16.5">
      <c r="A190" s="6">
        <v>45.8</v>
      </c>
      <c r="B190" s="4">
        <v>13</v>
      </c>
      <c r="C190" s="4">
        <v>3</v>
      </c>
      <c r="D190" s="4">
        <v>0</v>
      </c>
      <c r="E190" s="4">
        <f>D190*$M$1/$M$2</f>
      </c>
      <c r="F190" s="2"/>
      <c r="G190" s="4">
        <v>0</v>
      </c>
      <c r="H190" s="4">
        <f>G190*$M$1/$M$2</f>
      </c>
      <c r="I190" s="4">
        <v>0</v>
      </c>
      <c r="J190" s="2"/>
      <c r="K190" s="3"/>
      <c r="L190" s="3"/>
      <c r="M190" s="2"/>
    </row>
    <row x14ac:dyDescent="0.25" r="191" customHeight="1" ht="16.5">
      <c r="A191" s="6">
        <v>36.4</v>
      </c>
      <c r="B191" s="4">
        <v>13</v>
      </c>
      <c r="C191" s="4">
        <v>1</v>
      </c>
      <c r="D191" s="4">
        <v>0</v>
      </c>
      <c r="E191" s="4">
        <f>D191*$M$1/$M$2</f>
      </c>
      <c r="F191" s="2"/>
      <c r="G191" s="4">
        <f>SUM(D11:D13,D26:D28,D41:D43,D56:D58,D71:D73,D86:D88,D101:D103,D116:D118,D131:D133,D146:D148,D161:D163,D176:D178,D191:D193)</f>
      </c>
      <c r="H191" s="6">
        <f>G191*$M$1/$M$2</f>
      </c>
      <c r="I191" s="4">
        <f>STDEV(E191:E193)</f>
      </c>
      <c r="J191" s="2"/>
      <c r="K191" s="3"/>
      <c r="L191" s="3"/>
      <c r="M191" s="2"/>
    </row>
    <row x14ac:dyDescent="0.25" r="192" customHeight="1" ht="16.5">
      <c r="A192" s="6">
        <v>36.4</v>
      </c>
      <c r="B192" s="4">
        <v>13</v>
      </c>
      <c r="C192" s="4">
        <v>2</v>
      </c>
      <c r="D192" s="4">
        <v>0</v>
      </c>
      <c r="E192" s="4">
        <f>D192*$M$1/$M$2</f>
      </c>
      <c r="F192" s="2"/>
      <c r="G192" s="4">
        <v>0</v>
      </c>
      <c r="H192" s="4">
        <f>G192*$M$1/$M$2</f>
      </c>
      <c r="I192" s="4">
        <v>0</v>
      </c>
      <c r="J192" s="2"/>
      <c r="K192" s="3"/>
      <c r="L192" s="3"/>
      <c r="M192" s="2"/>
    </row>
    <row x14ac:dyDescent="0.25" r="193" customHeight="1" ht="16.5">
      <c r="A193" s="6">
        <v>36.4</v>
      </c>
      <c r="B193" s="4">
        <v>13</v>
      </c>
      <c r="C193" s="4">
        <v>3</v>
      </c>
      <c r="D193" s="4">
        <v>0</v>
      </c>
      <c r="E193" s="4">
        <f>D193*$M$1/$M$2</f>
      </c>
      <c r="F193" s="2"/>
      <c r="G193" s="4">
        <v>0</v>
      </c>
      <c r="H193" s="4">
        <f>G193*$M$1/$M$2</f>
      </c>
      <c r="I193" s="4">
        <v>0</v>
      </c>
      <c r="J193" s="2"/>
      <c r="K193" s="3"/>
      <c r="L193" s="3"/>
      <c r="M193" s="2"/>
    </row>
    <row x14ac:dyDescent="0.25" r="194" customHeight="1" ht="16.5">
      <c r="A194" s="4">
        <v>34</v>
      </c>
      <c r="B194" s="4">
        <v>13</v>
      </c>
      <c r="C194" s="4">
        <v>1</v>
      </c>
      <c r="D194" s="4">
        <v>0</v>
      </c>
      <c r="E194" s="4">
        <f>D194*$M$1/$M$2</f>
      </c>
      <c r="F194" s="2"/>
      <c r="G194" s="4">
        <f>SUM(D14:D16,D29:D31,D44:D46,D59:D61,D74:D76,D89:D91,D104:D106,D119:D121,D134:D136,D149:D151,D164:D166,D179:D181,D194:D196)</f>
      </c>
      <c r="H194" s="6">
        <f>G194*$M$1/$M$2</f>
      </c>
      <c r="I194" s="4">
        <f>STDEV(E194:E196)</f>
      </c>
      <c r="J194" s="2"/>
      <c r="K194" s="3"/>
      <c r="L194" s="3"/>
      <c r="M194" s="2"/>
    </row>
    <row x14ac:dyDescent="0.25" r="195" customHeight="1" ht="16.5">
      <c r="A195" s="4">
        <v>34</v>
      </c>
      <c r="B195" s="4">
        <v>13</v>
      </c>
      <c r="C195" s="4">
        <v>2</v>
      </c>
      <c r="D195" s="4">
        <v>0</v>
      </c>
      <c r="E195" s="4">
        <f>D195*$M$1/$M$2</f>
      </c>
      <c r="F195" s="2"/>
      <c r="G195" s="4">
        <v>0</v>
      </c>
      <c r="H195" s="4">
        <f>G195*$M$1/$M$2</f>
      </c>
      <c r="I195" s="4">
        <v>0</v>
      </c>
      <c r="J195" s="2"/>
      <c r="K195" s="3"/>
      <c r="L195" s="3"/>
      <c r="M195" s="2"/>
    </row>
    <row x14ac:dyDescent="0.25" r="196" customHeight="1" ht="16.5">
      <c r="A196" s="4">
        <v>34</v>
      </c>
      <c r="B196" s="4">
        <v>13</v>
      </c>
      <c r="C196" s="4">
        <v>3</v>
      </c>
      <c r="D196" s="4">
        <v>0</v>
      </c>
      <c r="E196" s="4">
        <f>D196*$M$1/$M$2</f>
      </c>
      <c r="F196" s="2"/>
      <c r="G196" s="4">
        <v>0</v>
      </c>
      <c r="H196" s="4">
        <f>G196*$M$1/$M$2</f>
      </c>
      <c r="I196" s="4">
        <v>0</v>
      </c>
      <c r="J196" s="2"/>
      <c r="K196" s="3"/>
      <c r="L196" s="3"/>
      <c r="M196" s="2"/>
    </row>
    <row x14ac:dyDescent="0.25" r="197" customHeight="1" ht="16.5">
      <c r="A197" s="5">
        <v>57.7</v>
      </c>
      <c r="B197" s="4">
        <v>14</v>
      </c>
      <c r="C197" s="4">
        <v>1</v>
      </c>
      <c r="D197" s="4">
        <v>0</v>
      </c>
      <c r="E197" s="4">
        <f>D197*$M$1/$M$2</f>
      </c>
      <c r="F197" s="4">
        <f>AVERAGE(E197:E199)</f>
      </c>
      <c r="G197" s="4">
        <f>SUM(D2:D4,D17:D19,D32:D34,D47:D49,D62:D64,D77:D79,D92:D94,D107:D109,D122:D124,D137:D139,D152:D154,D167:D169,D182:D184,D197:D199)</f>
      </c>
      <c r="H197" s="4">
        <f>G197*$M$1/$M$2</f>
      </c>
      <c r="I197" s="4">
        <f>STDEV(E197:E199)</f>
      </c>
      <c r="J197" s="2"/>
      <c r="K197" s="3"/>
      <c r="L197" s="3"/>
      <c r="M197" s="2"/>
    </row>
    <row x14ac:dyDescent="0.25" r="198" customHeight="1" ht="16.5">
      <c r="A198" s="5">
        <v>57.7</v>
      </c>
      <c r="B198" s="4">
        <v>14</v>
      </c>
      <c r="C198" s="4">
        <v>2</v>
      </c>
      <c r="D198" s="4">
        <v>0</v>
      </c>
      <c r="E198" s="4">
        <f>D198*$M$1/$M$2</f>
      </c>
      <c r="F198" s="4">
        <f>AVERAGE(E197:E199)</f>
      </c>
      <c r="G198" s="4">
        <v>0</v>
      </c>
      <c r="H198" s="4">
        <f>G198*$M$1/$M$2</f>
      </c>
      <c r="I198" s="4">
        <v>0</v>
      </c>
      <c r="J198" s="2"/>
      <c r="K198" s="3"/>
      <c r="L198" s="3"/>
      <c r="M198" s="2"/>
    </row>
    <row x14ac:dyDescent="0.25" r="199" customHeight="1" ht="16.5">
      <c r="A199" s="5">
        <v>57.7</v>
      </c>
      <c r="B199" s="4">
        <v>14</v>
      </c>
      <c r="C199" s="4">
        <v>3</v>
      </c>
      <c r="D199" s="4">
        <v>0</v>
      </c>
      <c r="E199" s="4">
        <f>D199*$M$1/$M$2</f>
      </c>
      <c r="F199" s="4">
        <f>AVERAGE(E197:E199)</f>
      </c>
      <c r="G199" s="4">
        <v>0</v>
      </c>
      <c r="H199" s="4">
        <f>G199*$M$1/$M$2</f>
      </c>
      <c r="I199" s="4">
        <v>0</v>
      </c>
      <c r="J199" s="2"/>
      <c r="K199" s="3"/>
      <c r="L199" s="3"/>
      <c r="M199" s="2"/>
    </row>
    <row x14ac:dyDescent="0.25" r="200" customHeight="1" ht="16.5">
      <c r="A200" s="6">
        <v>51.8</v>
      </c>
      <c r="B200" s="4">
        <v>14</v>
      </c>
      <c r="C200" s="4">
        <v>1</v>
      </c>
      <c r="D200" s="4">
        <v>0</v>
      </c>
      <c r="E200" s="4">
        <f>D200*$M$1/$M$2</f>
      </c>
      <c r="F200" s="2"/>
      <c r="G200" s="4">
        <f>SUM(D5:D7,D20:D22,D35:D37,D50:D52,D65:D67,D80:D82,D95:D97,D110:D112,D125:D127,D140:D142,D155:D157,D170:D172,D185:D187,D200:D202)</f>
      </c>
      <c r="H200" s="6">
        <f>G200*$M$1/$M$2</f>
      </c>
      <c r="I200" s="6">
        <f>STDEV(E200:E202)</f>
      </c>
      <c r="J200" s="2"/>
      <c r="K200" s="3"/>
      <c r="L200" s="3"/>
      <c r="M200" s="2"/>
    </row>
    <row x14ac:dyDescent="0.25" r="201" customHeight="1" ht="16.5">
      <c r="A201" s="6">
        <v>51.8</v>
      </c>
      <c r="B201" s="4">
        <v>14</v>
      </c>
      <c r="C201" s="4">
        <v>2</v>
      </c>
      <c r="D201" s="4">
        <v>1</v>
      </c>
      <c r="E201" s="6">
        <f>D201*$M$1/$M$2</f>
      </c>
      <c r="F201" s="2"/>
      <c r="G201" s="4">
        <v>0</v>
      </c>
      <c r="H201" s="4">
        <f>G201*$M$1/$M$2</f>
      </c>
      <c r="I201" s="4">
        <v>0</v>
      </c>
      <c r="J201" s="2"/>
      <c r="K201" s="3"/>
      <c r="L201" s="3"/>
      <c r="M201" s="2"/>
    </row>
    <row x14ac:dyDescent="0.25" r="202" customHeight="1" ht="16.5">
      <c r="A202" s="6">
        <v>51.8</v>
      </c>
      <c r="B202" s="4">
        <v>14</v>
      </c>
      <c r="C202" s="4">
        <v>3</v>
      </c>
      <c r="D202" s="4">
        <v>0</v>
      </c>
      <c r="E202" s="4">
        <f>D202*$M$1/$M$2</f>
      </c>
      <c r="F202" s="2"/>
      <c r="G202" s="4">
        <v>0</v>
      </c>
      <c r="H202" s="4">
        <f>G202*$M$1/$M$2</f>
      </c>
      <c r="I202" s="4">
        <v>0</v>
      </c>
      <c r="J202" s="2"/>
      <c r="K202" s="3"/>
      <c r="L202" s="3"/>
      <c r="M202" s="2"/>
    </row>
    <row x14ac:dyDescent="0.25" r="203" customHeight="1" ht="16.5">
      <c r="A203" s="6">
        <v>45.8</v>
      </c>
      <c r="B203" s="4">
        <v>14</v>
      </c>
      <c r="C203" s="4">
        <v>1</v>
      </c>
      <c r="D203" s="4">
        <v>0</v>
      </c>
      <c r="E203" s="4">
        <f>D203*$M$1/$M$2</f>
      </c>
      <c r="F203" s="2"/>
      <c r="G203" s="4">
        <f>SUM(D8:D10,D23:D25,D38:D40,D53:D55,D68:D70,D83:D85,D98:D100,D113:D115,D128:D130,D143:D145,D158:D160,D173:D175,D188:D190,D203:D205)</f>
      </c>
      <c r="H203" s="4">
        <f>G203*$M$1/$M$2</f>
      </c>
      <c r="I203" s="6">
        <f>STDEV(E203:E205)</f>
      </c>
      <c r="J203" s="2"/>
      <c r="K203" s="3"/>
      <c r="L203" s="3"/>
      <c r="M203" s="2"/>
    </row>
    <row x14ac:dyDescent="0.25" r="204" customHeight="1" ht="16.5">
      <c r="A204" s="6">
        <v>45.8</v>
      </c>
      <c r="B204" s="4">
        <v>14</v>
      </c>
      <c r="C204" s="4">
        <v>2</v>
      </c>
      <c r="D204" s="4">
        <v>0</v>
      </c>
      <c r="E204" s="4">
        <f>D204*$M$1/$M$2</f>
      </c>
      <c r="F204" s="2"/>
      <c r="G204" s="4">
        <v>0</v>
      </c>
      <c r="H204" s="4">
        <f>G204*$M$1/$M$2</f>
      </c>
      <c r="I204" s="4">
        <v>0</v>
      </c>
      <c r="J204" s="2"/>
      <c r="K204" s="3"/>
      <c r="L204" s="3"/>
      <c r="M204" s="2"/>
    </row>
    <row x14ac:dyDescent="0.25" r="205" customHeight="1" ht="16.5">
      <c r="A205" s="6">
        <v>45.8</v>
      </c>
      <c r="B205" s="4">
        <v>14</v>
      </c>
      <c r="C205" s="4">
        <v>3</v>
      </c>
      <c r="D205" s="4">
        <v>1</v>
      </c>
      <c r="E205" s="6">
        <f>D205*$M$1/$M$2</f>
      </c>
      <c r="F205" s="2"/>
      <c r="G205" s="4">
        <v>0</v>
      </c>
      <c r="H205" s="4">
        <f>G205*$M$1/$M$2</f>
      </c>
      <c r="I205" s="4">
        <v>0</v>
      </c>
      <c r="J205" s="2"/>
      <c r="K205" s="3"/>
      <c r="L205" s="3"/>
      <c r="M205" s="2"/>
    </row>
    <row x14ac:dyDescent="0.25" r="206" customHeight="1" ht="16.5">
      <c r="A206" s="6">
        <v>36.4</v>
      </c>
      <c r="B206" s="4">
        <v>14</v>
      </c>
      <c r="C206" s="4">
        <v>1</v>
      </c>
      <c r="D206" s="4">
        <v>0</v>
      </c>
      <c r="E206" s="4">
        <f>D206*$M$1/$M$2</f>
      </c>
      <c r="F206" s="2"/>
      <c r="G206" s="4">
        <f>SUM(D11:D13,D26:D28,D41:D43,D56:D58,D71:D73,D86:D88,D101:D103,D116:D118,D131:D133,D146:D148,D161:D163,D176:D178,D191:D193,D206:D208)</f>
      </c>
      <c r="H206" s="6">
        <f>G206*$M$1/$M$2</f>
      </c>
      <c r="I206" s="4">
        <f>STDEV(E206:E208)</f>
      </c>
      <c r="J206" s="2"/>
      <c r="K206" s="3"/>
      <c r="L206" s="3"/>
      <c r="M206" s="2"/>
    </row>
    <row x14ac:dyDescent="0.25" r="207" customHeight="1" ht="16.5">
      <c r="A207" s="6">
        <v>36.4</v>
      </c>
      <c r="B207" s="4">
        <v>14</v>
      </c>
      <c r="C207" s="4">
        <v>2</v>
      </c>
      <c r="D207" s="4">
        <v>0</v>
      </c>
      <c r="E207" s="4">
        <f>D207*$M$1/$M$2</f>
      </c>
      <c r="F207" s="2"/>
      <c r="G207" s="4">
        <v>0</v>
      </c>
      <c r="H207" s="4">
        <f>G207*$M$1/$M$2</f>
      </c>
      <c r="I207" s="4">
        <v>0</v>
      </c>
      <c r="J207" s="2"/>
      <c r="K207" s="3"/>
      <c r="L207" s="3"/>
      <c r="M207" s="2"/>
    </row>
    <row x14ac:dyDescent="0.25" r="208" customHeight="1" ht="16.5">
      <c r="A208" s="6">
        <v>36.4</v>
      </c>
      <c r="B208" s="4">
        <v>14</v>
      </c>
      <c r="C208" s="4">
        <v>3</v>
      </c>
      <c r="D208" s="4">
        <v>0</v>
      </c>
      <c r="E208" s="4">
        <f>D208*$M$1/$M$2</f>
      </c>
      <c r="F208" s="2"/>
      <c r="G208" s="4">
        <v>0</v>
      </c>
      <c r="H208" s="4">
        <f>G208*$M$1/$M$2</f>
      </c>
      <c r="I208" s="4">
        <v>0</v>
      </c>
      <c r="J208" s="2"/>
      <c r="K208" s="3"/>
      <c r="L208" s="3"/>
      <c r="M208" s="2"/>
    </row>
    <row x14ac:dyDescent="0.25" r="209" customHeight="1" ht="16.5">
      <c r="A209" s="4">
        <v>34</v>
      </c>
      <c r="B209" s="4">
        <v>14</v>
      </c>
      <c r="C209" s="4">
        <v>1</v>
      </c>
      <c r="D209" s="4">
        <v>0</v>
      </c>
      <c r="E209" s="4">
        <f>D209*$M$1/$M$2</f>
      </c>
      <c r="F209" s="2"/>
      <c r="G209" s="4">
        <f>SUM(D14:D16,D29:D31,D44:D46,D59:D61,D74:D76,D89:D91,D104:D106,D119:D121,D134:D136,D149:D151,D164:D166,D179:D181,D194:D196,D209:D211)</f>
      </c>
      <c r="H209" s="6">
        <f>G209*$M$1/$M$2</f>
      </c>
      <c r="I209" s="4">
        <f>STDEV(E209:E211)</f>
      </c>
      <c r="J209" s="2"/>
      <c r="K209" s="3"/>
      <c r="L209" s="3"/>
      <c r="M209" s="2"/>
    </row>
    <row x14ac:dyDescent="0.25" r="210" customHeight="1" ht="16.5">
      <c r="A210" s="4">
        <v>34</v>
      </c>
      <c r="B210" s="4">
        <v>14</v>
      </c>
      <c r="C210" s="4">
        <v>2</v>
      </c>
      <c r="D210" s="4">
        <v>0</v>
      </c>
      <c r="E210" s="4">
        <f>D210*$M$1/$M$2</f>
      </c>
      <c r="F210" s="2"/>
      <c r="G210" s="4">
        <v>0</v>
      </c>
      <c r="H210" s="4">
        <f>G210*$M$1/$M$2</f>
      </c>
      <c r="I210" s="4">
        <v>0</v>
      </c>
      <c r="J210" s="2"/>
      <c r="K210" s="3"/>
      <c r="L210" s="3"/>
      <c r="M210" s="2"/>
    </row>
    <row x14ac:dyDescent="0.25" r="211" customHeight="1" ht="16.5">
      <c r="A211" s="4">
        <v>34</v>
      </c>
      <c r="B211" s="4">
        <v>14</v>
      </c>
      <c r="C211" s="4">
        <v>3</v>
      </c>
      <c r="D211" s="4">
        <v>0</v>
      </c>
      <c r="E211" s="4">
        <f>D211*$M$1/$M$2</f>
      </c>
      <c r="F211" s="2"/>
      <c r="G211" s="4">
        <v>0</v>
      </c>
      <c r="H211" s="4">
        <f>G211*$M$1/$M$2</f>
      </c>
      <c r="I211" s="4">
        <v>0</v>
      </c>
      <c r="J211" s="2"/>
      <c r="K211" s="3"/>
      <c r="L211" s="3"/>
      <c r="M211" s="2"/>
    </row>
    <row x14ac:dyDescent="0.25" r="212" customHeight="1" ht="16.5">
      <c r="A212" s="5">
        <v>57.7</v>
      </c>
      <c r="B212" s="4">
        <v>15</v>
      </c>
      <c r="C212" s="4">
        <v>1</v>
      </c>
      <c r="D212" s="4">
        <v>0</v>
      </c>
      <c r="E212" s="4">
        <f>D212*$M$1/$M$2</f>
      </c>
      <c r="F212" s="4">
        <f>AVERAGE(E212:E214)</f>
      </c>
      <c r="G212" s="4">
        <f>SUM(D2:D4,D17:D19,D32:D34,D47:D49,D62:D64,D77:D79,D92:D94,D107:D109,D122:D124,D137:D139,D152:D154,D167:D169,D182:D184,D197:D199,D212:D214)</f>
      </c>
      <c r="H212" s="4">
        <f>G212*$M$1/$M$2</f>
      </c>
      <c r="I212" s="4">
        <f>STDEV(E212:E214)</f>
      </c>
      <c r="J212" s="2"/>
      <c r="K212" s="3"/>
      <c r="L212" s="3"/>
      <c r="M212" s="2"/>
    </row>
    <row x14ac:dyDescent="0.25" r="213" customHeight="1" ht="16.5">
      <c r="A213" s="5">
        <v>57.7</v>
      </c>
      <c r="B213" s="4">
        <v>15</v>
      </c>
      <c r="C213" s="4">
        <v>2</v>
      </c>
      <c r="D213" s="4">
        <v>0</v>
      </c>
      <c r="E213" s="4">
        <f>D213*$M$1/$M$2</f>
      </c>
      <c r="F213" s="4">
        <f>AVERAGE(E212:E214)</f>
      </c>
      <c r="G213" s="4">
        <v>0</v>
      </c>
      <c r="H213" s="4">
        <f>G213*$M$1/$M$2</f>
      </c>
      <c r="I213" s="4">
        <v>0</v>
      </c>
      <c r="J213" s="2"/>
      <c r="K213" s="3"/>
      <c r="L213" s="3"/>
      <c r="M213" s="2"/>
    </row>
    <row x14ac:dyDescent="0.25" r="214" customHeight="1" ht="16.5">
      <c r="A214" s="5">
        <v>57.7</v>
      </c>
      <c r="B214" s="4">
        <v>15</v>
      </c>
      <c r="C214" s="4">
        <v>3</v>
      </c>
      <c r="D214" s="4">
        <v>0</v>
      </c>
      <c r="E214" s="4">
        <f>D214*$M$1/$M$2</f>
      </c>
      <c r="F214" s="4">
        <f>AVERAGE(E212:E214)</f>
      </c>
      <c r="G214" s="4">
        <v>0</v>
      </c>
      <c r="H214" s="4">
        <f>G214*$M$1/$M$2</f>
      </c>
      <c r="I214" s="4">
        <v>0</v>
      </c>
      <c r="J214" s="2"/>
      <c r="K214" s="3"/>
      <c r="L214" s="3"/>
      <c r="M214" s="2"/>
    </row>
    <row x14ac:dyDescent="0.25" r="215" customHeight="1" ht="16.5">
      <c r="A215" s="6">
        <v>51.8</v>
      </c>
      <c r="B215" s="4">
        <v>15</v>
      </c>
      <c r="C215" s="4">
        <v>1</v>
      </c>
      <c r="D215" s="4">
        <v>0</v>
      </c>
      <c r="E215" s="4">
        <f>D215*$M$1/$M$2</f>
      </c>
      <c r="F215" s="2"/>
      <c r="G215" s="4">
        <f>SUM(D5:D7,D20:D22,D35:D37,D50:D52,D65:D67,D80:D82,D95:D97,D110:D112,D125:D127,D140:D142,D155:D157,D170:D172,D185:D187,D200:D202,D215:D217)</f>
      </c>
      <c r="H215" s="6">
        <f>G215*$M$1/$M$2</f>
      </c>
      <c r="I215" s="4">
        <f>STDEV(E215:E217)</f>
      </c>
      <c r="J215" s="2"/>
      <c r="K215" s="3"/>
      <c r="L215" s="3"/>
      <c r="M215" s="2"/>
    </row>
    <row x14ac:dyDescent="0.25" r="216" customHeight="1" ht="16.5">
      <c r="A216" s="6">
        <v>51.8</v>
      </c>
      <c r="B216" s="4">
        <v>15</v>
      </c>
      <c r="C216" s="4">
        <v>2</v>
      </c>
      <c r="D216" s="4">
        <v>0</v>
      </c>
      <c r="E216" s="4">
        <f>D216*$M$1/$M$2</f>
      </c>
      <c r="F216" s="2"/>
      <c r="G216" s="4">
        <v>0</v>
      </c>
      <c r="H216" s="4">
        <f>G216*$M$1/$M$2</f>
      </c>
      <c r="I216" s="4">
        <v>0</v>
      </c>
      <c r="J216" s="2"/>
      <c r="K216" s="3"/>
      <c r="L216" s="3"/>
      <c r="M216" s="2"/>
    </row>
    <row x14ac:dyDescent="0.25" r="217" customHeight="1" ht="16.5">
      <c r="A217" s="6">
        <v>51.8</v>
      </c>
      <c r="B217" s="4">
        <v>15</v>
      </c>
      <c r="C217" s="4">
        <v>3</v>
      </c>
      <c r="D217" s="4">
        <v>0</v>
      </c>
      <c r="E217" s="4">
        <f>D217*$M$1/$M$2</f>
      </c>
      <c r="F217" s="2"/>
      <c r="G217" s="4">
        <v>0</v>
      </c>
      <c r="H217" s="4">
        <f>G217*$M$1/$M$2</f>
      </c>
      <c r="I217" s="4">
        <v>0</v>
      </c>
      <c r="J217" s="2"/>
      <c r="K217" s="3"/>
      <c r="L217" s="3"/>
      <c r="M217" s="2"/>
    </row>
    <row x14ac:dyDescent="0.25" r="218" customHeight="1" ht="16.5">
      <c r="A218" s="6">
        <v>45.8</v>
      </c>
      <c r="B218" s="4">
        <v>15</v>
      </c>
      <c r="C218" s="4">
        <v>1</v>
      </c>
      <c r="D218" s="4">
        <v>0</v>
      </c>
      <c r="E218" s="4">
        <f>D218*$M$1/$M$2</f>
      </c>
      <c r="F218" s="2"/>
      <c r="G218" s="4">
        <f>SUM(D8:D10,D23:D25,D38:D40,D53:D55,D68:D70,D83:D85,D98:D100,D113:D115,D128:D130,D143:D145,D158:D160,D173:D175,D188:D190,D203:D205,D218:D220)</f>
      </c>
      <c r="H218" s="4">
        <f>G218*$M$1/$M$2</f>
      </c>
      <c r="I218" s="4">
        <f>STDEV(E218:E220)</f>
      </c>
      <c r="J218" s="2"/>
      <c r="K218" s="3"/>
      <c r="L218" s="3"/>
      <c r="M218" s="2"/>
    </row>
    <row x14ac:dyDescent="0.25" r="219" customHeight="1" ht="16.5">
      <c r="A219" s="6">
        <v>45.8</v>
      </c>
      <c r="B219" s="4">
        <v>15</v>
      </c>
      <c r="C219" s="4">
        <v>2</v>
      </c>
      <c r="D219" s="4">
        <v>0</v>
      </c>
      <c r="E219" s="4">
        <f>D219*$M$1/$M$2</f>
      </c>
      <c r="F219" s="2"/>
      <c r="G219" s="4">
        <v>0</v>
      </c>
      <c r="H219" s="4">
        <f>G219*$M$1/$M$2</f>
      </c>
      <c r="I219" s="4">
        <v>0</v>
      </c>
      <c r="J219" s="2"/>
      <c r="K219" s="3"/>
      <c r="L219" s="3"/>
      <c r="M219" s="2"/>
    </row>
    <row x14ac:dyDescent="0.25" r="220" customHeight="1" ht="16.5">
      <c r="A220" s="6">
        <v>45.8</v>
      </c>
      <c r="B220" s="4">
        <v>15</v>
      </c>
      <c r="C220" s="4">
        <v>3</v>
      </c>
      <c r="D220" s="4">
        <v>0</v>
      </c>
      <c r="E220" s="4">
        <f>D220*$M$1/$M$2</f>
      </c>
      <c r="F220" s="2"/>
      <c r="G220" s="4">
        <v>0</v>
      </c>
      <c r="H220" s="4">
        <f>G220*$M$1/$M$2</f>
      </c>
      <c r="I220" s="4">
        <v>0</v>
      </c>
      <c r="J220" s="2"/>
      <c r="K220" s="3"/>
      <c r="L220" s="3"/>
      <c r="M220" s="2"/>
    </row>
    <row x14ac:dyDescent="0.25" r="221" customHeight="1" ht="16.5">
      <c r="A221" s="6">
        <v>36.4</v>
      </c>
      <c r="B221" s="4">
        <v>15</v>
      </c>
      <c r="C221" s="4">
        <v>1</v>
      </c>
      <c r="D221" s="4">
        <v>0</v>
      </c>
      <c r="E221" s="4">
        <f>D221*$M$1/$M$2</f>
      </c>
      <c r="F221" s="2"/>
      <c r="G221" s="4">
        <f>SUM(D11:D13,D26:D28,D41:D43,D56:D58,D71:D73,D86:D88,D101:D103,D116:D118,D131:D133,D146:D148,D161:D163,D176:D178,D191:D193,D206:D208,D221:D223)</f>
      </c>
      <c r="H221" s="6">
        <f>G221*$M$1/$M$2</f>
      </c>
      <c r="I221" s="4">
        <f>STDEV(E221:E223)</f>
      </c>
      <c r="J221" s="2"/>
      <c r="K221" s="3"/>
      <c r="L221" s="3"/>
      <c r="M221" s="2"/>
    </row>
    <row x14ac:dyDescent="0.25" r="222" customHeight="1" ht="16.5">
      <c r="A222" s="6">
        <v>36.4</v>
      </c>
      <c r="B222" s="4">
        <v>15</v>
      </c>
      <c r="C222" s="4">
        <v>2</v>
      </c>
      <c r="D222" s="4">
        <v>0</v>
      </c>
      <c r="E222" s="4">
        <f>D222*$M$1/$M$2</f>
      </c>
      <c r="F222" s="2"/>
      <c r="G222" s="4">
        <v>0</v>
      </c>
      <c r="H222" s="4">
        <f>G222*$M$1/$M$2</f>
      </c>
      <c r="I222" s="4">
        <v>0</v>
      </c>
      <c r="J222" s="2"/>
      <c r="K222" s="3"/>
      <c r="L222" s="3"/>
      <c r="M222" s="2"/>
    </row>
    <row x14ac:dyDescent="0.25" r="223" customHeight="1" ht="16.5">
      <c r="A223" s="6">
        <v>36.4</v>
      </c>
      <c r="B223" s="4">
        <v>15</v>
      </c>
      <c r="C223" s="4">
        <v>3</v>
      </c>
      <c r="D223" s="4">
        <v>0</v>
      </c>
      <c r="E223" s="4">
        <f>D223*$M$1/$M$2</f>
      </c>
      <c r="F223" s="2"/>
      <c r="G223" s="4">
        <v>0</v>
      </c>
      <c r="H223" s="4">
        <f>G223*$M$1/$M$2</f>
      </c>
      <c r="I223" s="4">
        <v>0</v>
      </c>
      <c r="J223" s="2"/>
      <c r="K223" s="3"/>
      <c r="L223" s="3"/>
      <c r="M223" s="2"/>
    </row>
    <row x14ac:dyDescent="0.25" r="224" customHeight="1" ht="16.5">
      <c r="A224" s="4">
        <v>34</v>
      </c>
      <c r="B224" s="4">
        <v>15</v>
      </c>
      <c r="C224" s="4">
        <v>1</v>
      </c>
      <c r="D224" s="4">
        <v>0</v>
      </c>
      <c r="E224" s="4">
        <f>D224*$M$1/$M$2</f>
      </c>
      <c r="F224" s="2"/>
      <c r="G224" s="4">
        <f>SUM(D14:D16,D29:D31,D44:D46,D59:D61,D74:D76,D89:D91,D104:D106,D119:D121,D134:D136,D149:D151,D164:D166,D179:D181,D194:D196,D209:D211,D224:D226)</f>
      </c>
      <c r="H224" s="6">
        <f>G224*$M$1/$M$2</f>
      </c>
      <c r="I224" s="4">
        <f>STDEV(E224:E226)</f>
      </c>
      <c r="J224" s="2"/>
      <c r="K224" s="3"/>
      <c r="L224" s="3"/>
      <c r="M224" s="2"/>
    </row>
    <row x14ac:dyDescent="0.25" r="225" customHeight="1" ht="16.5">
      <c r="A225" s="4">
        <v>34</v>
      </c>
      <c r="B225" s="4">
        <v>15</v>
      </c>
      <c r="C225" s="4">
        <v>2</v>
      </c>
      <c r="D225" s="4">
        <v>0</v>
      </c>
      <c r="E225" s="4">
        <f>D225*$M$1/$M$2</f>
      </c>
      <c r="F225" s="2"/>
      <c r="G225" s="4">
        <v>0</v>
      </c>
      <c r="H225" s="4">
        <f>G225*$M$1/$M$2</f>
      </c>
      <c r="I225" s="4">
        <v>0</v>
      </c>
      <c r="J225" s="2"/>
      <c r="K225" s="3"/>
      <c r="L225" s="3"/>
      <c r="M225" s="2"/>
    </row>
    <row x14ac:dyDescent="0.25" r="226" customHeight="1" ht="16.5">
      <c r="A226" s="4">
        <v>34</v>
      </c>
      <c r="B226" s="4">
        <v>15</v>
      </c>
      <c r="C226" s="4">
        <v>3</v>
      </c>
      <c r="D226" s="4">
        <v>0</v>
      </c>
      <c r="E226" s="4">
        <f>D226*$M$1/$M$2</f>
      </c>
      <c r="F226" s="2"/>
      <c r="G226" s="4">
        <v>0</v>
      </c>
      <c r="H226" s="4">
        <f>G226*$M$1/$M$2</f>
      </c>
      <c r="I226" s="4">
        <v>0</v>
      </c>
      <c r="J226" s="2"/>
      <c r="K226" s="3"/>
      <c r="L226" s="3"/>
      <c r="M226" s="2"/>
    </row>
    <row x14ac:dyDescent="0.25" r="227" customHeight="1" ht="16.5">
      <c r="A227" s="5">
        <v>57.7</v>
      </c>
      <c r="B227" s="4">
        <v>16</v>
      </c>
      <c r="C227" s="4">
        <v>1</v>
      </c>
      <c r="D227" s="4">
        <v>0</v>
      </c>
      <c r="E227" s="4">
        <f>D227*$M$1/$M$2</f>
      </c>
      <c r="F227" s="4">
        <f>AVERAGE(E227:E229)</f>
      </c>
      <c r="G227" s="4">
        <f>SUM(D2:D4,D17:D19,D32:D34,D47:D49,D62:D64,D77:D79,D92:D94,D107:D109,D122:D124,D137:D139,D152:D154,D167:D169,D182:D184,D197:D199,D212:D214,D227:D229)</f>
      </c>
      <c r="H227" s="4">
        <f>G227*$M$1/$M$2</f>
      </c>
      <c r="I227" s="4">
        <f>STDEV(E227:E229)</f>
      </c>
      <c r="J227" s="2"/>
      <c r="K227" s="3"/>
      <c r="L227" s="3"/>
      <c r="M227" s="2"/>
    </row>
    <row x14ac:dyDescent="0.25" r="228" customHeight="1" ht="16.5">
      <c r="A228" s="5">
        <v>57.7</v>
      </c>
      <c r="B228" s="4">
        <v>16</v>
      </c>
      <c r="C228" s="4">
        <v>2</v>
      </c>
      <c r="D228" s="4">
        <v>0</v>
      </c>
      <c r="E228" s="4">
        <f>D228*$M$1/$M$2</f>
      </c>
      <c r="F228" s="4">
        <f>AVERAGE(E227:E229)</f>
      </c>
      <c r="G228" s="4">
        <v>0</v>
      </c>
      <c r="H228" s="4">
        <f>G228*$M$1/$M$2</f>
      </c>
      <c r="I228" s="4">
        <v>0</v>
      </c>
      <c r="J228" s="2"/>
      <c r="K228" s="3"/>
      <c r="L228" s="3"/>
      <c r="M228" s="2"/>
    </row>
    <row x14ac:dyDescent="0.25" r="229" customHeight="1" ht="16.5">
      <c r="A229" s="5">
        <v>57.7</v>
      </c>
      <c r="B229" s="4">
        <v>16</v>
      </c>
      <c r="C229" s="4">
        <v>3</v>
      </c>
      <c r="D229" s="4">
        <v>0</v>
      </c>
      <c r="E229" s="4">
        <f>D229*$M$1/$M$2</f>
      </c>
      <c r="F229" s="4">
        <f>AVERAGE(E227:E229)</f>
      </c>
      <c r="G229" s="4">
        <v>0</v>
      </c>
      <c r="H229" s="4">
        <f>G229*$M$1/$M$2</f>
      </c>
      <c r="I229" s="4">
        <v>0</v>
      </c>
      <c r="J229" s="2"/>
      <c r="K229" s="3"/>
      <c r="L229" s="3"/>
      <c r="M229" s="2"/>
    </row>
    <row x14ac:dyDescent="0.25" r="230" customHeight="1" ht="16.5">
      <c r="A230" s="6">
        <v>51.8</v>
      </c>
      <c r="B230" s="4">
        <v>16</v>
      </c>
      <c r="C230" s="4">
        <v>1</v>
      </c>
      <c r="D230" s="4">
        <v>3</v>
      </c>
      <c r="E230" s="4">
        <f>D230*$M$1/$M$2</f>
      </c>
      <c r="F230" s="2"/>
      <c r="G230" s="4">
        <f>SUM(D5:D7,D20:D22,D35:D37,D50:D52,D65:D67,D80:D82,D95:D97,D110:D112,D125:D127,D140:D142,D155:D157,D170:D172,D185:D187,D200:D202,D215:D217,D230:D232)</f>
      </c>
      <c r="H230" s="4">
        <f>G230*$M$1/$M$2</f>
      </c>
      <c r="I230" s="6">
        <f>STDEV(E230:E232)</f>
      </c>
      <c r="J230" s="2"/>
      <c r="K230" s="3"/>
      <c r="L230" s="3"/>
      <c r="M230" s="2"/>
    </row>
    <row x14ac:dyDescent="0.25" r="231" customHeight="1" ht="16.5">
      <c r="A231" s="6">
        <v>51.8</v>
      </c>
      <c r="B231" s="4">
        <v>16</v>
      </c>
      <c r="C231" s="4">
        <v>2</v>
      </c>
      <c r="D231" s="4">
        <v>2</v>
      </c>
      <c r="E231" s="6">
        <f>D231*$M$1/$M$2</f>
      </c>
      <c r="F231" s="2"/>
      <c r="G231" s="4">
        <v>0</v>
      </c>
      <c r="H231" s="4">
        <f>G231*$M$1/$M$2</f>
      </c>
      <c r="I231" s="4">
        <v>0</v>
      </c>
      <c r="J231" s="2"/>
      <c r="K231" s="3"/>
      <c r="L231" s="3"/>
      <c r="M231" s="2"/>
    </row>
    <row x14ac:dyDescent="0.25" r="232" customHeight="1" ht="16.5">
      <c r="A232" s="6">
        <v>51.8</v>
      </c>
      <c r="B232" s="4">
        <v>16</v>
      </c>
      <c r="C232" s="4">
        <v>3</v>
      </c>
      <c r="D232" s="4">
        <v>0</v>
      </c>
      <c r="E232" s="4">
        <f>D232*$M$1/$M$2</f>
      </c>
      <c r="F232" s="2"/>
      <c r="G232" s="4">
        <v>0</v>
      </c>
      <c r="H232" s="4">
        <f>G232*$M$1/$M$2</f>
      </c>
      <c r="I232" s="4">
        <v>0</v>
      </c>
      <c r="J232" s="2"/>
      <c r="K232" s="3"/>
      <c r="L232" s="3"/>
      <c r="M232" s="2"/>
    </row>
    <row x14ac:dyDescent="0.25" r="233" customHeight="1" ht="16.5">
      <c r="A233" s="6">
        <v>45.8</v>
      </c>
      <c r="B233" s="4">
        <v>16</v>
      </c>
      <c r="C233" s="4">
        <v>1</v>
      </c>
      <c r="D233" s="4">
        <v>0</v>
      </c>
      <c r="E233" s="4">
        <f>D233*$M$1/$M$2</f>
      </c>
      <c r="F233" s="2"/>
      <c r="G233" s="4">
        <f>SUM(D8:D10,D23:D25,D38:D40,D53:D55,D68:D70,D83:D85,D98:D100,D113:D115,D128:D130,D143:D145,D158:D160,D173:D175,D188:D190,D203:D205,D218:D220,D233:D235)</f>
      </c>
      <c r="H233" s="4">
        <f>G233*$M$1/$M$2</f>
      </c>
      <c r="I233" s="4">
        <f>STDEV(E233:E235)</f>
      </c>
      <c r="J233" s="2"/>
      <c r="K233" s="3"/>
      <c r="L233" s="3"/>
      <c r="M233" s="2"/>
    </row>
    <row x14ac:dyDescent="0.25" r="234" customHeight="1" ht="16.5">
      <c r="A234" s="6">
        <v>45.8</v>
      </c>
      <c r="B234" s="4">
        <v>16</v>
      </c>
      <c r="C234" s="4">
        <v>2</v>
      </c>
      <c r="D234" s="4">
        <v>0</v>
      </c>
      <c r="E234" s="4">
        <f>D234*$M$1/$M$2</f>
      </c>
      <c r="F234" s="2"/>
      <c r="G234" s="4">
        <v>0</v>
      </c>
      <c r="H234" s="4">
        <f>G234*$M$1/$M$2</f>
      </c>
      <c r="I234" s="4">
        <v>0</v>
      </c>
      <c r="J234" s="2"/>
      <c r="K234" s="3"/>
      <c r="L234" s="3"/>
      <c r="M234" s="2"/>
    </row>
    <row x14ac:dyDescent="0.25" r="235" customHeight="1" ht="16.5">
      <c r="A235" s="6">
        <v>45.8</v>
      </c>
      <c r="B235" s="4">
        <v>16</v>
      </c>
      <c r="C235" s="4">
        <v>3</v>
      </c>
      <c r="D235" s="4">
        <v>0</v>
      </c>
      <c r="E235" s="4">
        <f>D235*$M$1/$M$2</f>
      </c>
      <c r="F235" s="2"/>
      <c r="G235" s="4">
        <v>0</v>
      </c>
      <c r="H235" s="4">
        <f>G235*$M$1/$M$2</f>
      </c>
      <c r="I235" s="4">
        <v>0</v>
      </c>
      <c r="J235" s="2"/>
      <c r="K235" s="3"/>
      <c r="L235" s="3"/>
      <c r="M235" s="2"/>
    </row>
    <row x14ac:dyDescent="0.25" r="236" customHeight="1" ht="16.5">
      <c r="A236" s="6">
        <v>36.4</v>
      </c>
      <c r="B236" s="4">
        <v>16</v>
      </c>
      <c r="C236" s="4">
        <v>1</v>
      </c>
      <c r="D236" s="4">
        <v>0</v>
      </c>
      <c r="E236" s="4">
        <f>D236*$M$1/$M$2</f>
      </c>
      <c r="F236" s="2"/>
      <c r="G236" s="4">
        <f>SUM(D11:D13,D26:D28,D41:D43,D56:D58,D71:D73,D86:D88,D101:D103,D116:D118,D131:D133,D146:D148,D161:D163,D176:D178,D191:D193,D206:D208,D221:D223,D236:D238)</f>
      </c>
      <c r="H236" s="6">
        <f>G236*$M$1/$M$2</f>
      </c>
      <c r="I236" s="4">
        <f>STDEV(E236:E238)</f>
      </c>
      <c r="J236" s="2"/>
      <c r="K236" s="3"/>
      <c r="L236" s="3"/>
      <c r="M236" s="2"/>
    </row>
    <row x14ac:dyDescent="0.25" r="237" customHeight="1" ht="16.5">
      <c r="A237" s="6">
        <v>36.4</v>
      </c>
      <c r="B237" s="4">
        <v>16</v>
      </c>
      <c r="C237" s="4">
        <v>2</v>
      </c>
      <c r="D237" s="4">
        <v>0</v>
      </c>
      <c r="E237" s="4">
        <f>D237*$M$1/$M$2</f>
      </c>
      <c r="F237" s="2"/>
      <c r="G237" s="4">
        <v>0</v>
      </c>
      <c r="H237" s="4">
        <f>G237*$M$1/$M$2</f>
      </c>
      <c r="I237" s="4">
        <v>0</v>
      </c>
      <c r="J237" s="2"/>
      <c r="K237" s="3"/>
      <c r="L237" s="3"/>
      <c r="M237" s="2"/>
    </row>
    <row x14ac:dyDescent="0.25" r="238" customHeight="1" ht="16.5">
      <c r="A238" s="6">
        <v>36.4</v>
      </c>
      <c r="B238" s="4">
        <v>16</v>
      </c>
      <c r="C238" s="4">
        <v>3</v>
      </c>
      <c r="D238" s="4">
        <v>0</v>
      </c>
      <c r="E238" s="4">
        <f>D238*$M$1/$M$2</f>
      </c>
      <c r="F238" s="2"/>
      <c r="G238" s="4">
        <v>0</v>
      </c>
      <c r="H238" s="4">
        <f>G238*$M$1/$M$2</f>
      </c>
      <c r="I238" s="4">
        <v>0</v>
      </c>
      <c r="J238" s="2"/>
      <c r="K238" s="3"/>
      <c r="L238" s="3"/>
      <c r="M238" s="2"/>
    </row>
    <row x14ac:dyDescent="0.25" r="239" customHeight="1" ht="16.5">
      <c r="A239" s="4">
        <v>34</v>
      </c>
      <c r="B239" s="4">
        <v>16</v>
      </c>
      <c r="C239" s="4">
        <v>1</v>
      </c>
      <c r="D239" s="4">
        <v>0</v>
      </c>
      <c r="E239" s="4">
        <f>D239*$M$1/$M$2</f>
      </c>
      <c r="F239" s="2"/>
      <c r="G239" s="4">
        <f>SUM(D14:D16,D29:D31,D44:D46,D59:D61,D74:D76,D89:D91,D104:D106,D119:D121,D134:D136,D149:D151,D164:D166,D179:D181,D194:D196,D209:D211,D224:D226,D239:D241)</f>
      </c>
      <c r="H239" s="6">
        <f>G239*$M$1/$M$2</f>
      </c>
      <c r="I239" s="4">
        <f>STDEV(E239:E241)</f>
      </c>
      <c r="J239" s="2"/>
      <c r="K239" s="3"/>
      <c r="L239" s="3"/>
      <c r="M239" s="2"/>
    </row>
    <row x14ac:dyDescent="0.25" r="240" customHeight="1" ht="16.5">
      <c r="A240" s="4">
        <v>34</v>
      </c>
      <c r="B240" s="4">
        <v>16</v>
      </c>
      <c r="C240" s="4">
        <v>2</v>
      </c>
      <c r="D240" s="4">
        <v>0</v>
      </c>
      <c r="E240" s="4">
        <f>D240*$M$1/$M$2</f>
      </c>
      <c r="F240" s="2"/>
      <c r="G240" s="4">
        <v>0</v>
      </c>
      <c r="H240" s="4">
        <f>G240*$M$1/$M$2</f>
      </c>
      <c r="I240" s="4">
        <v>0</v>
      </c>
      <c r="J240" s="2"/>
      <c r="K240" s="3"/>
      <c r="L240" s="3"/>
      <c r="M240" s="2"/>
    </row>
    <row x14ac:dyDescent="0.25" r="241" customHeight="1" ht="16.5">
      <c r="A241" s="4">
        <v>34</v>
      </c>
      <c r="B241" s="4">
        <v>16</v>
      </c>
      <c r="C241" s="4">
        <v>3</v>
      </c>
      <c r="D241" s="4">
        <v>0</v>
      </c>
      <c r="E241" s="4">
        <f>D241*$M$1/$M$2</f>
      </c>
      <c r="F241" s="2"/>
      <c r="G241" s="4">
        <v>0</v>
      </c>
      <c r="H241" s="4">
        <f>G241*$M$1/$M$2</f>
      </c>
      <c r="I241" s="4">
        <v>0</v>
      </c>
      <c r="J241" s="2"/>
      <c r="K241" s="3"/>
      <c r="L241" s="3"/>
      <c r="M241" s="2"/>
    </row>
    <row x14ac:dyDescent="0.25" r="242" customHeight="1" ht="16.5">
      <c r="A242" s="5">
        <v>57.7</v>
      </c>
      <c r="B242" s="4">
        <v>17</v>
      </c>
      <c r="C242" s="4">
        <v>1</v>
      </c>
      <c r="D242" s="4">
        <v>0</v>
      </c>
      <c r="E242" s="4">
        <f>D242*$M$1/$M$2</f>
      </c>
      <c r="F242" s="4">
        <f>AVERAGE(E242:E244)</f>
      </c>
      <c r="G242" s="4">
        <f>SUM(D2:D4,D17:D19,D32:D34,D47:D49,D62:D64,D77:D79,D92:D94,D107:D109,D122:D124,D137:D139,D152:D154,D167:D169,D182:D184,D197:D199,D212:D214,D227:D229,D242:D244)</f>
      </c>
      <c r="H242" s="4">
        <f>G242*$M$1/$M$2</f>
      </c>
      <c r="I242" s="4">
        <f>STDEV(E242:E244)</f>
      </c>
      <c r="J242" s="2"/>
      <c r="K242" s="3"/>
      <c r="L242" s="3"/>
      <c r="M242" s="2"/>
    </row>
    <row x14ac:dyDescent="0.25" r="243" customHeight="1" ht="16.5">
      <c r="A243" s="5">
        <v>57.7</v>
      </c>
      <c r="B243" s="4">
        <v>17</v>
      </c>
      <c r="C243" s="4">
        <v>2</v>
      </c>
      <c r="D243" s="4">
        <v>0</v>
      </c>
      <c r="E243" s="4">
        <f>D243*$M$1/$M$2</f>
      </c>
      <c r="F243" s="4">
        <f>AVERAGE(E242:E244)</f>
      </c>
      <c r="G243" s="4">
        <v>0</v>
      </c>
      <c r="H243" s="4">
        <f>G243*$M$1/$M$2</f>
      </c>
      <c r="I243" s="4">
        <v>0</v>
      </c>
      <c r="J243" s="2"/>
      <c r="K243" s="3"/>
      <c r="L243" s="3"/>
      <c r="M243" s="2"/>
    </row>
    <row x14ac:dyDescent="0.25" r="244" customHeight="1" ht="16.5">
      <c r="A244" s="5">
        <v>57.7</v>
      </c>
      <c r="B244" s="4">
        <v>17</v>
      </c>
      <c r="C244" s="4">
        <v>3</v>
      </c>
      <c r="D244" s="4">
        <v>0</v>
      </c>
      <c r="E244" s="4">
        <f>D244*$M$1/$M$2</f>
      </c>
      <c r="F244" s="4">
        <f>AVERAGE(E242:E244)</f>
      </c>
      <c r="G244" s="4">
        <v>0</v>
      </c>
      <c r="H244" s="4">
        <f>G244*$M$1/$M$2</f>
      </c>
      <c r="I244" s="4">
        <v>0</v>
      </c>
      <c r="J244" s="2"/>
      <c r="K244" s="3"/>
      <c r="L244" s="3"/>
      <c r="M244" s="2"/>
    </row>
    <row x14ac:dyDescent="0.25" r="245" customHeight="1" ht="16.5">
      <c r="A245" s="6">
        <v>51.8</v>
      </c>
      <c r="B245" s="4">
        <v>17</v>
      </c>
      <c r="C245" s="4">
        <v>1</v>
      </c>
      <c r="D245" s="4">
        <v>1</v>
      </c>
      <c r="E245" s="6">
        <f>D245*$M$1/$M$2</f>
      </c>
      <c r="F245" s="2"/>
      <c r="G245" s="4">
        <f>SUM(D5:D7,D20:D22,D35:D37,D50:D52,D65:D67,D80:D82,D95:D97,D110:D112,D125:D127,D140:D142,D155:D157,D170:D172,D185:D187,D200:D202,D215:D217,D230:D232,D245:D247)</f>
      </c>
      <c r="H245" s="4">
        <f>G245*$M$1/$M$2</f>
      </c>
      <c r="I245" s="6">
        <f>STDEV(E245:E247)</f>
      </c>
      <c r="J245" s="2"/>
      <c r="K245" s="3"/>
      <c r="L245" s="3"/>
      <c r="M245" s="2"/>
    </row>
    <row x14ac:dyDescent="0.25" r="246" customHeight="1" ht="16.5">
      <c r="A246" s="6">
        <v>51.8</v>
      </c>
      <c r="B246" s="4">
        <v>17</v>
      </c>
      <c r="C246" s="4">
        <v>2</v>
      </c>
      <c r="D246" s="4">
        <v>0</v>
      </c>
      <c r="E246" s="4">
        <f>D246*$M$1/$M$2</f>
      </c>
      <c r="F246" s="2"/>
      <c r="G246" s="4">
        <v>0</v>
      </c>
      <c r="H246" s="4">
        <f>G246*$M$1/$M$2</f>
      </c>
      <c r="I246" s="4">
        <v>0</v>
      </c>
      <c r="J246" s="2"/>
      <c r="K246" s="3"/>
      <c r="L246" s="3"/>
      <c r="M246" s="2"/>
    </row>
    <row x14ac:dyDescent="0.25" r="247" customHeight="1" ht="16.5">
      <c r="A247" s="6">
        <v>51.8</v>
      </c>
      <c r="B247" s="4">
        <v>17</v>
      </c>
      <c r="C247" s="4">
        <v>3</v>
      </c>
      <c r="D247" s="4">
        <v>2</v>
      </c>
      <c r="E247" s="6">
        <f>D247*$M$1/$M$2</f>
      </c>
      <c r="F247" s="2"/>
      <c r="G247" s="4">
        <v>0</v>
      </c>
      <c r="H247" s="4">
        <f>G247*$M$1/$M$2</f>
      </c>
      <c r="I247" s="4">
        <v>0</v>
      </c>
      <c r="J247" s="2"/>
      <c r="K247" s="3"/>
      <c r="L247" s="3"/>
      <c r="M247" s="2"/>
    </row>
    <row x14ac:dyDescent="0.25" r="248" customHeight="1" ht="16.5">
      <c r="A248" s="6">
        <v>45.8</v>
      </c>
      <c r="B248" s="4">
        <v>17</v>
      </c>
      <c r="C248" s="4">
        <v>1</v>
      </c>
      <c r="D248" s="4">
        <v>0</v>
      </c>
      <c r="E248" s="4">
        <f>D248*$M$1/$M$2</f>
      </c>
      <c r="F248" s="2"/>
      <c r="G248" s="4">
        <f>SUM(D8:D10,D23:D25,D38:D40,D53:D55,D68:D70,D83:D85,D98:D100,D113:D115,D128:D130,D143:D145,D158:D160,D173:D175,D188:D190,D203:D205,D218:D220,D233:D235,D248:D250)</f>
      </c>
      <c r="H248" s="4">
        <f>G248*$M$1/$M$2</f>
      </c>
      <c r="I248" s="4">
        <f>STDEV(E248:E250)</f>
      </c>
      <c r="J248" s="2"/>
      <c r="K248" s="3"/>
      <c r="L248" s="3"/>
      <c r="M248" s="2"/>
    </row>
    <row x14ac:dyDescent="0.25" r="249" customHeight="1" ht="16.5">
      <c r="A249" s="6">
        <v>45.8</v>
      </c>
      <c r="B249" s="4">
        <v>17</v>
      </c>
      <c r="C249" s="4">
        <v>2</v>
      </c>
      <c r="D249" s="4">
        <v>0</v>
      </c>
      <c r="E249" s="4">
        <f>D249*$M$1/$M$2</f>
      </c>
      <c r="F249" s="2"/>
      <c r="G249" s="4">
        <v>0</v>
      </c>
      <c r="H249" s="4">
        <f>G249*$M$1/$M$2</f>
      </c>
      <c r="I249" s="4">
        <v>0</v>
      </c>
      <c r="J249" s="2"/>
      <c r="K249" s="3"/>
      <c r="L249" s="3"/>
      <c r="M249" s="2"/>
    </row>
    <row x14ac:dyDescent="0.25" r="250" customHeight="1" ht="16.5">
      <c r="A250" s="6">
        <v>45.8</v>
      </c>
      <c r="B250" s="4">
        <v>17</v>
      </c>
      <c r="C250" s="4">
        <v>3</v>
      </c>
      <c r="D250" s="4">
        <v>0</v>
      </c>
      <c r="E250" s="4">
        <f>D250*$M$1/$M$2</f>
      </c>
      <c r="F250" s="2"/>
      <c r="G250" s="4">
        <v>0</v>
      </c>
      <c r="H250" s="4">
        <f>G250*$M$1/$M$2</f>
      </c>
      <c r="I250" s="4">
        <v>0</v>
      </c>
      <c r="J250" s="2"/>
      <c r="K250" s="3"/>
      <c r="L250" s="3"/>
      <c r="M250" s="2"/>
    </row>
    <row x14ac:dyDescent="0.25" r="251" customHeight="1" ht="16.5">
      <c r="A251" s="6">
        <v>36.4</v>
      </c>
      <c r="B251" s="4">
        <v>17</v>
      </c>
      <c r="C251" s="4">
        <v>1</v>
      </c>
      <c r="D251" s="4">
        <v>0</v>
      </c>
      <c r="E251" s="4">
        <f>D251*$M$1/$M$2</f>
      </c>
      <c r="F251" s="2"/>
      <c r="G251" s="4">
        <f>SUM(D11:D13,D26:D28,D41:D43,D56:D58,D71:D73,D86:D88,D101:D103,D116:D118,D131:D133,D146:D148,D161:D163,D176:D178,D191:D193,D206:D208,D221:D223,D236:D238,D251:D253)</f>
      </c>
      <c r="H251" s="6">
        <f>G251*$M$1/$M$2</f>
      </c>
      <c r="I251" s="4">
        <f>STDEV(E251:E253)</f>
      </c>
      <c r="J251" s="2"/>
      <c r="K251" s="3"/>
      <c r="L251" s="3"/>
      <c r="M251" s="2"/>
    </row>
    <row x14ac:dyDescent="0.25" r="252" customHeight="1" ht="16.5">
      <c r="A252" s="6">
        <v>36.4</v>
      </c>
      <c r="B252" s="4">
        <v>17</v>
      </c>
      <c r="C252" s="4">
        <v>2</v>
      </c>
      <c r="D252" s="4">
        <v>0</v>
      </c>
      <c r="E252" s="4">
        <f>D252*$M$1/$M$2</f>
      </c>
      <c r="F252" s="2"/>
      <c r="G252" s="4">
        <v>0</v>
      </c>
      <c r="H252" s="4">
        <f>G252*$M$1/$M$2</f>
      </c>
      <c r="I252" s="4">
        <v>0</v>
      </c>
      <c r="J252" s="2"/>
      <c r="K252" s="3"/>
      <c r="L252" s="3"/>
      <c r="M252" s="2"/>
    </row>
    <row x14ac:dyDescent="0.25" r="253" customHeight="1" ht="16.5">
      <c r="A253" s="6">
        <v>36.4</v>
      </c>
      <c r="B253" s="4">
        <v>17</v>
      </c>
      <c r="C253" s="4">
        <v>3</v>
      </c>
      <c r="D253" s="4">
        <v>0</v>
      </c>
      <c r="E253" s="4">
        <f>D253*$M$1/$M$2</f>
      </c>
      <c r="F253" s="2"/>
      <c r="G253" s="4">
        <v>0</v>
      </c>
      <c r="H253" s="4">
        <f>G253*$M$1/$M$2</f>
      </c>
      <c r="I253" s="4">
        <v>0</v>
      </c>
      <c r="J253" s="2"/>
      <c r="K253" s="3"/>
      <c r="L253" s="3"/>
      <c r="M253" s="2"/>
    </row>
    <row x14ac:dyDescent="0.25" r="254" customHeight="1" ht="16.5">
      <c r="A254" s="4">
        <v>34</v>
      </c>
      <c r="B254" s="4">
        <v>17</v>
      </c>
      <c r="C254" s="4">
        <v>1</v>
      </c>
      <c r="D254" s="4">
        <v>0</v>
      </c>
      <c r="E254" s="4">
        <f>D254*$M$1/$M$2</f>
      </c>
      <c r="F254" s="2"/>
      <c r="G254" s="4">
        <f>SUM(D14:D16,D29:D31,D44:D46,D59:D61,D74:D76,D89:D91,D104:D106,D119:D121,D134:D136,D149:D151,D164:D166,D179:D181,D194:D196,D209:D211,D224:D226,D239:D241,D254:D256)</f>
      </c>
      <c r="H254" s="6">
        <f>G254*$M$1/$M$2</f>
      </c>
      <c r="I254" s="4">
        <f>STDEV(E254:E256)</f>
      </c>
      <c r="J254" s="2"/>
      <c r="K254" s="3"/>
      <c r="L254" s="3"/>
      <c r="M254" s="2"/>
    </row>
    <row x14ac:dyDescent="0.25" r="255" customHeight="1" ht="16.5">
      <c r="A255" s="4">
        <v>34</v>
      </c>
      <c r="B255" s="4">
        <v>17</v>
      </c>
      <c r="C255" s="4">
        <v>2</v>
      </c>
      <c r="D255" s="4">
        <v>0</v>
      </c>
      <c r="E255" s="4">
        <f>D255*$M$1/$M$2</f>
      </c>
      <c r="F255" s="2"/>
      <c r="G255" s="4">
        <v>0</v>
      </c>
      <c r="H255" s="4">
        <f>G255*$M$1/$M$2</f>
      </c>
      <c r="I255" s="4">
        <v>0</v>
      </c>
      <c r="J255" s="2"/>
      <c r="K255" s="3"/>
      <c r="L255" s="3"/>
      <c r="M255" s="2"/>
    </row>
    <row x14ac:dyDescent="0.25" r="256" customHeight="1" ht="16.5">
      <c r="A256" s="4">
        <v>34</v>
      </c>
      <c r="B256" s="4">
        <v>17</v>
      </c>
      <c r="C256" s="4">
        <v>3</v>
      </c>
      <c r="D256" s="4">
        <v>0</v>
      </c>
      <c r="E256" s="4">
        <f>D256*$M$1/$M$2</f>
      </c>
      <c r="F256" s="2"/>
      <c r="G256" s="4">
        <v>0</v>
      </c>
      <c r="H256" s="4">
        <f>G256*$M$1/$M$2</f>
      </c>
      <c r="I256" s="4">
        <v>0</v>
      </c>
      <c r="J256" s="2"/>
      <c r="K256" s="3"/>
      <c r="L256" s="3"/>
      <c r="M256" s="2"/>
    </row>
    <row x14ac:dyDescent="0.25" r="257" customHeight="1" ht="16.5">
      <c r="A257" s="5">
        <v>57.7</v>
      </c>
      <c r="B257" s="4">
        <v>18</v>
      </c>
      <c r="C257" s="4">
        <v>1</v>
      </c>
      <c r="D257" s="4">
        <v>0</v>
      </c>
      <c r="E257" s="4">
        <f>D257*$M$1/$M$2</f>
      </c>
      <c r="F257" s="4">
        <f>AVERAGE(E257:E259)</f>
      </c>
      <c r="G257" s="4">
        <f>SUM(D2:D4,D17:D19,D32:D34,D47:D49,D62:D64,D77:D79,D92:D94,D107:D109,D122:D124,D137:D139,D152:D154,D167:D169,D182:D184,D197:D199,D212:D214,D227:D229,D242:D244,D257:D259)</f>
      </c>
      <c r="H257" s="4">
        <f>G257*$M$1/$M$2</f>
      </c>
      <c r="I257" s="4">
        <f>STDEV(E257:E259)</f>
      </c>
      <c r="J257" s="2"/>
      <c r="K257" s="3"/>
      <c r="L257" s="3"/>
      <c r="M257" s="2"/>
    </row>
    <row x14ac:dyDescent="0.25" r="258" customHeight="1" ht="16.5">
      <c r="A258" s="5">
        <v>57.7</v>
      </c>
      <c r="B258" s="4">
        <v>18</v>
      </c>
      <c r="C258" s="4">
        <v>2</v>
      </c>
      <c r="D258" s="4">
        <v>0</v>
      </c>
      <c r="E258" s="4">
        <f>D258*$M$1/$M$2</f>
      </c>
      <c r="F258" s="4">
        <f>AVERAGE(E257:E259)</f>
      </c>
      <c r="G258" s="4">
        <v>0</v>
      </c>
      <c r="H258" s="4">
        <f>G258*$M$1/$M$2</f>
      </c>
      <c r="I258" s="4">
        <v>0</v>
      </c>
      <c r="J258" s="2"/>
      <c r="K258" s="3"/>
      <c r="L258" s="3"/>
      <c r="M258" s="2"/>
    </row>
    <row x14ac:dyDescent="0.25" r="259" customHeight="1" ht="16.5">
      <c r="A259" s="5">
        <v>57.7</v>
      </c>
      <c r="B259" s="4">
        <v>18</v>
      </c>
      <c r="C259" s="4">
        <v>3</v>
      </c>
      <c r="D259" s="4">
        <v>0</v>
      </c>
      <c r="E259" s="4">
        <f>D259*$M$1/$M$2</f>
      </c>
      <c r="F259" s="4">
        <f>AVERAGE(E257:E259)</f>
      </c>
      <c r="G259" s="4">
        <v>0</v>
      </c>
      <c r="H259" s="4">
        <f>G259*$M$1/$M$2</f>
      </c>
      <c r="I259" s="4">
        <v>0</v>
      </c>
      <c r="J259" s="2"/>
      <c r="K259" s="3"/>
      <c r="L259" s="3"/>
      <c r="M259" s="2"/>
    </row>
    <row x14ac:dyDescent="0.25" r="260" customHeight="1" ht="16.5">
      <c r="A260" s="6">
        <v>51.8</v>
      </c>
      <c r="B260" s="4">
        <v>18</v>
      </c>
      <c r="C260" s="4">
        <v>1</v>
      </c>
      <c r="D260" s="4">
        <v>0</v>
      </c>
      <c r="E260" s="4">
        <f>D260*$M$1/$M$2</f>
      </c>
      <c r="F260" s="2"/>
      <c r="G260" s="4">
        <f>SUM(D5:D7,D20:D22,D35:D37,D50:D52,D65:D67,D80:D82,D95:D97,D110:D112,D125:D127,D140:D142,D155:D157,D170:D172,D185:D187,D200:D202,D215:D217,D230:D232,D245:D247,D260:D262)</f>
      </c>
      <c r="H260" s="6">
        <f>G260*$M$1/$M$2</f>
      </c>
      <c r="I260" s="6">
        <f>STDEV(E260:E262)</f>
      </c>
      <c r="J260" s="2"/>
      <c r="K260" s="3"/>
      <c r="L260" s="3"/>
      <c r="M260" s="2"/>
    </row>
    <row x14ac:dyDescent="0.25" r="261" customHeight="1" ht="16.5">
      <c r="A261" s="6">
        <v>51.8</v>
      </c>
      <c r="B261" s="4">
        <v>18</v>
      </c>
      <c r="C261" s="4">
        <v>2</v>
      </c>
      <c r="D261" s="4">
        <v>1</v>
      </c>
      <c r="E261" s="6">
        <f>D261*$M$1/$M$2</f>
      </c>
      <c r="F261" s="2"/>
      <c r="G261" s="4">
        <v>0</v>
      </c>
      <c r="H261" s="4">
        <f>G261*$M$1/$M$2</f>
      </c>
      <c r="I261" s="4">
        <v>0</v>
      </c>
      <c r="J261" s="2"/>
      <c r="K261" s="3"/>
      <c r="L261" s="3"/>
      <c r="M261" s="2"/>
    </row>
    <row x14ac:dyDescent="0.25" r="262" customHeight="1" ht="16.5">
      <c r="A262" s="6">
        <v>51.8</v>
      </c>
      <c r="B262" s="4">
        <v>18</v>
      </c>
      <c r="C262" s="4">
        <v>3</v>
      </c>
      <c r="D262" s="4">
        <v>0</v>
      </c>
      <c r="E262" s="4">
        <f>D262*$M$1/$M$2</f>
      </c>
      <c r="F262" s="2"/>
      <c r="G262" s="4">
        <v>0</v>
      </c>
      <c r="H262" s="4">
        <f>G262*$M$1/$M$2</f>
      </c>
      <c r="I262" s="4">
        <v>0</v>
      </c>
      <c r="J262" s="2"/>
      <c r="K262" s="3"/>
      <c r="L262" s="3"/>
      <c r="M262" s="2"/>
    </row>
    <row x14ac:dyDescent="0.25" r="263" customHeight="1" ht="16.5">
      <c r="A263" s="6">
        <v>45.8</v>
      </c>
      <c r="B263" s="4">
        <v>18</v>
      </c>
      <c r="C263" s="4">
        <v>1</v>
      </c>
      <c r="D263" s="4">
        <v>0</v>
      </c>
      <c r="E263" s="4">
        <f>D263*$M$1/$M$2</f>
      </c>
      <c r="F263" s="2"/>
      <c r="G263" s="4">
        <f>SUM(D8:D10,D23:D25,D38:D40,D53:D55,D68:D70,D83:D85,D98:D100,D113:D115,D128:D130,D143:D145,D158:D160,D173:D175,D188:D190,D203:D205,D218:D220,D233:D235,D248:D250,D263:D265)</f>
      </c>
      <c r="H263" s="4">
        <f>G263*$M$1/$M$2</f>
      </c>
      <c r="I263" s="4">
        <f>STDEV(E263:E265)</f>
      </c>
      <c r="J263" s="2"/>
      <c r="K263" s="3"/>
      <c r="L263" s="3"/>
      <c r="M263" s="2"/>
    </row>
    <row x14ac:dyDescent="0.25" r="264" customHeight="1" ht="16.5">
      <c r="A264" s="6">
        <v>45.8</v>
      </c>
      <c r="B264" s="4">
        <v>18</v>
      </c>
      <c r="C264" s="4">
        <v>2</v>
      </c>
      <c r="D264" s="4">
        <v>0</v>
      </c>
      <c r="E264" s="4">
        <f>D264*$M$1/$M$2</f>
      </c>
      <c r="F264" s="2"/>
      <c r="G264" s="4">
        <v>0</v>
      </c>
      <c r="H264" s="4">
        <f>G264*$M$1/$M$2</f>
      </c>
      <c r="I264" s="4">
        <v>0</v>
      </c>
      <c r="J264" s="2"/>
      <c r="K264" s="3"/>
      <c r="L264" s="3"/>
      <c r="M264" s="2"/>
    </row>
    <row x14ac:dyDescent="0.25" r="265" customHeight="1" ht="16.5">
      <c r="A265" s="6">
        <v>45.8</v>
      </c>
      <c r="B265" s="4">
        <v>18</v>
      </c>
      <c r="C265" s="4">
        <v>3</v>
      </c>
      <c r="D265" s="4">
        <v>0</v>
      </c>
      <c r="E265" s="4">
        <f>D265*$M$1/$M$2</f>
      </c>
      <c r="F265" s="2"/>
      <c r="G265" s="4">
        <v>0</v>
      </c>
      <c r="H265" s="4">
        <f>G265*$M$1/$M$2</f>
      </c>
      <c r="I265" s="4">
        <v>0</v>
      </c>
      <c r="J265" s="2"/>
      <c r="K265" s="3"/>
      <c r="L265" s="3"/>
      <c r="M265" s="2"/>
    </row>
    <row x14ac:dyDescent="0.25" r="266" customHeight="1" ht="16.5">
      <c r="A266" s="6">
        <v>36.4</v>
      </c>
      <c r="B266" s="4">
        <v>18</v>
      </c>
      <c r="C266" s="4">
        <v>1</v>
      </c>
      <c r="D266" s="4">
        <v>0</v>
      </c>
      <c r="E266" s="4">
        <f>D266*$M$1/$M$2</f>
      </c>
      <c r="F266" s="2"/>
      <c r="G266" s="4">
        <f>SUM(D11:D13,D26:D28,D41:D43,D56:D58,D71:D73,D86:D88,D101:D103,D116:D118,D131:D133,D146:D148,D161:D163,D176:D178,D191:D193,D206:D208,D221:D223,D236:D238,D251:D253,D266:D268)</f>
      </c>
      <c r="H266" s="6">
        <f>G266*$M$1/$M$2</f>
      </c>
      <c r="I266" s="4">
        <f>STDEV(E266:E268)</f>
      </c>
      <c r="J266" s="2"/>
      <c r="K266" s="3"/>
      <c r="L266" s="3"/>
      <c r="M266" s="2"/>
    </row>
    <row x14ac:dyDescent="0.25" r="267" customHeight="1" ht="16.5">
      <c r="A267" s="6">
        <v>36.4</v>
      </c>
      <c r="B267" s="4">
        <v>18</v>
      </c>
      <c r="C267" s="4">
        <v>2</v>
      </c>
      <c r="D267" s="4">
        <v>0</v>
      </c>
      <c r="E267" s="4">
        <f>D267*$M$1/$M$2</f>
      </c>
      <c r="F267" s="2"/>
      <c r="G267" s="4">
        <v>0</v>
      </c>
      <c r="H267" s="4">
        <f>G267*$M$1/$M$2</f>
      </c>
      <c r="I267" s="4">
        <v>0</v>
      </c>
      <c r="J267" s="2"/>
      <c r="K267" s="3"/>
      <c r="L267" s="3"/>
      <c r="M267" s="2"/>
    </row>
    <row x14ac:dyDescent="0.25" r="268" customHeight="1" ht="16.5">
      <c r="A268" s="6">
        <v>36.4</v>
      </c>
      <c r="B268" s="4">
        <v>18</v>
      </c>
      <c r="C268" s="4">
        <v>3</v>
      </c>
      <c r="D268" s="4">
        <v>0</v>
      </c>
      <c r="E268" s="4">
        <f>D268*$M$1/$M$2</f>
      </c>
      <c r="F268" s="2"/>
      <c r="G268" s="4">
        <v>0</v>
      </c>
      <c r="H268" s="4">
        <f>G268*$M$1/$M$2</f>
      </c>
      <c r="I268" s="4">
        <v>0</v>
      </c>
      <c r="J268" s="2"/>
      <c r="K268" s="3"/>
      <c r="L268" s="3"/>
      <c r="M268" s="2"/>
    </row>
    <row x14ac:dyDescent="0.25" r="269" customHeight="1" ht="16.5">
      <c r="A269" s="4">
        <v>34</v>
      </c>
      <c r="B269" s="4">
        <v>18</v>
      </c>
      <c r="C269" s="4">
        <v>1</v>
      </c>
      <c r="D269" s="4">
        <v>0</v>
      </c>
      <c r="E269" s="4">
        <f>D269*$M$1/$M$2</f>
      </c>
      <c r="F269" s="2"/>
      <c r="G269" s="4">
        <f>SUM(D14:D16,D29:D31,D44:D46,D59:D61,D74:D76,D89:D91,D104:D106,D119:D121,D134:D136,D149:D151,D164:D166,D179:D181,D194:D196,D209:D211,D224:D226,D239:D241,D254:D256,D269:D271)</f>
      </c>
      <c r="H269" s="6">
        <f>G269*$M$1/$M$2</f>
      </c>
      <c r="I269" s="4">
        <f>STDEV(E269:E271)</f>
      </c>
      <c r="J269" s="2"/>
      <c r="K269" s="3"/>
      <c r="L269" s="3"/>
      <c r="M269" s="2"/>
    </row>
    <row x14ac:dyDescent="0.25" r="270" customHeight="1" ht="16.5">
      <c r="A270" s="4">
        <v>34</v>
      </c>
      <c r="B270" s="4">
        <v>18</v>
      </c>
      <c r="C270" s="4">
        <v>2</v>
      </c>
      <c r="D270" s="4">
        <v>0</v>
      </c>
      <c r="E270" s="4">
        <f>D270*$M$1/$M$2</f>
      </c>
      <c r="F270" s="2"/>
      <c r="G270" s="4">
        <v>0</v>
      </c>
      <c r="H270" s="4">
        <f>G270*$M$1/$M$2</f>
      </c>
      <c r="I270" s="4">
        <v>0</v>
      </c>
      <c r="J270" s="2"/>
      <c r="K270" s="3"/>
      <c r="L270" s="3"/>
      <c r="M270" s="2"/>
    </row>
    <row x14ac:dyDescent="0.25" r="271" customHeight="1" ht="16.5">
      <c r="A271" s="4">
        <v>34</v>
      </c>
      <c r="B271" s="4">
        <v>18</v>
      </c>
      <c r="C271" s="4">
        <v>3</v>
      </c>
      <c r="D271" s="4">
        <v>0</v>
      </c>
      <c r="E271" s="4">
        <f>D271*$M$1/$M$2</f>
      </c>
      <c r="F271" s="2"/>
      <c r="G271" s="4">
        <v>0</v>
      </c>
      <c r="H271" s="4">
        <f>G271*$M$1/$M$2</f>
      </c>
      <c r="I271" s="4">
        <v>0</v>
      </c>
      <c r="J271" s="2"/>
      <c r="K271" s="3"/>
      <c r="L271" s="3"/>
      <c r="M271" s="2"/>
    </row>
    <row x14ac:dyDescent="0.25" r="272" customHeight="1" ht="16.5">
      <c r="A272" s="5">
        <v>57.7</v>
      </c>
      <c r="B272" s="4">
        <v>19</v>
      </c>
      <c r="C272" s="4">
        <v>1</v>
      </c>
      <c r="D272" s="4">
        <v>0</v>
      </c>
      <c r="E272" s="4">
        <f>D272*$M$1/$M$2</f>
      </c>
      <c r="F272" s="4">
        <f>AVERAGE(E272:E274)</f>
      </c>
      <c r="G272" s="4">
        <f>SUM(D2:D4,D17:D19,D32:D34,D47:D49,D62:D64,D77:D79,D92:D94,D107:D109,D122:D124,D137:D139,D152:D154,D167:D169,D182:D184,D197:D199,D212:D214,D227:D229,D242:D244,D257:D259,D272:D274)</f>
      </c>
      <c r="H272" s="4">
        <f>G272*$M$1/$M$2</f>
      </c>
      <c r="I272" s="4">
        <f>STDEV(E272:E274)</f>
      </c>
      <c r="J272" s="2"/>
      <c r="K272" s="3"/>
      <c r="L272" s="3"/>
      <c r="M272" s="2"/>
    </row>
    <row x14ac:dyDescent="0.25" r="273" customHeight="1" ht="16.5">
      <c r="A273" s="5">
        <v>57.7</v>
      </c>
      <c r="B273" s="4">
        <v>19</v>
      </c>
      <c r="C273" s="4">
        <v>2</v>
      </c>
      <c r="D273" s="4">
        <v>0</v>
      </c>
      <c r="E273" s="4">
        <f>D273*$M$1/$M$2</f>
      </c>
      <c r="F273" s="4">
        <f>AVERAGE(E272:E274)</f>
      </c>
      <c r="G273" s="4">
        <v>0</v>
      </c>
      <c r="H273" s="4">
        <f>G273*$M$1/$M$2</f>
      </c>
      <c r="I273" s="4">
        <v>0</v>
      </c>
      <c r="J273" s="2"/>
      <c r="K273" s="3"/>
      <c r="L273" s="3"/>
      <c r="M273" s="2"/>
    </row>
    <row x14ac:dyDescent="0.25" r="274" customHeight="1" ht="16.5">
      <c r="A274" s="5">
        <v>57.7</v>
      </c>
      <c r="B274" s="4">
        <v>19</v>
      </c>
      <c r="C274" s="4">
        <v>3</v>
      </c>
      <c r="D274" s="4">
        <v>0</v>
      </c>
      <c r="E274" s="4">
        <f>D274*$M$1/$M$2</f>
      </c>
      <c r="F274" s="4">
        <f>AVERAGE(E272:E274)</f>
      </c>
      <c r="G274" s="4">
        <v>0</v>
      </c>
      <c r="H274" s="4">
        <f>G274*$M$1/$M$2</f>
      </c>
      <c r="I274" s="4">
        <v>0</v>
      </c>
      <c r="J274" s="2"/>
      <c r="K274" s="3"/>
      <c r="L274" s="3"/>
      <c r="M274" s="2"/>
    </row>
    <row x14ac:dyDescent="0.25" r="275" customHeight="1" ht="16.5">
      <c r="A275" s="6">
        <v>51.8</v>
      </c>
      <c r="B275" s="4">
        <v>19</v>
      </c>
      <c r="C275" s="4">
        <v>1</v>
      </c>
      <c r="D275" s="4">
        <v>0</v>
      </c>
      <c r="E275" s="4">
        <f>D275*$M$1/$M$2</f>
      </c>
      <c r="F275" s="2"/>
      <c r="G275" s="4">
        <f>SUM(D5:D7,D20:D22,D35:D37,D50:D52,D65:D67,D80:D82,D95:D97,D110:D112,D125:D127,D140:D142,D155:D157,D170:D172,D185:D187,D200:D202,D215:D217,D230:D232,D245:D247,D260:D262,D275:D277)</f>
      </c>
      <c r="H275" s="6">
        <f>G275*$M$1/$M$2</f>
      </c>
      <c r="I275" s="4">
        <f>STDEV(E275:E277)</f>
      </c>
      <c r="J275" s="2"/>
      <c r="K275" s="3"/>
      <c r="L275" s="3"/>
      <c r="M275" s="2"/>
    </row>
    <row x14ac:dyDescent="0.25" r="276" customHeight="1" ht="16.5">
      <c r="A276" s="6">
        <v>51.8</v>
      </c>
      <c r="B276" s="4">
        <v>19</v>
      </c>
      <c r="C276" s="4">
        <v>2</v>
      </c>
      <c r="D276" s="4">
        <v>0</v>
      </c>
      <c r="E276" s="4">
        <f>D276*$M$1/$M$2</f>
      </c>
      <c r="F276" s="2"/>
      <c r="G276" s="4">
        <v>0</v>
      </c>
      <c r="H276" s="4">
        <f>G276*$M$1/$M$2</f>
      </c>
      <c r="I276" s="4">
        <v>0</v>
      </c>
      <c r="J276" s="2"/>
      <c r="K276" s="3"/>
      <c r="L276" s="3"/>
      <c r="M276" s="2"/>
    </row>
    <row x14ac:dyDescent="0.25" r="277" customHeight="1" ht="16.5">
      <c r="A277" s="6">
        <v>51.8</v>
      </c>
      <c r="B277" s="4">
        <v>19</v>
      </c>
      <c r="C277" s="4">
        <v>3</v>
      </c>
      <c r="D277" s="4">
        <v>0</v>
      </c>
      <c r="E277" s="4">
        <f>D277*$M$1/$M$2</f>
      </c>
      <c r="F277" s="2"/>
      <c r="G277" s="4">
        <v>0</v>
      </c>
      <c r="H277" s="4">
        <f>G277*$M$1/$M$2</f>
      </c>
      <c r="I277" s="4">
        <v>0</v>
      </c>
      <c r="J277" s="2"/>
      <c r="K277" s="3"/>
      <c r="L277" s="3"/>
      <c r="M277" s="2"/>
    </row>
    <row x14ac:dyDescent="0.25" r="278" customHeight="1" ht="16.5">
      <c r="A278" s="6">
        <v>45.8</v>
      </c>
      <c r="B278" s="4">
        <v>19</v>
      </c>
      <c r="C278" s="4">
        <v>1</v>
      </c>
      <c r="D278" s="4">
        <v>0</v>
      </c>
      <c r="E278" s="4">
        <f>D278*$M$1/$M$2</f>
      </c>
      <c r="F278" s="2"/>
      <c r="G278" s="4">
        <f>SUM(D8:D10,D23:D25,D38:D40,D53:D55,D68:D70,D83:D85,D98:D100,D113:D115,D128:D130,D143:D145,D158:D160,D173:D175,D188:D190,D203:D205,D218:D220,D233:D235,D248:D250,D263:D265,D278:D280)</f>
      </c>
      <c r="H278" s="4">
        <f>G278*$M$1/$M$2</f>
      </c>
      <c r="I278" s="4">
        <f>STDEV(E278:E280)</f>
      </c>
      <c r="J278" s="2"/>
      <c r="K278" s="3"/>
      <c r="L278" s="3"/>
      <c r="M278" s="2"/>
    </row>
    <row x14ac:dyDescent="0.25" r="279" customHeight="1" ht="16.5">
      <c r="A279" s="6">
        <v>45.8</v>
      </c>
      <c r="B279" s="4">
        <v>19</v>
      </c>
      <c r="C279" s="4">
        <v>2</v>
      </c>
      <c r="D279" s="4">
        <v>0</v>
      </c>
      <c r="E279" s="4">
        <f>D279*$M$1/$M$2</f>
      </c>
      <c r="F279" s="2"/>
      <c r="G279" s="4">
        <v>0</v>
      </c>
      <c r="H279" s="4">
        <f>G279*$M$1/$M$2</f>
      </c>
      <c r="I279" s="4">
        <v>0</v>
      </c>
      <c r="J279" s="2"/>
      <c r="K279" s="3"/>
      <c r="L279" s="3"/>
      <c r="M279" s="2"/>
    </row>
    <row x14ac:dyDescent="0.25" r="280" customHeight="1" ht="16.5">
      <c r="A280" s="6">
        <v>45.8</v>
      </c>
      <c r="B280" s="4">
        <v>19</v>
      </c>
      <c r="C280" s="4">
        <v>3</v>
      </c>
      <c r="D280" s="4">
        <v>0</v>
      </c>
      <c r="E280" s="4">
        <f>D280*$M$1/$M$2</f>
      </c>
      <c r="F280" s="2"/>
      <c r="G280" s="4">
        <v>0</v>
      </c>
      <c r="H280" s="4">
        <f>G280*$M$1/$M$2</f>
      </c>
      <c r="I280" s="4">
        <v>0</v>
      </c>
      <c r="J280" s="2"/>
      <c r="K280" s="3"/>
      <c r="L280" s="3"/>
      <c r="M280" s="2"/>
    </row>
    <row x14ac:dyDescent="0.25" r="281" customHeight="1" ht="16.5">
      <c r="A281" s="6">
        <v>36.4</v>
      </c>
      <c r="B281" s="4">
        <v>19</v>
      </c>
      <c r="C281" s="4">
        <v>1</v>
      </c>
      <c r="D281" s="4">
        <v>0</v>
      </c>
      <c r="E281" s="4">
        <f>D281*$M$1/$M$2</f>
      </c>
      <c r="F281" s="2"/>
      <c r="G281" s="4">
        <f>SUM(D11:D13,D26:D28,D41:D43,D56:D58,D71:D73,D86:D88,D101:D103,D116:D118,D131:D133,D146:D148,D161:D163,D176:D178,D191:D193,D206:D208,D221:D223,D236:D238,D251:D253,D266:D268,D281:D283)</f>
      </c>
      <c r="H281" s="6">
        <f>G281*$M$1/$M$2</f>
      </c>
      <c r="I281" s="4">
        <f>STDEV(E281:E283)</f>
      </c>
      <c r="J281" s="2"/>
      <c r="K281" s="3"/>
      <c r="L281" s="3"/>
      <c r="M281" s="2"/>
    </row>
    <row x14ac:dyDescent="0.25" r="282" customHeight="1" ht="16.5">
      <c r="A282" s="6">
        <v>36.4</v>
      </c>
      <c r="B282" s="4">
        <v>19</v>
      </c>
      <c r="C282" s="4">
        <v>2</v>
      </c>
      <c r="D282" s="4">
        <v>0</v>
      </c>
      <c r="E282" s="4">
        <f>D282*$M$1/$M$2</f>
      </c>
      <c r="F282" s="2"/>
      <c r="G282" s="4">
        <v>0</v>
      </c>
      <c r="H282" s="4">
        <f>G282*$M$1/$M$2</f>
      </c>
      <c r="I282" s="4">
        <v>0</v>
      </c>
      <c r="J282" s="2"/>
      <c r="K282" s="3"/>
      <c r="L282" s="3"/>
      <c r="M282" s="2"/>
    </row>
    <row x14ac:dyDescent="0.25" r="283" customHeight="1" ht="16.5">
      <c r="A283" s="6">
        <v>36.4</v>
      </c>
      <c r="B283" s="4">
        <v>19</v>
      </c>
      <c r="C283" s="4">
        <v>3</v>
      </c>
      <c r="D283" s="4">
        <v>0</v>
      </c>
      <c r="E283" s="4">
        <f>D283*$M$1/$M$2</f>
      </c>
      <c r="F283" s="2"/>
      <c r="G283" s="4">
        <v>0</v>
      </c>
      <c r="H283" s="4">
        <f>G283*$M$1/$M$2</f>
      </c>
      <c r="I283" s="4">
        <v>0</v>
      </c>
      <c r="J283" s="2"/>
      <c r="K283" s="3"/>
      <c r="L283" s="3"/>
      <c r="M283" s="2"/>
    </row>
    <row x14ac:dyDescent="0.25" r="284" customHeight="1" ht="16.5">
      <c r="A284" s="4">
        <v>34</v>
      </c>
      <c r="B284" s="4">
        <v>19</v>
      </c>
      <c r="C284" s="4">
        <v>1</v>
      </c>
      <c r="D284" s="4">
        <v>0</v>
      </c>
      <c r="E284" s="4">
        <f>D284*$M$1/$M$2</f>
      </c>
      <c r="F284" s="2"/>
      <c r="G284" s="4">
        <f>SUM(D14:D16,D29:D31,D44:D46,D59:D61,D74:D76,D89:D91,D104:D106,D119:D121,D134:D136,D149:D151,D164:D166,D179:D181,D194:D196,D209:D211,D224:D226,D239:D241,D254:D256,D269:D271,D284:D286)</f>
      </c>
      <c r="H284" s="6">
        <f>G284*$M$1/$M$2</f>
      </c>
      <c r="I284" s="4">
        <f>STDEV(E284:E286)</f>
      </c>
      <c r="J284" s="2"/>
      <c r="K284" s="3"/>
      <c r="L284" s="3"/>
      <c r="M284" s="2"/>
    </row>
    <row x14ac:dyDescent="0.25" r="285" customHeight="1" ht="16.5">
      <c r="A285" s="4">
        <v>34</v>
      </c>
      <c r="B285" s="4">
        <v>19</v>
      </c>
      <c r="C285" s="4">
        <v>2</v>
      </c>
      <c r="D285" s="4">
        <v>0</v>
      </c>
      <c r="E285" s="4">
        <f>D285*$M$1/$M$2</f>
      </c>
      <c r="F285" s="2"/>
      <c r="G285" s="4">
        <v>0</v>
      </c>
      <c r="H285" s="4">
        <f>G285*$M$1/$M$2</f>
      </c>
      <c r="I285" s="4">
        <v>0</v>
      </c>
      <c r="J285" s="2"/>
      <c r="K285" s="3"/>
      <c r="L285" s="3"/>
      <c r="M285" s="2"/>
    </row>
    <row x14ac:dyDescent="0.25" r="286" customHeight="1" ht="16.5">
      <c r="A286" s="4">
        <v>34</v>
      </c>
      <c r="B286" s="4">
        <v>19</v>
      </c>
      <c r="C286" s="4">
        <v>3</v>
      </c>
      <c r="D286" s="4">
        <v>0</v>
      </c>
      <c r="E286" s="4">
        <f>D286*$M$1/$M$2</f>
      </c>
      <c r="F286" s="2"/>
      <c r="G286" s="4">
        <v>0</v>
      </c>
      <c r="H286" s="4">
        <f>G286*$M$1/$M$2</f>
      </c>
      <c r="I286" s="4">
        <v>0</v>
      </c>
      <c r="J286" s="2"/>
      <c r="K286" s="3"/>
      <c r="L286" s="3"/>
      <c r="M286" s="2"/>
    </row>
    <row x14ac:dyDescent="0.25" r="287" customHeight="1" ht="16.5">
      <c r="A287" s="5">
        <v>57.7</v>
      </c>
      <c r="B287" s="4">
        <v>20</v>
      </c>
      <c r="C287" s="4">
        <v>1</v>
      </c>
      <c r="D287" s="4">
        <v>0</v>
      </c>
      <c r="E287" s="4">
        <f>D287*$M$1/$M$2</f>
      </c>
      <c r="F287" s="4">
        <f>AVERAGE(E287:E289)</f>
      </c>
      <c r="G287" s="4">
        <f>SUM(D2:D4,D17:D19,D32:D34,D47:D49,D62:D64,D77:D79,D92:D94,D107:D109,D122:D124,D137:D139,D152:D154,D167:D169,D182:D184,D197:D199,D212:D214,D227:D229,D242:D244,D257:D259,D272:D274,D287:D289)</f>
      </c>
      <c r="H287" s="4">
        <f>G287*$M$1/$M$2</f>
      </c>
      <c r="I287" s="4">
        <f>STDEV(E287:E289)</f>
      </c>
      <c r="J287" s="2"/>
      <c r="K287" s="3"/>
      <c r="L287" s="3"/>
      <c r="M287" s="2"/>
    </row>
    <row x14ac:dyDescent="0.25" r="288" customHeight="1" ht="16.5">
      <c r="A288" s="5">
        <v>57.7</v>
      </c>
      <c r="B288" s="4">
        <v>20</v>
      </c>
      <c r="C288" s="4">
        <v>2</v>
      </c>
      <c r="D288" s="4">
        <v>0</v>
      </c>
      <c r="E288" s="4">
        <f>D288*$M$1/$M$2</f>
      </c>
      <c r="F288" s="4">
        <f>AVERAGE(E287:E289)</f>
      </c>
      <c r="G288" s="4">
        <v>0</v>
      </c>
      <c r="H288" s="4">
        <f>G288*$M$1/$M$2</f>
      </c>
      <c r="I288" s="4">
        <v>0</v>
      </c>
      <c r="J288" s="2"/>
      <c r="K288" s="3"/>
      <c r="L288" s="3"/>
      <c r="M288" s="2"/>
    </row>
    <row x14ac:dyDescent="0.25" r="289" customHeight="1" ht="16.5">
      <c r="A289" s="5">
        <v>57.7</v>
      </c>
      <c r="B289" s="4">
        <v>20</v>
      </c>
      <c r="C289" s="4">
        <v>3</v>
      </c>
      <c r="D289" s="4">
        <v>0</v>
      </c>
      <c r="E289" s="4">
        <f>D289*$M$1/$M$2</f>
      </c>
      <c r="F289" s="4">
        <f>AVERAGE(E287:E289)</f>
      </c>
      <c r="G289" s="4">
        <v>0</v>
      </c>
      <c r="H289" s="4">
        <f>G289*$M$1/$M$2</f>
      </c>
      <c r="I289" s="4">
        <v>0</v>
      </c>
      <c r="J289" s="2"/>
      <c r="K289" s="3"/>
      <c r="L289" s="3"/>
      <c r="M289" s="2"/>
    </row>
    <row x14ac:dyDescent="0.25" r="290" customHeight="1" ht="16.5">
      <c r="A290" s="6">
        <v>51.8</v>
      </c>
      <c r="B290" s="4">
        <v>20</v>
      </c>
      <c r="C290" s="4">
        <v>1</v>
      </c>
      <c r="D290" s="4">
        <v>0</v>
      </c>
      <c r="E290" s="4">
        <f>D290*$M$1/$M$2</f>
      </c>
      <c r="F290" s="2"/>
      <c r="G290" s="4">
        <f>SUM(D5:D7,D20:D22,D35:D37,D50:D52,D65:D67,D80:D82,D95:D97,D110:D112,D125:D127,D140:D142,D155:D157,D170:D172,D185:D187,D200:D202,D215:D217,D230:D232,D245:D247,D260:D262,D275:D277,D290:D292)</f>
      </c>
      <c r="H290" s="6">
        <f>G290*$M$1/$M$2</f>
      </c>
      <c r="I290" s="4">
        <f>STDEV(E290:E292)</f>
      </c>
      <c r="J290" s="2"/>
      <c r="K290" s="3"/>
      <c r="L290" s="3"/>
      <c r="M290" s="2"/>
    </row>
    <row x14ac:dyDescent="0.25" r="291" customHeight="1" ht="16.5">
      <c r="A291" s="6">
        <v>51.8</v>
      </c>
      <c r="B291" s="4">
        <v>20</v>
      </c>
      <c r="C291" s="4">
        <v>2</v>
      </c>
      <c r="D291" s="4">
        <v>0</v>
      </c>
      <c r="E291" s="4">
        <f>D291*$M$1/$M$2</f>
      </c>
      <c r="F291" s="2"/>
      <c r="G291" s="4">
        <v>0</v>
      </c>
      <c r="H291" s="4">
        <f>G291*$M$1/$M$2</f>
      </c>
      <c r="I291" s="4">
        <v>0</v>
      </c>
      <c r="J291" s="2"/>
      <c r="K291" s="3"/>
      <c r="L291" s="3"/>
      <c r="M291" s="2"/>
    </row>
    <row x14ac:dyDescent="0.25" r="292" customHeight="1" ht="16.5">
      <c r="A292" s="6">
        <v>51.8</v>
      </c>
      <c r="B292" s="4">
        <v>20</v>
      </c>
      <c r="C292" s="4">
        <v>3</v>
      </c>
      <c r="D292" s="4">
        <v>0</v>
      </c>
      <c r="E292" s="4">
        <f>D292*$M$1/$M$2</f>
      </c>
      <c r="F292" s="2"/>
      <c r="G292" s="4">
        <v>0</v>
      </c>
      <c r="H292" s="4">
        <f>G292*$M$1/$M$2</f>
      </c>
      <c r="I292" s="4">
        <v>0</v>
      </c>
      <c r="J292" s="2"/>
      <c r="K292" s="3"/>
      <c r="L292" s="3"/>
      <c r="M292" s="2"/>
    </row>
    <row x14ac:dyDescent="0.25" r="293" customHeight="1" ht="16.5">
      <c r="A293" s="6">
        <v>45.8</v>
      </c>
      <c r="B293" s="4">
        <v>20</v>
      </c>
      <c r="C293" s="4">
        <v>1</v>
      </c>
      <c r="D293" s="4">
        <v>0</v>
      </c>
      <c r="E293" s="4">
        <f>D293*$M$1/$M$2</f>
      </c>
      <c r="F293" s="2"/>
      <c r="G293" s="4">
        <f>SUM(D8:D10,D23:D25,D38:D40,D53:D55,D68:D70,D83:D85,D98:D100,D113:D115,D128:D130,D143:D145,D158:D160,D173:D175,D188:D190,D203:D205,D218:D220,D233:D235,D248:D250,D263:D265,D278:D280,D293:D295)</f>
      </c>
      <c r="H293" s="4">
        <f>G293*$M$1/$M$2</f>
      </c>
      <c r="I293" s="4">
        <f>STDEV(E293:E295)</f>
      </c>
      <c r="J293" s="2"/>
      <c r="K293" s="3"/>
      <c r="L293" s="3"/>
      <c r="M293" s="2"/>
    </row>
    <row x14ac:dyDescent="0.25" r="294" customHeight="1" ht="16.5">
      <c r="A294" s="6">
        <v>45.8</v>
      </c>
      <c r="B294" s="4">
        <v>20</v>
      </c>
      <c r="C294" s="4">
        <v>2</v>
      </c>
      <c r="D294" s="4">
        <v>0</v>
      </c>
      <c r="E294" s="4">
        <f>D294*$M$1/$M$2</f>
      </c>
      <c r="F294" s="2"/>
      <c r="G294" s="4">
        <v>0</v>
      </c>
      <c r="H294" s="4">
        <f>G294*$M$1/$M$2</f>
      </c>
      <c r="I294" s="4">
        <v>0</v>
      </c>
      <c r="J294" s="2"/>
      <c r="K294" s="3"/>
      <c r="L294" s="3"/>
      <c r="M294" s="2"/>
    </row>
    <row x14ac:dyDescent="0.25" r="295" customHeight="1" ht="16.5">
      <c r="A295" s="6">
        <v>45.8</v>
      </c>
      <c r="B295" s="4">
        <v>20</v>
      </c>
      <c r="C295" s="4">
        <v>3</v>
      </c>
      <c r="D295" s="4">
        <v>0</v>
      </c>
      <c r="E295" s="4">
        <f>D295*$M$1/$M$2</f>
      </c>
      <c r="F295" s="2"/>
      <c r="G295" s="4">
        <v>0</v>
      </c>
      <c r="H295" s="4">
        <f>G295*$M$1/$M$2</f>
      </c>
      <c r="I295" s="4">
        <v>0</v>
      </c>
      <c r="J295" s="2"/>
      <c r="K295" s="3"/>
      <c r="L295" s="3"/>
      <c r="M295" s="2"/>
    </row>
    <row x14ac:dyDescent="0.25" r="296" customHeight="1" ht="16.5">
      <c r="A296" s="6">
        <v>36.4</v>
      </c>
      <c r="B296" s="4">
        <v>20</v>
      </c>
      <c r="C296" s="4">
        <v>1</v>
      </c>
      <c r="D296" s="4">
        <v>0</v>
      </c>
      <c r="E296" s="4">
        <f>D296*$M$1/$M$2</f>
      </c>
      <c r="F296" s="2"/>
      <c r="G296" s="4">
        <f>SUM(D11:D13,D26:D28,D41:D43,D56:D58,D71:D73,D86:D88,D101:D103,D116:D118,D131:D133,D146:D148,D161:D163,D176:D178,D191:D193,D206:D208,D221:D223,D236:D238,D251:D253,D266:D268,D281:D283,D296:D298)</f>
      </c>
      <c r="H296" s="6">
        <f>G296*$M$1/$M$2</f>
      </c>
      <c r="I296" s="4">
        <f>STDEV(E296:E298)</f>
      </c>
      <c r="J296" s="2"/>
      <c r="K296" s="3"/>
      <c r="L296" s="3"/>
      <c r="M296" s="2"/>
    </row>
    <row x14ac:dyDescent="0.25" r="297" customHeight="1" ht="16.5">
      <c r="A297" s="6">
        <v>36.4</v>
      </c>
      <c r="B297" s="4">
        <v>20</v>
      </c>
      <c r="C297" s="4">
        <v>2</v>
      </c>
      <c r="D297" s="4">
        <v>0</v>
      </c>
      <c r="E297" s="4">
        <f>D297*$M$1/$M$2</f>
      </c>
      <c r="F297" s="2"/>
      <c r="G297" s="4">
        <v>0</v>
      </c>
      <c r="H297" s="4">
        <f>G297*$M$1/$M$2</f>
      </c>
      <c r="I297" s="4">
        <v>0</v>
      </c>
      <c r="J297" s="2"/>
      <c r="K297" s="3"/>
      <c r="L297" s="3"/>
      <c r="M297" s="2"/>
    </row>
    <row x14ac:dyDescent="0.25" r="298" customHeight="1" ht="16.5">
      <c r="A298" s="6">
        <v>36.4</v>
      </c>
      <c r="B298" s="4">
        <v>20</v>
      </c>
      <c r="C298" s="4">
        <v>3</v>
      </c>
      <c r="D298" s="4">
        <v>0</v>
      </c>
      <c r="E298" s="4">
        <f>D298*$M$1/$M$2</f>
      </c>
      <c r="F298" s="2"/>
      <c r="G298" s="4">
        <v>0</v>
      </c>
      <c r="H298" s="4">
        <f>G298*$M$1/$M$2</f>
      </c>
      <c r="I298" s="4">
        <v>0</v>
      </c>
      <c r="J298" s="2"/>
      <c r="K298" s="3"/>
      <c r="L298" s="3"/>
      <c r="M298" s="2"/>
    </row>
    <row x14ac:dyDescent="0.25" r="299" customHeight="1" ht="16.5">
      <c r="A299" s="4">
        <v>34</v>
      </c>
      <c r="B299" s="4">
        <v>20</v>
      </c>
      <c r="C299" s="4">
        <v>1</v>
      </c>
      <c r="D299" s="4">
        <v>0</v>
      </c>
      <c r="E299" s="4">
        <f>D299*$M$1/$M$2</f>
      </c>
      <c r="F299" s="2"/>
      <c r="G299" s="4">
        <f>SUM(D14:D16,D29:D31,D44:D46,D59:D61,D74:D76,D89:D91,D104:D106,D119:D121,D134:D136,D149:D151,D164:D166,D179:D181,D194:D196,D209:D211,D224:D226,D239:D241,D254:D256,D269:D271,D284:D286,D299:D301)</f>
      </c>
      <c r="H299" s="6">
        <f>G299*$M$1/$M$2</f>
      </c>
      <c r="I299" s="4">
        <f>STDEV(E299:E301)</f>
      </c>
      <c r="J299" s="2"/>
      <c r="K299" s="3"/>
      <c r="L299" s="3"/>
      <c r="M299" s="2"/>
    </row>
    <row x14ac:dyDescent="0.25" r="300" customHeight="1" ht="16.5">
      <c r="A300" s="4">
        <v>34</v>
      </c>
      <c r="B300" s="4">
        <v>20</v>
      </c>
      <c r="C300" s="4">
        <v>2</v>
      </c>
      <c r="D300" s="4">
        <v>0</v>
      </c>
      <c r="E300" s="4">
        <f>D300*$M$1/$M$2</f>
      </c>
      <c r="F300" s="2"/>
      <c r="G300" s="4">
        <v>0</v>
      </c>
      <c r="H300" s="4">
        <f>G300*$M$1/$M$2</f>
      </c>
      <c r="I300" s="4">
        <v>0</v>
      </c>
      <c r="J300" s="2"/>
      <c r="K300" s="3"/>
      <c r="L300" s="3"/>
      <c r="M300" s="2"/>
    </row>
    <row x14ac:dyDescent="0.25" r="301" customHeight="1" ht="16.5">
      <c r="A301" s="4">
        <v>34</v>
      </c>
      <c r="B301" s="4">
        <v>20</v>
      </c>
      <c r="C301" s="4">
        <v>3</v>
      </c>
      <c r="D301" s="4">
        <v>0</v>
      </c>
      <c r="E301" s="4">
        <f>D301*$M$1/$M$2</f>
      </c>
      <c r="F301" s="2"/>
      <c r="G301" s="4">
        <v>0</v>
      </c>
      <c r="H301" s="4">
        <f>G301*$M$1/$M$2</f>
      </c>
      <c r="I301" s="4">
        <v>0</v>
      </c>
      <c r="J301" s="2"/>
      <c r="K301" s="3"/>
      <c r="L301" s="3"/>
      <c r="M301" s="2"/>
    </row>
    <row x14ac:dyDescent="0.25" r="302" customHeight="1" ht="16.5">
      <c r="A302" s="5">
        <v>57.7</v>
      </c>
      <c r="B302" s="4">
        <v>21</v>
      </c>
      <c r="C302" s="4">
        <v>1</v>
      </c>
      <c r="D302" s="4">
        <v>0</v>
      </c>
      <c r="E302" s="4">
        <f>D302*$M$1/$M$2</f>
      </c>
      <c r="F302" s="4">
        <f>AVERAGE(E302:E304)</f>
      </c>
      <c r="G302" s="4">
        <f>SUM(D2:D4,D17:D19,D32:D34,D47:D49,D62:D64,D77:D79,D92:D94,D107:D109,D122:D124,D137:D139,D152:D154,D167:D169,D182:D184,D197:D199,D212:D214,D227:D229,D242:D244,D257:D259,D272:D274,D287:D289,D302:D304)</f>
      </c>
      <c r="H302" s="4">
        <f>G302*$M$1/$M$2</f>
      </c>
      <c r="I302" s="4">
        <f>STDEV(E302:E304)</f>
      </c>
      <c r="J302" s="2"/>
      <c r="K302" s="3"/>
      <c r="L302" s="3"/>
      <c r="M302" s="2"/>
    </row>
    <row x14ac:dyDescent="0.25" r="303" customHeight="1" ht="16.5">
      <c r="A303" s="5">
        <v>57.7</v>
      </c>
      <c r="B303" s="4">
        <v>21</v>
      </c>
      <c r="C303" s="4">
        <v>2</v>
      </c>
      <c r="D303" s="4">
        <v>0</v>
      </c>
      <c r="E303" s="4">
        <f>D303*$M$1/$M$2</f>
      </c>
      <c r="F303" s="4">
        <f>AVERAGE(E302:E304)</f>
      </c>
      <c r="G303" s="4">
        <v>0</v>
      </c>
      <c r="H303" s="4">
        <f>G303*$M$1/$M$2</f>
      </c>
      <c r="I303" s="4">
        <v>0</v>
      </c>
      <c r="J303" s="2"/>
      <c r="K303" s="3"/>
      <c r="L303" s="3"/>
      <c r="M303" s="2"/>
    </row>
    <row x14ac:dyDescent="0.25" r="304" customHeight="1" ht="16.5">
      <c r="A304" s="5">
        <v>57.7</v>
      </c>
      <c r="B304" s="4">
        <v>21</v>
      </c>
      <c r="C304" s="4">
        <v>3</v>
      </c>
      <c r="D304" s="4">
        <v>0</v>
      </c>
      <c r="E304" s="4">
        <f>D304*$M$1/$M$2</f>
      </c>
      <c r="F304" s="4">
        <f>AVERAGE(E302:E304)</f>
      </c>
      <c r="G304" s="4">
        <v>0</v>
      </c>
      <c r="H304" s="4">
        <f>G304*$M$1/$M$2</f>
      </c>
      <c r="I304" s="4">
        <v>0</v>
      </c>
      <c r="J304" s="2"/>
      <c r="K304" s="3"/>
      <c r="L304" s="3"/>
      <c r="M304" s="2"/>
    </row>
    <row x14ac:dyDescent="0.25" r="305" customHeight="1" ht="16.5">
      <c r="A305" s="6">
        <v>51.8</v>
      </c>
      <c r="B305" s="4">
        <v>21</v>
      </c>
      <c r="C305" s="4">
        <v>1</v>
      </c>
      <c r="D305" s="4">
        <v>0</v>
      </c>
      <c r="E305" s="4">
        <f>D305*$M$1/$M$2</f>
      </c>
      <c r="F305" s="2"/>
      <c r="G305" s="4">
        <f>SUM(D5:D7,D20:D22,D35:D37,D50:D52,D65:D67,D80:D82,D95:D97,D110:D112,D125:D127,D140:D142,D155:D157,D170:D172,D185:D187,D200:D202,D215:D217,D230:D232,D245:D247,D260:D262,D275:D277,D290:D292,D305:D307)</f>
      </c>
      <c r="H305" s="6">
        <f>G305*$M$1/$M$2</f>
      </c>
      <c r="I305" s="6">
        <f>STDEV(E305:E307)</f>
      </c>
      <c r="J305" s="2"/>
      <c r="K305" s="3"/>
      <c r="L305" s="3"/>
      <c r="M305" s="2"/>
    </row>
    <row x14ac:dyDescent="0.25" r="306" customHeight="1" ht="16.5">
      <c r="A306" s="6">
        <v>51.8</v>
      </c>
      <c r="B306" s="4">
        <v>21</v>
      </c>
      <c r="C306" s="4">
        <v>2</v>
      </c>
      <c r="D306" s="4">
        <v>1</v>
      </c>
      <c r="E306" s="6">
        <f>D306*$M$1/$M$2</f>
      </c>
      <c r="F306" s="2"/>
      <c r="G306" s="4">
        <v>0</v>
      </c>
      <c r="H306" s="4">
        <f>G306*$M$1/$M$2</f>
      </c>
      <c r="I306" s="4">
        <v>0</v>
      </c>
      <c r="J306" s="2"/>
      <c r="K306" s="3"/>
      <c r="L306" s="3"/>
      <c r="M306" s="2"/>
    </row>
    <row x14ac:dyDescent="0.25" r="307" customHeight="1" ht="16.5">
      <c r="A307" s="6">
        <v>51.8</v>
      </c>
      <c r="B307" s="4">
        <v>21</v>
      </c>
      <c r="C307" s="4">
        <v>3</v>
      </c>
      <c r="D307" s="4">
        <v>2</v>
      </c>
      <c r="E307" s="6">
        <f>D307*$M$1/$M$2</f>
      </c>
      <c r="F307" s="2"/>
      <c r="G307" s="4">
        <v>0</v>
      </c>
      <c r="H307" s="4">
        <f>G307*$M$1/$M$2</f>
      </c>
      <c r="I307" s="4">
        <v>0</v>
      </c>
      <c r="J307" s="2"/>
      <c r="K307" s="3"/>
      <c r="L307" s="3"/>
      <c r="M307" s="2"/>
    </row>
    <row x14ac:dyDescent="0.25" r="308" customHeight="1" ht="16.5">
      <c r="A308" s="6">
        <v>45.8</v>
      </c>
      <c r="B308" s="4">
        <v>21</v>
      </c>
      <c r="C308" s="4">
        <v>1</v>
      </c>
      <c r="D308" s="4">
        <v>0</v>
      </c>
      <c r="E308" s="4">
        <f>D308*$M$1/$M$2</f>
      </c>
      <c r="F308" s="2"/>
      <c r="G308" s="4">
        <f>SUM(D8:D10,D23:D25,D38:D40,D53:D55,D68:D70,D83:D85,D98:D100,D113:D115,D128:D130,D143:D145,D158:D160,D173:D175,D188:D190,D203:D205,D218:D220,D233:D235,D248:D250,D263:D265,D278:D280,D293:D295,D308:D310)</f>
      </c>
      <c r="H308" s="4">
        <f>G308*$M$1/$M$2</f>
      </c>
      <c r="I308" s="4">
        <f>STDEV(E308:E310)</f>
      </c>
      <c r="J308" s="2"/>
      <c r="K308" s="3"/>
      <c r="L308" s="3"/>
      <c r="M308" s="2"/>
    </row>
    <row x14ac:dyDescent="0.25" r="309" customHeight="1" ht="16.5">
      <c r="A309" s="6">
        <v>45.8</v>
      </c>
      <c r="B309" s="4">
        <v>21</v>
      </c>
      <c r="C309" s="4">
        <v>2</v>
      </c>
      <c r="D309" s="4">
        <v>0</v>
      </c>
      <c r="E309" s="4">
        <f>D309*$M$1/$M$2</f>
      </c>
      <c r="F309" s="2"/>
      <c r="G309" s="4">
        <v>0</v>
      </c>
      <c r="H309" s="4">
        <f>G309*$M$1/$M$2</f>
      </c>
      <c r="I309" s="4">
        <v>0</v>
      </c>
      <c r="J309" s="2"/>
      <c r="K309" s="3"/>
      <c r="L309" s="3"/>
      <c r="M309" s="2"/>
    </row>
    <row x14ac:dyDescent="0.25" r="310" customHeight="1" ht="16.5">
      <c r="A310" s="6">
        <v>45.8</v>
      </c>
      <c r="B310" s="4">
        <v>21</v>
      </c>
      <c r="C310" s="4">
        <v>3</v>
      </c>
      <c r="D310" s="4">
        <v>0</v>
      </c>
      <c r="E310" s="4">
        <f>D310*$M$1/$M$2</f>
      </c>
      <c r="F310" s="2"/>
      <c r="G310" s="4">
        <v>0</v>
      </c>
      <c r="H310" s="4">
        <f>G310*$M$1/$M$2</f>
      </c>
      <c r="I310" s="4">
        <v>0</v>
      </c>
      <c r="J310" s="2"/>
      <c r="K310" s="3"/>
      <c r="L310" s="3"/>
      <c r="M310" s="2"/>
    </row>
    <row x14ac:dyDescent="0.25" r="311" customHeight="1" ht="16.5">
      <c r="A311" s="6">
        <v>36.4</v>
      </c>
      <c r="B311" s="4">
        <v>21</v>
      </c>
      <c r="C311" s="4">
        <v>1</v>
      </c>
      <c r="D311" s="4">
        <v>0</v>
      </c>
      <c r="E311" s="4">
        <f>D311*$M$1/$M$2</f>
      </c>
      <c r="F311" s="2"/>
      <c r="G311" s="4">
        <f>SUM(D11:D13,D26:D28,D41:D43,D56:D58,D71:D73,D86:D88,D101:D103,D116:D118,D131:D133,D146:D148,D161:D163,D176:D178,D191:D193,D206:D208,D221:D223,D236:D238,D251:D253,D266:D268,D281:D283,D296:D298,D311:D313)</f>
      </c>
      <c r="H311" s="6">
        <f>G311*$M$1/$M$2</f>
      </c>
      <c r="I311" s="4">
        <f>STDEV(E311:E313)</f>
      </c>
      <c r="J311" s="2"/>
      <c r="K311" s="3"/>
      <c r="L311" s="3"/>
      <c r="M311" s="2"/>
    </row>
    <row x14ac:dyDescent="0.25" r="312" customHeight="1" ht="16.5">
      <c r="A312" s="6">
        <v>36.4</v>
      </c>
      <c r="B312" s="4">
        <v>21</v>
      </c>
      <c r="C312" s="4">
        <v>2</v>
      </c>
      <c r="D312" s="4">
        <v>0</v>
      </c>
      <c r="E312" s="4">
        <f>D312*$M$1/$M$2</f>
      </c>
      <c r="F312" s="2"/>
      <c r="G312" s="4">
        <v>0</v>
      </c>
      <c r="H312" s="4">
        <f>G312*$M$1/$M$2</f>
      </c>
      <c r="I312" s="4">
        <v>0</v>
      </c>
      <c r="J312" s="2"/>
      <c r="K312" s="3"/>
      <c r="L312" s="3"/>
      <c r="M312" s="2"/>
    </row>
    <row x14ac:dyDescent="0.25" r="313" customHeight="1" ht="16.5">
      <c r="A313" s="6">
        <v>36.4</v>
      </c>
      <c r="B313" s="4">
        <v>21</v>
      </c>
      <c r="C313" s="4">
        <v>3</v>
      </c>
      <c r="D313" s="4">
        <v>0</v>
      </c>
      <c r="E313" s="4">
        <f>D313*$M$1/$M$2</f>
      </c>
      <c r="F313" s="2"/>
      <c r="G313" s="4">
        <v>0</v>
      </c>
      <c r="H313" s="4">
        <f>G313*$M$1/$M$2</f>
      </c>
      <c r="I313" s="4">
        <v>0</v>
      </c>
      <c r="J313" s="2"/>
      <c r="K313" s="3"/>
      <c r="L313" s="3"/>
      <c r="M313" s="2"/>
    </row>
    <row x14ac:dyDescent="0.25" r="314" customHeight="1" ht="16.5">
      <c r="A314" s="4">
        <v>34</v>
      </c>
      <c r="B314" s="4">
        <v>21</v>
      </c>
      <c r="C314" s="4">
        <v>1</v>
      </c>
      <c r="D314" s="4">
        <v>0</v>
      </c>
      <c r="E314" s="4">
        <f>D314*$M$1/$M$2</f>
      </c>
      <c r="F314" s="2"/>
      <c r="G314" s="4">
        <f>SUM(D14:D16,D29:D31,D44:D46,D59:D61,D74:D76,D89:D91,D104:D106,D119:D121,D134:D136,D149:D151,D164:D166,D179:D181,D194:D196,D209:D211,D224:D226,D239:D241,D254:D256,D269:D271,D284:D286,D299:D301,D314:D316)</f>
      </c>
      <c r="H314" s="6">
        <f>G314*$M$1/$M$2</f>
      </c>
      <c r="I314" s="4">
        <f>STDEV(E314:E316)</f>
      </c>
      <c r="J314" s="2"/>
      <c r="K314" s="3"/>
      <c r="L314" s="3"/>
      <c r="M314" s="2"/>
    </row>
    <row x14ac:dyDescent="0.25" r="315" customHeight="1" ht="16.5">
      <c r="A315" s="4">
        <v>34</v>
      </c>
      <c r="B315" s="4">
        <v>21</v>
      </c>
      <c r="C315" s="4">
        <v>2</v>
      </c>
      <c r="D315" s="4">
        <v>0</v>
      </c>
      <c r="E315" s="4">
        <f>D315*$M$1/$M$2</f>
      </c>
      <c r="F315" s="2"/>
      <c r="G315" s="4">
        <v>0</v>
      </c>
      <c r="H315" s="4">
        <f>G315*$M$1/$M$2</f>
      </c>
      <c r="I315" s="4">
        <v>0</v>
      </c>
      <c r="J315" s="2"/>
      <c r="K315" s="3"/>
      <c r="L315" s="3"/>
      <c r="M315" s="2"/>
    </row>
    <row x14ac:dyDescent="0.25" r="316" customHeight="1" ht="16.5">
      <c r="A316" s="4">
        <v>34</v>
      </c>
      <c r="B316" s="4">
        <v>21</v>
      </c>
      <c r="C316" s="4">
        <v>3</v>
      </c>
      <c r="D316" s="4">
        <v>0</v>
      </c>
      <c r="E316" s="4">
        <f>D316*$M$1/$M$2</f>
      </c>
      <c r="F316" s="2"/>
      <c r="G316" s="4">
        <v>0</v>
      </c>
      <c r="H316" s="4">
        <f>G316*$M$1/$M$2</f>
      </c>
      <c r="I316" s="4">
        <v>0</v>
      </c>
      <c r="J316" s="2"/>
      <c r="K316" s="3"/>
      <c r="L316" s="3"/>
      <c r="M316" s="2"/>
    </row>
    <row x14ac:dyDescent="0.25" r="317" customHeight="1" ht="16.5">
      <c r="A317" s="5">
        <v>57.7</v>
      </c>
      <c r="B317" s="4">
        <v>22</v>
      </c>
      <c r="C317" s="4">
        <v>1</v>
      </c>
      <c r="D317" s="4">
        <v>0</v>
      </c>
      <c r="E317" s="4">
        <f>D317*$M$1/$M$2</f>
      </c>
      <c r="F317" s="4">
        <f>AVERAGE(E317:E319)</f>
      </c>
      <c r="G317" s="4">
        <f>SUM(D2:D4,D17:D19,D32:D34,D47:D49,D62:D64,D77:D79,D92:D94,D107:D109,D122:D124,D137:D139,D152:D154,D167:D169,D182:D184,D197:D199,D212:D214,D227:D229,D242:D244,D257:D259,D272:D274,D287:D289,D302:D304,D317:D319)</f>
      </c>
      <c r="H317" s="4">
        <f>G317*$M$1/$M$2</f>
      </c>
      <c r="I317" s="4">
        <f>STDEV(E317:E319)</f>
      </c>
      <c r="J317" s="2"/>
      <c r="K317" s="3"/>
      <c r="L317" s="3"/>
      <c r="M317" s="2"/>
    </row>
    <row x14ac:dyDescent="0.25" r="318" customHeight="1" ht="16.5">
      <c r="A318" s="5">
        <v>57.7</v>
      </c>
      <c r="B318" s="4">
        <v>22</v>
      </c>
      <c r="C318" s="4">
        <v>2</v>
      </c>
      <c r="D318" s="4">
        <v>0</v>
      </c>
      <c r="E318" s="4">
        <f>D318*$M$1/$M$2</f>
      </c>
      <c r="F318" s="4">
        <f>AVERAGE(E317:E319)</f>
      </c>
      <c r="G318" s="4">
        <v>0</v>
      </c>
      <c r="H318" s="4">
        <f>G318*$M$1/$M$2</f>
      </c>
      <c r="I318" s="4">
        <v>0</v>
      </c>
      <c r="J318" s="2"/>
      <c r="K318" s="3"/>
      <c r="L318" s="3"/>
      <c r="M318" s="2"/>
    </row>
    <row x14ac:dyDescent="0.25" r="319" customHeight="1" ht="16.5">
      <c r="A319" s="5">
        <v>57.7</v>
      </c>
      <c r="B319" s="4">
        <v>22</v>
      </c>
      <c r="C319" s="4">
        <v>3</v>
      </c>
      <c r="D319" s="4">
        <v>0</v>
      </c>
      <c r="E319" s="4">
        <f>D319*$M$1/$M$2</f>
      </c>
      <c r="F319" s="4">
        <f>AVERAGE(E317:E319)</f>
      </c>
      <c r="G319" s="4">
        <v>0</v>
      </c>
      <c r="H319" s="4">
        <f>G319*$M$1/$M$2</f>
      </c>
      <c r="I319" s="4">
        <v>0</v>
      </c>
      <c r="J319" s="2"/>
      <c r="K319" s="3"/>
      <c r="L319" s="3"/>
      <c r="M319" s="2"/>
    </row>
    <row x14ac:dyDescent="0.25" r="320" customHeight="1" ht="16.5">
      <c r="A320" s="6">
        <v>51.8</v>
      </c>
      <c r="B320" s="4">
        <v>22</v>
      </c>
      <c r="C320" s="4">
        <v>1</v>
      </c>
      <c r="D320" s="4">
        <v>0</v>
      </c>
      <c r="E320" s="4">
        <f>D320*$M$1/$M$2</f>
      </c>
      <c r="F320" s="2"/>
      <c r="G320" s="4">
        <f>SUM(D5:D7,D20:D22,D35:D37,D50:D52,D65:D67,D80:D82,D95:D97,D110:D112,D125:D127,D140:D142,D155:D157,D170:D172,D185:D187,D200:D202,D215:D217,D230:D232,D245:D247,D260:D262,D275:D277,D290:D292,D305:D307,D320:D322)</f>
      </c>
      <c r="H320" s="6">
        <f>G320*$M$1/$M$2</f>
      </c>
      <c r="I320" s="4">
        <f>STDEV(E320:E322)</f>
      </c>
      <c r="J320" s="2"/>
      <c r="K320" s="3"/>
      <c r="L320" s="3"/>
      <c r="M320" s="2"/>
    </row>
    <row x14ac:dyDescent="0.25" r="321" customHeight="1" ht="16.5">
      <c r="A321" s="6">
        <v>51.8</v>
      </c>
      <c r="B321" s="4">
        <v>22</v>
      </c>
      <c r="C321" s="4">
        <v>2</v>
      </c>
      <c r="D321" s="4">
        <v>0</v>
      </c>
      <c r="E321" s="4">
        <f>D321*$M$1/$M$2</f>
      </c>
      <c r="F321" s="2"/>
      <c r="G321" s="4">
        <v>0</v>
      </c>
      <c r="H321" s="4">
        <f>G321*$M$1/$M$2</f>
      </c>
      <c r="I321" s="4">
        <v>0</v>
      </c>
      <c r="J321" s="2"/>
      <c r="K321" s="3"/>
      <c r="L321" s="3"/>
      <c r="M321" s="2"/>
    </row>
    <row x14ac:dyDescent="0.25" r="322" customHeight="1" ht="16.5">
      <c r="A322" s="6">
        <v>51.8</v>
      </c>
      <c r="B322" s="4">
        <v>22</v>
      </c>
      <c r="C322" s="4">
        <v>3</v>
      </c>
      <c r="D322" s="4">
        <v>0</v>
      </c>
      <c r="E322" s="4">
        <f>D322*$M$1/$M$2</f>
      </c>
      <c r="F322" s="2"/>
      <c r="G322" s="4">
        <v>0</v>
      </c>
      <c r="H322" s="4">
        <f>G322*$M$1/$M$2</f>
      </c>
      <c r="I322" s="4">
        <v>0</v>
      </c>
      <c r="J322" s="2"/>
      <c r="K322" s="3"/>
      <c r="L322" s="3"/>
      <c r="M322" s="2"/>
    </row>
    <row x14ac:dyDescent="0.25" r="323" customHeight="1" ht="16.5">
      <c r="A323" s="6">
        <v>45.8</v>
      </c>
      <c r="B323" s="4">
        <v>22</v>
      </c>
      <c r="C323" s="4">
        <v>1</v>
      </c>
      <c r="D323" s="4">
        <v>0</v>
      </c>
      <c r="E323" s="4">
        <f>D323*$M$1/$M$2</f>
      </c>
      <c r="F323" s="2"/>
      <c r="G323" s="4">
        <f>SUM(D8:D10,D23:D25,D38:D40,D53:D55,D68:D70,D83:D85,D98:D100,D113:D115,D128:D130,D143:D145,D158:D160,D173:D175,D188:D190,D203:D205,D218:D220,D233:D235,D248:D250,D263:D265,D278:D280,D293:D295,D308:D310,D323:D325)</f>
      </c>
      <c r="H323" s="4">
        <f>G323*$M$1/$M$2</f>
      </c>
      <c r="I323" s="4">
        <f>STDEV(E323:E325)</f>
      </c>
      <c r="J323" s="2"/>
      <c r="K323" s="3"/>
      <c r="L323" s="3"/>
      <c r="M323" s="2"/>
    </row>
    <row x14ac:dyDescent="0.25" r="324" customHeight="1" ht="16.5">
      <c r="A324" s="6">
        <v>45.8</v>
      </c>
      <c r="B324" s="4">
        <v>22</v>
      </c>
      <c r="C324" s="4">
        <v>2</v>
      </c>
      <c r="D324" s="4">
        <v>0</v>
      </c>
      <c r="E324" s="4">
        <f>D324*$M$1/$M$2</f>
      </c>
      <c r="F324" s="2"/>
      <c r="G324" s="4">
        <v>0</v>
      </c>
      <c r="H324" s="4">
        <f>G324*$M$1/$M$2</f>
      </c>
      <c r="I324" s="4">
        <v>0</v>
      </c>
      <c r="J324" s="2"/>
      <c r="K324" s="3"/>
      <c r="L324" s="3"/>
      <c r="M324" s="2"/>
    </row>
    <row x14ac:dyDescent="0.25" r="325" customHeight="1" ht="16.5">
      <c r="A325" s="6">
        <v>45.8</v>
      </c>
      <c r="B325" s="4">
        <v>22</v>
      </c>
      <c r="C325" s="4">
        <v>3</v>
      </c>
      <c r="D325" s="4">
        <v>0</v>
      </c>
      <c r="E325" s="4">
        <f>D325*$M$1/$M$2</f>
      </c>
      <c r="F325" s="2"/>
      <c r="G325" s="4">
        <v>0</v>
      </c>
      <c r="H325" s="4">
        <f>G325*$M$1/$M$2</f>
      </c>
      <c r="I325" s="4">
        <v>0</v>
      </c>
      <c r="J325" s="2"/>
      <c r="K325" s="3"/>
      <c r="L325" s="3"/>
      <c r="M325" s="2"/>
    </row>
    <row x14ac:dyDescent="0.25" r="326" customHeight="1" ht="16.5">
      <c r="A326" s="6">
        <v>36.4</v>
      </c>
      <c r="B326" s="4">
        <v>22</v>
      </c>
      <c r="C326" s="4">
        <v>1</v>
      </c>
      <c r="D326" s="4">
        <v>0</v>
      </c>
      <c r="E326" s="4">
        <f>D326*$M$1/$M$2</f>
      </c>
      <c r="F326" s="2"/>
      <c r="G326" s="4">
        <f>SUM(D11:D13,D26:D28,D41:D43,D56:D58,D71:D73,D86:D88,D101:D103,D116:D118,D131:D133,D146:D148,D161:D163,D176:D178,D191:D193,D206:D208,D221:D223,D236:D238,D251:D253,D266:D268,D281:D283,D296:D298,D311:D313,D326:D328)</f>
      </c>
      <c r="H326" s="6">
        <f>G326*$M$1/$M$2</f>
      </c>
      <c r="I326" s="4">
        <f>STDEV(E326:E328)</f>
      </c>
      <c r="J326" s="2"/>
      <c r="K326" s="3"/>
      <c r="L326" s="3"/>
      <c r="M326" s="2"/>
    </row>
    <row x14ac:dyDescent="0.25" r="327" customHeight="1" ht="16.5">
      <c r="A327" s="6">
        <v>36.4</v>
      </c>
      <c r="B327" s="4">
        <v>22</v>
      </c>
      <c r="C327" s="4">
        <v>2</v>
      </c>
      <c r="D327" s="4">
        <v>0</v>
      </c>
      <c r="E327" s="4">
        <f>D327*$M$1/$M$2</f>
      </c>
      <c r="F327" s="2"/>
      <c r="G327" s="4">
        <v>0</v>
      </c>
      <c r="H327" s="4">
        <f>G327*$M$1/$M$2</f>
      </c>
      <c r="I327" s="4">
        <v>0</v>
      </c>
      <c r="J327" s="2"/>
      <c r="K327" s="3"/>
      <c r="L327" s="3"/>
      <c r="M327" s="2"/>
    </row>
    <row x14ac:dyDescent="0.25" r="328" customHeight="1" ht="16.5">
      <c r="A328" s="6">
        <v>36.4</v>
      </c>
      <c r="B328" s="4">
        <v>22</v>
      </c>
      <c r="C328" s="4">
        <v>3</v>
      </c>
      <c r="D328" s="4">
        <v>0</v>
      </c>
      <c r="E328" s="4">
        <f>D328*$M$1/$M$2</f>
      </c>
      <c r="F328" s="2"/>
      <c r="G328" s="4">
        <v>0</v>
      </c>
      <c r="H328" s="4">
        <f>G328*$M$1/$M$2</f>
      </c>
      <c r="I328" s="4">
        <v>0</v>
      </c>
      <c r="J328" s="2"/>
      <c r="K328" s="3"/>
      <c r="L328" s="3"/>
      <c r="M328" s="2"/>
    </row>
    <row x14ac:dyDescent="0.25" r="329" customHeight="1" ht="16.5">
      <c r="A329" s="4">
        <v>34</v>
      </c>
      <c r="B329" s="4">
        <v>22</v>
      </c>
      <c r="C329" s="4">
        <v>1</v>
      </c>
      <c r="D329" s="4">
        <v>0</v>
      </c>
      <c r="E329" s="4">
        <f>D329*$M$1/$M$2</f>
      </c>
      <c r="F329" s="2"/>
      <c r="G329" s="4">
        <f>SUM(D14:D16,D29:D31,D44:D46,D59:D61,D74:D76,D89:D91,D104:D106,D119:D121,D134:D136,D149:D151,D164:D166,D179:D181,D194:D196,D209:D211,D224:D226,D239:D241,D254:D256,D269:D271,D284:D286,D299:D301,D314:D316,D329:D331)</f>
      </c>
      <c r="H329" s="6">
        <f>G329*$M$1/$M$2</f>
      </c>
      <c r="I329" s="4">
        <f>STDEV(E329:E331)</f>
      </c>
      <c r="J329" s="2"/>
      <c r="K329" s="3"/>
      <c r="L329" s="3"/>
      <c r="M329" s="2"/>
    </row>
    <row x14ac:dyDescent="0.25" r="330" customHeight="1" ht="16.5">
      <c r="A330" s="4">
        <v>34</v>
      </c>
      <c r="B330" s="4">
        <v>22</v>
      </c>
      <c r="C330" s="4">
        <v>2</v>
      </c>
      <c r="D330" s="4">
        <v>0</v>
      </c>
      <c r="E330" s="4">
        <f>D330*$M$1/$M$2</f>
      </c>
      <c r="F330" s="2"/>
      <c r="G330" s="4">
        <v>0</v>
      </c>
      <c r="H330" s="4">
        <f>G330*$M$1/$M$2</f>
      </c>
      <c r="I330" s="4">
        <v>0</v>
      </c>
      <c r="J330" s="2"/>
      <c r="K330" s="3"/>
      <c r="L330" s="3"/>
      <c r="M330" s="2"/>
    </row>
    <row x14ac:dyDescent="0.25" r="331" customHeight="1" ht="16.5">
      <c r="A331" s="4">
        <v>34</v>
      </c>
      <c r="B331" s="4">
        <v>22</v>
      </c>
      <c r="C331" s="4">
        <v>3</v>
      </c>
      <c r="D331" s="4">
        <v>0</v>
      </c>
      <c r="E331" s="4">
        <f>D331*$M$1/$M$2</f>
      </c>
      <c r="F331" s="2"/>
      <c r="G331" s="4">
        <v>0</v>
      </c>
      <c r="H331" s="4">
        <f>G331*$M$1/$M$2</f>
      </c>
      <c r="I331" s="4">
        <v>0</v>
      </c>
      <c r="J331" s="2"/>
      <c r="K331" s="3"/>
      <c r="L331" s="3"/>
      <c r="M331" s="2"/>
    </row>
    <row x14ac:dyDescent="0.25" r="332" customHeight="1" ht="16.5">
      <c r="A332" s="5">
        <v>57.7</v>
      </c>
      <c r="B332" s="4">
        <v>23</v>
      </c>
      <c r="C332" s="4">
        <v>1</v>
      </c>
      <c r="D332" s="4">
        <v>0</v>
      </c>
      <c r="E332" s="4">
        <f>D332*$M$1/$M$2</f>
      </c>
      <c r="F332" s="4">
        <f>AVERAGE(E332:E334)</f>
      </c>
      <c r="G332" s="4">
        <f>SUM(D2:D4,D17:D19,D32:D34,D47:D49,D62:D64,D77:D79,D92:D94,D107:D109,D122:D124,D137:D139,D152:D154,D167:D169,D182:D184,D197:D199,D212:D214,D227:D229,D242:D244,D257:D259,D272:D274,D287:D289,D302:D304,D317:D319,D332:D334)</f>
      </c>
      <c r="H332" s="4">
        <f>G332*$M$1/$M$2</f>
      </c>
      <c r="I332" s="4">
        <f>STDEV(E332:E334)</f>
      </c>
      <c r="J332" s="2"/>
      <c r="K332" s="3"/>
      <c r="L332" s="3"/>
      <c r="M332" s="2"/>
    </row>
    <row x14ac:dyDescent="0.25" r="333" customHeight="1" ht="16.5">
      <c r="A333" s="5">
        <v>57.7</v>
      </c>
      <c r="B333" s="4">
        <v>23</v>
      </c>
      <c r="C333" s="4">
        <v>2</v>
      </c>
      <c r="D333" s="4">
        <v>0</v>
      </c>
      <c r="E333" s="4">
        <f>D333*$M$1/$M$2</f>
      </c>
      <c r="F333" s="4">
        <f>AVERAGE(E332:E334)</f>
      </c>
      <c r="G333" s="4">
        <v>0</v>
      </c>
      <c r="H333" s="4">
        <f>G333*$M$1/$M$2</f>
      </c>
      <c r="I333" s="4">
        <v>0</v>
      </c>
      <c r="J333" s="2"/>
      <c r="K333" s="3"/>
      <c r="L333" s="3"/>
      <c r="M333" s="2"/>
    </row>
    <row x14ac:dyDescent="0.25" r="334" customHeight="1" ht="16.5">
      <c r="A334" s="5">
        <v>57.7</v>
      </c>
      <c r="B334" s="4">
        <v>23</v>
      </c>
      <c r="C334" s="4">
        <v>3</v>
      </c>
      <c r="D334" s="4">
        <v>0</v>
      </c>
      <c r="E334" s="4">
        <f>D334*$M$1/$M$2</f>
      </c>
      <c r="F334" s="4">
        <f>AVERAGE(E332:E334)</f>
      </c>
      <c r="G334" s="4">
        <v>0</v>
      </c>
      <c r="H334" s="4">
        <f>G334*$M$1/$M$2</f>
      </c>
      <c r="I334" s="4">
        <v>0</v>
      </c>
      <c r="J334" s="2"/>
      <c r="K334" s="3"/>
      <c r="L334" s="3"/>
      <c r="M334" s="2"/>
    </row>
    <row x14ac:dyDescent="0.25" r="335" customHeight="1" ht="16.5">
      <c r="A335" s="6">
        <v>51.8</v>
      </c>
      <c r="B335" s="4">
        <v>23</v>
      </c>
      <c r="C335" s="4">
        <v>1</v>
      </c>
      <c r="D335" s="4">
        <v>0</v>
      </c>
      <c r="E335" s="4">
        <f>D335*$M$1/$M$2</f>
      </c>
      <c r="F335" s="2"/>
      <c r="G335" s="4">
        <f>SUM(D5:D7,D20:D22,D35:D37,D50:D52,D65:D67,D80:D82,D95:D97,D110:D112,D125:D127,D140:D142,D155:D157,D170:D172,D185:D187,D200:D202,D215:D217,D230:D232,D245:D247,D260:D262,D275:D277,D290:D292,D305:D307,D320:D322,D335:D337)</f>
      </c>
      <c r="H335" s="6">
        <f>G335*$M$1/$M$2</f>
      </c>
      <c r="I335" s="4">
        <f>STDEV(E335:E337)</f>
      </c>
      <c r="J335" s="2"/>
      <c r="K335" s="3"/>
      <c r="L335" s="3"/>
      <c r="M335" s="2"/>
    </row>
    <row x14ac:dyDescent="0.25" r="336" customHeight="1" ht="16.5">
      <c r="A336" s="6">
        <v>51.8</v>
      </c>
      <c r="B336" s="4">
        <v>23</v>
      </c>
      <c r="C336" s="4">
        <v>2</v>
      </c>
      <c r="D336" s="4">
        <v>0</v>
      </c>
      <c r="E336" s="4">
        <f>D336*$M$1/$M$2</f>
      </c>
      <c r="F336" s="2"/>
      <c r="G336" s="4">
        <v>0</v>
      </c>
      <c r="H336" s="4">
        <f>G336*$M$1/$M$2</f>
      </c>
      <c r="I336" s="4">
        <v>0</v>
      </c>
      <c r="J336" s="2"/>
      <c r="K336" s="3"/>
      <c r="L336" s="3"/>
      <c r="M336" s="2"/>
    </row>
    <row x14ac:dyDescent="0.25" r="337" customHeight="1" ht="16.5">
      <c r="A337" s="6">
        <v>51.8</v>
      </c>
      <c r="B337" s="4">
        <v>23</v>
      </c>
      <c r="C337" s="4">
        <v>3</v>
      </c>
      <c r="D337" s="4">
        <v>0</v>
      </c>
      <c r="E337" s="4">
        <f>D337*$M$1/$M$2</f>
      </c>
      <c r="F337" s="2"/>
      <c r="G337" s="4">
        <v>0</v>
      </c>
      <c r="H337" s="4">
        <f>G337*$M$1/$M$2</f>
      </c>
      <c r="I337" s="4">
        <v>0</v>
      </c>
      <c r="J337" s="2"/>
      <c r="K337" s="3"/>
      <c r="L337" s="3"/>
      <c r="M337" s="2"/>
    </row>
    <row x14ac:dyDescent="0.25" r="338" customHeight="1" ht="16.5">
      <c r="A338" s="6">
        <v>45.8</v>
      </c>
      <c r="B338" s="4">
        <v>23</v>
      </c>
      <c r="C338" s="4">
        <v>1</v>
      </c>
      <c r="D338" s="4">
        <v>0</v>
      </c>
      <c r="E338" s="4">
        <f>D338*$M$1/$M$2</f>
      </c>
      <c r="F338" s="2"/>
      <c r="G338" s="4">
        <f>SUM(D8:D10,D23:D25,D38:D40,D53:D55,D68:D70,D83:D85,D98:D100,D113:D115,D128:D130,D143:D145,D158:D160,D173:D175,D188:D190,D203:D205,D218:D220,D233:D235,D248:D250,D263:D265,D278:D280,D293:D295,D308:D310,D323:D325,D338:D340)</f>
      </c>
      <c r="H338" s="4">
        <f>G338*$M$1/$M$2</f>
      </c>
      <c r="I338" s="4">
        <f>STDEV(E338:E340)</f>
      </c>
      <c r="J338" s="2"/>
      <c r="K338" s="3"/>
      <c r="L338" s="3"/>
      <c r="M338" s="2"/>
    </row>
    <row x14ac:dyDescent="0.25" r="339" customHeight="1" ht="16.5">
      <c r="A339" s="6">
        <v>45.8</v>
      </c>
      <c r="B339" s="4">
        <v>23</v>
      </c>
      <c r="C339" s="4">
        <v>2</v>
      </c>
      <c r="D339" s="4">
        <v>0</v>
      </c>
      <c r="E339" s="4">
        <f>D339*$M$1/$M$2</f>
      </c>
      <c r="F339" s="2"/>
      <c r="G339" s="4">
        <v>0</v>
      </c>
      <c r="H339" s="4">
        <f>G339*$M$1/$M$2</f>
      </c>
      <c r="I339" s="4">
        <v>0</v>
      </c>
      <c r="J339" s="2"/>
      <c r="K339" s="3"/>
      <c r="L339" s="3"/>
      <c r="M339" s="2"/>
    </row>
    <row x14ac:dyDescent="0.25" r="340" customHeight="1" ht="16.5">
      <c r="A340" s="6">
        <v>45.8</v>
      </c>
      <c r="B340" s="4">
        <v>23</v>
      </c>
      <c r="C340" s="4">
        <v>3</v>
      </c>
      <c r="D340" s="4">
        <v>0</v>
      </c>
      <c r="E340" s="4">
        <f>D340*$M$1/$M$2</f>
      </c>
      <c r="F340" s="2"/>
      <c r="G340" s="4">
        <v>0</v>
      </c>
      <c r="H340" s="4">
        <f>G340*$M$1/$M$2</f>
      </c>
      <c r="I340" s="4">
        <v>0</v>
      </c>
      <c r="J340" s="2"/>
      <c r="K340" s="3"/>
      <c r="L340" s="3"/>
      <c r="M340" s="2"/>
    </row>
    <row x14ac:dyDescent="0.25" r="341" customHeight="1" ht="16.5">
      <c r="A341" s="6">
        <v>36.4</v>
      </c>
      <c r="B341" s="4">
        <v>23</v>
      </c>
      <c r="C341" s="4">
        <v>1</v>
      </c>
      <c r="D341" s="4">
        <v>0</v>
      </c>
      <c r="E341" s="4">
        <f>D341*$M$1/$M$2</f>
      </c>
      <c r="F341" s="2"/>
      <c r="G341" s="4">
        <f>SUM(D11:D13,D26:D28,D41:D43,D56:D58,D71:D73,D86:D88,D101:D103,D116:D118,D131:D133,D146:D148,D161:D163,D176:D178,D191:D193,D206:D208,D221:D223,D236:D238,D251:D253,D266:D268,D281:D283,D296:D298,D311:D313,D326:D328,D341:D343)</f>
      </c>
      <c r="H341" s="6">
        <f>G341*$M$1/$M$2</f>
      </c>
      <c r="I341" s="4">
        <f>STDEV(E341:E343)</f>
      </c>
      <c r="J341" s="2"/>
      <c r="K341" s="3"/>
      <c r="L341" s="3"/>
      <c r="M341" s="2"/>
    </row>
    <row x14ac:dyDescent="0.25" r="342" customHeight="1" ht="16.5">
      <c r="A342" s="6">
        <v>36.4</v>
      </c>
      <c r="B342" s="4">
        <v>23</v>
      </c>
      <c r="C342" s="4">
        <v>2</v>
      </c>
      <c r="D342" s="4">
        <v>0</v>
      </c>
      <c r="E342" s="4">
        <f>D342*$M$1/$M$2</f>
      </c>
      <c r="F342" s="2"/>
      <c r="G342" s="4">
        <v>0</v>
      </c>
      <c r="H342" s="4">
        <f>G342*$M$1/$M$2</f>
      </c>
      <c r="I342" s="4">
        <v>0</v>
      </c>
      <c r="J342" s="2"/>
      <c r="K342" s="3"/>
      <c r="L342" s="3"/>
      <c r="M342" s="2"/>
    </row>
    <row x14ac:dyDescent="0.25" r="343" customHeight="1" ht="16.5">
      <c r="A343" s="6">
        <v>36.4</v>
      </c>
      <c r="B343" s="4">
        <v>23</v>
      </c>
      <c r="C343" s="4">
        <v>3</v>
      </c>
      <c r="D343" s="4">
        <v>0</v>
      </c>
      <c r="E343" s="4">
        <f>D343*$M$1/$M$2</f>
      </c>
      <c r="F343" s="2"/>
      <c r="G343" s="4">
        <v>0</v>
      </c>
      <c r="H343" s="4">
        <f>G343*$M$1/$M$2</f>
      </c>
      <c r="I343" s="4">
        <v>0</v>
      </c>
      <c r="J343" s="2"/>
      <c r="K343" s="3"/>
      <c r="L343" s="3"/>
      <c r="M343" s="2"/>
    </row>
    <row x14ac:dyDescent="0.25" r="344" customHeight="1" ht="16.5">
      <c r="A344" s="4">
        <v>34</v>
      </c>
      <c r="B344" s="4">
        <v>23</v>
      </c>
      <c r="C344" s="4">
        <v>1</v>
      </c>
      <c r="D344" s="4">
        <v>0</v>
      </c>
      <c r="E344" s="4">
        <f>D344*$M$1/$M$2</f>
      </c>
      <c r="F344" s="2"/>
      <c r="G344" s="4">
        <f>SUM(D14:D16,D29:D31,D44:D46,D59:D61,D74:D76,D89:D91,D104:D106,D119:D121,D134:D136,D149:D151,D164:D166,D179:D181,D194:D196,D209:D211,D224:D226,D239:D241,D254:D256,D269:D271,D284:D286,D299:D301,D314:D316,D329:D331,D344:D346)</f>
      </c>
      <c r="H344" s="6">
        <f>G344*$M$1/$M$2</f>
      </c>
      <c r="I344" s="4">
        <f>STDEV(E344:E346)</f>
      </c>
      <c r="J344" s="2"/>
      <c r="K344" s="3"/>
      <c r="L344" s="3"/>
      <c r="M344" s="2"/>
    </row>
    <row x14ac:dyDescent="0.25" r="345" customHeight="1" ht="16.5">
      <c r="A345" s="4">
        <v>34</v>
      </c>
      <c r="B345" s="4">
        <v>23</v>
      </c>
      <c r="C345" s="4">
        <v>2</v>
      </c>
      <c r="D345" s="4">
        <v>0</v>
      </c>
      <c r="E345" s="4">
        <f>D345*$M$1/$M$2</f>
      </c>
      <c r="F345" s="2"/>
      <c r="G345" s="4">
        <v>0</v>
      </c>
      <c r="H345" s="4">
        <f>G345*$M$1/$M$2</f>
      </c>
      <c r="I345" s="4">
        <v>0</v>
      </c>
      <c r="J345" s="2"/>
      <c r="K345" s="3"/>
      <c r="L345" s="3"/>
      <c r="M345" s="2"/>
    </row>
    <row x14ac:dyDescent="0.25" r="346" customHeight="1" ht="16.5">
      <c r="A346" s="4">
        <v>34</v>
      </c>
      <c r="B346" s="4">
        <v>23</v>
      </c>
      <c r="C346" s="4">
        <v>3</v>
      </c>
      <c r="D346" s="4">
        <v>0</v>
      </c>
      <c r="E346" s="4">
        <f>D346*$M$1/$M$2</f>
      </c>
      <c r="F346" s="2"/>
      <c r="G346" s="4">
        <v>0</v>
      </c>
      <c r="H346" s="4">
        <f>G346*$M$1/$M$2</f>
      </c>
      <c r="I346" s="4">
        <v>0</v>
      </c>
      <c r="J346" s="2"/>
      <c r="K346" s="3"/>
      <c r="L346" s="3"/>
      <c r="M346" s="2"/>
    </row>
    <row x14ac:dyDescent="0.25" r="347" customHeight="1" ht="16.5">
      <c r="A347" s="5">
        <v>57.7</v>
      </c>
      <c r="B347" s="4">
        <v>24</v>
      </c>
      <c r="C347" s="4">
        <v>1</v>
      </c>
      <c r="D347" s="4">
        <v>0</v>
      </c>
      <c r="E347" s="4">
        <f>D347*$M$1/$M$2</f>
      </c>
      <c r="F347" s="4">
        <f>AVERAGE(E347:E349)</f>
      </c>
      <c r="G347" s="4">
        <f>SUM(D2:D4,D17:D19,D32:D34,D47:D49,D62:D64,D77:D79,D92:D94,D107:D109,D122:D124,D137:D139,D152:D154,D167:D169,D182:D184,D197:D199,D212:D214,D227:D229,D242:D244,D257:D259,D272:D274,D287:D289,D302:D304,D317:D319,D332:D334,D347:D349)</f>
      </c>
      <c r="H347" s="4">
        <f>G347*$M$1/$M$2</f>
      </c>
      <c r="I347" s="4">
        <f>STDEV(E347:E349)</f>
      </c>
      <c r="J347" s="2"/>
      <c r="K347" s="3"/>
      <c r="L347" s="3"/>
      <c r="M347" s="2"/>
    </row>
    <row x14ac:dyDescent="0.25" r="348" customHeight="1" ht="16.5">
      <c r="A348" s="5">
        <v>57.7</v>
      </c>
      <c r="B348" s="4">
        <v>24</v>
      </c>
      <c r="C348" s="4">
        <v>2</v>
      </c>
      <c r="D348" s="4">
        <v>0</v>
      </c>
      <c r="E348" s="4">
        <f>D348*$M$1/$M$2</f>
      </c>
      <c r="F348" s="4">
        <f>AVERAGE(E347:E349)</f>
      </c>
      <c r="G348" s="4">
        <v>0</v>
      </c>
      <c r="H348" s="4">
        <f>G348*$M$1/$M$2</f>
      </c>
      <c r="I348" s="4">
        <v>0</v>
      </c>
      <c r="J348" s="2"/>
      <c r="K348" s="3"/>
      <c r="L348" s="3"/>
      <c r="M348" s="2"/>
    </row>
    <row x14ac:dyDescent="0.25" r="349" customHeight="1" ht="16.5">
      <c r="A349" s="5">
        <v>57.7</v>
      </c>
      <c r="B349" s="4">
        <v>24</v>
      </c>
      <c r="C349" s="4">
        <v>3</v>
      </c>
      <c r="D349" s="4">
        <v>0</v>
      </c>
      <c r="E349" s="4">
        <f>D349*$M$1/$M$2</f>
      </c>
      <c r="F349" s="4">
        <f>AVERAGE(E347:E349)</f>
      </c>
      <c r="G349" s="4">
        <v>0</v>
      </c>
      <c r="H349" s="4">
        <f>G349*$M$1/$M$2</f>
      </c>
      <c r="I349" s="4">
        <v>0</v>
      </c>
      <c r="J349" s="2"/>
      <c r="K349" s="3"/>
      <c r="L349" s="3"/>
      <c r="M349" s="2"/>
    </row>
    <row x14ac:dyDescent="0.25" r="350" customHeight="1" ht="16.5">
      <c r="A350" s="6">
        <v>51.8</v>
      </c>
      <c r="B350" s="4">
        <v>24</v>
      </c>
      <c r="C350" s="4">
        <v>1</v>
      </c>
      <c r="D350" s="4">
        <v>0</v>
      </c>
      <c r="E350" s="4">
        <f>D350*$M$1/$M$2</f>
      </c>
      <c r="F350" s="2"/>
      <c r="G350" s="4">
        <f>SUM(D5:D7,D20:D22,D35:D37,D50:D52,D65:D67,D80:D82,D95:D97,D110:D112,D125:D127,D140:D142,D155:D157,D170:D172,D185:D187,D200:D202,D215:D217,D230:D232,D245:D247,D260:D262,D275:D277,D290:D292,D305:D307,D320:D322,D335:D337,D350:D352)</f>
      </c>
      <c r="H350" s="6">
        <f>G350*$M$1/$M$2</f>
      </c>
      <c r="I350" s="4">
        <f>STDEV(E350:E352)</f>
      </c>
      <c r="J350" s="2"/>
      <c r="K350" s="3"/>
      <c r="L350" s="3"/>
      <c r="M350" s="2"/>
    </row>
    <row x14ac:dyDescent="0.25" r="351" customHeight="1" ht="16.5">
      <c r="A351" s="6">
        <v>51.8</v>
      </c>
      <c r="B351" s="4">
        <v>24</v>
      </c>
      <c r="C351" s="4">
        <v>2</v>
      </c>
      <c r="D351" s="4">
        <v>0</v>
      </c>
      <c r="E351" s="4">
        <f>D351*$M$1/$M$2</f>
      </c>
      <c r="F351" s="2"/>
      <c r="G351" s="4">
        <v>0</v>
      </c>
      <c r="H351" s="4">
        <f>G351*$M$1/$M$2</f>
      </c>
      <c r="I351" s="4">
        <v>0</v>
      </c>
      <c r="J351" s="2"/>
      <c r="K351" s="3"/>
      <c r="L351" s="3"/>
      <c r="M351" s="2"/>
    </row>
    <row x14ac:dyDescent="0.25" r="352" customHeight="1" ht="16.5">
      <c r="A352" s="6">
        <v>51.8</v>
      </c>
      <c r="B352" s="4">
        <v>24</v>
      </c>
      <c r="C352" s="4">
        <v>3</v>
      </c>
      <c r="D352" s="4">
        <v>0</v>
      </c>
      <c r="E352" s="4">
        <f>D352*$M$1/$M$2</f>
      </c>
      <c r="F352" s="2"/>
      <c r="G352" s="4">
        <v>0</v>
      </c>
      <c r="H352" s="4">
        <f>G352*$M$1/$M$2</f>
      </c>
      <c r="I352" s="4">
        <v>0</v>
      </c>
      <c r="J352" s="2"/>
      <c r="K352" s="3"/>
      <c r="L352" s="3"/>
      <c r="M352" s="2"/>
    </row>
    <row x14ac:dyDescent="0.25" r="353" customHeight="1" ht="16.5">
      <c r="A353" s="6">
        <v>45.8</v>
      </c>
      <c r="B353" s="4">
        <v>24</v>
      </c>
      <c r="C353" s="4">
        <v>1</v>
      </c>
      <c r="D353" s="4">
        <v>0</v>
      </c>
      <c r="E353" s="4">
        <f>D353*$M$1/$M$2</f>
      </c>
      <c r="F353" s="2"/>
      <c r="G353" s="4">
        <f>SUM(D8:D10,D23:D25,D38:D40,D53:D55,D68:D70,D83:D85,D98:D100,D113:D115,D128:D130,D143:D145,D158:D160,D173:D175,D188:D190,D203:D205,D218:D220,D233:D235,D248:D250,D263:D265,D278:D280,D293:D295,D308:D310,D323:D325,D338:D340,D353:D355)</f>
      </c>
      <c r="H353" s="4">
        <f>G353*$M$1/$M$2</f>
      </c>
      <c r="I353" s="4">
        <f>STDEV(E353:E355)</f>
      </c>
      <c r="J353" s="2"/>
      <c r="K353" s="3"/>
      <c r="L353" s="3"/>
      <c r="M353" s="2"/>
    </row>
    <row x14ac:dyDescent="0.25" r="354" customHeight="1" ht="16.5">
      <c r="A354" s="6">
        <v>45.8</v>
      </c>
      <c r="B354" s="4">
        <v>24</v>
      </c>
      <c r="C354" s="4">
        <v>2</v>
      </c>
      <c r="D354" s="4">
        <v>0</v>
      </c>
      <c r="E354" s="4">
        <f>D354*$M$1/$M$2</f>
      </c>
      <c r="F354" s="2"/>
      <c r="G354" s="4">
        <v>0</v>
      </c>
      <c r="H354" s="4">
        <f>G354*$M$1/$M$2</f>
      </c>
      <c r="I354" s="4">
        <v>0</v>
      </c>
      <c r="J354" s="2"/>
      <c r="K354" s="3"/>
      <c r="L354" s="3"/>
      <c r="M354" s="2"/>
    </row>
    <row x14ac:dyDescent="0.25" r="355" customHeight="1" ht="16.5">
      <c r="A355" s="6">
        <v>45.8</v>
      </c>
      <c r="B355" s="4">
        <v>24</v>
      </c>
      <c r="C355" s="4">
        <v>3</v>
      </c>
      <c r="D355" s="4">
        <v>0</v>
      </c>
      <c r="E355" s="4">
        <f>D355*$M$1/$M$2</f>
      </c>
      <c r="F355" s="2"/>
      <c r="G355" s="4">
        <v>0</v>
      </c>
      <c r="H355" s="4">
        <f>G355*$M$1/$M$2</f>
      </c>
      <c r="I355" s="4">
        <v>0</v>
      </c>
      <c r="J355" s="2"/>
      <c r="K355" s="3"/>
      <c r="L355" s="3"/>
      <c r="M355" s="2"/>
    </row>
    <row x14ac:dyDescent="0.25" r="356" customHeight="1" ht="16.5">
      <c r="A356" s="6">
        <v>36.4</v>
      </c>
      <c r="B356" s="4">
        <v>24</v>
      </c>
      <c r="C356" s="4">
        <v>1</v>
      </c>
      <c r="D356" s="4">
        <v>0</v>
      </c>
      <c r="E356" s="4">
        <f>D356*$M$1/$M$2</f>
      </c>
      <c r="F356" s="2"/>
      <c r="G356" s="4">
        <f>SUM(D11:D13,D26:D28,D41:D43,D56:D58,D71:D73,D86:D88,D101:D103,D116:D118,D131:D133,D146:D148,D161:D163,D176:D178,D191:D193,D206:D208,D221:D223,D236:D238,D251:D253,D266:D268,D281:D283,D296:D298,D311:D313,D326:D328,D341:D343,D356:D358)</f>
      </c>
      <c r="H356" s="6">
        <f>G356*$M$1/$M$2</f>
      </c>
      <c r="I356" s="4">
        <f>STDEV(E356:E358)</f>
      </c>
      <c r="J356" s="2"/>
      <c r="K356" s="3"/>
      <c r="L356" s="3"/>
      <c r="M356" s="2"/>
    </row>
    <row x14ac:dyDescent="0.25" r="357" customHeight="1" ht="16.5">
      <c r="A357" s="6">
        <v>36.4</v>
      </c>
      <c r="B357" s="4">
        <v>24</v>
      </c>
      <c r="C357" s="4">
        <v>2</v>
      </c>
      <c r="D357" s="4">
        <v>0</v>
      </c>
      <c r="E357" s="4">
        <f>D357*$M$1/$M$2</f>
      </c>
      <c r="F357" s="2"/>
      <c r="G357" s="4">
        <v>0</v>
      </c>
      <c r="H357" s="4">
        <f>G357*$M$1/$M$2</f>
      </c>
      <c r="I357" s="4">
        <v>0</v>
      </c>
      <c r="J357" s="2"/>
      <c r="K357" s="3"/>
      <c r="L357" s="3"/>
      <c r="M357" s="2"/>
    </row>
    <row x14ac:dyDescent="0.25" r="358" customHeight="1" ht="16.5">
      <c r="A358" s="6">
        <v>36.4</v>
      </c>
      <c r="B358" s="4">
        <v>24</v>
      </c>
      <c r="C358" s="4">
        <v>3</v>
      </c>
      <c r="D358" s="4">
        <v>0</v>
      </c>
      <c r="E358" s="4">
        <f>D358*$M$1/$M$2</f>
      </c>
      <c r="F358" s="2"/>
      <c r="G358" s="4">
        <v>0</v>
      </c>
      <c r="H358" s="4">
        <f>G358*$M$1/$M$2</f>
      </c>
      <c r="I358" s="4">
        <v>0</v>
      </c>
      <c r="J358" s="2"/>
      <c r="K358" s="3"/>
      <c r="L358" s="3"/>
      <c r="M358" s="2"/>
    </row>
    <row x14ac:dyDescent="0.25" r="359" customHeight="1" ht="16.5">
      <c r="A359" s="4">
        <v>34</v>
      </c>
      <c r="B359" s="4">
        <v>24</v>
      </c>
      <c r="C359" s="4">
        <v>1</v>
      </c>
      <c r="D359" s="4">
        <v>0</v>
      </c>
      <c r="E359" s="4">
        <f>D359*$M$1/$M$2</f>
      </c>
      <c r="F359" s="2"/>
      <c r="G359" s="4">
        <f>SUM(D14:D16,D29:D31,D44:D46,D59:D61,D74:D76,D89:D91,D104:D106,D119:D121,D134:D136,D149:D151,D164:D166,D179:D181,D194:D196,D209:D211,D224:D226,D239:D241,D254:D256,D269:D271,D284:D286,D299:D301,D314:D316,D329:D331,D344:D346,D359:D361)</f>
      </c>
      <c r="H359" s="6">
        <f>G359*$M$1/$M$2</f>
      </c>
      <c r="I359" s="4">
        <f>STDEV(E359:E361)</f>
      </c>
      <c r="J359" s="2"/>
      <c r="K359" s="3"/>
      <c r="L359" s="3"/>
      <c r="M359" s="2"/>
    </row>
    <row x14ac:dyDescent="0.25" r="360" customHeight="1" ht="16.5">
      <c r="A360" s="4">
        <v>34</v>
      </c>
      <c r="B360" s="4">
        <v>24</v>
      </c>
      <c r="C360" s="4">
        <v>2</v>
      </c>
      <c r="D360" s="4">
        <v>0</v>
      </c>
      <c r="E360" s="4">
        <f>D360*$M$1/$M$2</f>
      </c>
      <c r="F360" s="2"/>
      <c r="G360" s="4">
        <v>0</v>
      </c>
      <c r="H360" s="4">
        <f>G360*$M$1/$M$2</f>
      </c>
      <c r="I360" s="4">
        <v>0</v>
      </c>
      <c r="J360" s="2"/>
      <c r="K360" s="3"/>
      <c r="L360" s="3"/>
      <c r="M360" s="2"/>
    </row>
    <row x14ac:dyDescent="0.25" r="361" customHeight="1" ht="16.5">
      <c r="A361" s="4">
        <v>34</v>
      </c>
      <c r="B361" s="4">
        <v>24</v>
      </c>
      <c r="C361" s="4">
        <v>3</v>
      </c>
      <c r="D361" s="4">
        <v>0</v>
      </c>
      <c r="E361" s="4">
        <f>D361*$M$1/$M$2</f>
      </c>
      <c r="F361" s="2"/>
      <c r="G361" s="4">
        <v>0</v>
      </c>
      <c r="H361" s="4">
        <f>G361*$M$1/$M$2</f>
      </c>
      <c r="I361" s="4">
        <v>0</v>
      </c>
      <c r="J361" s="2"/>
      <c r="K361" s="3"/>
      <c r="L361" s="3"/>
      <c r="M361" s="2"/>
    </row>
    <row x14ac:dyDescent="0.25" r="362" customHeight="1" ht="16.5">
      <c r="A362" s="5">
        <v>57.7</v>
      </c>
      <c r="B362" s="4">
        <v>25</v>
      </c>
      <c r="C362" s="4">
        <v>1</v>
      </c>
      <c r="D362" s="4">
        <v>0</v>
      </c>
      <c r="E362" s="4">
        <f>D362*$M$1/$M$2</f>
      </c>
      <c r="F362" s="4">
        <f>AVERAGE(E362:E364)</f>
      </c>
      <c r="G362" s="4">
        <f>SUM(D2:D4,D17:D19,D32:D34,D47:D49,D62:D64,D77:D79,D92:D94,D107:D109,D122:D124,D137:D139,D152:D154,D167:D169,D182:D184,D197:D199,D212:D214,D227:D229,D242:D244,D257:D259,D272:D274,D287:D289,D302:D304,D317:D319,D332:D334,D347:D349,D362:D364)</f>
      </c>
      <c r="H362" s="4">
        <f>G362*$M$1/$M$2</f>
      </c>
      <c r="I362" s="4">
        <f>STDEV(E362:E364)</f>
      </c>
      <c r="J362" s="2"/>
      <c r="K362" s="3"/>
      <c r="L362" s="3"/>
      <c r="M362" s="2"/>
    </row>
    <row x14ac:dyDescent="0.25" r="363" customHeight="1" ht="16.5">
      <c r="A363" s="5">
        <v>57.7</v>
      </c>
      <c r="B363" s="4">
        <v>25</v>
      </c>
      <c r="C363" s="4">
        <v>2</v>
      </c>
      <c r="D363" s="4">
        <v>0</v>
      </c>
      <c r="E363" s="4">
        <f>D363*$M$1/$M$2</f>
      </c>
      <c r="F363" s="4">
        <f>AVERAGE(E362:E364)</f>
      </c>
      <c r="G363" s="4">
        <v>0</v>
      </c>
      <c r="H363" s="4">
        <f>G363*$M$1/$M$2</f>
      </c>
      <c r="I363" s="4">
        <v>0</v>
      </c>
      <c r="J363" s="2"/>
      <c r="K363" s="3"/>
      <c r="L363" s="3"/>
      <c r="M363" s="2"/>
    </row>
    <row x14ac:dyDescent="0.25" r="364" customHeight="1" ht="16.5">
      <c r="A364" s="5">
        <v>57.7</v>
      </c>
      <c r="B364" s="4">
        <v>25</v>
      </c>
      <c r="C364" s="4">
        <v>3</v>
      </c>
      <c r="D364" s="4">
        <v>0</v>
      </c>
      <c r="E364" s="4">
        <f>D364*$M$1/$M$2</f>
      </c>
      <c r="F364" s="4">
        <f>AVERAGE(E362:E364)</f>
      </c>
      <c r="G364" s="4">
        <v>0</v>
      </c>
      <c r="H364" s="4">
        <f>G364*$M$1/$M$2</f>
      </c>
      <c r="I364" s="4">
        <v>0</v>
      </c>
      <c r="J364" s="2"/>
      <c r="K364" s="3"/>
      <c r="L364" s="3"/>
      <c r="M364" s="2"/>
    </row>
    <row x14ac:dyDescent="0.25" r="365" customHeight="1" ht="16.5">
      <c r="A365" s="6">
        <v>51.8</v>
      </c>
      <c r="B365" s="4">
        <v>25</v>
      </c>
      <c r="C365" s="4">
        <v>1</v>
      </c>
      <c r="D365" s="4">
        <v>0</v>
      </c>
      <c r="E365" s="4">
        <f>D365*$M$1/$M$2</f>
      </c>
      <c r="F365" s="2"/>
      <c r="G365" s="4">
        <f>SUM(D5:D7,D20:D22,D35:D37,D50:D52,D65:D67,D80:D82,D95:D97,D110:D112,D125:D127,D140:D142,D155:D157,D170:D172,D185:D187,D200:D202,D215:D217,D230:D232,D245:D247,D260:D262,D275:D277,D290:D292,D305:D307,D320:D322,D335:D337,D350:D352,D365:D367)</f>
      </c>
      <c r="H365" s="6">
        <f>G365*$M$1/$M$2</f>
      </c>
      <c r="I365" s="4">
        <f>STDEV(E365:E367)</f>
      </c>
      <c r="J365" s="2"/>
      <c r="K365" s="3"/>
      <c r="L365" s="3"/>
      <c r="M365" s="2"/>
    </row>
    <row x14ac:dyDescent="0.25" r="366" customHeight="1" ht="16.5">
      <c r="A366" s="6">
        <v>51.8</v>
      </c>
      <c r="B366" s="4">
        <v>25</v>
      </c>
      <c r="C366" s="4">
        <v>2</v>
      </c>
      <c r="D366" s="4">
        <v>0</v>
      </c>
      <c r="E366" s="4">
        <f>D366*$M$1/$M$2</f>
      </c>
      <c r="F366" s="2"/>
      <c r="G366" s="4">
        <v>0</v>
      </c>
      <c r="H366" s="4">
        <f>G366*$M$1/$M$2</f>
      </c>
      <c r="I366" s="4">
        <v>0</v>
      </c>
      <c r="J366" s="2"/>
      <c r="K366" s="3"/>
      <c r="L366" s="3"/>
      <c r="M366" s="2"/>
    </row>
    <row x14ac:dyDescent="0.25" r="367" customHeight="1" ht="16.5">
      <c r="A367" s="6">
        <v>51.8</v>
      </c>
      <c r="B367" s="4">
        <v>25</v>
      </c>
      <c r="C367" s="4">
        <v>3</v>
      </c>
      <c r="D367" s="4">
        <v>0</v>
      </c>
      <c r="E367" s="4">
        <f>D367*$M$1/$M$2</f>
      </c>
      <c r="F367" s="2"/>
      <c r="G367" s="4">
        <v>0</v>
      </c>
      <c r="H367" s="4">
        <f>G367*$M$1/$M$2</f>
      </c>
      <c r="I367" s="4">
        <v>0</v>
      </c>
      <c r="J367" s="2"/>
      <c r="K367" s="3"/>
      <c r="L367" s="3"/>
      <c r="M367" s="2"/>
    </row>
    <row x14ac:dyDescent="0.25" r="368" customHeight="1" ht="16.5">
      <c r="A368" s="6">
        <v>45.8</v>
      </c>
      <c r="B368" s="4">
        <v>25</v>
      </c>
      <c r="C368" s="4">
        <v>1</v>
      </c>
      <c r="D368" s="4">
        <v>0</v>
      </c>
      <c r="E368" s="4">
        <f>D368*$M$1/$M$2</f>
      </c>
      <c r="F368" s="2"/>
      <c r="G368" s="4">
        <f>SUM(D8:D10,D23:D25,D38:D40,D53:D55,D68:D70,D83:D85,D98:D100,D113:D115,D128:D130,D143:D145,D158:D160,D173:D175,D188:D190,D203:D205,D218:D220,D233:D235,D248:D250,D263:D265,D278:D280,D293:D295,D308:D310,D323:D325,D338:D340,D353:D355,D368:D370)</f>
      </c>
      <c r="H368" s="4">
        <f>G368*$M$1/$M$2</f>
      </c>
      <c r="I368" s="4">
        <f>STDEV(E368:E370)</f>
      </c>
      <c r="J368" s="2"/>
      <c r="K368" s="3"/>
      <c r="L368" s="3"/>
      <c r="M368" s="2"/>
    </row>
    <row x14ac:dyDescent="0.25" r="369" customHeight="1" ht="16.5">
      <c r="A369" s="6">
        <v>45.8</v>
      </c>
      <c r="B369" s="4">
        <v>25</v>
      </c>
      <c r="C369" s="4">
        <v>2</v>
      </c>
      <c r="D369" s="4">
        <v>0</v>
      </c>
      <c r="E369" s="4">
        <f>D369*$M$1/$M$2</f>
      </c>
      <c r="F369" s="2"/>
      <c r="G369" s="4">
        <v>0</v>
      </c>
      <c r="H369" s="4">
        <f>G369*$M$1/$M$2</f>
      </c>
      <c r="I369" s="4">
        <v>0</v>
      </c>
      <c r="J369" s="2"/>
      <c r="K369" s="3"/>
      <c r="L369" s="3"/>
      <c r="M369" s="2"/>
    </row>
    <row x14ac:dyDescent="0.25" r="370" customHeight="1" ht="16.5">
      <c r="A370" s="6">
        <v>45.8</v>
      </c>
      <c r="B370" s="4">
        <v>25</v>
      </c>
      <c r="C370" s="4">
        <v>3</v>
      </c>
      <c r="D370" s="4">
        <v>0</v>
      </c>
      <c r="E370" s="4">
        <f>D370*$M$1/$M$2</f>
      </c>
      <c r="F370" s="2"/>
      <c r="G370" s="4">
        <v>0</v>
      </c>
      <c r="H370" s="4">
        <f>G370*$M$1/$M$2</f>
      </c>
      <c r="I370" s="4">
        <v>0</v>
      </c>
      <c r="J370" s="2"/>
      <c r="K370" s="3"/>
      <c r="L370" s="3"/>
      <c r="M370" s="2"/>
    </row>
    <row x14ac:dyDescent="0.25" r="371" customHeight="1" ht="16.5">
      <c r="A371" s="6">
        <v>36.4</v>
      </c>
      <c r="B371" s="4">
        <v>25</v>
      </c>
      <c r="C371" s="4">
        <v>1</v>
      </c>
      <c r="D371" s="4">
        <v>0</v>
      </c>
      <c r="E371" s="4">
        <f>D371*$M$1/$M$2</f>
      </c>
      <c r="F371" s="2"/>
      <c r="G371" s="4">
        <f>SUM(D11:D13,D26:D28,D41:D43,D56:D58,D71:D73,D86:D88,D101:D103,D116:D118,D131:D133,D146:D148,D161:D163,D176:D178,D191:D193,D206:D208,D221:D223,D236:D238,D251:D253,D266:D268,D281:D283,D296:D298,D311:D313,D326:D328,D341:D343,D356:D358,D371:D373)</f>
      </c>
      <c r="H371" s="6">
        <f>G371*$M$1/$M$2</f>
      </c>
      <c r="I371" s="4">
        <f>STDEV(E371:E373)</f>
      </c>
      <c r="J371" s="2"/>
      <c r="K371" s="3"/>
      <c r="L371" s="3"/>
      <c r="M371" s="2"/>
    </row>
    <row x14ac:dyDescent="0.25" r="372" customHeight="1" ht="16.5">
      <c r="A372" s="6">
        <v>36.4</v>
      </c>
      <c r="B372" s="4">
        <v>25</v>
      </c>
      <c r="C372" s="4">
        <v>2</v>
      </c>
      <c r="D372" s="4">
        <v>0</v>
      </c>
      <c r="E372" s="4">
        <f>D372*$M$1/$M$2</f>
      </c>
      <c r="F372" s="2"/>
      <c r="G372" s="4">
        <v>0</v>
      </c>
      <c r="H372" s="4">
        <f>G372*$M$1/$M$2</f>
      </c>
      <c r="I372" s="4">
        <v>0</v>
      </c>
      <c r="J372" s="2"/>
      <c r="K372" s="3"/>
      <c r="L372" s="3"/>
      <c r="M372" s="2"/>
    </row>
    <row x14ac:dyDescent="0.25" r="373" customHeight="1" ht="16.5">
      <c r="A373" s="6">
        <v>36.4</v>
      </c>
      <c r="B373" s="4">
        <v>25</v>
      </c>
      <c r="C373" s="4">
        <v>3</v>
      </c>
      <c r="D373" s="4">
        <v>0</v>
      </c>
      <c r="E373" s="4">
        <f>D373*$M$1/$M$2</f>
      </c>
      <c r="F373" s="2"/>
      <c r="G373" s="4">
        <v>0</v>
      </c>
      <c r="H373" s="4">
        <f>G373*$M$1/$M$2</f>
      </c>
      <c r="I373" s="4">
        <v>0</v>
      </c>
      <c r="J373" s="2"/>
      <c r="K373" s="3"/>
      <c r="L373" s="3"/>
      <c r="M373" s="2"/>
    </row>
    <row x14ac:dyDescent="0.25" r="374" customHeight="1" ht="16.5">
      <c r="A374" s="4">
        <v>34</v>
      </c>
      <c r="B374" s="4">
        <v>25</v>
      </c>
      <c r="C374" s="4">
        <v>1</v>
      </c>
      <c r="D374" s="4">
        <v>0</v>
      </c>
      <c r="E374" s="4">
        <f>D374*$M$1/$M$2</f>
      </c>
      <c r="F374" s="2"/>
      <c r="G374" s="4">
        <f>SUM(D14:D16,D29:D31,D44:D46,D59:D61,D74:D76,D89:D91,D104:D106,D119:D121,D134:D136,D149:D151,D164:D166,D179:D181,D194:D196,D209:D211,D224:D226,D239:D241,D254:D256,D269:D271,D284:D286,D299:D301,D314:D316,D329:D331,D344:D346,D359:D361,D374:D376)</f>
      </c>
      <c r="H374" s="6">
        <f>G374*$M$1/$M$2</f>
      </c>
      <c r="I374" s="4">
        <f>STDEV(E374:E376)</f>
      </c>
      <c r="J374" s="2"/>
      <c r="K374" s="3"/>
      <c r="L374" s="3"/>
      <c r="M374" s="2"/>
    </row>
    <row x14ac:dyDescent="0.25" r="375" customHeight="1" ht="16.5">
      <c r="A375" s="4">
        <v>34</v>
      </c>
      <c r="B375" s="4">
        <v>25</v>
      </c>
      <c r="C375" s="4">
        <v>2</v>
      </c>
      <c r="D375" s="4">
        <v>0</v>
      </c>
      <c r="E375" s="4">
        <f>D375*$M$1/$M$2</f>
      </c>
      <c r="F375" s="2"/>
      <c r="G375" s="4">
        <v>0</v>
      </c>
      <c r="H375" s="4">
        <f>G375*$M$1/$M$2</f>
      </c>
      <c r="I375" s="4">
        <v>0</v>
      </c>
      <c r="J375" s="2"/>
      <c r="K375" s="3"/>
      <c r="L375" s="3"/>
      <c r="M375" s="2"/>
    </row>
    <row x14ac:dyDescent="0.25" r="376" customHeight="1" ht="16.5">
      <c r="A376" s="4">
        <v>34</v>
      </c>
      <c r="B376" s="4">
        <v>25</v>
      </c>
      <c r="C376" s="4">
        <v>3</v>
      </c>
      <c r="D376" s="4">
        <v>0</v>
      </c>
      <c r="E376" s="4">
        <f>D376*$M$1/$M$2</f>
      </c>
      <c r="F376" s="2"/>
      <c r="G376" s="4">
        <v>0</v>
      </c>
      <c r="H376" s="4">
        <f>G376*$M$1/$M$2</f>
      </c>
      <c r="I376" s="4">
        <v>0</v>
      </c>
      <c r="J376" s="2"/>
      <c r="K376" s="3"/>
      <c r="L376" s="3"/>
      <c r="M376" s="2"/>
    </row>
    <row x14ac:dyDescent="0.25" r="377" customHeight="1" ht="16.5">
      <c r="A377" s="5">
        <v>57.7</v>
      </c>
      <c r="B377" s="4">
        <v>26</v>
      </c>
      <c r="C377" s="4">
        <v>1</v>
      </c>
      <c r="D377" s="4">
        <v>0</v>
      </c>
      <c r="E377" s="4">
        <f>D377*$M$1/$M$2</f>
      </c>
      <c r="F377" s="4">
        <f>AVERAGE(E377:E379)</f>
      </c>
      <c r="G377" s="4">
        <f>SUM(D2:D4,D17:D19,D32:D34,D47:D49,D62:D64,D77:D79,D92:D94,D107:D109,D122:D124,D137:D139,D152:D154,D167:D169,D182:D184,D197:D199,D212:D214,D227:D229,D242:D244,D257:D259,D272:D274,D287:D289,D302:D304,D317:D319,D332:D334,D347:D349,D362:D364,D377:D379)</f>
      </c>
      <c r="H377" s="4">
        <f>G377*$M$1/$M$2</f>
      </c>
      <c r="I377" s="4">
        <f>STDEV(E377:E379)</f>
      </c>
      <c r="J377" s="2"/>
      <c r="K377" s="3"/>
      <c r="L377" s="3"/>
      <c r="M377" s="2"/>
    </row>
    <row x14ac:dyDescent="0.25" r="378" customHeight="1" ht="16.5">
      <c r="A378" s="5">
        <v>57.7</v>
      </c>
      <c r="B378" s="4">
        <v>26</v>
      </c>
      <c r="C378" s="4">
        <v>2</v>
      </c>
      <c r="D378" s="4">
        <v>0</v>
      </c>
      <c r="E378" s="4">
        <f>D378*$M$1/$M$2</f>
      </c>
      <c r="F378" s="4">
        <f>AVERAGE(E377:E379)</f>
      </c>
      <c r="G378" s="4">
        <v>0</v>
      </c>
      <c r="H378" s="4">
        <f>G378*$M$1/$M$2</f>
      </c>
      <c r="I378" s="4">
        <v>0</v>
      </c>
      <c r="J378" s="2"/>
      <c r="K378" s="3"/>
      <c r="L378" s="3"/>
      <c r="M378" s="2"/>
    </row>
    <row x14ac:dyDescent="0.25" r="379" customHeight="1" ht="16.5">
      <c r="A379" s="5">
        <v>57.7</v>
      </c>
      <c r="B379" s="4">
        <v>26</v>
      </c>
      <c r="C379" s="4">
        <v>3</v>
      </c>
      <c r="D379" s="4">
        <v>0</v>
      </c>
      <c r="E379" s="4">
        <f>D379*$M$1/$M$2</f>
      </c>
      <c r="F379" s="4">
        <f>AVERAGE(E377:E379)</f>
      </c>
      <c r="G379" s="4">
        <v>0</v>
      </c>
      <c r="H379" s="4">
        <f>G379*$M$1/$M$2</f>
      </c>
      <c r="I379" s="4">
        <v>0</v>
      </c>
      <c r="J379" s="2"/>
      <c r="K379" s="3"/>
      <c r="L379" s="3"/>
      <c r="M379" s="2"/>
    </row>
    <row x14ac:dyDescent="0.25" r="380" customHeight="1" ht="16.5">
      <c r="A380" s="6">
        <v>51.8</v>
      </c>
      <c r="B380" s="4">
        <v>26</v>
      </c>
      <c r="C380" s="4">
        <v>1</v>
      </c>
      <c r="D380" s="4">
        <v>0</v>
      </c>
      <c r="E380" s="4">
        <f>D380*$M$1/$M$2</f>
      </c>
      <c r="F380" s="2"/>
      <c r="G380" s="4">
        <f>SUM(D5:D7,D20:D22,D35:D37,D50:D52,D65:D67,D80:D82,D95:D97,D110:D112,D125:D127,D140:D142,D155:D157,D170:D172,D185:D187,D200:D202,D215:D217,D230:D232,D245:D247,D260:D262,D275:D277,D290:D292,D305:D307,D320:D322,D335:D337,D350:D352,D365:D367,D380:D382)</f>
      </c>
      <c r="H380" s="6">
        <f>G380*$M$1/$M$2</f>
      </c>
      <c r="I380" s="4">
        <f>STDEV(E380:E382)</f>
      </c>
      <c r="J380" s="2"/>
      <c r="K380" s="3"/>
      <c r="L380" s="3"/>
      <c r="M380" s="2"/>
    </row>
    <row x14ac:dyDescent="0.25" r="381" customHeight="1" ht="16.5">
      <c r="A381" s="6">
        <v>51.8</v>
      </c>
      <c r="B381" s="4">
        <v>26</v>
      </c>
      <c r="C381" s="4">
        <v>2</v>
      </c>
      <c r="D381" s="4">
        <v>0</v>
      </c>
      <c r="E381" s="4">
        <f>D381*$M$1/$M$2</f>
      </c>
      <c r="F381" s="2"/>
      <c r="G381" s="4">
        <v>0</v>
      </c>
      <c r="H381" s="4">
        <f>G381*$M$1/$M$2</f>
      </c>
      <c r="I381" s="4">
        <v>0</v>
      </c>
      <c r="J381" s="2"/>
      <c r="K381" s="3"/>
      <c r="L381" s="3"/>
      <c r="M381" s="2"/>
    </row>
    <row x14ac:dyDescent="0.25" r="382" customHeight="1" ht="16.5">
      <c r="A382" s="6">
        <v>51.8</v>
      </c>
      <c r="B382" s="4">
        <v>26</v>
      </c>
      <c r="C382" s="4">
        <v>3</v>
      </c>
      <c r="D382" s="4">
        <v>0</v>
      </c>
      <c r="E382" s="4">
        <f>D382*$M$1/$M$2</f>
      </c>
      <c r="F382" s="2"/>
      <c r="G382" s="4">
        <v>0</v>
      </c>
      <c r="H382" s="4">
        <f>G382*$M$1/$M$2</f>
      </c>
      <c r="I382" s="4">
        <v>0</v>
      </c>
      <c r="J382" s="2"/>
      <c r="K382" s="3"/>
      <c r="L382" s="3"/>
      <c r="M382" s="2"/>
    </row>
    <row x14ac:dyDescent="0.25" r="383" customHeight="1" ht="16.5">
      <c r="A383" s="6">
        <v>45.8</v>
      </c>
      <c r="B383" s="4">
        <v>26</v>
      </c>
      <c r="C383" s="4">
        <v>1</v>
      </c>
      <c r="D383" s="4">
        <v>0</v>
      </c>
      <c r="E383" s="4">
        <f>D383*$M$1/$M$2</f>
      </c>
      <c r="F383" s="2"/>
      <c r="G383" s="4">
        <f>SUM(D8:D10,D23:D25,D38:D40,D53:D55,D68:D70,D83:D85,D98:D100,D113:D115,D128:D130,D143:D145,D158:D160,D173:D175,D188:D190,D203:D205,D218:D220,D233:D235,D248:D250,D263:D265,D278:D280,D293:D295,D308:D310,D323:D325,D338:D340,D353:D355,D368:D370,D383:D385)</f>
      </c>
      <c r="H383" s="4">
        <f>G383*$M$1/$M$2</f>
      </c>
      <c r="I383" s="4">
        <f>STDEV(E383:E385)</f>
      </c>
      <c r="J383" s="2"/>
      <c r="K383" s="3"/>
      <c r="L383" s="3"/>
      <c r="M383" s="2"/>
    </row>
    <row x14ac:dyDescent="0.25" r="384" customHeight="1" ht="16.5">
      <c r="A384" s="6">
        <v>45.8</v>
      </c>
      <c r="B384" s="4">
        <v>26</v>
      </c>
      <c r="C384" s="4">
        <v>2</v>
      </c>
      <c r="D384" s="4">
        <v>0</v>
      </c>
      <c r="E384" s="4">
        <f>D384*$M$1/$M$2</f>
      </c>
      <c r="F384" s="2"/>
      <c r="G384" s="4">
        <v>0</v>
      </c>
      <c r="H384" s="4">
        <f>G384*$M$1/$M$2</f>
      </c>
      <c r="I384" s="4">
        <v>0</v>
      </c>
      <c r="J384" s="2"/>
      <c r="K384" s="3"/>
      <c r="L384" s="3"/>
      <c r="M384" s="2"/>
    </row>
    <row x14ac:dyDescent="0.25" r="385" customHeight="1" ht="16.5">
      <c r="A385" s="6">
        <v>45.8</v>
      </c>
      <c r="B385" s="4">
        <v>26</v>
      </c>
      <c r="C385" s="4">
        <v>3</v>
      </c>
      <c r="D385" s="4">
        <v>0</v>
      </c>
      <c r="E385" s="4">
        <f>D385*$M$1/$M$2</f>
      </c>
      <c r="F385" s="2"/>
      <c r="G385" s="4">
        <v>0</v>
      </c>
      <c r="H385" s="4">
        <f>G385*$M$1/$M$2</f>
      </c>
      <c r="I385" s="4">
        <v>0</v>
      </c>
      <c r="J385" s="2"/>
      <c r="K385" s="3"/>
      <c r="L385" s="3"/>
      <c r="M385" s="2"/>
    </row>
    <row x14ac:dyDescent="0.25" r="386" customHeight="1" ht="16.5">
      <c r="A386" s="6">
        <v>36.4</v>
      </c>
      <c r="B386" s="4">
        <v>26</v>
      </c>
      <c r="C386" s="4">
        <v>1</v>
      </c>
      <c r="D386" s="4">
        <v>0</v>
      </c>
      <c r="E386" s="4">
        <f>D386*$M$1/$M$2</f>
      </c>
      <c r="F386" s="2"/>
      <c r="G386" s="4">
        <f>SUM(D11:D13,D26:D28,D41:D43,D56:D58,D71:D73,D86:D88,D101:D103,D116:D118,D131:D133,D146:D148,D161:D163,D176:D178,D191:D193,D206:D208,D221:D223,D236:D238,D251:D253,D266:D268,D281:D283,D296:D298,D311:D313,D326:D328,D341:D343,D356:D358,D371:D373,D386:D388)</f>
      </c>
      <c r="H386" s="6">
        <f>G386*$M$1/$M$2</f>
      </c>
      <c r="I386" s="4">
        <f>STDEV(E386:E388)</f>
      </c>
      <c r="J386" s="2"/>
      <c r="K386" s="3"/>
      <c r="L386" s="3"/>
      <c r="M386" s="2"/>
    </row>
    <row x14ac:dyDescent="0.25" r="387" customHeight="1" ht="16.5">
      <c r="A387" s="6">
        <v>36.4</v>
      </c>
      <c r="B387" s="4">
        <v>26</v>
      </c>
      <c r="C387" s="4">
        <v>2</v>
      </c>
      <c r="D387" s="4">
        <v>0</v>
      </c>
      <c r="E387" s="4">
        <f>D387*$M$1/$M$2</f>
      </c>
      <c r="F387" s="2"/>
      <c r="G387" s="4">
        <v>0</v>
      </c>
      <c r="H387" s="4">
        <f>G387*$M$1/$M$2</f>
      </c>
      <c r="I387" s="4">
        <v>0</v>
      </c>
      <c r="J387" s="2"/>
      <c r="K387" s="3"/>
      <c r="L387" s="3"/>
      <c r="M387" s="2"/>
    </row>
    <row x14ac:dyDescent="0.25" r="388" customHeight="1" ht="16.5">
      <c r="A388" s="6">
        <v>36.4</v>
      </c>
      <c r="B388" s="4">
        <v>26</v>
      </c>
      <c r="C388" s="4">
        <v>3</v>
      </c>
      <c r="D388" s="4">
        <v>0</v>
      </c>
      <c r="E388" s="4">
        <f>D388*$M$1/$M$2</f>
      </c>
      <c r="F388" s="2"/>
      <c r="G388" s="4">
        <v>0</v>
      </c>
      <c r="H388" s="4">
        <f>G388*$M$1/$M$2</f>
      </c>
      <c r="I388" s="4">
        <v>0</v>
      </c>
      <c r="J388" s="2"/>
      <c r="K388" s="3"/>
      <c r="L388" s="3"/>
      <c r="M388" s="2"/>
    </row>
    <row x14ac:dyDescent="0.25" r="389" customHeight="1" ht="16.5">
      <c r="A389" s="4">
        <v>34</v>
      </c>
      <c r="B389" s="4">
        <v>26</v>
      </c>
      <c r="C389" s="4">
        <v>1</v>
      </c>
      <c r="D389" s="4">
        <v>0</v>
      </c>
      <c r="E389" s="4">
        <f>D389*$M$1/$M$2</f>
      </c>
      <c r="F389" s="2"/>
      <c r="G389" s="4">
        <f>SUM(D14:D16,D29:D31,D44:D46,D59:D61,D74:D76,D89:D91,D104:D106,D119:D121,D134:D136,D149:D151,D164:D166,D179:D181,D194:D196,D209:D211,D224:D226,D239:D241,D254:D256,D269:D271,D284:D286,D299:D301,D314:D316,D329:D331,D344:D346,D359:D361,D374:D376,D389:D391)</f>
      </c>
      <c r="H389" s="6">
        <f>G389*$M$1/$M$2</f>
      </c>
      <c r="I389" s="4">
        <f>STDEV(E389:E391)</f>
      </c>
      <c r="J389" s="2"/>
      <c r="K389" s="3"/>
      <c r="L389" s="3"/>
      <c r="M389" s="2"/>
    </row>
    <row x14ac:dyDescent="0.25" r="390" customHeight="1" ht="16.5">
      <c r="A390" s="4">
        <v>34</v>
      </c>
      <c r="B390" s="4">
        <v>26</v>
      </c>
      <c r="C390" s="4">
        <v>2</v>
      </c>
      <c r="D390" s="4">
        <v>0</v>
      </c>
      <c r="E390" s="4">
        <f>D390*$M$1/$M$2</f>
      </c>
      <c r="F390" s="2"/>
      <c r="G390" s="4">
        <v>0</v>
      </c>
      <c r="H390" s="4">
        <f>G390*$M$1/$M$2</f>
      </c>
      <c r="I390" s="4">
        <v>0</v>
      </c>
      <c r="J390" s="2"/>
      <c r="K390" s="3"/>
      <c r="L390" s="3"/>
      <c r="M390" s="2"/>
    </row>
    <row x14ac:dyDescent="0.25" r="391" customHeight="1" ht="16.5">
      <c r="A391" s="4">
        <v>34</v>
      </c>
      <c r="B391" s="4">
        <v>26</v>
      </c>
      <c r="C391" s="4">
        <v>3</v>
      </c>
      <c r="D391" s="4">
        <v>0</v>
      </c>
      <c r="E391" s="4">
        <f>D391*$M$1/$M$2</f>
      </c>
      <c r="F391" s="2"/>
      <c r="G391" s="4">
        <v>0</v>
      </c>
      <c r="H391" s="4">
        <f>G391*$M$1/$M$2</f>
      </c>
      <c r="I391" s="4">
        <v>0</v>
      </c>
      <c r="J391" s="2"/>
      <c r="K391" s="3"/>
      <c r="L391" s="3"/>
      <c r="M391" s="2"/>
    </row>
    <row x14ac:dyDescent="0.25" r="392" customHeight="1" ht="16.5">
      <c r="A392" s="5">
        <v>57.7</v>
      </c>
      <c r="B392" s="4">
        <v>27</v>
      </c>
      <c r="C392" s="4">
        <v>1</v>
      </c>
      <c r="D392" s="4">
        <v>0</v>
      </c>
      <c r="E392" s="4">
        <f>D392*$M$1/$M$2</f>
      </c>
      <c r="F392" s="4">
        <f>AVERAGE(E392:E394)</f>
      </c>
      <c r="G392" s="4">
        <f>SUM(D2:D4,D17:D19,D32:D34,D47:D49,D62:D64,D77:D79,D92:D94,D107:D109,D122:D124,D137:D139,D152:D154,D167:D169,D182:D184,D197:D199,D212:D214,D227:D229,D242:D244,D257:D259,D272:D274,D287:D289,D302:D304,D317:D319,D332:D334,D347:D349,D362:D364,D377:D379,D392:D394)</f>
      </c>
      <c r="H392" s="4">
        <f>G392*$M$1/$M$2</f>
      </c>
      <c r="I392" s="4">
        <f>STDEV(E392:E394)</f>
      </c>
      <c r="J392" s="2"/>
      <c r="K392" s="3"/>
      <c r="L392" s="3"/>
      <c r="M392" s="2"/>
    </row>
    <row x14ac:dyDescent="0.25" r="393" customHeight="1" ht="16.5">
      <c r="A393" s="5">
        <v>57.7</v>
      </c>
      <c r="B393" s="4">
        <v>27</v>
      </c>
      <c r="C393" s="4">
        <v>2</v>
      </c>
      <c r="D393" s="4">
        <v>0</v>
      </c>
      <c r="E393" s="4">
        <f>D393*$M$1/$M$2</f>
      </c>
      <c r="F393" s="4">
        <f>AVERAGE(E392:E394)</f>
      </c>
      <c r="G393" s="4">
        <v>0</v>
      </c>
      <c r="H393" s="4">
        <f>G393*$M$1/$M$2</f>
      </c>
      <c r="I393" s="4">
        <v>0</v>
      </c>
      <c r="J393" s="2"/>
      <c r="K393" s="3"/>
      <c r="L393" s="3"/>
      <c r="M393" s="2"/>
    </row>
    <row x14ac:dyDescent="0.25" r="394" customHeight="1" ht="16.5">
      <c r="A394" s="5">
        <v>57.7</v>
      </c>
      <c r="B394" s="4">
        <v>27</v>
      </c>
      <c r="C394" s="4">
        <v>3</v>
      </c>
      <c r="D394" s="4">
        <v>0</v>
      </c>
      <c r="E394" s="4">
        <f>D394*$M$1/$M$2</f>
      </c>
      <c r="F394" s="4">
        <f>AVERAGE(E392:E394)</f>
      </c>
      <c r="G394" s="4">
        <v>0</v>
      </c>
      <c r="H394" s="4">
        <f>G394*$M$1/$M$2</f>
      </c>
      <c r="I394" s="4">
        <v>0</v>
      </c>
      <c r="J394" s="2"/>
      <c r="K394" s="3"/>
      <c r="L394" s="3"/>
      <c r="M394" s="2"/>
    </row>
    <row x14ac:dyDescent="0.25" r="395" customHeight="1" ht="16.5">
      <c r="A395" s="6">
        <v>51.8</v>
      </c>
      <c r="B395" s="4">
        <v>27</v>
      </c>
      <c r="C395" s="4">
        <v>1</v>
      </c>
      <c r="D395" s="4">
        <v>0</v>
      </c>
      <c r="E395" s="4">
        <f>D395*$M$1/$M$2</f>
      </c>
      <c r="F395" s="2"/>
      <c r="G395" s="4">
        <f>SUM(D5:D7,D20:D22,D35:D37,D50:D52,D65:D67,D80:D82,D95:D97,D110:D112,D125:D127,D140:D142,D155:D157,D170:D172,D185:D187,D200:D202,D215:D217,D230:D232,D245:D247,D260:D262,D275:D277,D290:D292,D305:D307,D320:D322,D335:D337,D350:D352,D365:D367,D380:D382,D395:D397)</f>
      </c>
      <c r="H395" s="6">
        <f>G395*$M$1/$M$2</f>
      </c>
      <c r="I395" s="4">
        <f>STDEV(E395:E397)</f>
      </c>
      <c r="J395" s="2"/>
      <c r="K395" s="3"/>
      <c r="L395" s="3"/>
      <c r="M395" s="2"/>
    </row>
    <row x14ac:dyDescent="0.25" r="396" customHeight="1" ht="16.5">
      <c r="A396" s="6">
        <v>51.8</v>
      </c>
      <c r="B396" s="4">
        <v>27</v>
      </c>
      <c r="C396" s="4">
        <v>2</v>
      </c>
      <c r="D396" s="4">
        <v>0</v>
      </c>
      <c r="E396" s="4">
        <f>D396*$M$1/$M$2</f>
      </c>
      <c r="F396" s="2"/>
      <c r="G396" s="4">
        <v>0</v>
      </c>
      <c r="H396" s="4">
        <f>G396*$M$1/$M$2</f>
      </c>
      <c r="I396" s="4">
        <v>0</v>
      </c>
      <c r="J396" s="2"/>
      <c r="K396" s="3"/>
      <c r="L396" s="3"/>
      <c r="M396" s="2"/>
    </row>
    <row x14ac:dyDescent="0.25" r="397" customHeight="1" ht="16.5">
      <c r="A397" s="6">
        <v>51.8</v>
      </c>
      <c r="B397" s="4">
        <v>27</v>
      </c>
      <c r="C397" s="4">
        <v>3</v>
      </c>
      <c r="D397" s="4">
        <v>0</v>
      </c>
      <c r="E397" s="4">
        <f>D397*$M$1/$M$2</f>
      </c>
      <c r="F397" s="2"/>
      <c r="G397" s="4">
        <v>0</v>
      </c>
      <c r="H397" s="4">
        <f>G397*$M$1/$M$2</f>
      </c>
      <c r="I397" s="4">
        <v>0</v>
      </c>
      <c r="J397" s="2"/>
      <c r="K397" s="3"/>
      <c r="L397" s="3"/>
      <c r="M397" s="2"/>
    </row>
    <row x14ac:dyDescent="0.25" r="398" customHeight="1" ht="16.5">
      <c r="A398" s="6">
        <v>45.8</v>
      </c>
      <c r="B398" s="4">
        <v>27</v>
      </c>
      <c r="C398" s="4">
        <v>1</v>
      </c>
      <c r="D398" s="4">
        <v>0</v>
      </c>
      <c r="E398" s="4">
        <f>D398*$M$1/$M$2</f>
      </c>
      <c r="F398" s="2"/>
      <c r="G398" s="4">
        <f>SUM(D8:D10,D23:D25,D38:D40,D53:D55,D68:D70,D83:D85,D98:D100,D113:D115,D128:D130,D143:D145,D158:D160,D173:D175,D188:D190,D203:D205,D218:D220,D233:D235,D248:D250,D263:D265,D278:D280,D293:D295,D308:D310,D323:D325,D338:D340,D353:D355,D368:D370,D383:D385,D398:D400)</f>
      </c>
      <c r="H398" s="4">
        <f>G398*$M$1/$M$2</f>
      </c>
      <c r="I398" s="4">
        <f>STDEV(E398:E400)</f>
      </c>
      <c r="J398" s="2"/>
      <c r="K398" s="3"/>
      <c r="L398" s="3"/>
      <c r="M398" s="2"/>
    </row>
    <row x14ac:dyDescent="0.25" r="399" customHeight="1" ht="16.5">
      <c r="A399" s="6">
        <v>45.8</v>
      </c>
      <c r="B399" s="4">
        <v>27</v>
      </c>
      <c r="C399" s="4">
        <v>2</v>
      </c>
      <c r="D399" s="4">
        <v>0</v>
      </c>
      <c r="E399" s="4">
        <f>D399*$M$1/$M$2</f>
      </c>
      <c r="F399" s="2"/>
      <c r="G399" s="4">
        <v>0</v>
      </c>
      <c r="H399" s="4">
        <f>G399*$M$1/$M$2</f>
      </c>
      <c r="I399" s="4">
        <v>0</v>
      </c>
      <c r="J399" s="2"/>
      <c r="K399" s="3"/>
      <c r="L399" s="3"/>
      <c r="M399" s="2"/>
    </row>
    <row x14ac:dyDescent="0.25" r="400" customHeight="1" ht="16.5">
      <c r="A400" s="6">
        <v>45.8</v>
      </c>
      <c r="B400" s="4">
        <v>27</v>
      </c>
      <c r="C400" s="4">
        <v>3</v>
      </c>
      <c r="D400" s="4">
        <v>0</v>
      </c>
      <c r="E400" s="4">
        <f>D400*$M$1/$M$2</f>
      </c>
      <c r="F400" s="2"/>
      <c r="G400" s="4">
        <v>0</v>
      </c>
      <c r="H400" s="4">
        <f>G400*$M$1/$M$2</f>
      </c>
      <c r="I400" s="4">
        <v>0</v>
      </c>
      <c r="J400" s="2"/>
      <c r="K400" s="3"/>
      <c r="L400" s="3"/>
      <c r="M400" s="2"/>
    </row>
    <row x14ac:dyDescent="0.25" r="401" customHeight="1" ht="16.5">
      <c r="A401" s="6">
        <v>36.4</v>
      </c>
      <c r="B401" s="4">
        <v>27</v>
      </c>
      <c r="C401" s="4">
        <v>1</v>
      </c>
      <c r="D401" s="4">
        <v>0</v>
      </c>
      <c r="E401" s="4">
        <f>D401*$M$1/$M$2</f>
      </c>
      <c r="F401" s="2"/>
      <c r="G401" s="4">
        <f>SUM(D11:D13,D26:D28,D41:D43,D56:D58,D71:D73,D86:D88,D101:D103,D116:D118,D131:D133,D146:D148,D161:D163,D176:D178,D191:D193,D206:D208,D221:D223,D236:D238,D251:D253,D266:D268,D281:D283,D296:D298,D311:D313,D326:D328,D341:D343,D356:D358,D371:D373,D386:D388,D401:D403)</f>
      </c>
      <c r="H401" s="6">
        <f>G401*$M$1/$M$2</f>
      </c>
      <c r="I401" s="4">
        <f>STDEV(E401:E403)</f>
      </c>
      <c r="J401" s="2"/>
      <c r="K401" s="3"/>
      <c r="L401" s="3"/>
      <c r="M401" s="2"/>
    </row>
    <row x14ac:dyDescent="0.25" r="402" customHeight="1" ht="16.5">
      <c r="A402" s="6">
        <v>36.4</v>
      </c>
      <c r="B402" s="4">
        <v>27</v>
      </c>
      <c r="C402" s="4">
        <v>2</v>
      </c>
      <c r="D402" s="4">
        <v>0</v>
      </c>
      <c r="E402" s="4">
        <f>D402*$M$1/$M$2</f>
      </c>
      <c r="F402" s="2"/>
      <c r="G402" s="4">
        <v>0</v>
      </c>
      <c r="H402" s="4">
        <f>G402*$M$1/$M$2</f>
      </c>
      <c r="I402" s="4">
        <v>0</v>
      </c>
      <c r="J402" s="2"/>
      <c r="K402" s="3"/>
      <c r="L402" s="3"/>
      <c r="M402" s="2"/>
    </row>
    <row x14ac:dyDescent="0.25" r="403" customHeight="1" ht="16.5">
      <c r="A403" s="6">
        <v>36.4</v>
      </c>
      <c r="B403" s="4">
        <v>27</v>
      </c>
      <c r="C403" s="4">
        <v>3</v>
      </c>
      <c r="D403" s="4">
        <v>0</v>
      </c>
      <c r="E403" s="4">
        <f>D403*$M$1/$M$2</f>
      </c>
      <c r="F403" s="2"/>
      <c r="G403" s="4">
        <v>0</v>
      </c>
      <c r="H403" s="4">
        <f>G403*$M$1/$M$2</f>
      </c>
      <c r="I403" s="4">
        <v>0</v>
      </c>
      <c r="J403" s="2"/>
      <c r="K403" s="3"/>
      <c r="L403" s="3"/>
      <c r="M403" s="2"/>
    </row>
    <row x14ac:dyDescent="0.25" r="404" customHeight="1" ht="16.5">
      <c r="A404" s="4">
        <v>34</v>
      </c>
      <c r="B404" s="4">
        <v>27</v>
      </c>
      <c r="C404" s="4">
        <v>1</v>
      </c>
      <c r="D404" s="4">
        <v>0</v>
      </c>
      <c r="E404" s="4">
        <f>D404*$M$1/$M$2</f>
      </c>
      <c r="F404" s="2"/>
      <c r="G404" s="4">
        <f>SUM(D14:D16,D29:D31,D44:D46,D59:D61,D74:D76,D89:D91,D104:D106,D119:D121,D134:D136,D149:D151,D164:D166,D179:D181,D194:D196,D209:D211,D224:D226,D239:D241,D254:D256,D269:D271,D284:D286,D299:D301,D314:D316,D329:D331,D344:D346,D359:D361,D374:D376,D389:D391,D404:D406)</f>
      </c>
      <c r="H404" s="6">
        <f>G404*$M$1/$M$2</f>
      </c>
      <c r="I404" s="4">
        <f>STDEV(E404:E406)</f>
      </c>
      <c r="J404" s="2"/>
      <c r="K404" s="3"/>
      <c r="L404" s="3"/>
      <c r="M404" s="2"/>
    </row>
    <row x14ac:dyDescent="0.25" r="405" customHeight="1" ht="16.5">
      <c r="A405" s="4">
        <v>34</v>
      </c>
      <c r="B405" s="4">
        <v>27</v>
      </c>
      <c r="C405" s="4">
        <v>2</v>
      </c>
      <c r="D405" s="4">
        <v>0</v>
      </c>
      <c r="E405" s="4">
        <f>D405*$M$1/$M$2</f>
      </c>
      <c r="F405" s="2"/>
      <c r="G405" s="4">
        <v>0</v>
      </c>
      <c r="H405" s="4">
        <f>G405*$M$1/$M$2</f>
      </c>
      <c r="I405" s="4">
        <v>0</v>
      </c>
      <c r="J405" s="2"/>
      <c r="K405" s="3"/>
      <c r="L405" s="3"/>
      <c r="M405" s="2"/>
    </row>
    <row x14ac:dyDescent="0.25" r="406" customHeight="1" ht="16.5">
      <c r="A406" s="4">
        <v>34</v>
      </c>
      <c r="B406" s="4">
        <v>27</v>
      </c>
      <c r="C406" s="4">
        <v>3</v>
      </c>
      <c r="D406" s="4">
        <v>0</v>
      </c>
      <c r="E406" s="4">
        <f>D406*$M$1/$M$2</f>
      </c>
      <c r="F406" s="2"/>
      <c r="G406" s="4">
        <v>0</v>
      </c>
      <c r="H406" s="4">
        <f>G406*$M$1/$M$2</f>
      </c>
      <c r="I406" s="4">
        <v>0</v>
      </c>
      <c r="J406" s="2"/>
      <c r="K406" s="3"/>
      <c r="L406" s="3"/>
      <c r="M406" s="2"/>
    </row>
    <row x14ac:dyDescent="0.25" r="407" customHeight="1" ht="16.5">
      <c r="A407" s="5">
        <v>57.7</v>
      </c>
      <c r="B407" s="4">
        <v>28</v>
      </c>
      <c r="C407" s="4">
        <v>1</v>
      </c>
      <c r="D407" s="4">
        <v>0</v>
      </c>
      <c r="E407" s="4">
        <f>D407*$M$1/$M$2</f>
      </c>
      <c r="F407" s="4">
        <f>AVERAGE(E407:E409)</f>
      </c>
      <c r="G407" s="4">
        <f>SUM(D2:D4,D17:D19,D32:D34,D47:D49,D62:D64,D77:D79,D92:D94,D107:D109,D122:D124,D137:D139,D152:D154,D167:D169,D182:D184,D197:D199,D212:D214,D227:D229,D242:D244,D257:D259,D272:D274,D287:D289,D302:D304,D317:D319,D332:D334,D347:D349,D362:D364,D377:D379,D392:D394,D407:D409)</f>
      </c>
      <c r="H407" s="4">
        <f>G407*$M$1/$M$2</f>
      </c>
      <c r="I407" s="4">
        <f>STDEV(E407:E409)</f>
      </c>
      <c r="J407" s="2"/>
      <c r="K407" s="3"/>
      <c r="L407" s="3"/>
      <c r="M407" s="2"/>
    </row>
    <row x14ac:dyDescent="0.25" r="408" customHeight="1" ht="16.5">
      <c r="A408" s="5">
        <v>57.7</v>
      </c>
      <c r="B408" s="4">
        <v>28</v>
      </c>
      <c r="C408" s="4">
        <v>2</v>
      </c>
      <c r="D408" s="4">
        <v>0</v>
      </c>
      <c r="E408" s="4">
        <f>D408*$M$1/$M$2</f>
      </c>
      <c r="F408" s="4">
        <f>AVERAGE(E407:E409)</f>
      </c>
      <c r="G408" s="4">
        <v>0</v>
      </c>
      <c r="H408" s="4">
        <f>G408*$M$1/$M$2</f>
      </c>
      <c r="I408" s="4">
        <v>0</v>
      </c>
      <c r="J408" s="2"/>
      <c r="K408" s="3"/>
      <c r="L408" s="3"/>
      <c r="M408" s="2"/>
    </row>
    <row x14ac:dyDescent="0.25" r="409" customHeight="1" ht="16.5">
      <c r="A409" s="5">
        <v>57.7</v>
      </c>
      <c r="B409" s="4">
        <v>28</v>
      </c>
      <c r="C409" s="4">
        <v>3</v>
      </c>
      <c r="D409" s="4">
        <v>0</v>
      </c>
      <c r="E409" s="4">
        <f>D409*$M$1/$M$2</f>
      </c>
      <c r="F409" s="4">
        <f>AVERAGE(E407:E409)</f>
      </c>
      <c r="G409" s="4">
        <v>0</v>
      </c>
      <c r="H409" s="4">
        <f>G409*$M$1/$M$2</f>
      </c>
      <c r="I409" s="4">
        <v>0</v>
      </c>
      <c r="J409" s="2"/>
      <c r="K409" s="3"/>
      <c r="L409" s="3"/>
      <c r="M409" s="2"/>
    </row>
    <row x14ac:dyDescent="0.25" r="410" customHeight="1" ht="16.5">
      <c r="A410" s="6">
        <v>51.8</v>
      </c>
      <c r="B410" s="4">
        <v>28</v>
      </c>
      <c r="C410" s="4">
        <v>1</v>
      </c>
      <c r="D410" s="4">
        <v>0</v>
      </c>
      <c r="E410" s="4">
        <f>D410*$M$1/$M$2</f>
      </c>
      <c r="F410" s="2"/>
      <c r="G410" s="4">
        <f>SUM(D5:D7,D20:D22,D35:D37,D50:D52,D65:D67,D80:D82,D95:D97,D110:D112,D125:D127,D140:D142,D155:D157,D170:D172,D185:D187,D200:D202,D215:D217,D230:D232,D245:D247,D260:D262,D275:D277,D290:D292,D305:D307,D320:D322,D335:D337,D350:D352,D365:D367,D380:D382,D395:D397,D410:D412)</f>
      </c>
      <c r="H410" s="6">
        <f>G410*$M$1/$M$2</f>
      </c>
      <c r="I410" s="4">
        <f>STDEV(E410:E412)</f>
      </c>
      <c r="J410" s="2"/>
      <c r="K410" s="3"/>
      <c r="L410" s="3"/>
      <c r="M410" s="2"/>
    </row>
    <row x14ac:dyDescent="0.25" r="411" customHeight="1" ht="16.5">
      <c r="A411" s="6">
        <v>51.8</v>
      </c>
      <c r="B411" s="4">
        <v>28</v>
      </c>
      <c r="C411" s="4">
        <v>2</v>
      </c>
      <c r="D411" s="4">
        <v>0</v>
      </c>
      <c r="E411" s="4">
        <f>D411*$M$1/$M$2</f>
      </c>
      <c r="F411" s="2"/>
      <c r="G411" s="4">
        <v>0</v>
      </c>
      <c r="H411" s="4">
        <f>G411*$M$1/$M$2</f>
      </c>
      <c r="I411" s="4">
        <v>0</v>
      </c>
      <c r="J411" s="2"/>
      <c r="K411" s="3"/>
      <c r="L411" s="3"/>
      <c r="M411" s="2"/>
    </row>
    <row x14ac:dyDescent="0.25" r="412" customHeight="1" ht="16.5">
      <c r="A412" s="6">
        <v>51.8</v>
      </c>
      <c r="B412" s="4">
        <v>28</v>
      </c>
      <c r="C412" s="4">
        <v>3</v>
      </c>
      <c r="D412" s="4">
        <v>0</v>
      </c>
      <c r="E412" s="4">
        <f>D412*$M$1/$M$2</f>
      </c>
      <c r="F412" s="2"/>
      <c r="G412" s="4">
        <v>0</v>
      </c>
      <c r="H412" s="4">
        <f>G412*$M$1/$M$2</f>
      </c>
      <c r="I412" s="4">
        <v>0</v>
      </c>
      <c r="J412" s="2"/>
      <c r="K412" s="3"/>
      <c r="L412" s="3"/>
      <c r="M412" s="2"/>
    </row>
    <row x14ac:dyDescent="0.25" r="413" customHeight="1" ht="16.5">
      <c r="A413" s="6">
        <v>45.8</v>
      </c>
      <c r="B413" s="4">
        <v>28</v>
      </c>
      <c r="C413" s="4">
        <v>1</v>
      </c>
      <c r="D413" s="4">
        <v>0</v>
      </c>
      <c r="E413" s="4">
        <f>D413*$M$1/$M$2</f>
      </c>
      <c r="F413" s="2"/>
      <c r="G413" s="4">
        <f>SUM(D8:D10,D23:D25,D38:D40,D53:D55,D68:D70,D83:D85,D98:D100,D113:D115,D128:D130,D143:D145,D158:D160,D173:D175,D188:D190,D203:D205,D218:D220,D233:D235,D248:D250,D263:D265,D278:D280,D293:D295,D308:D310,D323:D325,D338:D340,D353:D355,D368:D370,D383:D385,D398:D400,D413:D415)</f>
      </c>
      <c r="H413" s="4">
        <f>G413*$M$1/$M$2</f>
      </c>
      <c r="I413" s="4">
        <f>STDEV(E413:E415)</f>
      </c>
      <c r="J413" s="2"/>
      <c r="K413" s="3"/>
      <c r="L413" s="3"/>
      <c r="M413" s="2"/>
    </row>
    <row x14ac:dyDescent="0.25" r="414" customHeight="1" ht="16.5">
      <c r="A414" s="6">
        <v>45.8</v>
      </c>
      <c r="B414" s="4">
        <v>28</v>
      </c>
      <c r="C414" s="4">
        <v>2</v>
      </c>
      <c r="D414" s="4">
        <v>0</v>
      </c>
      <c r="E414" s="4">
        <f>D414*$M$1/$M$2</f>
      </c>
      <c r="F414" s="2"/>
      <c r="G414" s="4">
        <v>0</v>
      </c>
      <c r="H414" s="4">
        <f>G414*$M$1/$M$2</f>
      </c>
      <c r="I414" s="4">
        <v>0</v>
      </c>
      <c r="J414" s="2"/>
      <c r="K414" s="3"/>
      <c r="L414" s="3"/>
      <c r="M414" s="2"/>
    </row>
    <row x14ac:dyDescent="0.25" r="415" customHeight="1" ht="16.5">
      <c r="A415" s="6">
        <v>45.8</v>
      </c>
      <c r="B415" s="4">
        <v>28</v>
      </c>
      <c r="C415" s="4">
        <v>3</v>
      </c>
      <c r="D415" s="4">
        <v>0</v>
      </c>
      <c r="E415" s="4">
        <f>D415*$M$1/$M$2</f>
      </c>
      <c r="F415" s="2"/>
      <c r="G415" s="4">
        <v>0</v>
      </c>
      <c r="H415" s="4">
        <f>G415*$M$1/$M$2</f>
      </c>
      <c r="I415" s="4">
        <v>0</v>
      </c>
      <c r="J415" s="2"/>
      <c r="K415" s="3"/>
      <c r="L415" s="3"/>
      <c r="M415" s="2"/>
    </row>
    <row x14ac:dyDescent="0.25" r="416" customHeight="1" ht="16.5">
      <c r="A416" s="6">
        <v>36.4</v>
      </c>
      <c r="B416" s="4">
        <v>28</v>
      </c>
      <c r="C416" s="4">
        <v>1</v>
      </c>
      <c r="D416" s="4">
        <v>0</v>
      </c>
      <c r="E416" s="4">
        <f>D416*$M$1/$M$2</f>
      </c>
      <c r="F416" s="2"/>
      <c r="G416" s="4">
        <f>SUM(D11:D13,D26:D28,D41:D43,D56:D58,D71:D73,D86:D88,D101:D103,D116:D118,D131:D133,D146:D148,D161:D163,D176:D178,D191:D193,D206:D208,D221:D223,D236:D238,D251:D253,D266:D268,D281:D283,D296:D298,D311:D313,D326:D328,D341:D343,D356:D358,D371:D373,D386:D388,D401:D403,D416:D418)</f>
      </c>
      <c r="H416" s="6">
        <f>G416*$M$1/$M$2</f>
      </c>
      <c r="I416" s="4">
        <f>STDEV(E416:E418)</f>
      </c>
      <c r="J416" s="2"/>
      <c r="K416" s="3"/>
      <c r="L416" s="3"/>
      <c r="M416" s="2"/>
    </row>
    <row x14ac:dyDescent="0.25" r="417" customHeight="1" ht="16.5">
      <c r="A417" s="6">
        <v>36.4</v>
      </c>
      <c r="B417" s="4">
        <v>28</v>
      </c>
      <c r="C417" s="4">
        <v>2</v>
      </c>
      <c r="D417" s="4">
        <v>0</v>
      </c>
      <c r="E417" s="4">
        <f>D417*$M$1/$M$2</f>
      </c>
      <c r="F417" s="2"/>
      <c r="G417" s="4">
        <v>0</v>
      </c>
      <c r="H417" s="4">
        <f>G417*$M$1/$M$2</f>
      </c>
      <c r="I417" s="4">
        <v>0</v>
      </c>
      <c r="J417" s="2"/>
      <c r="K417" s="3"/>
      <c r="L417" s="3"/>
      <c r="M417" s="2"/>
    </row>
    <row x14ac:dyDescent="0.25" r="418" customHeight="1" ht="16.5">
      <c r="A418" s="6">
        <v>36.4</v>
      </c>
      <c r="B418" s="4">
        <v>28</v>
      </c>
      <c r="C418" s="4">
        <v>3</v>
      </c>
      <c r="D418" s="4">
        <v>0</v>
      </c>
      <c r="E418" s="4">
        <f>D418*$M$1/$M$2</f>
      </c>
      <c r="F418" s="2"/>
      <c r="G418" s="4">
        <v>0</v>
      </c>
      <c r="H418" s="4">
        <f>G418*$M$1/$M$2</f>
      </c>
      <c r="I418" s="4">
        <v>0</v>
      </c>
      <c r="J418" s="2"/>
      <c r="K418" s="3"/>
      <c r="L418" s="3"/>
      <c r="M418" s="2"/>
    </row>
    <row x14ac:dyDescent="0.25" r="419" customHeight="1" ht="16.5">
      <c r="A419" s="4">
        <v>34</v>
      </c>
      <c r="B419" s="4">
        <v>28</v>
      </c>
      <c r="C419" s="4">
        <v>1</v>
      </c>
      <c r="D419" s="4">
        <v>0</v>
      </c>
      <c r="E419" s="4">
        <f>D419*$M$1/$M$2</f>
      </c>
      <c r="F419" s="2"/>
      <c r="G419" s="4">
        <f>SUM(D14:D16,D29:D31,D44:D46,D59:D61,D74:D76,D89:D91,D104:D106,D119:D121,D134:D136,D149:D151,D164:D166,D179:D181,D194:D196,D209:D211,D224:D226,D239:D241,D254:D256,D269:D271,D284:D286,D299:D301,D314:D316,D329:D331,D344:D346,D359:D361,D374:D376,D389:D391,D404:D406,D419:D421)</f>
      </c>
      <c r="H419" s="6">
        <f>G419*$M$1/$M$2</f>
      </c>
      <c r="I419" s="4">
        <f>STDEV(E419:E421)</f>
      </c>
      <c r="J419" s="2"/>
      <c r="K419" s="3"/>
      <c r="L419" s="3"/>
      <c r="M419" s="2"/>
    </row>
    <row x14ac:dyDescent="0.25" r="420" customHeight="1" ht="16.5">
      <c r="A420" s="4">
        <v>34</v>
      </c>
      <c r="B420" s="4">
        <v>28</v>
      </c>
      <c r="C420" s="4">
        <v>2</v>
      </c>
      <c r="D420" s="4">
        <v>0</v>
      </c>
      <c r="E420" s="4">
        <f>D420*$M$1/$M$2</f>
      </c>
      <c r="F420" s="2"/>
      <c r="G420" s="4">
        <v>0</v>
      </c>
      <c r="H420" s="4">
        <f>G420*$M$1/$M$2</f>
      </c>
      <c r="I420" s="4">
        <v>0</v>
      </c>
      <c r="J420" s="2"/>
      <c r="K420" s="3"/>
      <c r="L420" s="3"/>
      <c r="M420" s="2"/>
    </row>
    <row x14ac:dyDescent="0.25" r="421" customHeight="1" ht="16.5">
      <c r="A421" s="4">
        <v>34</v>
      </c>
      <c r="B421" s="4">
        <v>28</v>
      </c>
      <c r="C421" s="4">
        <v>3</v>
      </c>
      <c r="D421" s="4">
        <v>0</v>
      </c>
      <c r="E421" s="4">
        <f>D421*$M$1/$M$2</f>
      </c>
      <c r="F421" s="2"/>
      <c r="G421" s="4">
        <v>0</v>
      </c>
      <c r="H421" s="4">
        <f>G421*$M$1/$M$2</f>
      </c>
      <c r="I421" s="4">
        <v>0</v>
      </c>
      <c r="J421" s="2"/>
      <c r="K421" s="3"/>
      <c r="L421" s="3"/>
      <c r="M421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mortalidad acumulada por dia</vt:lpstr>
      <vt:lpstr>%mortalidad final bioensayo</vt:lpstr>
      <vt:lpstr>datos brutos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2025-09-05T23:48:10.879Z</dcterms:created>
  <dcterms:modified xsi:type="dcterms:W3CDTF">2025-09-05T23:48:10.879Z</dcterms:modified>
</cp:coreProperties>
</file>