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7B1661BB-8ED0-044D-9CD2-9B9B1580EEE1}" xr6:coauthVersionLast="47" xr6:coauthVersionMax="47" xr10:uidLastSave="{00000000-0000-0000-0000-000000000000}"/>
  <bookViews>
    <workbookView xWindow="0" yWindow="740" windowWidth="29400" windowHeight="17140" xr2:uid="{7F9E964A-6C9F-BE4C-A5F8-FD2379A71560}"/>
  </bookViews>
  <sheets>
    <sheet name="Los Angeles CA" sheetId="2" r:id="rId1"/>
    <sheet name="Harris County TX" sheetId="3" r:id="rId2"/>
    <sheet name="King County WA" sheetId="4" r:id="rId3"/>
    <sheet name="NYC NY" sheetId="5" r:id="rId4"/>
    <sheet name="Hawaii" sheetId="6" r:id="rId5"/>
    <sheet name="Arkansas" sheetId="7" r:id="rId6"/>
    <sheet name="Utah" sheetId="8" r:id="rId7"/>
    <sheet name="other layou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2" l="1"/>
  <c r="H43" i="2"/>
  <c r="H44" i="2"/>
  <c r="F42" i="2"/>
  <c r="F43" i="2"/>
  <c r="F44" i="2"/>
  <c r="D42" i="2"/>
  <c r="D43" i="2"/>
  <c r="D44" i="2"/>
  <c r="H41" i="2"/>
  <c r="F41" i="2"/>
  <c r="D41" i="2"/>
  <c r="H33" i="2"/>
  <c r="H34" i="2"/>
  <c r="H35" i="2"/>
  <c r="F33" i="2"/>
  <c r="F34" i="2"/>
  <c r="F35" i="2"/>
  <c r="D33" i="2"/>
  <c r="D34" i="2"/>
  <c r="D35" i="2"/>
  <c r="H32" i="2"/>
  <c r="F32" i="2"/>
  <c r="D32" i="2"/>
  <c r="H18" i="2"/>
  <c r="H19" i="2"/>
  <c r="H20" i="2"/>
  <c r="F18" i="2"/>
  <c r="F19" i="2"/>
  <c r="F20" i="2"/>
  <c r="D18" i="2"/>
  <c r="D19" i="2"/>
  <c r="D20" i="2"/>
  <c r="H17" i="2"/>
  <c r="F17" i="2"/>
  <c r="D17" i="2"/>
  <c r="H9" i="2"/>
  <c r="H10" i="2"/>
  <c r="H11" i="2"/>
  <c r="F9" i="2"/>
  <c r="F10" i="2"/>
  <c r="F11" i="2"/>
  <c r="H8" i="2"/>
  <c r="F8" i="2"/>
  <c r="D9" i="2"/>
  <c r="D10" i="2"/>
  <c r="D11" i="2"/>
  <c r="D8" i="2"/>
  <c r="H18" i="3"/>
  <c r="H19" i="3"/>
  <c r="H20" i="3"/>
  <c r="H17" i="3"/>
  <c r="F18" i="3"/>
  <c r="F19" i="3"/>
  <c r="F20" i="3"/>
  <c r="F17" i="3"/>
  <c r="D18" i="3"/>
  <c r="D19" i="3"/>
  <c r="D20" i="3"/>
  <c r="D17" i="3"/>
  <c r="H9" i="3"/>
  <c r="H10" i="3"/>
  <c r="H11" i="3"/>
  <c r="H8" i="3"/>
  <c r="F9" i="3"/>
  <c r="F10" i="3"/>
  <c r="F11" i="3"/>
  <c r="F8" i="3"/>
  <c r="D9" i="3"/>
  <c r="D10" i="3"/>
  <c r="D11" i="3"/>
  <c r="D8" i="3"/>
  <c r="D13" i="3"/>
  <c r="D14" i="3"/>
  <c r="D15" i="3"/>
  <c r="H18" i="4"/>
  <c r="H19" i="4"/>
  <c r="H20" i="4"/>
  <c r="H17" i="4"/>
  <c r="F18" i="4"/>
  <c r="F19" i="4"/>
  <c r="F20" i="4"/>
  <c r="F17" i="4"/>
  <c r="D18" i="4"/>
  <c r="D19" i="4"/>
  <c r="D20" i="4"/>
  <c r="D17" i="4"/>
  <c r="H9" i="4"/>
  <c r="H10" i="4"/>
  <c r="H11" i="4"/>
  <c r="H8" i="4"/>
  <c r="F9" i="4"/>
  <c r="F10" i="4"/>
  <c r="F11" i="4"/>
  <c r="F8" i="4"/>
  <c r="D9" i="4"/>
  <c r="D10" i="4"/>
  <c r="D11" i="4"/>
  <c r="D8" i="4"/>
  <c r="R18" i="5"/>
  <c r="R19" i="5"/>
  <c r="R20" i="5"/>
  <c r="R17" i="5"/>
  <c r="P18" i="5"/>
  <c r="P19" i="5"/>
  <c r="P20" i="5"/>
  <c r="P17" i="5"/>
  <c r="N18" i="5"/>
  <c r="N19" i="5"/>
  <c r="N20" i="5"/>
  <c r="N17" i="5"/>
  <c r="L18" i="5"/>
  <c r="L19" i="5"/>
  <c r="L20" i="5"/>
  <c r="L17" i="5"/>
  <c r="J18" i="5"/>
  <c r="J19" i="5"/>
  <c r="J20" i="5"/>
  <c r="J17" i="5"/>
  <c r="H18" i="5"/>
  <c r="H19" i="5"/>
  <c r="H20" i="5"/>
  <c r="H17" i="5"/>
  <c r="F18" i="5"/>
  <c r="F19" i="5"/>
  <c r="F20" i="5"/>
  <c r="F17" i="5"/>
  <c r="D18" i="5"/>
  <c r="D19" i="5"/>
  <c r="D20" i="5"/>
  <c r="D17" i="5"/>
  <c r="R9" i="5"/>
  <c r="R10" i="5"/>
  <c r="R11" i="5"/>
  <c r="R8" i="5"/>
  <c r="P9" i="5"/>
  <c r="P10" i="5"/>
  <c r="P11" i="5"/>
  <c r="P8" i="5"/>
  <c r="N9" i="5"/>
  <c r="N10" i="5"/>
  <c r="N11" i="5"/>
  <c r="N8" i="5"/>
  <c r="L9" i="5"/>
  <c r="L10" i="5"/>
  <c r="L11" i="5"/>
  <c r="L8" i="5"/>
  <c r="J9" i="5"/>
  <c r="J10" i="5"/>
  <c r="J11" i="5"/>
  <c r="J8" i="5"/>
  <c r="H9" i="5"/>
  <c r="H10" i="5"/>
  <c r="H11" i="5"/>
  <c r="H13" i="5"/>
  <c r="H14" i="5"/>
  <c r="H15" i="5"/>
  <c r="H8" i="5"/>
  <c r="F9" i="5"/>
  <c r="F10" i="5"/>
  <c r="F11" i="5"/>
  <c r="F8" i="5"/>
  <c r="D9" i="5"/>
  <c r="D10" i="5"/>
  <c r="D11" i="5"/>
  <c r="D13" i="5"/>
  <c r="D14" i="5"/>
  <c r="D15" i="5"/>
  <c r="D8" i="5"/>
  <c r="P18" i="6"/>
  <c r="P19" i="6"/>
  <c r="P20" i="6"/>
  <c r="P17" i="6"/>
  <c r="N18" i="6"/>
  <c r="N19" i="6"/>
  <c r="N20" i="6"/>
  <c r="N17" i="6"/>
  <c r="L18" i="6"/>
  <c r="L19" i="6"/>
  <c r="L20" i="6"/>
  <c r="L17" i="6"/>
  <c r="J18" i="6"/>
  <c r="J19" i="6"/>
  <c r="J20" i="6"/>
  <c r="J17" i="6"/>
  <c r="H18" i="6"/>
  <c r="H19" i="6"/>
  <c r="H20" i="6"/>
  <c r="H17" i="6"/>
  <c r="F18" i="6"/>
  <c r="F19" i="6"/>
  <c r="F20" i="6"/>
  <c r="F17" i="6"/>
  <c r="D18" i="6"/>
  <c r="D19" i="6"/>
  <c r="D20" i="6"/>
  <c r="D17" i="6"/>
  <c r="P9" i="6"/>
  <c r="P10" i="6"/>
  <c r="P11" i="6"/>
  <c r="P8" i="6"/>
  <c r="N9" i="6"/>
  <c r="N10" i="6"/>
  <c r="N11" i="6"/>
  <c r="N8" i="6"/>
  <c r="L9" i="6"/>
  <c r="L10" i="6"/>
  <c r="L11" i="6"/>
  <c r="L8" i="6"/>
  <c r="J9" i="6"/>
  <c r="J10" i="6"/>
  <c r="J11" i="6"/>
  <c r="J8" i="6"/>
  <c r="H9" i="6"/>
  <c r="H10" i="6"/>
  <c r="H11" i="6"/>
  <c r="H8" i="6"/>
  <c r="F9" i="6"/>
  <c r="F10" i="6"/>
  <c r="F11" i="6"/>
  <c r="F8" i="6"/>
  <c r="D9" i="6"/>
  <c r="D10" i="6"/>
  <c r="D11" i="6"/>
  <c r="D8" i="6"/>
  <c r="J18" i="8"/>
  <c r="J19" i="8"/>
  <c r="J20" i="8"/>
  <c r="J17" i="8"/>
  <c r="J9" i="8"/>
  <c r="J10" i="8"/>
  <c r="J11" i="8"/>
  <c r="J8" i="8"/>
  <c r="H18" i="8"/>
  <c r="H19" i="8"/>
  <c r="H20" i="8"/>
  <c r="H17" i="8"/>
  <c r="H9" i="8"/>
  <c r="H10" i="8"/>
  <c r="H11" i="8"/>
  <c r="H8" i="8"/>
  <c r="F18" i="8"/>
  <c r="F19" i="8"/>
  <c r="F20" i="8"/>
  <c r="F17" i="8"/>
  <c r="F9" i="8"/>
  <c r="F10" i="8"/>
  <c r="F11" i="8"/>
  <c r="F8" i="8"/>
  <c r="D18" i="8"/>
  <c r="D19" i="8"/>
  <c r="D20" i="8"/>
  <c r="D17" i="8"/>
  <c r="D9" i="8"/>
  <c r="D10" i="8"/>
  <c r="D11" i="8"/>
  <c r="D8" i="8" l="1"/>
  <c r="H18" i="7"/>
  <c r="H19" i="7"/>
  <c r="H20" i="7"/>
  <c r="H17" i="7"/>
  <c r="H9" i="7"/>
  <c r="H10" i="7"/>
  <c r="H11" i="7"/>
  <c r="H8" i="7"/>
  <c r="F18" i="7"/>
  <c r="F19" i="7"/>
  <c r="F20" i="7"/>
  <c r="F17" i="7"/>
  <c r="F11" i="7"/>
  <c r="F10" i="7"/>
  <c r="F9" i="7"/>
  <c r="F8" i="7"/>
  <c r="D18" i="7"/>
  <c r="D19" i="7"/>
  <c r="D20" i="7"/>
  <c r="D17" i="7"/>
  <c r="D11" i="7"/>
  <c r="D10" i="7"/>
  <c r="D9" i="7"/>
  <c r="D8" i="7"/>
  <c r="R15" i="5"/>
  <c r="R6" i="5"/>
  <c r="P15" i="5"/>
  <c r="P6" i="5"/>
  <c r="N15" i="5"/>
  <c r="N6" i="5"/>
  <c r="C29" i="5"/>
  <c r="L15" i="5"/>
  <c r="L6" i="5"/>
  <c r="J15" i="5"/>
  <c r="J6" i="5"/>
  <c r="H6" i="5"/>
  <c r="F15" i="5"/>
  <c r="F6" i="5"/>
  <c r="D6" i="5"/>
  <c r="H15" i="4"/>
  <c r="H6" i="4"/>
  <c r="F15" i="4"/>
  <c r="F6" i="4"/>
  <c r="D15" i="4"/>
  <c r="D6" i="4"/>
  <c r="H15" i="3"/>
  <c r="H6" i="3"/>
  <c r="F15" i="3"/>
  <c r="F6" i="3"/>
  <c r="D6" i="3"/>
  <c r="H39" i="2"/>
  <c r="H30" i="2"/>
  <c r="F39" i="2"/>
  <c r="F30" i="2"/>
  <c r="D39" i="2"/>
  <c r="D30" i="2"/>
  <c r="H15" i="2"/>
  <c r="H6" i="2"/>
  <c r="F15" i="2"/>
  <c r="F6" i="2"/>
  <c r="D15" i="2"/>
  <c r="D6" i="2"/>
  <c r="J15" i="8"/>
  <c r="J6" i="8"/>
  <c r="H15" i="8"/>
  <c r="H6" i="8"/>
  <c r="F15" i="8"/>
  <c r="F6" i="8"/>
  <c r="D15" i="8"/>
  <c r="D6" i="8"/>
  <c r="H15" i="7"/>
  <c r="H6" i="7"/>
  <c r="F15" i="7"/>
  <c r="F6" i="7"/>
  <c r="D15" i="7"/>
  <c r="P15" i="6"/>
  <c r="P6" i="6"/>
  <c r="N15" i="6"/>
  <c r="N6" i="6"/>
  <c r="C31" i="6"/>
  <c r="L15" i="6"/>
  <c r="L6" i="6"/>
  <c r="J15" i="6"/>
  <c r="J6" i="6"/>
  <c r="H15" i="6"/>
  <c r="H6" i="6"/>
  <c r="F15" i="6"/>
  <c r="F6" i="6"/>
  <c r="D15" i="6"/>
  <c r="D6" i="6"/>
  <c r="F14" i="7"/>
  <c r="F13" i="7"/>
  <c r="E15" i="7"/>
  <c r="J14" i="8"/>
  <c r="J13" i="8"/>
  <c r="D14" i="8"/>
  <c r="D13" i="8"/>
  <c r="H14" i="7"/>
  <c r="H13" i="7"/>
  <c r="H14" i="4"/>
  <c r="H13" i="4"/>
  <c r="D14" i="4"/>
  <c r="D13" i="4"/>
  <c r="E15" i="4"/>
  <c r="F14" i="4" s="1"/>
  <c r="H14" i="3"/>
  <c r="H13" i="3"/>
  <c r="H38" i="2"/>
  <c r="H37" i="2"/>
  <c r="F37" i="2"/>
  <c r="D38" i="2"/>
  <c r="D37" i="2"/>
  <c r="H14" i="2"/>
  <c r="H13" i="2"/>
  <c r="K15" i="6"/>
  <c r="L14" i="6" s="1"/>
  <c r="I15" i="6"/>
  <c r="J14" i="6" s="1"/>
  <c r="G15" i="6"/>
  <c r="E15" i="6"/>
  <c r="C15" i="6"/>
  <c r="O15" i="6"/>
  <c r="P14" i="6" s="1"/>
  <c r="M15" i="6"/>
  <c r="L13" i="5"/>
  <c r="J13" i="5"/>
  <c r="F14" i="5"/>
  <c r="I15" i="5"/>
  <c r="J14" i="5" s="1"/>
  <c r="K15" i="5"/>
  <c r="L14" i="5" s="1"/>
  <c r="G15" i="5"/>
  <c r="E15" i="5"/>
  <c r="C15" i="5"/>
  <c r="R14" i="5"/>
  <c r="R13" i="5"/>
  <c r="Q15" i="5"/>
  <c r="P14" i="5"/>
  <c r="P13" i="5"/>
  <c r="N14" i="5"/>
  <c r="N13" i="5"/>
  <c r="M15" i="5"/>
  <c r="E15" i="8"/>
  <c r="G15" i="8"/>
  <c r="H14" i="8" s="1"/>
  <c r="C15" i="8"/>
  <c r="C15" i="7"/>
  <c r="O15" i="5"/>
  <c r="C15" i="4"/>
  <c r="E15" i="3"/>
  <c r="C15" i="3"/>
  <c r="E39" i="2"/>
  <c r="F38" i="2" s="1"/>
  <c r="C39" i="2"/>
  <c r="E15" i="2"/>
  <c r="F14" i="2" s="1"/>
  <c r="C15" i="2"/>
  <c r="D13" i="2" s="1"/>
  <c r="D6" i="7" l="1"/>
  <c r="F13" i="3"/>
  <c r="D14" i="7"/>
  <c r="D13" i="7"/>
  <c r="H13" i="8"/>
  <c r="F13" i="8"/>
  <c r="F14" i="8"/>
  <c r="F13" i="4"/>
  <c r="F14" i="3"/>
  <c r="F13" i="2"/>
  <c r="D14" i="2"/>
  <c r="J13" i="6"/>
  <c r="F14" i="6"/>
  <c r="D13" i="6"/>
  <c r="L13" i="6"/>
  <c r="D14" i="6"/>
  <c r="H14" i="6"/>
  <c r="F13" i="6"/>
  <c r="H13" i="6"/>
  <c r="P13" i="6"/>
  <c r="N14" i="6"/>
  <c r="N13" i="6"/>
  <c r="F13" i="5"/>
</calcChain>
</file>

<file path=xl/sharedStrings.xml><?xml version="1.0" encoding="utf-8"?>
<sst xmlns="http://schemas.openxmlformats.org/spreadsheetml/2006/main" count="437" uniqueCount="81">
  <si>
    <t>Citizenship</t>
  </si>
  <si>
    <t>Native</t>
  </si>
  <si>
    <t>Foreign born</t>
  </si>
  <si>
    <t>Total</t>
  </si>
  <si>
    <t>Naturalized citizen</t>
  </si>
  <si>
    <t>Non citizen</t>
  </si>
  <si>
    <t>xx</t>
  </si>
  <si>
    <t>English Ability</t>
  </si>
  <si>
    <t xml:space="preserve">Speaks English Only </t>
  </si>
  <si>
    <t>Speaks Another Language</t>
  </si>
  <si>
    <t>Speaks English well</t>
  </si>
  <si>
    <t>Speaks English less than well</t>
  </si>
  <si>
    <t>-</t>
  </si>
  <si>
    <t>LA County</t>
  </si>
  <si>
    <t>California</t>
  </si>
  <si>
    <t>United States</t>
  </si>
  <si>
    <t>Speaks English Only</t>
  </si>
  <si>
    <t>Speaks Another Language:</t>
  </si>
  <si>
    <t>Region</t>
  </si>
  <si>
    <t>Naturalized Citizen</t>
  </si>
  <si>
    <t>Not a Citizen</t>
  </si>
  <si>
    <t>Speaks English "very well"</t>
  </si>
  <si>
    <t>Speaks English less than "very well"</t>
  </si>
  <si>
    <r>
      <t xml:space="preserve">English Ability: </t>
    </r>
    <r>
      <rPr>
        <i/>
        <sz val="9"/>
        <color theme="1"/>
        <rFont val="Calibri (Body)"/>
      </rPr>
      <t>(population 5 years and over)</t>
    </r>
  </si>
  <si>
    <t>Asian Alone Population Estimates by Citizenship and English Ability - 2020</t>
  </si>
  <si>
    <t xml:space="preserve">Total </t>
  </si>
  <si>
    <r>
      <t>Native:</t>
    </r>
    <r>
      <rPr>
        <b/>
        <sz val="12"/>
        <color theme="1"/>
        <rFont val="Calibri (Body)"/>
      </rPr>
      <t xml:space="preserve"> </t>
    </r>
    <r>
      <rPr>
        <i/>
        <sz val="9"/>
        <color theme="1"/>
        <rFont val="Calibri (Body)"/>
      </rPr>
      <t xml:space="preserve"> (entire population)</t>
    </r>
  </si>
  <si>
    <r>
      <t>Foreignborn:</t>
    </r>
    <r>
      <rPr>
        <i/>
        <sz val="9"/>
        <color theme="1"/>
        <rFont val="Calibri (Body)"/>
      </rPr>
      <t xml:space="preserve">  (entire population)</t>
    </r>
  </si>
  <si>
    <t>Los Angeles County</t>
  </si>
  <si>
    <t>NHPI Alone Population Estimates by Citizenship and English Ability - 2020</t>
  </si>
  <si>
    <t xml:space="preserve">ACS 5 year estimates 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</si>
  <si>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</si>
  <si>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</si>
  <si>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</si>
  <si>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</si>
  <si>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</si>
  <si>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</si>
  <si>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</si>
  <si>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Utah</t>
  </si>
  <si>
    <t>Salt Lake County</t>
  </si>
  <si>
    <t>Utah County</t>
  </si>
  <si>
    <t>New York State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</si>
  <si>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</si>
  <si>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</si>
  <si>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</si>
  <si>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</si>
  <si>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</si>
  <si>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count</t>
  </si>
  <si>
    <r>
      <t xml:space="preserve">% of Total
</t>
    </r>
    <r>
      <rPr>
        <i/>
        <sz val="9"/>
        <color theme="1"/>
        <rFont val="Calibri (Body)"/>
      </rPr>
      <t>(native population)</t>
    </r>
  </si>
  <si>
    <r>
      <t xml:space="preserve">% of Total
</t>
    </r>
    <r>
      <rPr>
        <i/>
        <sz val="9"/>
        <color theme="1"/>
        <rFont val="Calibri (Body)"/>
      </rPr>
      <t>(foreign born population)</t>
    </r>
  </si>
  <si>
    <t>Hawaii County</t>
  </si>
  <si>
    <t>Honolulu County</t>
  </si>
  <si>
    <t>Kalawao County</t>
  </si>
  <si>
    <t>Kauai County</t>
  </si>
  <si>
    <t>Maui County</t>
  </si>
  <si>
    <t>Benton County</t>
  </si>
  <si>
    <t>county</t>
  </si>
  <si>
    <t>Hawaii County, Hawaii</t>
  </si>
  <si>
    <t>Honolulu County, Hawaii</t>
  </si>
  <si>
    <t>Kalawao County, Hawaii</t>
  </si>
  <si>
    <t>Kauai County, Hawaii</t>
  </si>
  <si>
    <t>Maui County, Hawaii</t>
  </si>
  <si>
    <t>tot nhpi pop</t>
  </si>
  <si>
    <t xml:space="preserve">Hawaii </t>
  </si>
  <si>
    <t>US</t>
  </si>
  <si>
    <t>Salt Lake county</t>
  </si>
  <si>
    <t>Utah county</t>
  </si>
  <si>
    <t>tot asian pop</t>
  </si>
  <si>
    <t>california</t>
  </si>
  <si>
    <t>la county</t>
  </si>
  <si>
    <t xml:space="preserve">us </t>
  </si>
  <si>
    <t>harris county</t>
  </si>
  <si>
    <t>King county</t>
  </si>
  <si>
    <t>bronx</t>
  </si>
  <si>
    <t>kings county</t>
  </si>
  <si>
    <t xml:space="preserve">richmond </t>
  </si>
  <si>
    <t>queens</t>
  </si>
  <si>
    <t>manhattanny county</t>
  </si>
  <si>
    <t>NY</t>
  </si>
  <si>
    <t>NYC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</si>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</sst>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 applyAlignment="1">
      <alignment horizontal="left" indent="1"/>
    </xf>
    <xf numFmtId="0" fontId="2" fillId="3" borderId="4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2" fillId="3" borderId="6" xfId="0" applyFont="1" applyFill="1" applyBorder="1"/>
    <xf numFmtId="0" fontId="0" fillId="3" borderId="6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0" xfId="0" applyAlignment="1">
      <alignment horizontal="left"/>
    </xf>
    <xf numFmtId="0" fontId="0" fillId="5" borderId="15" xfId="0" applyFill="1" applyBorder="1" applyAlignment="1">
      <alignment horizontal="left" indent="2"/>
    </xf>
    <xf numFmtId="0" fontId="5" fillId="0" borderId="0" xfId="0" applyFont="1"/>
    <xf numFmtId="0" fontId="6" fillId="0" borderId="0" xfId="0" applyFont="1"/>
    <xf numFmtId="164" fontId="7" fillId="5" borderId="15" xfId="1" applyNumberFormat="1" applyFont="1" applyFill="1" applyBorder="1"/>
    <xf numFmtId="164" fontId="7" fillId="5" borderId="0" xfId="1" applyNumberFormat="1" applyFont="1" applyFill="1" applyBorder="1"/>
    <xf numFmtId="164" fontId="7" fillId="5" borderId="3" xfId="1" applyNumberFormat="1" applyFont="1" applyFill="1" applyBorder="1"/>
    <xf numFmtId="0" fontId="7" fillId="5" borderId="15" xfId="0" applyFont="1" applyFill="1" applyBorder="1"/>
    <xf numFmtId="0" fontId="7" fillId="5" borderId="0" xfId="0" applyFont="1" applyFill="1"/>
    <xf numFmtId="0" fontId="7" fillId="5" borderId="3" xfId="0" applyFont="1" applyFill="1" applyBorder="1"/>
    <xf numFmtId="164" fontId="7" fillId="5" borderId="12" xfId="1" applyNumberFormat="1" applyFont="1" applyFill="1" applyBorder="1"/>
    <xf numFmtId="164" fontId="7" fillId="5" borderId="1" xfId="1" applyNumberFormat="1" applyFont="1" applyFill="1" applyBorder="1"/>
    <xf numFmtId="0" fontId="2" fillId="6" borderId="15" xfId="0" applyFont="1" applyFill="1" applyBorder="1" applyAlignment="1">
      <alignment horizontal="left" wrapText="1" indent="4"/>
    </xf>
    <xf numFmtId="0" fontId="0" fillId="5" borderId="15" xfId="0" applyFill="1" applyBorder="1" applyAlignment="1">
      <alignment horizontal="left" indent="5"/>
    </xf>
    <xf numFmtId="0" fontId="0" fillId="5" borderId="15" xfId="0" applyFill="1" applyBorder="1" applyAlignment="1">
      <alignment horizontal="left" indent="7"/>
    </xf>
    <xf numFmtId="0" fontId="0" fillId="5" borderId="12" xfId="0" applyFill="1" applyBorder="1" applyAlignment="1">
      <alignment horizontal="left" indent="7"/>
    </xf>
    <xf numFmtId="0" fontId="3" fillId="8" borderId="10" xfId="0" applyFont="1" applyFill="1" applyBorder="1" applyAlignment="1">
      <alignment horizontal="left" inden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3" fillId="8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0" fontId="2" fillId="6" borderId="6" xfId="0" applyFont="1" applyFill="1" applyBorder="1" applyAlignment="1">
      <alignment horizontal="left" wrapText="1" indent="4"/>
    </xf>
    <xf numFmtId="0" fontId="0" fillId="5" borderId="6" xfId="0" applyFill="1" applyBorder="1" applyAlignment="1">
      <alignment horizontal="left" indent="5"/>
    </xf>
    <xf numFmtId="0" fontId="0" fillId="5" borderId="6" xfId="0" applyFill="1" applyBorder="1" applyAlignment="1">
      <alignment horizontal="left" indent="7"/>
    </xf>
    <xf numFmtId="0" fontId="0" fillId="5" borderId="4" xfId="0" applyFill="1" applyBorder="1" applyAlignment="1">
      <alignment horizontal="left" indent="7"/>
    </xf>
    <xf numFmtId="0" fontId="0" fillId="5" borderId="0" xfId="0" applyFill="1"/>
    <xf numFmtId="0" fontId="13" fillId="5" borderId="0" xfId="0" applyFont="1" applyFill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9" fontId="7" fillId="5" borderId="0" xfId="2" applyFont="1" applyFill="1" applyBorder="1"/>
    <xf numFmtId="9" fontId="7" fillId="5" borderId="0" xfId="2" applyFont="1" applyFill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9" fontId="7" fillId="5" borderId="3" xfId="2" applyFont="1" applyFill="1" applyBorder="1"/>
    <xf numFmtId="9" fontId="7" fillId="5" borderId="7" xfId="2" applyFont="1" applyFill="1" applyBorder="1"/>
    <xf numFmtId="0" fontId="2" fillId="6" borderId="6" xfId="0" applyFont="1" applyFill="1" applyBorder="1" applyAlignment="1">
      <alignment horizontal="center" vertical="center" wrapText="1"/>
    </xf>
    <xf numFmtId="9" fontId="7" fillId="5" borderId="8" xfId="2" applyFont="1" applyFill="1" applyBorder="1"/>
    <xf numFmtId="9" fontId="7" fillId="5" borderId="3" xfId="2" applyFont="1" applyFill="1" applyBorder="1" applyAlignment="1">
      <alignment horizontal="right"/>
    </xf>
    <xf numFmtId="9" fontId="7" fillId="5" borderId="1" xfId="2" applyFont="1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1" fontId="7" fillId="5" borderId="15" xfId="1" applyNumberFormat="1" applyFont="1" applyFill="1" applyBorder="1"/>
    <xf numFmtId="1" fontId="7" fillId="5" borderId="12" xfId="1" applyNumberFormat="1" applyFont="1" applyFill="1" applyBorder="1"/>
    <xf numFmtId="0" fontId="14" fillId="0" borderId="0" xfId="0" applyFont="1"/>
    <xf numFmtId="0" fontId="2" fillId="0" borderId="0" xfId="0" applyFont="1"/>
    <xf numFmtId="9" fontId="7" fillId="5" borderId="8" xfId="2" applyFont="1" applyFill="1" applyBorder="1" applyAlignment="1">
      <alignment horizontal="right"/>
    </xf>
    <xf numFmtId="0" fontId="2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C6E8"/>
      <color rgb="FFE7BEE8"/>
      <color rgb="FFFCEAC5"/>
      <color rgb="FFFDE5B9"/>
      <color rgb="FFFFD79C"/>
      <color rgb="FFF4C488"/>
      <color rgb="FFE6B1FD"/>
      <color rgb="FFE2A5E7"/>
      <color rgb="FF926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A31-4AC1-9A41-82B8-056A272FB033}">
  <dimension ref="A1:L45"/>
  <sheetViews>
    <sheetView tabSelected="1" topLeftCell="A22" zoomScale="110" zoomScaleNormal="110" workbookViewId="0">
      <selection activeCell="K38" sqref="K38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2.5" customWidth="1"/>
    <col min="9" max="9" width="10.83203125" style="49"/>
    <col min="10" max="10" width="14" customWidth="1"/>
    <col min="11" max="11" width="28.5" bestFit="1" customWidth="1"/>
    <col min="12" max="12" width="18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  <c r="L2" t="s">
        <v>67</v>
      </c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K3" t="s">
        <v>69</v>
      </c>
      <c r="L3">
        <v>1488626</v>
      </c>
    </row>
    <row r="4" spans="2:12" ht="25" customHeight="1" x14ac:dyDescent="0.2">
      <c r="B4" s="71"/>
      <c r="C4" s="75" t="s">
        <v>28</v>
      </c>
      <c r="D4" s="76"/>
      <c r="E4" s="75" t="s">
        <v>14</v>
      </c>
      <c r="F4" s="76"/>
      <c r="G4" s="75" t="s">
        <v>15</v>
      </c>
      <c r="H4" s="76"/>
      <c r="K4" t="s">
        <v>68</v>
      </c>
      <c r="L4">
        <v>5834312</v>
      </c>
    </row>
    <row r="5" spans="2:12" ht="37" customHeight="1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K5" t="s">
        <v>70</v>
      </c>
      <c r="L5">
        <v>18421637</v>
      </c>
    </row>
    <row r="6" spans="2:12" x14ac:dyDescent="0.2">
      <c r="B6" s="24" t="s">
        <v>25</v>
      </c>
      <c r="C6" s="27">
        <v>523166</v>
      </c>
      <c r="D6" s="54">
        <f>C6/L3</f>
        <v>0.35144220240678314</v>
      </c>
      <c r="E6" s="27">
        <v>2194401</v>
      </c>
      <c r="F6" s="54">
        <f>E6/L4</f>
        <v>0.37611992639406328</v>
      </c>
      <c r="G6" s="27">
        <v>6384997</v>
      </c>
      <c r="H6" s="60">
        <f>G6/L5</f>
        <v>0.34660312761564022</v>
      </c>
    </row>
    <row r="7" spans="2:12" ht="17" x14ac:dyDescent="0.2">
      <c r="B7" s="35" t="s">
        <v>23</v>
      </c>
      <c r="C7" s="30"/>
      <c r="D7" s="31"/>
      <c r="E7" s="30"/>
      <c r="F7" s="31"/>
      <c r="G7" s="30"/>
      <c r="H7" s="32"/>
    </row>
    <row r="8" spans="2:12" x14ac:dyDescent="0.2">
      <c r="B8" s="36" t="s">
        <v>16</v>
      </c>
      <c r="C8" s="27">
        <v>249508</v>
      </c>
      <c r="D8" s="53">
        <f>C8/SUM($C$8:$C$9)</f>
        <v>0.55514690340308603</v>
      </c>
      <c r="E8" s="27">
        <v>1076101</v>
      </c>
      <c r="F8" s="53">
        <f>E8/SUM($E$8:$E$9)</f>
        <v>0.56477627826371735</v>
      </c>
      <c r="G8" s="27">
        <v>3006846</v>
      </c>
      <c r="H8" s="56">
        <f>G8/SUM($G$8:$G$9)</f>
        <v>0.55072436692759186</v>
      </c>
      <c r="J8" s="26"/>
      <c r="K8" s="26"/>
      <c r="L8" s="26"/>
    </row>
    <row r="9" spans="2:12" x14ac:dyDescent="0.2">
      <c r="B9" s="36" t="s">
        <v>17</v>
      </c>
      <c r="C9" s="27">
        <v>199937</v>
      </c>
      <c r="D9" s="53">
        <f t="shared" ref="D9:D11" si="0">C9/SUM($C$8:$C$9)</f>
        <v>0.44485309659691397</v>
      </c>
      <c r="E9" s="27">
        <v>829257</v>
      </c>
      <c r="F9" s="53">
        <f t="shared" ref="F9:F11" si="1">E9/SUM($E$8:$E$9)</f>
        <v>0.43522372173628265</v>
      </c>
      <c r="G9" s="27">
        <v>2452956</v>
      </c>
      <c r="H9" s="56">
        <f t="shared" ref="H9:H11" si="2">G9/SUM($G$8:$G$9)</f>
        <v>0.44927563307240814</v>
      </c>
      <c r="J9" s="26"/>
      <c r="K9" s="26"/>
      <c r="L9" s="26"/>
    </row>
    <row r="10" spans="2:12" x14ac:dyDescent="0.2">
      <c r="B10" s="37" t="s">
        <v>21</v>
      </c>
      <c r="C10" s="27">
        <v>167367</v>
      </c>
      <c r="D10" s="53">
        <f t="shared" si="0"/>
        <v>0.37238594266261721</v>
      </c>
      <c r="E10" s="27">
        <v>692291</v>
      </c>
      <c r="F10" s="53">
        <f t="shared" si="1"/>
        <v>0.36333906803865729</v>
      </c>
      <c r="G10" s="27">
        <v>2058825</v>
      </c>
      <c r="H10" s="56">
        <f t="shared" si="2"/>
        <v>0.37708785043853238</v>
      </c>
      <c r="J10" s="26"/>
      <c r="K10" s="26"/>
      <c r="L10" s="26"/>
    </row>
    <row r="11" spans="2:12" x14ac:dyDescent="0.2">
      <c r="B11" s="38" t="s">
        <v>22</v>
      </c>
      <c r="C11" s="27">
        <v>32570</v>
      </c>
      <c r="D11" s="53">
        <f t="shared" si="0"/>
        <v>7.2467153934296744E-2</v>
      </c>
      <c r="E11" s="27">
        <v>136966</v>
      </c>
      <c r="F11" s="53">
        <f t="shared" si="1"/>
        <v>7.1884653697625325E-2</v>
      </c>
      <c r="G11" s="27">
        <v>394131</v>
      </c>
      <c r="H11" s="57">
        <f t="shared" si="2"/>
        <v>7.2187782633875736E-2</v>
      </c>
      <c r="J11" s="26"/>
      <c r="K11" s="26"/>
      <c r="L11" s="26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639591</v>
      </c>
      <c r="D13" s="53">
        <f>C13/$C$15</f>
        <v>0.66247281088807408</v>
      </c>
      <c r="E13" s="27">
        <v>2383533</v>
      </c>
      <c r="F13" s="53">
        <f>E13/$E$15</f>
        <v>0.6548327692627649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325869</v>
      </c>
      <c r="D14" s="53">
        <f t="shared" ref="D14" si="3">C14/$C$15</f>
        <v>0.33752718911192592</v>
      </c>
      <c r="E14" s="27">
        <v>1256378</v>
      </c>
      <c r="F14" s="53">
        <f t="shared" ref="F14" si="4">E14/$E$15</f>
        <v>0.34516723073723504</v>
      </c>
      <c r="G14" s="27">
        <v>4936566</v>
      </c>
      <c r="H14" s="56">
        <f t="shared" ref="H14" si="5">G14/$G$15</f>
        <v>0.41012824176846696</v>
      </c>
    </row>
    <row r="15" spans="2:12" x14ac:dyDescent="0.2">
      <c r="B15" s="24" t="s">
        <v>3</v>
      </c>
      <c r="C15" s="27">
        <f>SUM(C13:C14)</f>
        <v>965460</v>
      </c>
      <c r="D15" s="54">
        <f>C15/L3</f>
        <v>0.64855779759321686</v>
      </c>
      <c r="E15" s="27">
        <f t="shared" ref="E15" si="6">SUM(E13:E14)</f>
        <v>3639911</v>
      </c>
      <c r="F15" s="54">
        <f>E15/L4</f>
        <v>0.62388007360593678</v>
      </c>
      <c r="G15" s="27">
        <v>12036640</v>
      </c>
      <c r="H15" s="60">
        <f>G15/L5</f>
        <v>0.65339687238435973</v>
      </c>
    </row>
    <row r="16" spans="2:12" ht="17" x14ac:dyDescent="0.2">
      <c r="B16" s="35" t="s">
        <v>23</v>
      </c>
      <c r="C16" s="30"/>
      <c r="D16" s="53"/>
      <c r="E16" s="30"/>
      <c r="F16" s="53"/>
      <c r="G16" s="30"/>
      <c r="H16" s="56"/>
    </row>
    <row r="17" spans="2:12" x14ac:dyDescent="0.2">
      <c r="B17" s="36" t="s">
        <v>16</v>
      </c>
      <c r="C17" s="27">
        <v>90751</v>
      </c>
      <c r="D17" s="53">
        <f>C17/SUM($C$17:$C$18)</f>
        <v>9.4446895931595179E-2</v>
      </c>
      <c r="E17" s="27">
        <v>383034</v>
      </c>
      <c r="F17" s="53">
        <f>E17/SUM($E$17:$E$18)</f>
        <v>0.10586992477545407</v>
      </c>
      <c r="G17" s="27">
        <v>1552111</v>
      </c>
      <c r="H17" s="56">
        <f>G17/SUM($G$17:$G$18)</f>
        <v>0.13003683918131914</v>
      </c>
    </row>
    <row r="18" spans="2:12" x14ac:dyDescent="0.2">
      <c r="B18" s="36" t="s">
        <v>17</v>
      </c>
      <c r="C18" s="27">
        <v>870117</v>
      </c>
      <c r="D18" s="53">
        <f t="shared" ref="D18:D20" si="7">C18/SUM($C$17:$C$18)</f>
        <v>0.90555310406840483</v>
      </c>
      <c r="E18" s="27">
        <v>3234934</v>
      </c>
      <c r="F18" s="53">
        <f t="shared" ref="F18:F20" si="8">E18/SUM($E$17:$E$18)</f>
        <v>0.89413007522454591</v>
      </c>
      <c r="G18" s="27">
        <v>10383822</v>
      </c>
      <c r="H18" s="56">
        <f t="shared" ref="H18:H20" si="9">G18/SUM($G$17:$G$18)</f>
        <v>0.86996316081868086</v>
      </c>
    </row>
    <row r="19" spans="2:12" x14ac:dyDescent="0.2">
      <c r="B19" s="37" t="s">
        <v>21</v>
      </c>
      <c r="C19" s="27">
        <v>365473</v>
      </c>
      <c r="D19" s="53">
        <f t="shared" si="7"/>
        <v>0.380357135423388</v>
      </c>
      <c r="E19" s="27">
        <v>1529010</v>
      </c>
      <c r="F19" s="53">
        <f t="shared" si="8"/>
        <v>0.42261567819284196</v>
      </c>
      <c r="G19" s="27">
        <v>5231985</v>
      </c>
      <c r="H19" s="56">
        <f t="shared" si="9"/>
        <v>0.43833900542169596</v>
      </c>
    </row>
    <row r="20" spans="2:12" x14ac:dyDescent="0.2">
      <c r="B20" s="38" t="s">
        <v>22</v>
      </c>
      <c r="C20" s="33">
        <v>504644</v>
      </c>
      <c r="D20" s="61">
        <f t="shared" si="7"/>
        <v>0.52519596864501683</v>
      </c>
      <c r="E20" s="33">
        <v>1705924</v>
      </c>
      <c r="F20" s="61">
        <f t="shared" si="8"/>
        <v>0.471514397031704</v>
      </c>
      <c r="G20" s="33">
        <v>5151837</v>
      </c>
      <c r="H20" s="57">
        <f t="shared" si="9"/>
        <v>0.4316241553969849</v>
      </c>
    </row>
    <row r="21" spans="2:12" s="49" customFormat="1" x14ac:dyDescent="0.2"/>
    <row r="23" spans="2:12" x14ac:dyDescent="0.2">
      <c r="B23" s="40" t="s">
        <v>30</v>
      </c>
    </row>
    <row r="25" spans="2:12" s="49" customFormat="1" x14ac:dyDescent="0.2"/>
    <row r="26" spans="2:12" ht="21" x14ac:dyDescent="0.2">
      <c r="B26" s="72" t="s">
        <v>29</v>
      </c>
      <c r="C26" s="73"/>
      <c r="D26" s="73"/>
      <c r="E26" s="73"/>
      <c r="F26" s="73"/>
      <c r="G26" s="73"/>
      <c r="H26" s="74"/>
    </row>
    <row r="27" spans="2:12" ht="22" customHeight="1" x14ac:dyDescent="0.2">
      <c r="B27" s="70" t="s">
        <v>0</v>
      </c>
      <c r="C27" s="69" t="s">
        <v>18</v>
      </c>
      <c r="D27" s="69"/>
      <c r="E27" s="69"/>
      <c r="F27" s="69"/>
      <c r="G27" s="69"/>
      <c r="H27" s="69"/>
    </row>
    <row r="28" spans="2:12" ht="25" customHeight="1" x14ac:dyDescent="0.2">
      <c r="B28" s="71"/>
      <c r="C28" s="75" t="s">
        <v>28</v>
      </c>
      <c r="D28" s="76"/>
      <c r="E28" s="75" t="s">
        <v>14</v>
      </c>
      <c r="F28" s="76"/>
      <c r="G28" s="75" t="s">
        <v>15</v>
      </c>
      <c r="H28" s="76"/>
      <c r="L28" t="s">
        <v>62</v>
      </c>
    </row>
    <row r="29" spans="2:12" ht="43" x14ac:dyDescent="0.2">
      <c r="B29" s="39" t="s">
        <v>26</v>
      </c>
      <c r="C29" s="51" t="s">
        <v>47</v>
      </c>
      <c r="D29" s="52" t="s">
        <v>48</v>
      </c>
      <c r="E29" s="62" t="s">
        <v>47</v>
      </c>
      <c r="F29" s="52" t="s">
        <v>48</v>
      </c>
      <c r="G29" s="51" t="s">
        <v>47</v>
      </c>
      <c r="H29" s="52" t="s">
        <v>48</v>
      </c>
      <c r="K29" t="s">
        <v>69</v>
      </c>
      <c r="L29">
        <v>25068</v>
      </c>
    </row>
    <row r="30" spans="2:12" ht="19" x14ac:dyDescent="0.25">
      <c r="B30" s="24" t="s">
        <v>25</v>
      </c>
      <c r="C30" s="27">
        <v>18934</v>
      </c>
      <c r="D30" s="60">
        <f>C30/L29</f>
        <v>0.7553055688527206</v>
      </c>
      <c r="E30" s="27">
        <v>106871</v>
      </c>
      <c r="F30" s="60">
        <f>E30/L30</f>
        <v>0.71420647437782347</v>
      </c>
      <c r="G30" s="27">
        <v>465799</v>
      </c>
      <c r="H30" s="60">
        <f>G30/L31</f>
        <v>0.76185141085109032</v>
      </c>
      <c r="J30" s="25"/>
      <c r="K30" t="s">
        <v>68</v>
      </c>
      <c r="L30">
        <v>149636</v>
      </c>
    </row>
    <row r="31" spans="2:12" ht="19" x14ac:dyDescent="0.25">
      <c r="B31" s="35" t="s">
        <v>23</v>
      </c>
      <c r="C31" s="30"/>
      <c r="D31" s="32"/>
      <c r="E31" s="30"/>
      <c r="F31" s="32"/>
      <c r="G31" s="30"/>
      <c r="H31" s="32"/>
      <c r="J31" s="25"/>
      <c r="K31" t="s">
        <v>70</v>
      </c>
      <c r="L31">
        <v>611404</v>
      </c>
    </row>
    <row r="32" spans="2:12" ht="19" x14ac:dyDescent="0.25">
      <c r="B32" s="36" t="s">
        <v>16</v>
      </c>
      <c r="C32" s="27">
        <v>11244</v>
      </c>
      <c r="D32" s="56">
        <f>C32/SUM($C$32:$C$33)</f>
        <v>0.63944494995450407</v>
      </c>
      <c r="E32" s="27">
        <v>69262</v>
      </c>
      <c r="F32" s="56">
        <f>E32/SUM($E$32:$E$33)</f>
        <v>0.6968568898905344</v>
      </c>
      <c r="G32" s="27">
        <v>313546</v>
      </c>
      <c r="H32" s="56">
        <f>G32/SUM($G$32:$G$33)</f>
        <v>0.73742041849230822</v>
      </c>
      <c r="J32" s="25"/>
      <c r="K32" s="25"/>
      <c r="L32" s="25"/>
    </row>
    <row r="33" spans="2:12" ht="19" x14ac:dyDescent="0.25">
      <c r="B33" s="36" t="s">
        <v>17</v>
      </c>
      <c r="C33" s="27">
        <v>6340</v>
      </c>
      <c r="D33" s="56">
        <f t="shared" ref="D33:D35" si="10">C33/SUM($C$32:$C$33)</f>
        <v>0.36055505004549593</v>
      </c>
      <c r="E33" s="27">
        <v>30130</v>
      </c>
      <c r="F33" s="56">
        <f t="shared" ref="F33:F35" si="11">E33/SUM($E$32:$E$33)</f>
        <v>0.30314311010946554</v>
      </c>
      <c r="G33" s="27">
        <v>111647</v>
      </c>
      <c r="H33" s="56">
        <f t="shared" ref="H33:H35" si="12">G33/SUM($G$32:$G$33)</f>
        <v>0.26257958150769178</v>
      </c>
      <c r="J33" s="25"/>
      <c r="K33" s="25"/>
      <c r="L33" s="25"/>
    </row>
    <row r="34" spans="2:12" x14ac:dyDescent="0.2">
      <c r="B34" s="37" t="s">
        <v>21</v>
      </c>
      <c r="C34" s="27">
        <v>5673</v>
      </c>
      <c r="D34" s="56">
        <f t="shared" si="10"/>
        <v>0.32262283894449501</v>
      </c>
      <c r="E34" s="27">
        <v>25191</v>
      </c>
      <c r="F34" s="56">
        <f t="shared" si="11"/>
        <v>0.25345098197037991</v>
      </c>
      <c r="G34" s="27">
        <v>92192</v>
      </c>
      <c r="H34" s="56">
        <f t="shared" si="12"/>
        <v>0.21682388938670205</v>
      </c>
    </row>
    <row r="35" spans="2:12" x14ac:dyDescent="0.2">
      <c r="B35" s="38" t="s">
        <v>22</v>
      </c>
      <c r="C35" s="27">
        <v>667</v>
      </c>
      <c r="D35" s="56">
        <f t="shared" si="10"/>
        <v>3.7932211101000909E-2</v>
      </c>
      <c r="E35" s="27">
        <v>4939</v>
      </c>
      <c r="F35" s="56">
        <f t="shared" si="11"/>
        <v>4.9692128139085641E-2</v>
      </c>
      <c r="G35" s="27">
        <v>19455</v>
      </c>
      <c r="H35" s="56">
        <f t="shared" si="12"/>
        <v>4.575569212098976E-2</v>
      </c>
    </row>
    <row r="36" spans="2:12" ht="43" x14ac:dyDescent="0.2">
      <c r="B36" s="39" t="s">
        <v>27</v>
      </c>
      <c r="C36" s="51" t="s">
        <v>47</v>
      </c>
      <c r="D36" s="52" t="s">
        <v>49</v>
      </c>
      <c r="E36" s="51" t="s">
        <v>47</v>
      </c>
      <c r="F36" s="52" t="s">
        <v>49</v>
      </c>
      <c r="G36" s="51" t="s">
        <v>47</v>
      </c>
      <c r="H36" s="52" t="s">
        <v>49</v>
      </c>
    </row>
    <row r="37" spans="2:12" x14ac:dyDescent="0.2">
      <c r="B37" s="24" t="s">
        <v>19</v>
      </c>
      <c r="C37" s="27">
        <v>3399</v>
      </c>
      <c r="D37" s="56">
        <f>C37/$C$39</f>
        <v>0.5541245516791653</v>
      </c>
      <c r="E37" s="27">
        <v>25699</v>
      </c>
      <c r="F37" s="56">
        <f>E37/$E$39</f>
        <v>0.60093534432362916</v>
      </c>
      <c r="G37" s="27">
        <v>59488</v>
      </c>
      <c r="H37" s="56">
        <f>G37/$G$39</f>
        <v>0.4085573984409876</v>
      </c>
    </row>
    <row r="38" spans="2:12" x14ac:dyDescent="0.2">
      <c r="B38" s="24" t="s">
        <v>20</v>
      </c>
      <c r="C38" s="27">
        <v>2735</v>
      </c>
      <c r="D38" s="56">
        <f t="shared" ref="D38" si="13">C38/$C$39</f>
        <v>0.4458754483208347</v>
      </c>
      <c r="E38" s="27">
        <v>17066</v>
      </c>
      <c r="F38" s="56">
        <f t="shared" ref="F38" si="14">E38/$E$39</f>
        <v>0.39906465567637084</v>
      </c>
      <c r="G38" s="27">
        <v>86117</v>
      </c>
      <c r="H38" s="56">
        <f t="shared" ref="H38" si="15">G38/$G$39</f>
        <v>0.5914426015590124</v>
      </c>
    </row>
    <row r="39" spans="2:12" x14ac:dyDescent="0.2">
      <c r="B39" s="24" t="s">
        <v>3</v>
      </c>
      <c r="C39" s="27">
        <f>SUM(C37:C38)</f>
        <v>6134</v>
      </c>
      <c r="D39" s="60">
        <f>C39/L29</f>
        <v>0.2446944311472794</v>
      </c>
      <c r="E39" s="27">
        <f t="shared" ref="E39" si="16">SUM(E37:E38)</f>
        <v>42765</v>
      </c>
      <c r="F39" s="60">
        <f>E39/L30</f>
        <v>0.28579352562217647</v>
      </c>
      <c r="G39" s="27">
        <v>145605</v>
      </c>
      <c r="H39" s="60">
        <f>G39/L31</f>
        <v>0.23814858914890971</v>
      </c>
    </row>
    <row r="40" spans="2:12" ht="17" x14ac:dyDescent="0.2">
      <c r="B40" s="35" t="s">
        <v>23</v>
      </c>
      <c r="C40" s="30"/>
      <c r="D40" s="56"/>
      <c r="E40" s="30"/>
      <c r="F40" s="56"/>
      <c r="G40" s="30"/>
      <c r="H40" s="56"/>
    </row>
    <row r="41" spans="2:12" x14ac:dyDescent="0.2">
      <c r="B41" s="36" t="s">
        <v>16</v>
      </c>
      <c r="C41" s="27">
        <v>933</v>
      </c>
      <c r="D41" s="56">
        <f>C41/SUM($C$41:$C$42)</f>
        <v>0.1521030322791001</v>
      </c>
      <c r="E41" s="27">
        <v>6348</v>
      </c>
      <c r="F41" s="56">
        <f>E41/SUM($E$41:$E$42)</f>
        <v>0.14967109141065241</v>
      </c>
      <c r="G41" s="27">
        <v>27519</v>
      </c>
      <c r="H41" s="56">
        <f>G41/SUM($G$41:$G$42)</f>
        <v>0.19148980585902164</v>
      </c>
    </row>
    <row r="42" spans="2:12" x14ac:dyDescent="0.2">
      <c r="B42" s="36" t="s">
        <v>17</v>
      </c>
      <c r="C42" s="27">
        <v>5201</v>
      </c>
      <c r="D42" s="56">
        <f t="shared" ref="D42:D44" si="17">C42/SUM($C$41:$C$42)</f>
        <v>0.84789696772089995</v>
      </c>
      <c r="E42" s="27">
        <v>36065</v>
      </c>
      <c r="F42" s="56">
        <f t="shared" ref="F42:F44" si="18">E42/SUM($E$41:$E$42)</f>
        <v>0.85032890858934762</v>
      </c>
      <c r="G42" s="27">
        <v>116191</v>
      </c>
      <c r="H42" s="56">
        <f t="shared" ref="H42:H44" si="19">G42/SUM($G$41:$G$42)</f>
        <v>0.80851019414097836</v>
      </c>
      <c r="K42" t="s">
        <v>80</v>
      </c>
    </row>
    <row r="43" spans="2:12" x14ac:dyDescent="0.2">
      <c r="B43" s="37" t="s">
        <v>21</v>
      </c>
      <c r="C43" s="27">
        <v>3413</v>
      </c>
      <c r="D43" s="56">
        <f t="shared" si="17"/>
        <v>0.55640691229214212</v>
      </c>
      <c r="E43" s="27">
        <v>23906</v>
      </c>
      <c r="F43" s="56">
        <f t="shared" si="18"/>
        <v>0.56364793813217651</v>
      </c>
      <c r="G43" s="27">
        <v>64122</v>
      </c>
      <c r="H43" s="56">
        <f t="shared" si="19"/>
        <v>0.44619024424187598</v>
      </c>
    </row>
    <row r="44" spans="2:12" x14ac:dyDescent="0.2">
      <c r="B44" s="38" t="s">
        <v>22</v>
      </c>
      <c r="C44" s="33">
        <v>1788</v>
      </c>
      <c r="D44" s="57">
        <f t="shared" si="17"/>
        <v>0.29149005542875772</v>
      </c>
      <c r="E44" s="33">
        <v>12159</v>
      </c>
      <c r="F44" s="57">
        <f t="shared" si="18"/>
        <v>0.28668097045717117</v>
      </c>
      <c r="G44" s="33">
        <v>52069</v>
      </c>
      <c r="H44" s="57">
        <f t="shared" si="19"/>
        <v>0.36231994989910238</v>
      </c>
    </row>
    <row r="45" spans="2:12" s="49" customFormat="1" x14ac:dyDescent="0.2"/>
  </sheetData>
  <mergeCells count="12">
    <mergeCell ref="C3:H3"/>
    <mergeCell ref="B3:B4"/>
    <mergeCell ref="B2:H2"/>
    <mergeCell ref="B26:H26"/>
    <mergeCell ref="B27:B28"/>
    <mergeCell ref="C27:H27"/>
    <mergeCell ref="C4:D4"/>
    <mergeCell ref="E4:F4"/>
    <mergeCell ref="G4:H4"/>
    <mergeCell ref="C28:D28"/>
    <mergeCell ref="E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7F3-9383-224C-A08C-7C956A652AA7}">
  <dimension ref="A1:L26"/>
  <sheetViews>
    <sheetView zoomScale="110" zoomScaleNormal="110" workbookViewId="0">
      <selection activeCell="I17" sqref="I17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31</v>
      </c>
      <c r="D4" s="76"/>
      <c r="E4" s="77" t="s">
        <v>32</v>
      </c>
      <c r="F4" s="76"/>
      <c r="G4" s="75" t="s">
        <v>15</v>
      </c>
      <c r="H4" s="76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x14ac:dyDescent="0.2">
      <c r="B6" s="24" t="s">
        <v>25</v>
      </c>
      <c r="C6" s="27">
        <v>101232</v>
      </c>
      <c r="D6" s="60">
        <f>C6/C24</f>
        <v>0.30647666276123264</v>
      </c>
      <c r="E6" s="27">
        <v>452279</v>
      </c>
      <c r="F6" s="60">
        <f>E6/C25</f>
        <v>0.31948188270663097</v>
      </c>
      <c r="G6" s="27">
        <v>6384997</v>
      </c>
      <c r="H6" s="60">
        <f>G6/C26</f>
        <v>0.34660312761564022</v>
      </c>
    </row>
    <row r="7" spans="2:12" ht="17" x14ac:dyDescent="0.2">
      <c r="B7" s="35" t="s">
        <v>23</v>
      </c>
      <c r="C7" s="27"/>
      <c r="D7" s="29"/>
      <c r="E7" s="27"/>
      <c r="F7" s="29"/>
      <c r="G7" s="27"/>
      <c r="H7" s="29"/>
    </row>
    <row r="8" spans="2:12" ht="16" customHeight="1" x14ac:dyDescent="0.3">
      <c r="B8" s="36" t="s">
        <v>16</v>
      </c>
      <c r="C8" s="27">
        <v>36276</v>
      </c>
      <c r="D8" s="56">
        <f>C8/SUM($C$8:$C$9)</f>
        <v>0.43212464859198552</v>
      </c>
      <c r="E8" s="27">
        <v>178909</v>
      </c>
      <c r="F8" s="56">
        <f>E8/SUM($E$8:$E$9)</f>
        <v>0.4829752369537107</v>
      </c>
      <c r="G8" s="27">
        <v>3006846</v>
      </c>
      <c r="H8" s="56">
        <f>G8/SUM($G$8:$G$9)</f>
        <v>0.55072436692759186</v>
      </c>
      <c r="J8" s="41"/>
      <c r="K8" s="41"/>
      <c r="L8" s="41"/>
    </row>
    <row r="9" spans="2:12" ht="16" customHeight="1" x14ac:dyDescent="0.3">
      <c r="B9" s="36" t="s">
        <v>17</v>
      </c>
      <c r="C9" s="27">
        <v>47672</v>
      </c>
      <c r="D9" s="56">
        <f t="shared" ref="D9:D11" si="0">C9/SUM($C$8:$C$9)</f>
        <v>0.56787535140801448</v>
      </c>
      <c r="E9" s="27">
        <v>191522</v>
      </c>
      <c r="F9" s="56">
        <f t="shared" ref="F9:F11" si="1">E9/SUM($E$8:$E$9)</f>
        <v>0.5170247630462893</v>
      </c>
      <c r="G9" s="27">
        <v>2452956</v>
      </c>
      <c r="H9" s="56">
        <f t="shared" ref="H9:H11" si="2">G9/SUM($G$8:$G$9)</f>
        <v>0.44927563307240814</v>
      </c>
      <c r="J9" s="41"/>
      <c r="K9" s="41"/>
      <c r="L9" s="41"/>
    </row>
    <row r="10" spans="2:12" ht="16" customHeight="1" x14ac:dyDescent="0.3">
      <c r="B10" s="37" t="s">
        <v>21</v>
      </c>
      <c r="C10" s="27">
        <v>40833</v>
      </c>
      <c r="D10" s="56">
        <f t="shared" si="0"/>
        <v>0.48640825272787919</v>
      </c>
      <c r="E10" s="27">
        <v>165329</v>
      </c>
      <c r="F10" s="56">
        <f t="shared" si="1"/>
        <v>0.44631523819550739</v>
      </c>
      <c r="G10" s="27">
        <v>2058825</v>
      </c>
      <c r="H10" s="56">
        <f t="shared" si="2"/>
        <v>0.37708785043853238</v>
      </c>
      <c r="J10" s="41"/>
      <c r="K10" s="41"/>
      <c r="L10" s="41"/>
    </row>
    <row r="11" spans="2:12" ht="16" customHeight="1" x14ac:dyDescent="0.3">
      <c r="B11" s="38" t="s">
        <v>22</v>
      </c>
      <c r="C11" s="27">
        <v>6839</v>
      </c>
      <c r="D11" s="56">
        <f t="shared" si="0"/>
        <v>8.1467098680135325E-2</v>
      </c>
      <c r="E11" s="27">
        <v>26193</v>
      </c>
      <c r="F11" s="56">
        <f t="shared" si="1"/>
        <v>7.0709524850781927E-2</v>
      </c>
      <c r="G11" s="27">
        <v>394131</v>
      </c>
      <c r="H11" s="56">
        <f t="shared" si="2"/>
        <v>7.2187782633875736E-2</v>
      </c>
      <c r="J11" s="41"/>
      <c r="K11" s="41"/>
      <c r="L11" s="41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135733</v>
      </c>
      <c r="D13" s="56">
        <f>C13/$C$15</f>
        <v>0.59252129196732972</v>
      </c>
      <c r="E13" s="27">
        <v>533001</v>
      </c>
      <c r="F13" s="56">
        <f>E13/$E$15</f>
        <v>0.55325856225704162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93344</v>
      </c>
      <c r="D14" s="56">
        <f t="shared" ref="D14" si="3">C14/$C$15</f>
        <v>0.40747870803267022</v>
      </c>
      <c r="E14" s="27">
        <v>430384</v>
      </c>
      <c r="F14" s="56">
        <f t="shared" ref="F14" si="4">E14/$E$15</f>
        <v>0.44674143774295844</v>
      </c>
      <c r="G14" s="27">
        <v>4936566</v>
      </c>
      <c r="H14" s="56">
        <f t="shared" ref="H14" si="5">G14/$G$15</f>
        <v>0.41012824176846696</v>
      </c>
    </row>
    <row r="15" spans="2:12" x14ac:dyDescent="0.2">
      <c r="B15" s="24" t="s">
        <v>3</v>
      </c>
      <c r="C15" s="27">
        <f>SUM(C13:C14)</f>
        <v>229077</v>
      </c>
      <c r="D15" s="60">
        <f>C15/C24</f>
        <v>0.69352333723876736</v>
      </c>
      <c r="E15" s="27">
        <f t="shared" ref="E15" si="6">SUM(E13:E14)</f>
        <v>963385</v>
      </c>
      <c r="F15" s="60">
        <f>E15/C25</f>
        <v>0.68051811729336908</v>
      </c>
      <c r="G15" s="27">
        <v>12036640</v>
      </c>
      <c r="H15" s="60">
        <f>G15/C26</f>
        <v>0.65339687238435973</v>
      </c>
    </row>
    <row r="16" spans="2:12" ht="17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x14ac:dyDescent="0.2">
      <c r="B17" s="36" t="s">
        <v>16</v>
      </c>
      <c r="C17" s="27">
        <v>22501</v>
      </c>
      <c r="D17" s="56">
        <f>C17/SUM($C$17:$C$18)</f>
        <v>9.9368924964339175E-2</v>
      </c>
      <c r="E17" s="27">
        <v>106935</v>
      </c>
      <c r="F17" s="56">
        <f>E17/SUM($E$17:$E$18)</f>
        <v>0.1122290696746947</v>
      </c>
      <c r="G17" s="27">
        <v>1552111</v>
      </c>
      <c r="H17" s="56">
        <f>G17/SUM($G$17:$G$18)</f>
        <v>0.13003683918131914</v>
      </c>
    </row>
    <row r="18" spans="2:8" x14ac:dyDescent="0.2">
      <c r="B18" s="36" t="s">
        <v>17</v>
      </c>
      <c r="C18" s="27">
        <v>203938</v>
      </c>
      <c r="D18" s="56">
        <f t="shared" ref="D18:D20" si="7">C18/SUM($C$17:$C$18)</f>
        <v>0.90063107503566087</v>
      </c>
      <c r="E18" s="27">
        <v>845893</v>
      </c>
      <c r="F18" s="56">
        <f t="shared" ref="F18:F20" si="8">E18/SUM($E$17:$E$18)</f>
        <v>0.8877709303253053</v>
      </c>
      <c r="G18" s="27">
        <v>10383822</v>
      </c>
      <c r="H18" s="56">
        <f t="shared" ref="H18:H20" si="9">G18/SUM($G$17:$G$18)</f>
        <v>0.86996316081868086</v>
      </c>
    </row>
    <row r="19" spans="2:8" x14ac:dyDescent="0.2">
      <c r="B19" s="37" t="s">
        <v>21</v>
      </c>
      <c r="C19" s="27">
        <v>98551</v>
      </c>
      <c r="D19" s="56">
        <f t="shared" si="7"/>
        <v>0.43522096458648907</v>
      </c>
      <c r="E19" s="27">
        <v>466614</v>
      </c>
      <c r="F19" s="56">
        <f t="shared" si="8"/>
        <v>0.48971482785980258</v>
      </c>
      <c r="G19" s="27">
        <v>5231985</v>
      </c>
      <c r="H19" s="56">
        <f t="shared" si="9"/>
        <v>0.43833900542169596</v>
      </c>
    </row>
    <row r="20" spans="2:8" x14ac:dyDescent="0.2">
      <c r="B20" s="38" t="s">
        <v>22</v>
      </c>
      <c r="C20" s="33">
        <v>105387</v>
      </c>
      <c r="D20" s="57">
        <f t="shared" si="7"/>
        <v>0.46541011044917174</v>
      </c>
      <c r="E20" s="33">
        <v>379279</v>
      </c>
      <c r="F20" s="57">
        <f t="shared" si="8"/>
        <v>0.39805610246550271</v>
      </c>
      <c r="G20" s="33">
        <v>5151837</v>
      </c>
      <c r="H20" s="57">
        <f t="shared" si="9"/>
        <v>0.4316241553969849</v>
      </c>
    </row>
    <row r="21" spans="2:8" s="49" customFormat="1" x14ac:dyDescent="0.2"/>
    <row r="23" spans="2:8" x14ac:dyDescent="0.2">
      <c r="C23" t="s">
        <v>67</v>
      </c>
    </row>
    <row r="24" spans="2:8" x14ac:dyDescent="0.2">
      <c r="B24" t="s">
        <v>71</v>
      </c>
      <c r="C24">
        <v>330309</v>
      </c>
    </row>
    <row r="25" spans="2:8" x14ac:dyDescent="0.2">
      <c r="B25" t="s">
        <v>32</v>
      </c>
      <c r="C25">
        <v>1415664</v>
      </c>
    </row>
    <row r="26" spans="2:8" x14ac:dyDescent="0.2">
      <c r="B26" t="s">
        <v>64</v>
      </c>
      <c r="C26">
        <v>18421637</v>
      </c>
    </row>
  </sheetData>
  <mergeCells count="6">
    <mergeCell ref="E4:F4"/>
    <mergeCell ref="G4:H4"/>
    <mergeCell ref="B2:H2"/>
    <mergeCell ref="B3:B4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A1D-E334-D84D-9200-08BB50724BC1}">
  <dimension ref="A1:L26"/>
  <sheetViews>
    <sheetView zoomScale="110" zoomScaleNormal="110" workbookViewId="0">
      <selection activeCell="D8" sqref="D8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33</v>
      </c>
      <c r="D4" s="76"/>
      <c r="E4" s="75" t="s">
        <v>34</v>
      </c>
      <c r="F4" s="76"/>
      <c r="G4" s="75" t="s">
        <v>15</v>
      </c>
      <c r="H4" s="76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ht="21" x14ac:dyDescent="0.25">
      <c r="B6" s="24" t="s">
        <v>25</v>
      </c>
      <c r="C6" s="27">
        <v>134861</v>
      </c>
      <c r="D6" s="60">
        <f>C6/C24</f>
        <v>0.33047848695592508</v>
      </c>
      <c r="E6" s="27">
        <v>227055</v>
      </c>
      <c r="F6" s="60">
        <f>E6/C25</f>
        <v>0.34251669175835947</v>
      </c>
      <c r="G6" s="27">
        <v>6384997</v>
      </c>
      <c r="H6" s="60">
        <f>G6/C26</f>
        <v>0.34660312761564022</v>
      </c>
      <c r="J6" s="42"/>
      <c r="K6" s="42"/>
      <c r="L6" s="42"/>
    </row>
    <row r="7" spans="2:12" ht="16" customHeight="1" x14ac:dyDescent="0.25">
      <c r="B7" s="35" t="s">
        <v>23</v>
      </c>
      <c r="C7" s="27"/>
      <c r="D7" s="29"/>
      <c r="E7" s="27"/>
      <c r="F7" s="29"/>
      <c r="G7" s="27"/>
      <c r="H7" s="29"/>
      <c r="J7" s="42"/>
      <c r="K7" s="42"/>
      <c r="L7" s="42"/>
    </row>
    <row r="8" spans="2:12" ht="16" customHeight="1" x14ac:dyDescent="0.25">
      <c r="B8" s="36" t="s">
        <v>16</v>
      </c>
      <c r="C8" s="27">
        <v>68022</v>
      </c>
      <c r="D8" s="56">
        <f>C8/SUM($C$8:$C$9)</f>
        <v>0.59072514112027785</v>
      </c>
      <c r="E8" s="27">
        <v>118071</v>
      </c>
      <c r="F8" s="56">
        <f>E8/SUM($E$8:$E$9)</f>
        <v>0.60074488274711124</v>
      </c>
      <c r="G8" s="27">
        <v>3006846</v>
      </c>
      <c r="H8" s="56">
        <f>G8/SUM($G$8:$G$9)</f>
        <v>0.55072436692759186</v>
      </c>
      <c r="J8" s="42"/>
      <c r="K8" s="42"/>
      <c r="L8" s="42"/>
    </row>
    <row r="9" spans="2:12" ht="16" customHeight="1" x14ac:dyDescent="0.25">
      <c r="B9" s="36" t="s">
        <v>17</v>
      </c>
      <c r="C9" s="27">
        <v>47128</v>
      </c>
      <c r="D9" s="56">
        <f t="shared" ref="D9:D11" si="0">C9/SUM($C$8:$C$9)</f>
        <v>0.40927485887972209</v>
      </c>
      <c r="E9" s="27">
        <v>78470</v>
      </c>
      <c r="F9" s="56">
        <f t="shared" ref="F9:F11" si="1">E9/SUM($E$8:$E$9)</f>
        <v>0.3992551172528887</v>
      </c>
      <c r="G9" s="27">
        <v>2452956</v>
      </c>
      <c r="H9" s="56">
        <f t="shared" ref="H9:H11" si="2">G9/SUM($G$8:$G$9)</f>
        <v>0.44927563307240814</v>
      </c>
      <c r="J9" s="42"/>
      <c r="K9" s="42"/>
      <c r="L9" s="42"/>
    </row>
    <row r="10" spans="2:12" ht="16" customHeight="1" x14ac:dyDescent="0.3">
      <c r="B10" s="37" t="s">
        <v>21</v>
      </c>
      <c r="C10" s="27">
        <v>39953</v>
      </c>
      <c r="D10" s="56">
        <f t="shared" si="0"/>
        <v>0.34696482848458532</v>
      </c>
      <c r="E10" s="27">
        <v>66322</v>
      </c>
      <c r="F10" s="56">
        <f t="shared" si="1"/>
        <v>0.33744613083275243</v>
      </c>
      <c r="G10" s="27">
        <v>2058825</v>
      </c>
      <c r="H10" s="56">
        <f t="shared" si="2"/>
        <v>0.37708785043853238</v>
      </c>
      <c r="J10" s="41"/>
      <c r="K10" s="41"/>
      <c r="L10" s="41"/>
    </row>
    <row r="11" spans="2:12" ht="16" customHeight="1" x14ac:dyDescent="0.3">
      <c r="B11" s="38" t="s">
        <v>22</v>
      </c>
      <c r="C11" s="27">
        <v>7175</v>
      </c>
      <c r="D11" s="56">
        <f t="shared" si="0"/>
        <v>6.231003039513678E-2</v>
      </c>
      <c r="E11" s="27">
        <v>12148</v>
      </c>
      <c r="F11" s="56">
        <f t="shared" si="1"/>
        <v>6.1808986420136255E-2</v>
      </c>
      <c r="G11" s="27">
        <v>394131</v>
      </c>
      <c r="H11" s="56">
        <f t="shared" si="2"/>
        <v>7.2187782633875736E-2</v>
      </c>
      <c r="J11" s="41"/>
      <c r="K11" s="41"/>
      <c r="L11" s="41"/>
    </row>
    <row r="12" spans="2:12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24" t="s">
        <v>19</v>
      </c>
      <c r="C13" s="27">
        <v>135374</v>
      </c>
      <c r="D13" s="56">
        <f>C13/$C$15</f>
        <v>0.49548161351599646</v>
      </c>
      <c r="E13" s="27">
        <v>237278</v>
      </c>
      <c r="F13" s="56">
        <f>E13/$E$15</f>
        <v>0.54440663810924472</v>
      </c>
      <c r="G13" s="27">
        <v>7100074</v>
      </c>
      <c r="H13" s="56">
        <f>G13/$G$15</f>
        <v>0.58987175823153304</v>
      </c>
    </row>
    <row r="14" spans="2:12" ht="16" customHeight="1" x14ac:dyDescent="0.2">
      <c r="B14" s="24" t="s">
        <v>20</v>
      </c>
      <c r="C14" s="27">
        <v>137843</v>
      </c>
      <c r="D14" s="56">
        <f t="shared" ref="D14" si="3">C14/$C$15</f>
        <v>0.5045183864840036</v>
      </c>
      <c r="E14" s="27">
        <v>198569</v>
      </c>
      <c r="F14" s="56">
        <f t="shared" ref="F14" si="4">E14/$E$15</f>
        <v>0.45559336189075522</v>
      </c>
      <c r="G14" s="27">
        <v>4936566</v>
      </c>
      <c r="H14" s="56">
        <f t="shared" ref="H14" si="5">G14/$G$15</f>
        <v>0.41012824176846696</v>
      </c>
    </row>
    <row r="15" spans="2:12" ht="16" customHeight="1" x14ac:dyDescent="0.2">
      <c r="B15" s="24" t="s">
        <v>3</v>
      </c>
      <c r="C15" s="27">
        <f>SUM(C13:C14)</f>
        <v>273217</v>
      </c>
      <c r="D15" s="60">
        <f>C15/C24</f>
        <v>0.66952151304407492</v>
      </c>
      <c r="E15" s="27">
        <f>SUM(E13:E14)</f>
        <v>435847</v>
      </c>
      <c r="F15" s="60">
        <f>E15/C25</f>
        <v>0.65748330824164058</v>
      </c>
      <c r="G15" s="27">
        <v>12036640</v>
      </c>
      <c r="H15" s="60">
        <f>G15/C26</f>
        <v>0.65339687238435973</v>
      </c>
    </row>
    <row r="16" spans="2:12" ht="16" customHeight="1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36" t="s">
        <v>16</v>
      </c>
      <c r="C17" s="27">
        <v>34045</v>
      </c>
      <c r="D17" s="56">
        <f>C17/SUM($C$17:$C$18)</f>
        <v>0.12582974822962403</v>
      </c>
      <c r="E17" s="27">
        <v>59266</v>
      </c>
      <c r="F17" s="56">
        <f>E17/SUM($E$17:$E$18)</f>
        <v>0.13709239036147922</v>
      </c>
      <c r="G17" s="27">
        <v>1552111</v>
      </c>
      <c r="H17" s="56">
        <f>G17/SUM($G$17:$G$18)</f>
        <v>0.13003683918131914</v>
      </c>
    </row>
    <row r="18" spans="2:8" ht="16" customHeight="1" x14ac:dyDescent="0.2">
      <c r="B18" s="36" t="s">
        <v>17</v>
      </c>
      <c r="C18" s="27">
        <v>236519</v>
      </c>
      <c r="D18" s="56">
        <f t="shared" ref="D18:D20" si="6">C18/SUM($C$17:$C$18)</f>
        <v>0.87417025177037599</v>
      </c>
      <c r="E18" s="27">
        <v>373041</v>
      </c>
      <c r="F18" s="56">
        <f t="shared" ref="F18:F20" si="7">E18/SUM($E$17:$E$18)</f>
        <v>0.86290760963852076</v>
      </c>
      <c r="G18" s="27">
        <v>10383822</v>
      </c>
      <c r="H18" s="56">
        <f t="shared" ref="H18:H20" si="8">G18/SUM($G$17:$G$18)</f>
        <v>0.86996316081868086</v>
      </c>
    </row>
    <row r="19" spans="2:8" ht="16" customHeight="1" x14ac:dyDescent="0.2">
      <c r="B19" s="37" t="s">
        <v>21</v>
      </c>
      <c r="C19" s="27">
        <v>127154</v>
      </c>
      <c r="D19" s="56">
        <f t="shared" si="6"/>
        <v>0.46995904850608361</v>
      </c>
      <c r="E19" s="27">
        <v>192966</v>
      </c>
      <c r="F19" s="56">
        <f t="shared" si="7"/>
        <v>0.44636334826870722</v>
      </c>
      <c r="G19" s="27">
        <v>5231985</v>
      </c>
      <c r="H19" s="56">
        <f t="shared" si="8"/>
        <v>0.43833900542169596</v>
      </c>
    </row>
    <row r="20" spans="2:8" x14ac:dyDescent="0.2">
      <c r="B20" s="38" t="s">
        <v>22</v>
      </c>
      <c r="C20" s="33">
        <v>109365</v>
      </c>
      <c r="D20" s="57">
        <f t="shared" si="6"/>
        <v>0.40421120326429238</v>
      </c>
      <c r="E20" s="33">
        <v>180075</v>
      </c>
      <c r="F20" s="57">
        <f t="shared" si="7"/>
        <v>0.4165442613698136</v>
      </c>
      <c r="G20" s="33">
        <v>5151837</v>
      </c>
      <c r="H20" s="57">
        <f t="shared" si="8"/>
        <v>0.4316241553969849</v>
      </c>
    </row>
    <row r="21" spans="2:8" s="49" customFormat="1" x14ac:dyDescent="0.2"/>
    <row r="24" spans="2:8" x14ac:dyDescent="0.2">
      <c r="B24" t="s">
        <v>72</v>
      </c>
      <c r="C24">
        <v>408078</v>
      </c>
    </row>
    <row r="25" spans="2:8" x14ac:dyDescent="0.2">
      <c r="B25" t="s">
        <v>34</v>
      </c>
      <c r="C25">
        <v>662902</v>
      </c>
    </row>
    <row r="26" spans="2:8" x14ac:dyDescent="0.2">
      <c r="B26" t="s">
        <v>64</v>
      </c>
      <c r="C26">
        <v>18421637</v>
      </c>
    </row>
  </sheetData>
  <mergeCells count="6">
    <mergeCell ref="B2:H2"/>
    <mergeCell ref="B3:B4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039-7414-7645-9812-2C75554B8DE7}">
  <dimension ref="A1:V31"/>
  <sheetViews>
    <sheetView topLeftCell="B2" zoomScale="91" zoomScaleNormal="110" workbookViewId="0">
      <selection activeCell="N24" sqref="N2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3" width="8.33203125" bestFit="1" customWidth="1"/>
    <col min="4" max="4" width="13.6640625" customWidth="1"/>
    <col min="5" max="5" width="9.33203125" bestFit="1" customWidth="1"/>
    <col min="6" max="6" width="13.6640625" bestFit="1" customWidth="1"/>
    <col min="7" max="7" width="9.33203125" bestFit="1" customWidth="1"/>
    <col min="8" max="8" width="13.6640625" bestFit="1" customWidth="1"/>
    <col min="9" max="9" width="8.33203125" bestFit="1" customWidth="1"/>
    <col min="10" max="10" width="13.6640625" bestFit="1" customWidth="1"/>
    <col min="11" max="11" width="9.33203125" bestFit="1" customWidth="1"/>
    <col min="12" max="12" width="13.6640625" bestFit="1" customWidth="1"/>
    <col min="13" max="13" width="9.33203125" bestFit="1" customWidth="1"/>
    <col min="14" max="14" width="13.6640625" bestFit="1" customWidth="1"/>
    <col min="15" max="15" width="10.83203125" bestFit="1" customWidth="1"/>
    <col min="16" max="16" width="13.6640625" bestFit="1" customWidth="1"/>
    <col min="17" max="17" width="11.83203125" bestFit="1" customWidth="1"/>
    <col min="18" max="18" width="14" customWidth="1"/>
    <col min="19" max="19" width="10.83203125" style="49"/>
    <col min="20" max="20" width="14" customWidth="1"/>
    <col min="21" max="21" width="28.5" bestFit="1" customWidth="1"/>
  </cols>
  <sheetData>
    <row r="1" spans="2:22" s="49" customFormat="1" x14ac:dyDescent="0.2"/>
    <row r="2" spans="2:22" ht="28" customHeight="1" x14ac:dyDescent="0.2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2:2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2:22" ht="38" customHeight="1" x14ac:dyDescent="0.2">
      <c r="B4" s="71"/>
      <c r="C4" s="78" t="s">
        <v>42</v>
      </c>
      <c r="D4" s="79"/>
      <c r="E4" s="78" t="s">
        <v>43</v>
      </c>
      <c r="F4" s="80"/>
      <c r="G4" s="78" t="s">
        <v>44</v>
      </c>
      <c r="H4" s="80"/>
      <c r="I4" s="78" t="s">
        <v>45</v>
      </c>
      <c r="J4" s="80"/>
      <c r="K4" s="78" t="s">
        <v>46</v>
      </c>
      <c r="L4" s="80"/>
      <c r="M4" s="75" t="s">
        <v>35</v>
      </c>
      <c r="N4" s="76"/>
      <c r="O4" s="75" t="s">
        <v>41</v>
      </c>
      <c r="P4" s="76"/>
      <c r="Q4" s="77" t="s">
        <v>15</v>
      </c>
      <c r="R4" s="76"/>
    </row>
    <row r="5" spans="2:22" ht="43" customHeight="1" x14ac:dyDescent="0.2">
      <c r="B5" s="43" t="s">
        <v>26</v>
      </c>
      <c r="C5" s="62" t="s">
        <v>47</v>
      </c>
      <c r="D5" s="63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62" t="s">
        <v>47</v>
      </c>
      <c r="R5" s="55" t="s">
        <v>48</v>
      </c>
    </row>
    <row r="6" spans="2:22" ht="21" x14ac:dyDescent="0.25">
      <c r="B6" s="44" t="s">
        <v>25</v>
      </c>
      <c r="C6" s="28">
        <v>17760</v>
      </c>
      <c r="D6" s="54">
        <f>C6/C24</f>
        <v>0.32079765904410967</v>
      </c>
      <c r="E6" s="27">
        <v>101637</v>
      </c>
      <c r="F6" s="60">
        <f>E6/C25</f>
        <v>0.33134468492963121</v>
      </c>
      <c r="G6" s="27">
        <v>67929</v>
      </c>
      <c r="H6" s="68">
        <f>G6/C26</f>
        <v>0.34190499199710084</v>
      </c>
      <c r="I6" s="27">
        <v>15142</v>
      </c>
      <c r="J6" s="60">
        <f>I6/C27</f>
        <v>0.31807583237054932</v>
      </c>
      <c r="K6" s="27">
        <v>162098</v>
      </c>
      <c r="L6" s="60">
        <f>K6/C28</f>
        <v>0.27526724686902992</v>
      </c>
      <c r="M6" s="27">
        <v>364566</v>
      </c>
      <c r="N6" s="60">
        <f>M6/C29</f>
        <v>0.30450002129861409</v>
      </c>
      <c r="O6" s="27">
        <v>522851</v>
      </c>
      <c r="P6" s="60">
        <f>O6/C30</f>
        <v>0.31229602393000666</v>
      </c>
      <c r="Q6" s="28">
        <v>6384997</v>
      </c>
      <c r="R6" s="68">
        <f>Q6/C31</f>
        <v>0.34660312761564022</v>
      </c>
      <c r="T6" s="42"/>
      <c r="U6" s="42"/>
      <c r="V6" s="42"/>
    </row>
    <row r="7" spans="2:22" ht="16" customHeight="1" x14ac:dyDescent="0.25">
      <c r="B7" s="45" t="s">
        <v>23</v>
      </c>
      <c r="C7" s="28"/>
      <c r="D7" s="28"/>
      <c r="E7" s="27"/>
      <c r="F7" s="29"/>
      <c r="G7" s="27"/>
      <c r="H7" s="29"/>
      <c r="I7" s="27"/>
      <c r="J7" s="29"/>
      <c r="K7" s="27"/>
      <c r="L7" s="29"/>
      <c r="M7" s="27"/>
      <c r="N7" s="29"/>
      <c r="O7" s="27"/>
      <c r="P7" s="29"/>
      <c r="Q7" s="28"/>
      <c r="R7" s="29"/>
      <c r="S7" s="50"/>
      <c r="T7" s="42"/>
      <c r="U7" s="42"/>
      <c r="V7" s="42"/>
    </row>
    <row r="8" spans="2:22" ht="16" customHeight="1" x14ac:dyDescent="0.25">
      <c r="B8" s="46" t="s">
        <v>16</v>
      </c>
      <c r="C8" s="28">
        <v>5820</v>
      </c>
      <c r="D8" s="53">
        <f>C8/SUM($C$8:$C$9)</f>
        <v>0.40919637207340226</v>
      </c>
      <c r="E8" s="27">
        <v>26353</v>
      </c>
      <c r="F8" s="53">
        <f>E8/SUM($E$8:$E$9)</f>
        <v>0.32014821114013242</v>
      </c>
      <c r="G8" s="27">
        <v>33061</v>
      </c>
      <c r="H8" s="53">
        <f>G8/SUM($G$8:$G$9)</f>
        <v>0.53680040266930784</v>
      </c>
      <c r="I8" s="27">
        <v>5356</v>
      </c>
      <c r="J8" s="53">
        <f>I8/SUM($I$8:$I$9)</f>
        <v>0.4224641110585266</v>
      </c>
      <c r="K8" s="27">
        <v>46567</v>
      </c>
      <c r="L8" s="53">
        <f>K8/SUM($K$8:$K$9)</f>
        <v>0.36571612568816708</v>
      </c>
      <c r="M8" s="27">
        <v>117157</v>
      </c>
      <c r="N8" s="53">
        <f>M8/SUM($M$8:$M$9)</f>
        <v>0.39296495559073713</v>
      </c>
      <c r="O8" s="27">
        <v>182826</v>
      </c>
      <c r="P8" s="56">
        <f>O8/SUM($O$8:$O$9)</f>
        <v>0.42382051852676089</v>
      </c>
      <c r="Q8" s="28">
        <v>3006846</v>
      </c>
      <c r="R8" s="56">
        <f>Q8/SUM($Q$8:$Q$9)</f>
        <v>0.55072436692759186</v>
      </c>
      <c r="S8" s="50"/>
      <c r="T8" s="42"/>
      <c r="U8" s="42"/>
      <c r="V8" s="42"/>
    </row>
    <row r="9" spans="2:22" ht="16" customHeight="1" x14ac:dyDescent="0.25">
      <c r="B9" s="46" t="s">
        <v>17</v>
      </c>
      <c r="C9" s="28">
        <v>8403</v>
      </c>
      <c r="D9" s="53">
        <f>C9/SUM($C$8:$C$9)</f>
        <v>0.5908036279265978</v>
      </c>
      <c r="E9" s="27">
        <v>55962</v>
      </c>
      <c r="F9" s="53">
        <f t="shared" ref="F9:F11" si="0">E9/SUM($E$8:$E$9)</f>
        <v>0.67985178885986763</v>
      </c>
      <c r="G9" s="27">
        <v>28528</v>
      </c>
      <c r="H9" s="56">
        <f t="shared" ref="H9:H11" si="1">G9/SUM($G$8:$G$9)</f>
        <v>0.46319959733069216</v>
      </c>
      <c r="I9" s="27">
        <v>7322</v>
      </c>
      <c r="J9" s="53">
        <f t="shared" ref="J9:J11" si="2">I9/SUM($I$8:$I$9)</f>
        <v>0.57753588894147345</v>
      </c>
      <c r="K9" s="27">
        <v>80764</v>
      </c>
      <c r="L9" s="53">
        <f t="shared" ref="L9:L11" si="3">K9/SUM($K$8:$K$9)</f>
        <v>0.63428387431183297</v>
      </c>
      <c r="M9" s="27">
        <v>180979</v>
      </c>
      <c r="N9" s="53">
        <f t="shared" ref="N9:N11" si="4">M9/SUM($M$8:$M$9)</f>
        <v>0.60703504440926292</v>
      </c>
      <c r="O9" s="27">
        <v>248550</v>
      </c>
      <c r="P9" s="56">
        <f t="shared" ref="P9:P11" si="5">O9/SUM($O$8:$O$9)</f>
        <v>0.57617948147323916</v>
      </c>
      <c r="Q9" s="28">
        <v>2452956</v>
      </c>
      <c r="R9" s="56">
        <f t="shared" ref="R9:R11" si="6">Q9/SUM($Q$8:$Q$9)</f>
        <v>0.44927563307240814</v>
      </c>
      <c r="S9" s="50"/>
      <c r="T9" s="42"/>
      <c r="U9" s="42"/>
      <c r="V9" s="42"/>
    </row>
    <row r="10" spans="2:22" ht="16" customHeight="1" x14ac:dyDescent="0.25">
      <c r="B10" s="47" t="s">
        <v>21</v>
      </c>
      <c r="C10" s="28">
        <v>6484</v>
      </c>
      <c r="D10" s="53">
        <f t="shared" ref="D10:D11" si="7">C10/SUM($C$8:$C$9)</f>
        <v>0.45588131899036771</v>
      </c>
      <c r="E10" s="27">
        <v>43837</v>
      </c>
      <c r="F10" s="53">
        <f t="shared" si="0"/>
        <v>0.53255178278564053</v>
      </c>
      <c r="G10" s="27">
        <v>24866</v>
      </c>
      <c r="H10" s="56">
        <f t="shared" si="1"/>
        <v>0.40374092776307458</v>
      </c>
      <c r="I10" s="27">
        <v>5810</v>
      </c>
      <c r="J10" s="53">
        <f t="shared" si="2"/>
        <v>0.45827417573749801</v>
      </c>
      <c r="K10" s="27">
        <v>63324</v>
      </c>
      <c r="L10" s="53">
        <f t="shared" si="3"/>
        <v>0.49731801368087897</v>
      </c>
      <c r="M10" s="27">
        <v>144321</v>
      </c>
      <c r="N10" s="53">
        <f t="shared" si="4"/>
        <v>0.48407773633509538</v>
      </c>
      <c r="O10" s="27">
        <v>202821</v>
      </c>
      <c r="P10" s="56">
        <f t="shared" si="5"/>
        <v>0.4701721931679092</v>
      </c>
      <c r="Q10" s="28">
        <v>2058825</v>
      </c>
      <c r="R10" s="56">
        <f t="shared" si="6"/>
        <v>0.37708785043853238</v>
      </c>
      <c r="S10" s="50"/>
      <c r="T10" s="42"/>
      <c r="U10" s="42"/>
      <c r="V10" s="42"/>
    </row>
    <row r="11" spans="2:22" ht="16" customHeight="1" x14ac:dyDescent="0.3">
      <c r="B11" s="48" t="s">
        <v>22</v>
      </c>
      <c r="C11" s="28">
        <v>1919</v>
      </c>
      <c r="D11" s="53">
        <f t="shared" si="7"/>
        <v>0.13492230893623006</v>
      </c>
      <c r="E11" s="27">
        <v>12125</v>
      </c>
      <c r="F11" s="53">
        <f t="shared" si="0"/>
        <v>0.14730000607422705</v>
      </c>
      <c r="G11" s="27">
        <v>3662</v>
      </c>
      <c r="H11" s="57">
        <f t="shared" si="1"/>
        <v>5.9458669567617597E-2</v>
      </c>
      <c r="I11" s="27">
        <v>1512</v>
      </c>
      <c r="J11" s="53">
        <f t="shared" si="2"/>
        <v>0.11926171320397538</v>
      </c>
      <c r="K11" s="27">
        <v>17440</v>
      </c>
      <c r="L11" s="53">
        <f t="shared" si="3"/>
        <v>0.13696586063095398</v>
      </c>
      <c r="M11" s="27">
        <v>36658</v>
      </c>
      <c r="N11" s="53">
        <f t="shared" si="4"/>
        <v>0.12295730807416749</v>
      </c>
      <c r="O11" s="27">
        <v>45729</v>
      </c>
      <c r="P11" s="56">
        <f t="shared" si="5"/>
        <v>0.10600728830532992</v>
      </c>
      <c r="Q11" s="28">
        <v>394131</v>
      </c>
      <c r="R11" s="57">
        <f t="shared" si="6"/>
        <v>7.2187782633875736E-2</v>
      </c>
      <c r="T11" s="41"/>
      <c r="U11" s="41"/>
      <c r="V11" s="41"/>
    </row>
    <row r="12" spans="2:22" ht="43" x14ac:dyDescent="0.2">
      <c r="B12" s="43" t="s">
        <v>27</v>
      </c>
      <c r="C12" s="51" t="s">
        <v>47</v>
      </c>
      <c r="D12" s="63" t="s">
        <v>49</v>
      </c>
      <c r="E12" s="51" t="s">
        <v>47</v>
      </c>
      <c r="F12" s="52" t="s">
        <v>49</v>
      </c>
      <c r="G12" s="51" t="s">
        <v>47</v>
      </c>
      <c r="H12" s="58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Q12" s="62" t="s">
        <v>47</v>
      </c>
      <c r="R12" s="58" t="s">
        <v>49</v>
      </c>
      <c r="T12" s="26"/>
      <c r="U12" s="26"/>
      <c r="V12" s="26"/>
    </row>
    <row r="13" spans="2:22" ht="16" customHeight="1" x14ac:dyDescent="0.2">
      <c r="B13" s="44" t="s">
        <v>19</v>
      </c>
      <c r="C13" s="28">
        <v>21586</v>
      </c>
      <c r="D13" s="53">
        <f>C13/$C$15</f>
        <v>0.57406520929737781</v>
      </c>
      <c r="E13" s="27">
        <v>121202</v>
      </c>
      <c r="F13" s="56">
        <f>E13/$E$15</f>
        <v>0.5909294796786021</v>
      </c>
      <c r="G13" s="27">
        <v>65534</v>
      </c>
      <c r="H13" s="59">
        <f>G13/$G$15</f>
        <v>0.50121989460722449</v>
      </c>
      <c r="I13" s="27">
        <v>21776</v>
      </c>
      <c r="J13" s="56">
        <f>I13/$I$15</f>
        <v>0.6707944429042294</v>
      </c>
      <c r="K13" s="27">
        <v>244128</v>
      </c>
      <c r="L13" s="56">
        <f>K13/$K$15</f>
        <v>0.57202707737296055</v>
      </c>
      <c r="M13" s="27">
        <v>474226</v>
      </c>
      <c r="N13" s="56">
        <f>M13/$M$15</f>
        <v>0.56950744270110909</v>
      </c>
      <c r="O13" s="27">
        <v>664664</v>
      </c>
      <c r="P13" s="56">
        <f>O13/$O$15</f>
        <v>0.57728348525445883</v>
      </c>
      <c r="Q13" s="28">
        <v>7100074</v>
      </c>
      <c r="R13" s="59">
        <f>Q13/$Q$15</f>
        <v>0.58987175823153304</v>
      </c>
    </row>
    <row r="14" spans="2:22" ht="16" customHeight="1" x14ac:dyDescent="0.2">
      <c r="B14" s="44" t="s">
        <v>20</v>
      </c>
      <c r="C14" s="28">
        <v>16016</v>
      </c>
      <c r="D14" s="53">
        <f t="shared" ref="D14" si="8">C14/$C$15</f>
        <v>0.42593479070262219</v>
      </c>
      <c r="E14" s="27">
        <v>83902</v>
      </c>
      <c r="F14" s="56">
        <f t="shared" ref="F14" si="9">E14/$E$15</f>
        <v>0.4090705203213979</v>
      </c>
      <c r="G14" s="27">
        <v>65215</v>
      </c>
      <c r="H14" s="56">
        <f t="shared" ref="H14" si="10">G14/$G$15</f>
        <v>0.49878010539277545</v>
      </c>
      <c r="I14" s="27">
        <v>10687</v>
      </c>
      <c r="J14" s="56">
        <f t="shared" ref="J14" si="11">I14/$I$15</f>
        <v>0.3292055570957706</v>
      </c>
      <c r="K14" s="27">
        <v>182649</v>
      </c>
      <c r="L14" s="56">
        <f t="shared" ref="L14" si="12">K14/$K$15</f>
        <v>0.4279729226270394</v>
      </c>
      <c r="M14" s="27">
        <v>358469</v>
      </c>
      <c r="N14" s="56">
        <f>M14/$M$15</f>
        <v>0.43049255729889097</v>
      </c>
      <c r="O14" s="27">
        <v>486701</v>
      </c>
      <c r="P14" s="56">
        <f t="shared" ref="P14" si="13">O14/$O$15</f>
        <v>0.42271651474554117</v>
      </c>
      <c r="Q14" s="28">
        <v>4936566</v>
      </c>
      <c r="R14" s="56">
        <f t="shared" ref="R14" si="14">Q14/$Q$15</f>
        <v>0.41012824176846696</v>
      </c>
    </row>
    <row r="15" spans="2:22" ht="16" customHeight="1" x14ac:dyDescent="0.2">
      <c r="B15" s="44" t="s">
        <v>3</v>
      </c>
      <c r="C15" s="28">
        <f>SUM(C13:C14)</f>
        <v>37602</v>
      </c>
      <c r="D15" s="54">
        <f>C15/C24</f>
        <v>0.67920234095589027</v>
      </c>
      <c r="E15" s="27">
        <f>SUM(E13:E14)</f>
        <v>205104</v>
      </c>
      <c r="F15" s="60">
        <f>E15/C25</f>
        <v>0.66865531507036879</v>
      </c>
      <c r="G15" s="27">
        <f>SUM(G13:G14)</f>
        <v>130749</v>
      </c>
      <c r="H15" s="60">
        <f>G15/C26</f>
        <v>0.65809500800289922</v>
      </c>
      <c r="I15" s="27">
        <f>SUM(I13:I14)</f>
        <v>32463</v>
      </c>
      <c r="J15" s="60">
        <f>I15/C27</f>
        <v>0.68192416762945074</v>
      </c>
      <c r="K15" s="27">
        <f>SUM(K13:K14)</f>
        <v>426777</v>
      </c>
      <c r="L15" s="60">
        <f>K15/C28</f>
        <v>0.72473275313097008</v>
      </c>
      <c r="M15" s="27">
        <f>SUM(M13:M14)</f>
        <v>832695</v>
      </c>
      <c r="N15" s="60">
        <f>M15/C29</f>
        <v>0.69549997870138591</v>
      </c>
      <c r="O15" s="27">
        <f>SUM(O13:O14)</f>
        <v>1151365</v>
      </c>
      <c r="P15" s="60">
        <f>O15/C30</f>
        <v>0.68770397606999334</v>
      </c>
      <c r="Q15" s="28">
        <f t="shared" ref="Q15" si="15">SUM(Q13:Q14)</f>
        <v>12036640</v>
      </c>
      <c r="R15" s="60">
        <f>Q15/C31</f>
        <v>0.65339687238435973</v>
      </c>
    </row>
    <row r="16" spans="2:22" ht="16" customHeight="1" x14ac:dyDescent="0.2">
      <c r="B16" s="45" t="s">
        <v>23</v>
      </c>
      <c r="C16" s="28"/>
      <c r="D16" s="53"/>
      <c r="E16" s="27"/>
      <c r="F16" s="56"/>
      <c r="G16" s="27"/>
      <c r="H16" s="56"/>
      <c r="I16" s="27"/>
      <c r="J16" s="56"/>
      <c r="K16" s="27"/>
      <c r="L16" s="56"/>
      <c r="M16" s="27"/>
      <c r="N16" s="56"/>
      <c r="O16" s="27"/>
      <c r="P16" s="56"/>
      <c r="Q16" s="28"/>
      <c r="R16" s="56"/>
    </row>
    <row r="17" spans="2:18" ht="16" customHeight="1" x14ac:dyDescent="0.2">
      <c r="B17" s="46" t="s">
        <v>16</v>
      </c>
      <c r="C17" s="28">
        <v>5487</v>
      </c>
      <c r="D17" s="53">
        <f>C17/SUM($C$17:$C$18)</f>
        <v>0.14717558070918943</v>
      </c>
      <c r="E17" s="27">
        <v>18488</v>
      </c>
      <c r="F17" s="53">
        <f>E17/SUM($E$17:$E$18)</f>
        <v>9.0728853817011165E-2</v>
      </c>
      <c r="G17" s="27">
        <v>23389</v>
      </c>
      <c r="H17" s="53">
        <f>G17/SUM($G$17:$G$18)</f>
        <v>0.17980197106440554</v>
      </c>
      <c r="I17" s="27">
        <v>3146</v>
      </c>
      <c r="J17" s="53">
        <f>I17/SUM($I$17:$I$18)</f>
        <v>9.7254853468529745E-2</v>
      </c>
      <c r="K17" s="27">
        <v>53067</v>
      </c>
      <c r="L17" s="53">
        <f>K17/SUM($K$17:$K$18)</f>
        <v>0.12502503233588799</v>
      </c>
      <c r="M17" s="27">
        <v>103577</v>
      </c>
      <c r="N17" s="53">
        <f>M17/SUM($M$17:$M$18)</f>
        <v>0.12510281604232215</v>
      </c>
      <c r="O17" s="27">
        <v>153570</v>
      </c>
      <c r="P17" s="56">
        <f>O17/SUM($O$17:$O$18)</f>
        <v>0.13425253674089008</v>
      </c>
      <c r="Q17" s="28">
        <v>1552111</v>
      </c>
      <c r="R17" s="56">
        <f>Q17/SUM($Q$17:$Q$18)</f>
        <v>0.13003683918131914</v>
      </c>
    </row>
    <row r="18" spans="2:18" ht="16" customHeight="1" x14ac:dyDescent="0.2">
      <c r="B18" s="46" t="s">
        <v>17</v>
      </c>
      <c r="C18" s="28">
        <v>31795</v>
      </c>
      <c r="D18" s="53">
        <f t="shared" ref="D18:D20" si="16">C18/SUM($C$17:$C$18)</f>
        <v>0.85282441929081054</v>
      </c>
      <c r="E18" s="27">
        <v>185284</v>
      </c>
      <c r="F18" s="56">
        <f t="shared" ref="F18:F20" si="17">E18/SUM($E$17:$E$18)</f>
        <v>0.90927114618298888</v>
      </c>
      <c r="G18" s="27">
        <v>106693</v>
      </c>
      <c r="H18" s="56">
        <f t="shared" ref="H18:H20" si="18">G18/SUM($G$17:$G$18)</f>
        <v>0.82019802893559446</v>
      </c>
      <c r="I18" s="27">
        <v>29202</v>
      </c>
      <c r="J18" s="56">
        <f t="shared" ref="J18:J20" si="19">I18/SUM($I$17:$I$18)</f>
        <v>0.90274514653147031</v>
      </c>
      <c r="K18" s="27">
        <v>371384</v>
      </c>
      <c r="L18" s="56">
        <f t="shared" ref="L18:L20" si="20">K18/SUM($K$17:$K$18)</f>
        <v>0.87497496766411198</v>
      </c>
      <c r="M18" s="27">
        <v>724358</v>
      </c>
      <c r="N18" s="56">
        <f t="shared" ref="N18:N20" si="21">M18/SUM($M$17:$M$18)</f>
        <v>0.87489718395767779</v>
      </c>
      <c r="O18" s="27">
        <v>990319</v>
      </c>
      <c r="P18" s="56">
        <f t="shared" ref="P18:P20" si="22">O18/SUM($O$17:$O$18)</f>
        <v>0.8657474632591099</v>
      </c>
      <c r="Q18" s="28">
        <v>10383822</v>
      </c>
      <c r="R18" s="56">
        <f t="shared" ref="R18:R20" si="23">Q18/SUM($Q$17:$Q$18)</f>
        <v>0.86996316081868086</v>
      </c>
    </row>
    <row r="19" spans="2:18" ht="16" customHeight="1" x14ac:dyDescent="0.2">
      <c r="B19" s="47" t="s">
        <v>21</v>
      </c>
      <c r="C19" s="28">
        <v>11348</v>
      </c>
      <c r="D19" s="53">
        <f t="shared" si="16"/>
        <v>0.30438281208089696</v>
      </c>
      <c r="E19" s="27">
        <v>44982</v>
      </c>
      <c r="F19" s="56">
        <f t="shared" si="17"/>
        <v>0.22074671691890937</v>
      </c>
      <c r="G19" s="27">
        <v>46788</v>
      </c>
      <c r="H19" s="56">
        <f t="shared" si="18"/>
        <v>0.35968081671561014</v>
      </c>
      <c r="I19" s="27">
        <v>11586</v>
      </c>
      <c r="J19" s="56">
        <f t="shared" si="19"/>
        <v>0.35816742920736983</v>
      </c>
      <c r="K19" s="27">
        <v>118565</v>
      </c>
      <c r="L19" s="56">
        <f t="shared" si="20"/>
        <v>0.27933730866460438</v>
      </c>
      <c r="M19" s="27">
        <v>233269</v>
      </c>
      <c r="N19" s="56">
        <f t="shared" si="21"/>
        <v>0.2817479633062982</v>
      </c>
      <c r="O19" s="27">
        <v>373144</v>
      </c>
      <c r="P19" s="56">
        <f t="shared" si="22"/>
        <v>0.32620647632768562</v>
      </c>
      <c r="Q19" s="28">
        <v>5231985</v>
      </c>
      <c r="R19" s="56">
        <f t="shared" si="23"/>
        <v>0.43833900542169596</v>
      </c>
    </row>
    <row r="20" spans="2:18" x14ac:dyDescent="0.2">
      <c r="B20" s="48" t="s">
        <v>22</v>
      </c>
      <c r="C20" s="34">
        <v>20447</v>
      </c>
      <c r="D20" s="61">
        <f t="shared" si="16"/>
        <v>0.54844160720991364</v>
      </c>
      <c r="E20" s="33">
        <v>140302</v>
      </c>
      <c r="F20" s="57">
        <f t="shared" si="17"/>
        <v>0.68852442926407942</v>
      </c>
      <c r="G20" s="33">
        <v>59905</v>
      </c>
      <c r="H20" s="57">
        <f t="shared" si="18"/>
        <v>0.46051721221998432</v>
      </c>
      <c r="I20" s="33">
        <v>17616</v>
      </c>
      <c r="J20" s="57">
        <f t="shared" si="19"/>
        <v>0.54457771732410043</v>
      </c>
      <c r="K20" s="33">
        <v>252819</v>
      </c>
      <c r="L20" s="57">
        <f t="shared" si="20"/>
        <v>0.5956376589995076</v>
      </c>
      <c r="M20" s="33">
        <v>491089</v>
      </c>
      <c r="N20" s="57">
        <f t="shared" si="21"/>
        <v>0.59314922065137965</v>
      </c>
      <c r="O20" s="33">
        <v>617175</v>
      </c>
      <c r="P20" s="57">
        <f t="shared" si="22"/>
        <v>0.53954098693142427</v>
      </c>
      <c r="Q20" s="34">
        <v>5151837</v>
      </c>
      <c r="R20" s="57">
        <f t="shared" si="23"/>
        <v>0.4316241553969849</v>
      </c>
    </row>
    <row r="21" spans="2:18" s="49" customFormat="1" x14ac:dyDescent="0.2"/>
    <row r="24" spans="2:18" x14ac:dyDescent="0.2">
      <c r="B24" t="s">
        <v>73</v>
      </c>
      <c r="C24">
        <v>55362</v>
      </c>
    </row>
    <row r="25" spans="2:18" x14ac:dyDescent="0.2">
      <c r="B25" t="s">
        <v>74</v>
      </c>
      <c r="C25">
        <v>306741</v>
      </c>
    </row>
    <row r="26" spans="2:18" x14ac:dyDescent="0.2">
      <c r="B26" t="s">
        <v>77</v>
      </c>
      <c r="C26">
        <v>198678</v>
      </c>
    </row>
    <row r="27" spans="2:18" x14ac:dyDescent="0.2">
      <c r="B27" t="s">
        <v>75</v>
      </c>
      <c r="C27">
        <v>47605</v>
      </c>
    </row>
    <row r="28" spans="2:18" x14ac:dyDescent="0.2">
      <c r="B28" t="s">
        <v>76</v>
      </c>
      <c r="C28">
        <v>588875</v>
      </c>
    </row>
    <row r="29" spans="2:18" x14ac:dyDescent="0.2">
      <c r="B29" t="s">
        <v>79</v>
      </c>
      <c r="C29">
        <f>SUM(C24:C28)</f>
        <v>1197261</v>
      </c>
    </row>
    <row r="30" spans="2:18" x14ac:dyDescent="0.2">
      <c r="B30" t="s">
        <v>78</v>
      </c>
      <c r="C30">
        <v>1674216</v>
      </c>
    </row>
    <row r="31" spans="2:18" x14ac:dyDescent="0.2">
      <c r="B31" t="s">
        <v>64</v>
      </c>
      <c r="C31">
        <v>18421637</v>
      </c>
    </row>
  </sheetData>
  <mergeCells count="11">
    <mergeCell ref="B2:R2"/>
    <mergeCell ref="B3:B4"/>
    <mergeCell ref="C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8D4E-D75D-404D-AC01-9AD0F7A038FD}">
  <dimension ref="A1:T32"/>
  <sheetViews>
    <sheetView topLeftCell="A2" zoomScale="120" zoomScaleNormal="120" workbookViewId="0">
      <selection activeCell="L22" sqref="L22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6" width="9.83203125" customWidth="1"/>
    <col min="17" max="17" width="10.83203125" style="49"/>
    <col min="18" max="18" width="14" customWidth="1"/>
    <col min="19" max="19" width="28.5" bestFit="1" customWidth="1"/>
  </cols>
  <sheetData>
    <row r="1" spans="2:20" s="49" customFormat="1" x14ac:dyDescent="0.2"/>
    <row r="2" spans="2:20" ht="28" customHeight="1" x14ac:dyDescent="0.2">
      <c r="B2" s="72" t="s">
        <v>29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2:20" ht="26" customHeight="1" x14ac:dyDescent="0.2">
      <c r="B3" s="70" t="s">
        <v>0</v>
      </c>
      <c r="C3" s="82" t="s">
        <v>18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69"/>
    </row>
    <row r="4" spans="2:20" ht="25" customHeight="1" x14ac:dyDescent="0.2">
      <c r="B4" s="81"/>
      <c r="C4" s="75" t="s">
        <v>50</v>
      </c>
      <c r="D4" s="76"/>
      <c r="E4" s="75" t="s">
        <v>51</v>
      </c>
      <c r="F4" s="76"/>
      <c r="G4" s="75" t="s">
        <v>52</v>
      </c>
      <c r="H4" s="77"/>
      <c r="I4" s="75" t="s">
        <v>53</v>
      </c>
      <c r="J4" s="76"/>
      <c r="K4" s="75" t="s">
        <v>54</v>
      </c>
      <c r="L4" s="76"/>
      <c r="M4" s="75" t="s">
        <v>36</v>
      </c>
      <c r="N4" s="76"/>
      <c r="O4" s="77" t="s">
        <v>15</v>
      </c>
      <c r="P4" s="76"/>
    </row>
    <row r="5" spans="2:20" ht="43" x14ac:dyDescent="0.25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63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50"/>
      <c r="R5" s="42"/>
      <c r="S5" s="42"/>
      <c r="T5" s="42"/>
    </row>
    <row r="6" spans="2:20" ht="21" x14ac:dyDescent="0.25">
      <c r="B6" s="24" t="s">
        <v>25</v>
      </c>
      <c r="C6" s="27">
        <v>21033</v>
      </c>
      <c r="D6" s="60">
        <f>C6/C26</f>
        <v>0.87010300748769287</v>
      </c>
      <c r="E6" s="27">
        <v>79622</v>
      </c>
      <c r="F6" s="60">
        <f>E6/C27</f>
        <v>0.81295052173735471</v>
      </c>
      <c r="G6" s="64">
        <v>269</v>
      </c>
      <c r="H6" s="60">
        <f>G6/C28</f>
        <v>0.99261992619926198</v>
      </c>
      <c r="I6" s="27">
        <v>5908</v>
      </c>
      <c r="J6" s="60">
        <f>I6/C29</f>
        <v>0.89978678038379534</v>
      </c>
      <c r="K6" s="27">
        <v>16210</v>
      </c>
      <c r="L6" s="60">
        <f>K6/C30</f>
        <v>0.86471780646537932</v>
      </c>
      <c r="M6" s="27">
        <v>123042</v>
      </c>
      <c r="N6" s="60">
        <f>M6/C31</f>
        <v>0.83306476729542711</v>
      </c>
      <c r="O6" s="27">
        <v>465799</v>
      </c>
      <c r="P6" s="60">
        <f>O6/C32</f>
        <v>0.76185141085109032</v>
      </c>
      <c r="Q6" s="50"/>
      <c r="R6" s="42"/>
      <c r="S6" s="42"/>
      <c r="T6" s="42"/>
    </row>
    <row r="7" spans="2:20" ht="16" customHeight="1" x14ac:dyDescent="0.25">
      <c r="B7" s="35" t="s">
        <v>23</v>
      </c>
      <c r="C7" s="27"/>
      <c r="D7" s="29"/>
      <c r="E7" s="30"/>
      <c r="F7" s="29"/>
      <c r="G7" s="64"/>
      <c r="H7" s="29"/>
      <c r="I7" s="30"/>
      <c r="J7" s="29"/>
      <c r="K7" s="27"/>
      <c r="L7" s="29"/>
      <c r="M7" s="27"/>
      <c r="N7" s="29"/>
      <c r="O7" s="30"/>
      <c r="P7" s="29"/>
      <c r="Q7" s="50"/>
      <c r="R7" s="42"/>
      <c r="S7" s="42"/>
      <c r="T7" s="42"/>
    </row>
    <row r="8" spans="2:20" ht="16" customHeight="1" x14ac:dyDescent="0.25">
      <c r="B8" s="36" t="s">
        <v>16</v>
      </c>
      <c r="C8" s="27">
        <v>13270</v>
      </c>
      <c r="D8" s="56">
        <f>C8/SUM($C$8:$C$9)</f>
        <v>0.67780161405659411</v>
      </c>
      <c r="E8" s="27">
        <v>55956</v>
      </c>
      <c r="F8" s="56">
        <f>E8/SUM($E$8:$E$9)</f>
        <v>0.78089762197164225</v>
      </c>
      <c r="G8" s="64">
        <v>266</v>
      </c>
      <c r="H8" s="56">
        <f>G8/SUM($G$8:$G$9)</f>
        <v>0.98884758364312264</v>
      </c>
      <c r="I8" s="27">
        <v>4520</v>
      </c>
      <c r="J8" s="56">
        <f>I8/SUM($I$8:$I$9)</f>
        <v>0.83936861652739092</v>
      </c>
      <c r="K8" s="27">
        <v>12862</v>
      </c>
      <c r="L8" s="56">
        <f>K8/SUM($K$8:$K$9)</f>
        <v>0.85695249516956495</v>
      </c>
      <c r="M8" s="27">
        <v>86874</v>
      </c>
      <c r="N8" s="56">
        <f>M8/SUM($M$8:$M$9)</f>
        <v>0.77637470173463097</v>
      </c>
      <c r="O8" s="27">
        <v>313546</v>
      </c>
      <c r="P8" s="56">
        <f>O8/SUM($O$8:$O$9)</f>
        <v>0.73742041849230822</v>
      </c>
      <c r="Q8" s="50"/>
      <c r="R8" s="42"/>
      <c r="S8" s="42"/>
      <c r="T8" s="42"/>
    </row>
    <row r="9" spans="2:20" ht="16" customHeight="1" x14ac:dyDescent="0.25">
      <c r="B9" s="36" t="s">
        <v>17</v>
      </c>
      <c r="C9" s="27">
        <v>6308</v>
      </c>
      <c r="D9" s="56">
        <f t="shared" ref="D9:D11" si="0">C9/SUM($C$8:$C$9)</f>
        <v>0.32219838594340589</v>
      </c>
      <c r="E9" s="27">
        <v>15700</v>
      </c>
      <c r="F9" s="56">
        <f t="shared" ref="F9:F11" si="1">E9/SUM($E$8:$E$9)</f>
        <v>0.21910237802835772</v>
      </c>
      <c r="G9" s="64">
        <v>3</v>
      </c>
      <c r="H9" s="56">
        <f t="shared" ref="H9:H11" si="2">G9/SUM($G$8:$G$9)</f>
        <v>1.1152416356877323E-2</v>
      </c>
      <c r="I9" s="27">
        <v>865</v>
      </c>
      <c r="J9" s="56">
        <f t="shared" ref="J9:J11" si="3">I9/SUM($I$8:$I$9)</f>
        <v>0.16063138347260911</v>
      </c>
      <c r="K9" s="27">
        <v>2147</v>
      </c>
      <c r="L9" s="56">
        <f t="shared" ref="L9:L11" si="4">K9/SUM($K$8:$K$9)</f>
        <v>0.14304750483043507</v>
      </c>
      <c r="M9" s="27">
        <v>25023</v>
      </c>
      <c r="N9" s="56">
        <f t="shared" ref="N9:N11" si="5">M9/SUM($M$8:$M$9)</f>
        <v>0.22362529826536903</v>
      </c>
      <c r="O9" s="27">
        <v>111647</v>
      </c>
      <c r="P9" s="56">
        <f t="shared" ref="P9:P11" si="6">O9/SUM($O$8:$O$9)</f>
        <v>0.26257958150769178</v>
      </c>
      <c r="Q9" s="50"/>
      <c r="R9" s="42"/>
      <c r="S9" s="42"/>
      <c r="T9" s="42"/>
    </row>
    <row r="10" spans="2:20" ht="16" customHeight="1" x14ac:dyDescent="0.25">
      <c r="B10" s="37" t="s">
        <v>21</v>
      </c>
      <c r="C10" s="27">
        <v>5162</v>
      </c>
      <c r="D10" s="56">
        <f t="shared" si="0"/>
        <v>0.26366329553580548</v>
      </c>
      <c r="E10" s="27">
        <v>12057</v>
      </c>
      <c r="F10" s="56">
        <f t="shared" si="1"/>
        <v>0.168262252986491</v>
      </c>
      <c r="G10" s="64">
        <v>3</v>
      </c>
      <c r="H10" s="56">
        <f t="shared" si="2"/>
        <v>1.1152416356877323E-2</v>
      </c>
      <c r="I10" s="27">
        <v>762</v>
      </c>
      <c r="J10" s="56">
        <f t="shared" si="3"/>
        <v>0.14150417827298051</v>
      </c>
      <c r="K10" s="27">
        <v>1938</v>
      </c>
      <c r="L10" s="56">
        <f t="shared" si="4"/>
        <v>0.12912252648410955</v>
      </c>
      <c r="M10" s="27">
        <v>19922</v>
      </c>
      <c r="N10" s="56">
        <f t="shared" si="5"/>
        <v>0.17803873204822293</v>
      </c>
      <c r="O10" s="27">
        <v>92192</v>
      </c>
      <c r="P10" s="56">
        <f t="shared" si="6"/>
        <v>0.21682388938670205</v>
      </c>
      <c r="T10" s="42"/>
    </row>
    <row r="11" spans="2:20" ht="16" customHeight="1" x14ac:dyDescent="0.3">
      <c r="B11" s="38" t="s">
        <v>22</v>
      </c>
      <c r="C11" s="27">
        <v>1146</v>
      </c>
      <c r="D11" s="56">
        <f t="shared" si="0"/>
        <v>5.8535090407600368E-2</v>
      </c>
      <c r="E11" s="27">
        <v>3643</v>
      </c>
      <c r="F11" s="56">
        <f t="shared" si="1"/>
        <v>5.0840125041866698E-2</v>
      </c>
      <c r="G11" s="64">
        <v>0</v>
      </c>
      <c r="H11" s="56">
        <f t="shared" si="2"/>
        <v>0</v>
      </c>
      <c r="I11" s="27">
        <v>103</v>
      </c>
      <c r="J11" s="56">
        <f t="shared" si="3"/>
        <v>1.91272051996286E-2</v>
      </c>
      <c r="K11" s="27">
        <v>209</v>
      </c>
      <c r="L11" s="56">
        <f t="shared" si="4"/>
        <v>1.3924978346325539E-2</v>
      </c>
      <c r="M11" s="27">
        <v>5101</v>
      </c>
      <c r="N11" s="56">
        <f t="shared" si="5"/>
        <v>4.5586566217146123E-2</v>
      </c>
      <c r="O11" s="27">
        <v>19455</v>
      </c>
      <c r="P11" s="56">
        <f t="shared" si="6"/>
        <v>4.575569212098976E-2</v>
      </c>
      <c r="T11" s="41"/>
    </row>
    <row r="12" spans="2:20" ht="46" customHeight="1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T12" s="26"/>
    </row>
    <row r="13" spans="2:20" ht="16" customHeight="1" x14ac:dyDescent="0.2">
      <c r="B13" s="24" t="s">
        <v>19</v>
      </c>
      <c r="C13" s="27">
        <v>322</v>
      </c>
      <c r="D13" s="56">
        <f>C13/$C$15</f>
        <v>0.10254777070063695</v>
      </c>
      <c r="E13" s="27">
        <v>4280</v>
      </c>
      <c r="F13" s="56">
        <f>E13/$E$15</f>
        <v>0.23362445414847161</v>
      </c>
      <c r="G13" s="64">
        <v>2</v>
      </c>
      <c r="H13" s="56">
        <f>G13/$G$15</f>
        <v>1</v>
      </c>
      <c r="I13" s="27">
        <v>130</v>
      </c>
      <c r="J13" s="56">
        <f>I13/$I$15</f>
        <v>0.19756838905775076</v>
      </c>
      <c r="K13" s="27">
        <v>465</v>
      </c>
      <c r="L13" s="56">
        <f>K13/$K$15</f>
        <v>0.1833596214511041</v>
      </c>
      <c r="M13" s="27">
        <v>5199</v>
      </c>
      <c r="N13" s="56">
        <f>M13/$M$15</f>
        <v>0.21086145360155742</v>
      </c>
      <c r="O13" s="27">
        <v>59488</v>
      </c>
      <c r="P13" s="56">
        <f>O13/$O$15</f>
        <v>0.4085573984409876</v>
      </c>
    </row>
    <row r="14" spans="2:20" ht="16" customHeight="1" x14ac:dyDescent="0.2">
      <c r="B14" s="24" t="s">
        <v>20</v>
      </c>
      <c r="C14" s="27">
        <v>2818</v>
      </c>
      <c r="D14" s="56">
        <f>C14/$C$15</f>
        <v>0.89745222929936308</v>
      </c>
      <c r="E14" s="27">
        <v>14040</v>
      </c>
      <c r="F14" s="56">
        <f t="shared" ref="F14" si="7">E14/$E$15</f>
        <v>0.76637554585152834</v>
      </c>
      <c r="G14" s="64">
        <v>0</v>
      </c>
      <c r="H14" s="56">
        <f t="shared" ref="H14" si="8">G14/$G$15</f>
        <v>0</v>
      </c>
      <c r="I14" s="27">
        <v>528</v>
      </c>
      <c r="J14" s="56">
        <f t="shared" ref="J14" si="9">I14/$I$15</f>
        <v>0.80243161094224924</v>
      </c>
      <c r="K14" s="27">
        <v>2071</v>
      </c>
      <c r="L14" s="56">
        <f t="shared" ref="L14" si="10">K14/$K$15</f>
        <v>0.81664037854889593</v>
      </c>
      <c r="M14" s="27">
        <v>19457</v>
      </c>
      <c r="N14" s="56">
        <f t="shared" ref="N14" si="11">M14/$M$15</f>
        <v>0.78913854639844261</v>
      </c>
      <c r="O14" s="27">
        <v>86117</v>
      </c>
      <c r="P14" s="56">
        <f t="shared" ref="P14" si="12">O14/$O$15</f>
        <v>0.5914426015590124</v>
      </c>
    </row>
    <row r="15" spans="2:20" ht="16" customHeight="1" x14ac:dyDescent="0.2">
      <c r="B15" s="24" t="s">
        <v>3</v>
      </c>
      <c r="C15" s="27">
        <f>SUM(C13:C14)</f>
        <v>3140</v>
      </c>
      <c r="D15" s="60">
        <f>C15/C26</f>
        <v>0.12989699251230713</v>
      </c>
      <c r="E15" s="27">
        <f>SUM(E13:E14)</f>
        <v>18320</v>
      </c>
      <c r="F15" s="60">
        <f>E15/C27</f>
        <v>0.18704947826264523</v>
      </c>
      <c r="G15" s="64">
        <f>SUM(G13:G14)</f>
        <v>2</v>
      </c>
      <c r="H15" s="60">
        <f>G15/C28</f>
        <v>7.3800738007380072E-3</v>
      </c>
      <c r="I15" s="27">
        <f>SUM(I13:I14)</f>
        <v>658</v>
      </c>
      <c r="J15" s="60">
        <f>I15/C29</f>
        <v>0.10021321961620469</v>
      </c>
      <c r="K15" s="27">
        <f>SUM(K13:K14)</f>
        <v>2536</v>
      </c>
      <c r="L15" s="60">
        <f>K15/C30</f>
        <v>0.13528219353462073</v>
      </c>
      <c r="M15" s="27">
        <f>SUM(M13:M14)</f>
        <v>24656</v>
      </c>
      <c r="N15" s="60">
        <f>M15/C31</f>
        <v>0.16693523270457283</v>
      </c>
      <c r="O15" s="27">
        <f t="shared" ref="O15" si="13">SUM(O13:O14)</f>
        <v>145605</v>
      </c>
      <c r="P15" s="60">
        <f>O15/C32</f>
        <v>0.23814858914890971</v>
      </c>
    </row>
    <row r="16" spans="2:20" ht="16" customHeight="1" x14ac:dyDescent="0.2">
      <c r="B16" s="35" t="s">
        <v>23</v>
      </c>
      <c r="C16" s="27"/>
      <c r="D16" s="56"/>
      <c r="E16" s="30"/>
      <c r="F16" s="56"/>
      <c r="G16" s="64"/>
      <c r="H16" s="56"/>
      <c r="I16" s="30"/>
      <c r="J16" s="56"/>
      <c r="K16" s="27"/>
      <c r="L16" s="56"/>
      <c r="M16" s="27"/>
      <c r="N16" s="56"/>
      <c r="O16" s="30"/>
      <c r="P16" s="56"/>
    </row>
    <row r="17" spans="2:19" ht="16" customHeight="1" x14ac:dyDescent="0.2">
      <c r="B17" s="36" t="s">
        <v>16</v>
      </c>
      <c r="C17" s="27">
        <v>175</v>
      </c>
      <c r="D17" s="56">
        <f>C17/SUM($C$17:$C$18)</f>
        <v>5.5732484076433123E-2</v>
      </c>
      <c r="E17" s="27">
        <v>2159</v>
      </c>
      <c r="F17" s="56">
        <f>E17/SUM($E$17:$E$18)</f>
        <v>0.11963870109719606</v>
      </c>
      <c r="G17" s="64">
        <v>0</v>
      </c>
      <c r="H17" s="56">
        <f>G17/SUM($G$17:$G$18)</f>
        <v>0</v>
      </c>
      <c r="I17" s="27">
        <v>122</v>
      </c>
      <c r="J17" s="56">
        <f>I17/SUM($I$17:$I$18)</f>
        <v>0.19457735247208932</v>
      </c>
      <c r="K17" s="27">
        <v>831</v>
      </c>
      <c r="L17" s="56">
        <f>K17/SUM($K$17:$K$18)</f>
        <v>0.32768138801261831</v>
      </c>
      <c r="M17" s="27">
        <v>3287</v>
      </c>
      <c r="N17" s="56">
        <f>M17/SUM($M$17:$M$18)</f>
        <v>0.13498418956100366</v>
      </c>
      <c r="O17" s="27">
        <v>27519</v>
      </c>
      <c r="P17" s="56">
        <f>O17/SUM($O$17:$O$18)</f>
        <v>0.19148980585902164</v>
      </c>
      <c r="R17" s="49"/>
      <c r="S17" s="49"/>
    </row>
    <row r="18" spans="2:19" ht="16" customHeight="1" x14ac:dyDescent="0.2">
      <c r="B18" s="36" t="s">
        <v>17</v>
      </c>
      <c r="C18" s="27">
        <v>2965</v>
      </c>
      <c r="D18" s="56">
        <f t="shared" ref="D18:D20" si="14">C18/SUM($C$17:$C$18)</f>
        <v>0.94426751592356684</v>
      </c>
      <c r="E18" s="27">
        <v>15887</v>
      </c>
      <c r="F18" s="56">
        <f t="shared" ref="F18:F20" si="15">E18/SUM($E$17:$E$18)</f>
        <v>0.8803612989028039</v>
      </c>
      <c r="G18" s="64">
        <v>2</v>
      </c>
      <c r="H18" s="56">
        <f t="shared" ref="H18:H20" si="16">G18/SUM($G$17:$G$18)</f>
        <v>1</v>
      </c>
      <c r="I18" s="27">
        <v>505</v>
      </c>
      <c r="J18" s="56">
        <f t="shared" ref="J18:J20" si="17">I18/SUM($I$17:$I$18)</f>
        <v>0.80542264752791071</v>
      </c>
      <c r="K18" s="27">
        <v>1705</v>
      </c>
      <c r="L18" s="56">
        <f t="shared" ref="L18:L20" si="18">K18/SUM($K$17:$K$18)</f>
        <v>0.67231861198738174</v>
      </c>
      <c r="M18" s="27">
        <v>21064</v>
      </c>
      <c r="N18" s="56">
        <f t="shared" ref="N18:N20" si="19">M18/SUM($M$17:$M$18)</f>
        <v>0.86501581043899634</v>
      </c>
      <c r="O18" s="27">
        <v>116191</v>
      </c>
      <c r="P18" s="56">
        <f t="shared" ref="P18:P20" si="20">O18/SUM($O$17:$O$18)</f>
        <v>0.80851019414097836</v>
      </c>
    </row>
    <row r="19" spans="2:19" ht="16" customHeight="1" x14ac:dyDescent="0.2">
      <c r="B19" s="37" t="s">
        <v>21</v>
      </c>
      <c r="C19" s="27">
        <v>1470</v>
      </c>
      <c r="D19" s="56">
        <f t="shared" si="14"/>
        <v>0.46815286624203822</v>
      </c>
      <c r="E19" s="27">
        <v>6333</v>
      </c>
      <c r="F19" s="56">
        <f t="shared" si="15"/>
        <v>0.35093649562229856</v>
      </c>
      <c r="G19" s="64">
        <v>0</v>
      </c>
      <c r="H19" s="56">
        <f t="shared" si="16"/>
        <v>0</v>
      </c>
      <c r="I19" s="27">
        <v>165</v>
      </c>
      <c r="J19" s="56">
        <f t="shared" si="17"/>
        <v>0.26315789473684209</v>
      </c>
      <c r="K19" s="27">
        <v>922</v>
      </c>
      <c r="L19" s="56">
        <f t="shared" si="18"/>
        <v>0.3635646687697161</v>
      </c>
      <c r="M19" s="27">
        <v>8890</v>
      </c>
      <c r="N19" s="56">
        <f t="shared" si="19"/>
        <v>0.3650774095519691</v>
      </c>
      <c r="O19" s="27">
        <v>64122</v>
      </c>
      <c r="P19" s="56">
        <f t="shared" si="20"/>
        <v>0.44619024424187598</v>
      </c>
    </row>
    <row r="20" spans="2:19" x14ac:dyDescent="0.2">
      <c r="B20" s="38" t="s">
        <v>22</v>
      </c>
      <c r="C20" s="33">
        <v>1495</v>
      </c>
      <c r="D20" s="57">
        <f t="shared" si="14"/>
        <v>0.47611464968152867</v>
      </c>
      <c r="E20" s="33">
        <v>9554</v>
      </c>
      <c r="F20" s="57">
        <f t="shared" si="15"/>
        <v>0.52942480328050534</v>
      </c>
      <c r="G20" s="65">
        <v>2</v>
      </c>
      <c r="H20" s="57">
        <f t="shared" si="16"/>
        <v>1</v>
      </c>
      <c r="I20" s="33">
        <v>340</v>
      </c>
      <c r="J20" s="57">
        <f t="shared" si="17"/>
        <v>0.54226475279106856</v>
      </c>
      <c r="K20" s="33">
        <v>783</v>
      </c>
      <c r="L20" s="57">
        <f t="shared" si="18"/>
        <v>0.30875394321766564</v>
      </c>
      <c r="M20" s="33">
        <v>12174</v>
      </c>
      <c r="N20" s="57">
        <f t="shared" si="19"/>
        <v>0.49993840088702723</v>
      </c>
      <c r="O20" s="33">
        <v>52069</v>
      </c>
      <c r="P20" s="57">
        <f t="shared" si="20"/>
        <v>0.36231994989910238</v>
      </c>
    </row>
    <row r="21" spans="2:19" s="49" customFormat="1" x14ac:dyDescent="0.2">
      <c r="R21"/>
      <c r="S21"/>
    </row>
    <row r="25" spans="2:19" x14ac:dyDescent="0.2">
      <c r="B25" s="67" t="s">
        <v>56</v>
      </c>
      <c r="C25" s="67" t="s">
        <v>62</v>
      </c>
    </row>
    <row r="26" spans="2:19" x14ac:dyDescent="0.2">
      <c r="B26" s="66" t="s">
        <v>57</v>
      </c>
      <c r="C26" s="66">
        <v>24173</v>
      </c>
      <c r="D26" s="66"/>
      <c r="E26" s="66"/>
    </row>
    <row r="27" spans="2:19" x14ac:dyDescent="0.2">
      <c r="B27" s="66" t="s">
        <v>58</v>
      </c>
      <c r="C27" s="66">
        <v>97942</v>
      </c>
      <c r="D27" s="66"/>
      <c r="E27" s="66"/>
    </row>
    <row r="28" spans="2:19" x14ac:dyDescent="0.2">
      <c r="B28" s="66" t="s">
        <v>59</v>
      </c>
      <c r="C28" s="66">
        <v>271</v>
      </c>
      <c r="D28" s="66"/>
      <c r="E28" s="66"/>
    </row>
    <row r="29" spans="2:19" x14ac:dyDescent="0.2">
      <c r="B29" s="66" t="s">
        <v>60</v>
      </c>
      <c r="C29" s="66">
        <v>6566</v>
      </c>
      <c r="D29" s="66"/>
      <c r="E29" s="66"/>
    </row>
    <row r="30" spans="2:19" x14ac:dyDescent="0.2">
      <c r="B30" s="66" t="s">
        <v>61</v>
      </c>
      <c r="C30" s="66">
        <v>18746</v>
      </c>
    </row>
    <row r="31" spans="2:19" x14ac:dyDescent="0.2">
      <c r="B31" s="66" t="s">
        <v>63</v>
      </c>
      <c r="C31">
        <f>SUM(C26:C30)</f>
        <v>147698</v>
      </c>
    </row>
    <row r="32" spans="2:19" x14ac:dyDescent="0.2">
      <c r="B32" s="66" t="s">
        <v>64</v>
      </c>
      <c r="C32">
        <v>611404</v>
      </c>
    </row>
  </sheetData>
  <mergeCells count="10">
    <mergeCell ref="B2:P2"/>
    <mergeCell ref="B3:B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BA8C-D3B6-1C4D-B04A-36E023573BAA}">
  <dimension ref="A1:L26"/>
  <sheetViews>
    <sheetView zoomScale="120" zoomScaleNormal="120" workbookViewId="0">
      <selection activeCell="J4" sqref="J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29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82" t="s">
        <v>18</v>
      </c>
      <c r="D3" s="82"/>
      <c r="E3" s="82"/>
      <c r="F3" s="82"/>
      <c r="G3" s="82"/>
      <c r="H3" s="69"/>
    </row>
    <row r="4" spans="2:12" ht="25" customHeight="1" x14ac:dyDescent="0.2">
      <c r="B4" s="71"/>
      <c r="C4" s="75" t="s">
        <v>55</v>
      </c>
      <c r="D4" s="76"/>
      <c r="E4" s="75" t="s">
        <v>37</v>
      </c>
      <c r="F4" s="76"/>
      <c r="G4" s="75" t="s">
        <v>15</v>
      </c>
      <c r="H4" s="76"/>
    </row>
    <row r="5" spans="2:12" ht="43" x14ac:dyDescent="0.25">
      <c r="B5" s="43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0"/>
      <c r="J5" s="42"/>
      <c r="K5" s="42"/>
      <c r="L5" s="42"/>
    </row>
    <row r="6" spans="2:12" ht="21" x14ac:dyDescent="0.25">
      <c r="B6" s="44" t="s">
        <v>25</v>
      </c>
      <c r="C6" s="27">
        <v>495</v>
      </c>
      <c r="D6" s="60">
        <f>C6/C24</f>
        <v>0.27108433734939757</v>
      </c>
      <c r="E6" s="27">
        <v>3882</v>
      </c>
      <c r="F6" s="60">
        <f>E6/C25</f>
        <v>0.37130559540889524</v>
      </c>
      <c r="G6" s="27">
        <v>465799</v>
      </c>
      <c r="H6" s="60">
        <f>G6/C26</f>
        <v>0.76185141085109032</v>
      </c>
      <c r="I6" s="50"/>
      <c r="J6" s="42"/>
      <c r="K6" s="42"/>
      <c r="L6" s="42"/>
    </row>
    <row r="7" spans="2:12" ht="16" customHeight="1" x14ac:dyDescent="0.25">
      <c r="B7" s="45" t="s">
        <v>23</v>
      </c>
      <c r="C7" s="27"/>
      <c r="D7" s="29"/>
      <c r="E7" s="27"/>
      <c r="F7" s="29"/>
      <c r="G7" s="27"/>
      <c r="H7" s="29"/>
      <c r="I7" s="50"/>
      <c r="J7" s="42"/>
      <c r="K7" s="42"/>
      <c r="L7" s="42"/>
    </row>
    <row r="8" spans="2:12" ht="16" customHeight="1" x14ac:dyDescent="0.25">
      <c r="B8" s="46" t="s">
        <v>16</v>
      </c>
      <c r="C8" s="27">
        <v>166</v>
      </c>
      <c r="D8" s="56">
        <f>C8/SUM($C$8:$C$9)</f>
        <v>0.44504021447721182</v>
      </c>
      <c r="E8" s="27">
        <v>1341</v>
      </c>
      <c r="F8" s="56">
        <f>E8/SUM($E$8:$E$9)</f>
        <v>0.45581237253569001</v>
      </c>
      <c r="G8" s="27">
        <v>313546</v>
      </c>
      <c r="H8" s="56">
        <f>G8/SUM($G$8:$G$9)</f>
        <v>0.73742041849230822</v>
      </c>
      <c r="I8" s="50"/>
      <c r="J8" s="42"/>
      <c r="K8" s="42"/>
      <c r="L8" s="42"/>
    </row>
    <row r="9" spans="2:12" ht="16" customHeight="1" x14ac:dyDescent="0.25">
      <c r="B9" s="46" t="s">
        <v>17</v>
      </c>
      <c r="C9" s="27">
        <v>207</v>
      </c>
      <c r="D9" s="56">
        <f>C9/SUM($C$8:$C$9)</f>
        <v>0.55495978552278824</v>
      </c>
      <c r="E9" s="27">
        <v>1601</v>
      </c>
      <c r="F9" s="56">
        <f t="shared" ref="F9:F11" si="0">E9/SUM($E$8:$E$9)</f>
        <v>0.54418762746431004</v>
      </c>
      <c r="G9" s="27">
        <v>111647</v>
      </c>
      <c r="H9" s="56">
        <f t="shared" ref="H9:H11" si="1">G9/SUM($G$8:$G$9)</f>
        <v>0.26257958150769178</v>
      </c>
      <c r="I9" s="50"/>
      <c r="J9" s="42"/>
      <c r="K9" s="42"/>
      <c r="L9" s="42"/>
    </row>
    <row r="10" spans="2:12" ht="16" customHeight="1" x14ac:dyDescent="0.25">
      <c r="B10" s="47" t="s">
        <v>21</v>
      </c>
      <c r="C10" s="27">
        <v>138</v>
      </c>
      <c r="D10" s="56">
        <f t="shared" ref="D10" si="2">C10/SUM($C$8:$C$9)</f>
        <v>0.36997319034852549</v>
      </c>
      <c r="E10" s="27">
        <v>1263</v>
      </c>
      <c r="F10" s="56">
        <f t="shared" si="0"/>
        <v>0.429299796057104</v>
      </c>
      <c r="G10" s="27">
        <v>92192</v>
      </c>
      <c r="H10" s="56">
        <f t="shared" si="1"/>
        <v>0.21682388938670205</v>
      </c>
      <c r="I10" s="50"/>
      <c r="J10" s="42"/>
      <c r="K10" s="42"/>
      <c r="L10" s="42"/>
    </row>
    <row r="11" spans="2:12" ht="16" customHeight="1" x14ac:dyDescent="0.3">
      <c r="B11" s="48" t="s">
        <v>22</v>
      </c>
      <c r="C11" s="27">
        <v>69</v>
      </c>
      <c r="D11" s="56">
        <f>C11/SUM($C$8:$C$9)</f>
        <v>0.18498659517426275</v>
      </c>
      <c r="E11" s="27">
        <v>338</v>
      </c>
      <c r="F11" s="56">
        <f t="shared" si="0"/>
        <v>0.11488783140720599</v>
      </c>
      <c r="G11" s="27">
        <v>19455</v>
      </c>
      <c r="H11" s="56">
        <f t="shared" si="1"/>
        <v>4.575569212098976E-2</v>
      </c>
      <c r="J11" s="41"/>
      <c r="K11" s="41"/>
      <c r="L11" s="41"/>
    </row>
    <row r="12" spans="2:12" ht="43" x14ac:dyDescent="0.2">
      <c r="B12" s="43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44" t="s">
        <v>19</v>
      </c>
      <c r="C13" s="27">
        <v>60</v>
      </c>
      <c r="D13" s="56">
        <f>C13/$C$15</f>
        <v>4.5078888054094664E-2</v>
      </c>
      <c r="E13" s="27">
        <v>707</v>
      </c>
      <c r="F13" s="56">
        <f>E13/$E$15</f>
        <v>0.10756123535676251</v>
      </c>
      <c r="G13" s="27">
        <v>59488</v>
      </c>
      <c r="H13" s="56">
        <f>G13/$G$15</f>
        <v>0.4085573984409876</v>
      </c>
    </row>
    <row r="14" spans="2:12" ht="16" customHeight="1" x14ac:dyDescent="0.2">
      <c r="B14" s="44" t="s">
        <v>20</v>
      </c>
      <c r="C14" s="27">
        <v>1271</v>
      </c>
      <c r="D14" s="56">
        <f t="shared" ref="D14" si="3">C14/$C$15</f>
        <v>0.95492111194590534</v>
      </c>
      <c r="E14" s="27">
        <v>5866</v>
      </c>
      <c r="F14" s="56">
        <f>E14/$E$15</f>
        <v>0.89243876464323746</v>
      </c>
      <c r="G14" s="27">
        <v>86117</v>
      </c>
      <c r="H14" s="56">
        <f t="shared" ref="H14" si="4">G14/$G$15</f>
        <v>0.5914426015590124</v>
      </c>
    </row>
    <row r="15" spans="2:12" ht="16" customHeight="1" x14ac:dyDescent="0.2">
      <c r="B15" s="44" t="s">
        <v>3</v>
      </c>
      <c r="C15" s="27">
        <f>SUM(C13:C14)</f>
        <v>1331</v>
      </c>
      <c r="D15" s="60">
        <f>C15/C24</f>
        <v>0.72891566265060237</v>
      </c>
      <c r="E15" s="27">
        <f>SUM(E13:E14)</f>
        <v>6573</v>
      </c>
      <c r="F15" s="60">
        <f>E15/C25</f>
        <v>0.62869440459110471</v>
      </c>
      <c r="G15" s="27">
        <v>145605</v>
      </c>
      <c r="H15" s="60">
        <f>G15/C26</f>
        <v>0.23814858914890971</v>
      </c>
    </row>
    <row r="16" spans="2:12" ht="16" customHeight="1" x14ac:dyDescent="0.2">
      <c r="B16" s="4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46" t="s">
        <v>16</v>
      </c>
      <c r="C17" s="27">
        <v>175</v>
      </c>
      <c r="D17" s="56">
        <f>C17/SUM($C$17:$C$18)</f>
        <v>0.13503086419753085</v>
      </c>
      <c r="E17" s="27">
        <v>326</v>
      </c>
      <c r="F17" s="56">
        <f>E17/SUM($E$17:$E$18)</f>
        <v>5.1185429423771391E-2</v>
      </c>
      <c r="G17" s="27">
        <v>27519</v>
      </c>
      <c r="H17" s="56">
        <f>G17/SUM($G$17:$G$18)</f>
        <v>0.19148980585902164</v>
      </c>
    </row>
    <row r="18" spans="2:8" ht="16" customHeight="1" x14ac:dyDescent="0.2">
      <c r="B18" s="46" t="s">
        <v>17</v>
      </c>
      <c r="C18" s="27">
        <v>1121</v>
      </c>
      <c r="D18" s="56">
        <f t="shared" ref="D18:D20" si="5">C18/SUM($C$17:$C$18)</f>
        <v>0.86496913580246915</v>
      </c>
      <c r="E18" s="27">
        <v>6043</v>
      </c>
      <c r="F18" s="56">
        <f t="shared" ref="F18:F20" si="6">E18/SUM($E$17:$E$18)</f>
        <v>0.94881457057622864</v>
      </c>
      <c r="G18" s="27">
        <v>116191</v>
      </c>
      <c r="H18" s="56">
        <f t="shared" ref="H18:H20" si="7">G18/SUM($G$17:$G$18)</f>
        <v>0.80851019414097836</v>
      </c>
    </row>
    <row r="19" spans="2:8" ht="16" customHeight="1" x14ac:dyDescent="0.2">
      <c r="B19" s="47" t="s">
        <v>21</v>
      </c>
      <c r="C19" s="27">
        <v>327</v>
      </c>
      <c r="D19" s="56">
        <f t="shared" si="5"/>
        <v>0.25231481481481483</v>
      </c>
      <c r="E19" s="27">
        <v>2167</v>
      </c>
      <c r="F19" s="56">
        <f t="shared" si="6"/>
        <v>0.34024179620034545</v>
      </c>
      <c r="G19" s="27">
        <v>64122</v>
      </c>
      <c r="H19" s="56">
        <f t="shared" si="7"/>
        <v>0.44619024424187598</v>
      </c>
    </row>
    <row r="20" spans="2:8" x14ac:dyDescent="0.2">
      <c r="B20" s="48" t="s">
        <v>22</v>
      </c>
      <c r="C20" s="33">
        <v>794</v>
      </c>
      <c r="D20" s="57">
        <f t="shared" si="5"/>
        <v>0.61265432098765427</v>
      </c>
      <c r="E20" s="33">
        <v>3876</v>
      </c>
      <c r="F20" s="57">
        <f t="shared" si="6"/>
        <v>0.6085727743758832</v>
      </c>
      <c r="G20" s="33">
        <v>52069</v>
      </c>
      <c r="H20" s="57">
        <f t="shared" si="7"/>
        <v>0.36231994989910238</v>
      </c>
    </row>
    <row r="21" spans="2:8" s="49" customFormat="1" x14ac:dyDescent="0.2"/>
    <row r="23" spans="2:8" x14ac:dyDescent="0.2">
      <c r="C23" s="67" t="s">
        <v>62</v>
      </c>
    </row>
    <row r="24" spans="2:8" x14ac:dyDescent="0.2">
      <c r="B24" t="s">
        <v>55</v>
      </c>
      <c r="C24">
        <v>1826</v>
      </c>
    </row>
    <row r="25" spans="2:8" x14ac:dyDescent="0.2">
      <c r="B25" t="s">
        <v>37</v>
      </c>
      <c r="C25">
        <v>10455</v>
      </c>
    </row>
    <row r="26" spans="2:8" x14ac:dyDescent="0.2">
      <c r="B26" t="s">
        <v>64</v>
      </c>
      <c r="C26">
        <v>611404</v>
      </c>
    </row>
  </sheetData>
  <mergeCells count="6">
    <mergeCell ref="B2:H2"/>
    <mergeCell ref="B3:B4"/>
    <mergeCell ref="C3:H3"/>
    <mergeCell ref="C4:D4"/>
    <mergeCell ref="G4:H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B295-164D-4F4E-913D-9E8EE4331FFD}">
  <dimension ref="A1:N28"/>
  <sheetViews>
    <sheetView zoomScale="110" zoomScaleNormal="110" workbookViewId="0">
      <selection activeCell="L12" sqref="L12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0" width="11.83203125" customWidth="1"/>
    <col min="11" max="11" width="10.83203125" style="49"/>
    <col min="12" max="12" width="14" customWidth="1"/>
    <col min="13" max="13" width="28.5" bestFit="1" customWidth="1"/>
  </cols>
  <sheetData>
    <row r="1" spans="2:14" s="49" customFormat="1" x14ac:dyDescent="0.2"/>
    <row r="2" spans="2:14" ht="28" customHeight="1" x14ac:dyDescent="0.2">
      <c r="B2" s="72" t="s">
        <v>29</v>
      </c>
      <c r="C2" s="73"/>
      <c r="D2" s="73"/>
      <c r="E2" s="73"/>
      <c r="F2" s="73"/>
      <c r="G2" s="73"/>
      <c r="H2" s="73"/>
      <c r="I2" s="73"/>
      <c r="J2" s="74"/>
    </row>
    <row r="3" spans="2:14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I3" s="69"/>
      <c r="J3" s="69"/>
    </row>
    <row r="4" spans="2:14" ht="25" customHeight="1" x14ac:dyDescent="0.2">
      <c r="B4" s="71"/>
      <c r="C4" s="75" t="s">
        <v>39</v>
      </c>
      <c r="D4" s="76"/>
      <c r="E4" s="75" t="s">
        <v>40</v>
      </c>
      <c r="F4" s="76"/>
      <c r="G4" s="75" t="s">
        <v>38</v>
      </c>
      <c r="H4" s="76"/>
      <c r="I4" s="75" t="s">
        <v>15</v>
      </c>
      <c r="J4" s="76"/>
    </row>
    <row r="5" spans="2:14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</row>
    <row r="6" spans="2:14" ht="21" x14ac:dyDescent="0.25">
      <c r="B6" s="24" t="s">
        <v>25</v>
      </c>
      <c r="C6" s="27">
        <v>12309</v>
      </c>
      <c r="D6" s="60">
        <f>C6/C25</f>
        <v>0.6901984972524392</v>
      </c>
      <c r="E6" s="27">
        <v>3795</v>
      </c>
      <c r="F6" s="60">
        <f>E6/C26</f>
        <v>0.72052401746724892</v>
      </c>
      <c r="G6" s="27">
        <v>20759</v>
      </c>
      <c r="H6" s="60">
        <f>G6/C27</f>
        <v>0.70488964346349747</v>
      </c>
      <c r="I6" s="27">
        <v>465799</v>
      </c>
      <c r="J6" s="60">
        <f>I6/C28</f>
        <v>0.76185141085109032</v>
      </c>
      <c r="L6" s="42"/>
      <c r="M6" s="42"/>
      <c r="N6" s="42"/>
    </row>
    <row r="7" spans="2:14" ht="16" customHeight="1" x14ac:dyDescent="0.25">
      <c r="B7" s="35" t="s">
        <v>23</v>
      </c>
      <c r="C7" s="27"/>
      <c r="D7" s="29"/>
      <c r="E7" s="27"/>
      <c r="F7" s="29"/>
      <c r="G7" s="27"/>
      <c r="H7" s="29"/>
      <c r="I7" s="27"/>
      <c r="J7" s="29"/>
      <c r="K7" s="50"/>
      <c r="L7" s="42"/>
      <c r="M7" s="42"/>
      <c r="N7" s="42"/>
    </row>
    <row r="8" spans="2:14" ht="16" customHeight="1" x14ac:dyDescent="0.25">
      <c r="B8" s="36" t="s">
        <v>16</v>
      </c>
      <c r="C8" s="27">
        <v>7218</v>
      </c>
      <c r="D8" s="56">
        <f>C8/SUM($C$8:$C$9)</f>
        <v>0.68339329672410531</v>
      </c>
      <c r="E8" s="27">
        <v>2244</v>
      </c>
      <c r="F8" s="56">
        <f>E8/SUM($E$8:$E$9)</f>
        <v>0.67025089605734767</v>
      </c>
      <c r="G8" s="27">
        <v>12806</v>
      </c>
      <c r="H8" s="56">
        <f>G8/SUM($G$8:$G$9)</f>
        <v>0.70024059492563429</v>
      </c>
      <c r="I8" s="27">
        <v>313546</v>
      </c>
      <c r="J8" s="56">
        <f>I8/SUM($I$8:$I$9)</f>
        <v>0.73742041849230822</v>
      </c>
      <c r="K8" s="50"/>
      <c r="L8" s="42"/>
      <c r="M8" s="42"/>
      <c r="N8" s="42"/>
    </row>
    <row r="9" spans="2:14" ht="16" customHeight="1" x14ac:dyDescent="0.25">
      <c r="B9" s="36" t="s">
        <v>17</v>
      </c>
      <c r="C9" s="27">
        <v>3344</v>
      </c>
      <c r="D9" s="56">
        <f t="shared" ref="D9:D11" si="0">C9/SUM($C$8:$C$9)</f>
        <v>0.31660670327589474</v>
      </c>
      <c r="E9" s="27">
        <v>1104</v>
      </c>
      <c r="F9" s="56">
        <f t="shared" ref="F9:F11" si="1">E9/SUM($E$8:$E$9)</f>
        <v>0.32974910394265233</v>
      </c>
      <c r="G9" s="27">
        <v>5482</v>
      </c>
      <c r="H9" s="56">
        <f t="shared" ref="H9:H11" si="2">G9/SUM($G$8:$G$9)</f>
        <v>0.29975940507436571</v>
      </c>
      <c r="I9" s="27">
        <v>111647</v>
      </c>
      <c r="J9" s="56">
        <f t="shared" ref="J9:J11" si="3">I9/SUM($I$8:$I$9)</f>
        <v>0.26257958150769178</v>
      </c>
      <c r="K9" s="50"/>
      <c r="L9" s="42"/>
      <c r="M9" s="42"/>
      <c r="N9" s="42"/>
    </row>
    <row r="10" spans="2:14" ht="16" customHeight="1" x14ac:dyDescent="0.25">
      <c r="B10" s="37" t="s">
        <v>21</v>
      </c>
      <c r="C10" s="27">
        <v>3163</v>
      </c>
      <c r="D10" s="56">
        <f t="shared" si="0"/>
        <v>0.29946979738685853</v>
      </c>
      <c r="E10" s="27">
        <v>1048</v>
      </c>
      <c r="F10" s="56">
        <f t="shared" si="1"/>
        <v>0.31302270011947431</v>
      </c>
      <c r="G10" s="27">
        <v>5195</v>
      </c>
      <c r="H10" s="56">
        <f t="shared" si="2"/>
        <v>0.28406605424321962</v>
      </c>
      <c r="I10" s="27">
        <v>92192</v>
      </c>
      <c r="J10" s="56">
        <f t="shared" si="3"/>
        <v>0.21682388938670205</v>
      </c>
      <c r="K10" s="50"/>
      <c r="L10" s="42"/>
      <c r="M10" s="42"/>
      <c r="N10" s="42"/>
    </row>
    <row r="11" spans="2:14" ht="16" customHeight="1" x14ac:dyDescent="0.3">
      <c r="B11" s="38" t="s">
        <v>22</v>
      </c>
      <c r="C11" s="27">
        <v>181</v>
      </c>
      <c r="D11" s="56">
        <f t="shared" si="0"/>
        <v>1.7136905889036168E-2</v>
      </c>
      <c r="E11" s="27">
        <v>56</v>
      </c>
      <c r="F11" s="56">
        <f t="shared" si="1"/>
        <v>1.6726403823178016E-2</v>
      </c>
      <c r="G11" s="27">
        <v>287</v>
      </c>
      <c r="H11" s="56">
        <f t="shared" si="2"/>
        <v>1.5693350831146105E-2</v>
      </c>
      <c r="I11" s="27">
        <v>19455</v>
      </c>
      <c r="J11" s="56">
        <f t="shared" si="3"/>
        <v>4.575569212098976E-2</v>
      </c>
      <c r="L11" s="41"/>
      <c r="M11" s="41"/>
      <c r="N11" s="41"/>
    </row>
    <row r="12" spans="2:14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I12" s="52" t="s">
        <v>47</v>
      </c>
      <c r="J12" s="52" t="s">
        <v>49</v>
      </c>
      <c r="L12" s="26"/>
      <c r="M12" s="26"/>
      <c r="N12" s="26"/>
    </row>
    <row r="13" spans="2:14" ht="16" customHeight="1" x14ac:dyDescent="0.2">
      <c r="B13" s="24" t="s">
        <v>19</v>
      </c>
      <c r="C13" s="27">
        <v>3049</v>
      </c>
      <c r="D13" s="56">
        <f>C13/$C$15</f>
        <v>0.55185520361990947</v>
      </c>
      <c r="E13" s="27">
        <v>882</v>
      </c>
      <c r="F13" s="56">
        <f>E13/$E$15</f>
        <v>0.59918478260869568</v>
      </c>
      <c r="G13" s="27">
        <v>4760</v>
      </c>
      <c r="H13" s="56">
        <f>G13/$G$15</f>
        <v>0.54769301576343343</v>
      </c>
      <c r="I13" s="27">
        <v>59488</v>
      </c>
      <c r="J13" s="56">
        <f>I13/$I$15</f>
        <v>0.4085573984409876</v>
      </c>
    </row>
    <row r="14" spans="2:14" ht="16" customHeight="1" x14ac:dyDescent="0.2">
      <c r="B14" s="24" t="s">
        <v>20</v>
      </c>
      <c r="C14" s="27">
        <v>2476</v>
      </c>
      <c r="D14" s="56">
        <f t="shared" ref="D14" si="4">C14/$C$15</f>
        <v>0.44814479638009047</v>
      </c>
      <c r="E14" s="27">
        <v>590</v>
      </c>
      <c r="F14" s="56">
        <f t="shared" ref="F14" si="5">E14/$E$15</f>
        <v>0.40081521739130432</v>
      </c>
      <c r="G14" s="27">
        <v>3931</v>
      </c>
      <c r="H14" s="56">
        <f t="shared" ref="H14" si="6">G14/$G$15</f>
        <v>0.45230698423656657</v>
      </c>
      <c r="I14" s="27">
        <v>86117</v>
      </c>
      <c r="J14" s="56">
        <f t="shared" ref="J14" si="7">I14/$I$15</f>
        <v>0.5914426015590124</v>
      </c>
    </row>
    <row r="15" spans="2:14" ht="16" customHeight="1" x14ac:dyDescent="0.2">
      <c r="B15" s="24" t="s">
        <v>3</v>
      </c>
      <c r="C15" s="27">
        <f>SUM(C13:C14)</f>
        <v>5525</v>
      </c>
      <c r="D15" s="60">
        <f>C15/C25</f>
        <v>0.30980150274756085</v>
      </c>
      <c r="E15" s="27">
        <f t="shared" ref="E15:G15" si="8">SUM(E13:E14)</f>
        <v>1472</v>
      </c>
      <c r="F15" s="60">
        <f>E15/C26</f>
        <v>0.27947598253275108</v>
      </c>
      <c r="G15" s="27">
        <f t="shared" si="8"/>
        <v>8691</v>
      </c>
      <c r="H15" s="60">
        <f>G15/C27</f>
        <v>0.29511035653650253</v>
      </c>
      <c r="I15" s="27">
        <v>145605</v>
      </c>
      <c r="J15" s="60">
        <f>I15/C28</f>
        <v>0.23814858914890971</v>
      </c>
    </row>
    <row r="16" spans="2:14" ht="16" customHeight="1" x14ac:dyDescent="0.2">
      <c r="B16" s="35" t="s">
        <v>23</v>
      </c>
      <c r="C16" s="27"/>
      <c r="D16" s="56"/>
      <c r="E16" s="27"/>
      <c r="F16" s="56"/>
      <c r="G16" s="27"/>
      <c r="H16" s="56"/>
      <c r="I16" s="27"/>
      <c r="J16" s="56"/>
    </row>
    <row r="17" spans="2:10" ht="16" customHeight="1" x14ac:dyDescent="0.2">
      <c r="B17" s="36" t="s">
        <v>16</v>
      </c>
      <c r="C17" s="27">
        <v>1003</v>
      </c>
      <c r="D17" s="56">
        <f>C17/SUM($C$17:$C$18)</f>
        <v>0.1847145488029466</v>
      </c>
      <c r="E17" s="27">
        <v>512</v>
      </c>
      <c r="F17" s="56">
        <f>E17/SUM($E$17:$E$18)</f>
        <v>0.34924965893587995</v>
      </c>
      <c r="G17" s="27">
        <v>2214</v>
      </c>
      <c r="H17" s="56">
        <f>G17/SUM($G$17:$G$18)</f>
        <v>0.25774155995343423</v>
      </c>
      <c r="I17" s="27">
        <v>27519</v>
      </c>
      <c r="J17" s="56">
        <f>I17/SUM($I$17:$I$18)</f>
        <v>0.19148980585902164</v>
      </c>
    </row>
    <row r="18" spans="2:10" ht="16" customHeight="1" x14ac:dyDescent="0.2">
      <c r="B18" s="36" t="s">
        <v>17</v>
      </c>
      <c r="C18" s="27">
        <v>4427</v>
      </c>
      <c r="D18" s="56">
        <f t="shared" ref="D18:D20" si="9">C18/SUM($C$17:$C$18)</f>
        <v>0.81528545119705342</v>
      </c>
      <c r="E18" s="27">
        <v>954</v>
      </c>
      <c r="F18" s="56">
        <f t="shared" ref="F18:F20" si="10">E18/SUM($E$17:$E$18)</f>
        <v>0.65075034106412011</v>
      </c>
      <c r="G18" s="27">
        <v>6376</v>
      </c>
      <c r="H18" s="56">
        <f t="shared" ref="H18:H20" si="11">G18/SUM($G$17:$G$18)</f>
        <v>0.74225844004656583</v>
      </c>
      <c r="I18" s="27">
        <v>116191</v>
      </c>
      <c r="J18" s="56">
        <f t="shared" ref="J18:J20" si="12">I18/SUM($I$17:$I$18)</f>
        <v>0.80851019414097836</v>
      </c>
    </row>
    <row r="19" spans="2:10" ht="16" customHeight="1" x14ac:dyDescent="0.2">
      <c r="B19" s="37" t="s">
        <v>21</v>
      </c>
      <c r="C19" s="27">
        <v>3188</v>
      </c>
      <c r="D19" s="56">
        <f t="shared" si="9"/>
        <v>0.58710865561694292</v>
      </c>
      <c r="E19" s="27">
        <v>598</v>
      </c>
      <c r="F19" s="56">
        <f t="shared" si="10"/>
        <v>0.40791268758526605</v>
      </c>
      <c r="G19" s="27">
        <v>4413</v>
      </c>
      <c r="H19" s="56">
        <f t="shared" si="11"/>
        <v>0.51373690337601863</v>
      </c>
      <c r="I19" s="27">
        <v>64122</v>
      </c>
      <c r="J19" s="56">
        <f t="shared" si="12"/>
        <v>0.44619024424187598</v>
      </c>
    </row>
    <row r="20" spans="2:10" x14ac:dyDescent="0.2">
      <c r="B20" s="38" t="s">
        <v>22</v>
      </c>
      <c r="C20" s="33">
        <v>1239</v>
      </c>
      <c r="D20" s="57">
        <f t="shared" si="9"/>
        <v>0.2281767955801105</v>
      </c>
      <c r="E20" s="33">
        <v>356</v>
      </c>
      <c r="F20" s="57">
        <f t="shared" si="10"/>
        <v>0.24283765347885403</v>
      </c>
      <c r="G20" s="33">
        <v>1963</v>
      </c>
      <c r="H20" s="57">
        <f t="shared" si="11"/>
        <v>0.22852153667054714</v>
      </c>
      <c r="I20" s="33">
        <v>52069</v>
      </c>
      <c r="J20" s="57">
        <f t="shared" si="12"/>
        <v>0.36231994989910238</v>
      </c>
    </row>
    <row r="21" spans="2:10" s="49" customFormat="1" x14ac:dyDescent="0.2"/>
    <row r="24" spans="2:10" x14ac:dyDescent="0.2">
      <c r="C24" s="67" t="s">
        <v>62</v>
      </c>
    </row>
    <row r="25" spans="2:10" x14ac:dyDescent="0.2">
      <c r="B25" t="s">
        <v>65</v>
      </c>
      <c r="C25">
        <v>17834</v>
      </c>
    </row>
    <row r="26" spans="2:10" x14ac:dyDescent="0.2">
      <c r="B26" t="s">
        <v>66</v>
      </c>
      <c r="C26">
        <v>5267</v>
      </c>
    </row>
    <row r="27" spans="2:10" x14ac:dyDescent="0.2">
      <c r="B27" t="s">
        <v>38</v>
      </c>
      <c r="C27">
        <v>29450</v>
      </c>
    </row>
    <row r="28" spans="2:10" x14ac:dyDescent="0.2">
      <c r="B28" t="s">
        <v>64</v>
      </c>
      <c r="C28">
        <v>611404</v>
      </c>
    </row>
  </sheetData>
  <mergeCells count="7">
    <mergeCell ref="B2:J2"/>
    <mergeCell ref="B3:B4"/>
    <mergeCell ref="C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400-0EE9-1042-AC03-9DD81AC81603}">
  <dimension ref="A2:M14"/>
  <sheetViews>
    <sheetView zoomScale="120" zoomScaleNormal="120" workbookViewId="0">
      <selection activeCell="G18" sqref="G18"/>
    </sheetView>
  </sheetViews>
  <sheetFormatPr baseColWidth="10" defaultRowHeight="16" x14ac:dyDescent="0.2"/>
  <cols>
    <col min="1" max="1" width="18.1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9.33203125" bestFit="1" customWidth="1"/>
    <col min="6" max="6" width="9" bestFit="1" customWidth="1"/>
    <col min="7" max="7" width="12.33203125" bestFit="1" customWidth="1"/>
    <col min="8" max="8" width="9.33203125" bestFit="1" customWidth="1"/>
    <col min="9" max="9" width="9" bestFit="1" customWidth="1"/>
    <col min="10" max="10" width="12.33203125" bestFit="1" customWidth="1"/>
    <col min="11" max="11" width="9.33203125" bestFit="1" customWidth="1"/>
    <col min="12" max="12" width="9" bestFit="1" customWidth="1"/>
    <col min="13" max="13" width="12.33203125" bestFit="1" customWidth="1"/>
  </cols>
  <sheetData>
    <row r="2" spans="1:13" ht="30" customHeight="1" x14ac:dyDescent="0.2">
      <c r="A2" s="84" t="s">
        <v>0</v>
      </c>
      <c r="B2" s="84"/>
      <c r="C2" s="84"/>
      <c r="D2" s="84"/>
      <c r="E2" s="83" t="s">
        <v>7</v>
      </c>
      <c r="F2" s="83"/>
      <c r="G2" s="83"/>
      <c r="H2" s="83"/>
      <c r="I2" s="83"/>
      <c r="J2" s="83"/>
      <c r="K2" s="83"/>
      <c r="L2" s="83"/>
      <c r="M2" s="83"/>
    </row>
    <row r="3" spans="1:13" ht="30" customHeight="1" x14ac:dyDescent="0.2">
      <c r="A3" s="84"/>
      <c r="B3" s="84"/>
      <c r="C3" s="84"/>
      <c r="D3" s="84"/>
      <c r="E3" s="85" t="s">
        <v>8</v>
      </c>
      <c r="F3" s="86"/>
      <c r="G3" s="87"/>
      <c r="H3" s="91" t="s">
        <v>9</v>
      </c>
      <c r="I3" s="92"/>
      <c r="J3" s="92"/>
      <c r="K3" s="92"/>
      <c r="L3" s="92"/>
      <c r="M3" s="93"/>
    </row>
    <row r="4" spans="1:13" ht="28" customHeight="1" x14ac:dyDescent="0.2">
      <c r="A4" s="84"/>
      <c r="B4" s="84"/>
      <c r="C4" s="84"/>
      <c r="D4" s="84"/>
      <c r="E4" s="88"/>
      <c r="F4" s="89"/>
      <c r="G4" s="90"/>
      <c r="H4" s="94" t="s">
        <v>10</v>
      </c>
      <c r="I4" s="95"/>
      <c r="J4" s="96"/>
      <c r="K4" s="94" t="s">
        <v>11</v>
      </c>
      <c r="L4" s="95"/>
      <c r="M4" s="96"/>
    </row>
    <row r="5" spans="1:13" x14ac:dyDescent="0.2">
      <c r="A5" s="12"/>
      <c r="B5" s="2" t="s">
        <v>13</v>
      </c>
      <c r="C5" s="2" t="s">
        <v>14</v>
      </c>
      <c r="D5" s="15" t="s">
        <v>15</v>
      </c>
      <c r="E5" s="16" t="s">
        <v>13</v>
      </c>
      <c r="F5" s="16" t="s">
        <v>14</v>
      </c>
      <c r="G5" s="17" t="s">
        <v>15</v>
      </c>
      <c r="H5" s="18" t="s">
        <v>13</v>
      </c>
      <c r="I5" s="18" t="s">
        <v>14</v>
      </c>
      <c r="J5" s="19" t="s">
        <v>15</v>
      </c>
      <c r="K5" s="18" t="s">
        <v>13</v>
      </c>
      <c r="L5" s="18" t="s">
        <v>14</v>
      </c>
      <c r="M5" s="19" t="s">
        <v>15</v>
      </c>
    </row>
    <row r="6" spans="1:13" x14ac:dyDescent="0.2">
      <c r="A6" s="4" t="s">
        <v>1</v>
      </c>
      <c r="B6" s="5"/>
      <c r="C6" s="5"/>
      <c r="D6" s="1"/>
      <c r="E6" s="6"/>
      <c r="F6" s="6"/>
      <c r="G6" s="6"/>
      <c r="H6" s="20"/>
      <c r="I6" s="20"/>
      <c r="J6" s="20"/>
      <c r="K6" s="20"/>
      <c r="L6" s="20"/>
      <c r="M6" s="20"/>
    </row>
    <row r="7" spans="1:13" x14ac:dyDescent="0.2">
      <c r="A7" s="3" t="s">
        <v>3</v>
      </c>
      <c r="B7" s="10" t="s">
        <v>6</v>
      </c>
      <c r="C7" s="10" t="s">
        <v>6</v>
      </c>
      <c r="D7" s="13" t="s">
        <v>6</v>
      </c>
      <c r="E7" s="7" t="s">
        <v>6</v>
      </c>
      <c r="F7" s="7" t="s">
        <v>6</v>
      </c>
      <c r="G7" s="7" t="s">
        <v>6</v>
      </c>
      <c r="H7" s="21" t="s">
        <v>6</v>
      </c>
      <c r="I7" s="21" t="s">
        <v>6</v>
      </c>
      <c r="J7" s="21" t="s">
        <v>6</v>
      </c>
      <c r="K7" s="21" t="s">
        <v>6</v>
      </c>
      <c r="L7" s="21" t="s">
        <v>6</v>
      </c>
      <c r="M7" s="21" t="s">
        <v>6</v>
      </c>
    </row>
    <row r="8" spans="1:13" x14ac:dyDescent="0.2">
      <c r="A8" s="2" t="s">
        <v>2</v>
      </c>
      <c r="B8" s="9"/>
      <c r="C8" s="9"/>
      <c r="D8" s="13"/>
      <c r="E8" s="7"/>
      <c r="F8" s="7"/>
      <c r="G8" s="7"/>
      <c r="H8" s="21"/>
      <c r="I8" s="21"/>
      <c r="J8" s="21"/>
      <c r="K8" s="21"/>
      <c r="L8" s="21"/>
      <c r="M8" s="21"/>
    </row>
    <row r="9" spans="1:13" x14ac:dyDescent="0.2">
      <c r="A9" s="3" t="s">
        <v>3</v>
      </c>
      <c r="B9" s="10" t="s">
        <v>6</v>
      </c>
      <c r="C9" s="10" t="s">
        <v>6</v>
      </c>
      <c r="D9" s="13" t="s">
        <v>6</v>
      </c>
      <c r="E9" s="7" t="s">
        <v>6</v>
      </c>
      <c r="F9" s="7" t="s">
        <v>6</v>
      </c>
      <c r="G9" s="7" t="s">
        <v>6</v>
      </c>
      <c r="H9" s="21" t="s">
        <v>6</v>
      </c>
      <c r="I9" s="21" t="s">
        <v>6</v>
      </c>
      <c r="J9" s="21" t="s">
        <v>6</v>
      </c>
      <c r="K9" s="21" t="s">
        <v>6</v>
      </c>
      <c r="L9" s="21" t="s">
        <v>6</v>
      </c>
      <c r="M9" s="21" t="s">
        <v>6</v>
      </c>
    </row>
    <row r="10" spans="1:13" x14ac:dyDescent="0.2">
      <c r="A10" s="3" t="s">
        <v>4</v>
      </c>
      <c r="B10" s="10" t="s">
        <v>6</v>
      </c>
      <c r="C10" s="10" t="s">
        <v>6</v>
      </c>
      <c r="D10" s="13" t="s">
        <v>6</v>
      </c>
      <c r="E10" s="7" t="s">
        <v>12</v>
      </c>
      <c r="F10" s="7" t="s">
        <v>12</v>
      </c>
      <c r="G10" s="7" t="s">
        <v>12</v>
      </c>
      <c r="H10" s="21" t="s">
        <v>12</v>
      </c>
      <c r="I10" s="21" t="s">
        <v>12</v>
      </c>
      <c r="J10" s="21" t="s">
        <v>12</v>
      </c>
      <c r="K10" s="21" t="s">
        <v>12</v>
      </c>
      <c r="L10" s="21" t="s">
        <v>12</v>
      </c>
      <c r="M10" s="21" t="s">
        <v>12</v>
      </c>
    </row>
    <row r="11" spans="1:13" x14ac:dyDescent="0.2">
      <c r="A11" s="3" t="s">
        <v>5</v>
      </c>
      <c r="B11" s="11" t="s">
        <v>6</v>
      </c>
      <c r="C11" s="11" t="s">
        <v>6</v>
      </c>
      <c r="D11" s="14" t="s">
        <v>6</v>
      </c>
      <c r="E11" s="8" t="s">
        <v>12</v>
      </c>
      <c r="F11" s="8" t="s">
        <v>12</v>
      </c>
      <c r="G11" s="8" t="s">
        <v>12</v>
      </c>
      <c r="H11" s="22" t="s">
        <v>12</v>
      </c>
      <c r="I11" s="22" t="s">
        <v>12</v>
      </c>
      <c r="J11" s="22" t="s">
        <v>12</v>
      </c>
      <c r="K11" s="22" t="s">
        <v>12</v>
      </c>
      <c r="L11" s="22" t="s">
        <v>12</v>
      </c>
      <c r="M11" s="22" t="s">
        <v>12</v>
      </c>
    </row>
    <row r="14" spans="1:13" x14ac:dyDescent="0.2">
      <c r="A14" s="23"/>
    </row>
  </sheetData>
  <mergeCells count="6">
    <mergeCell ref="E2:M2"/>
    <mergeCell ref="A2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  <vt:lpstr>other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2022-12-02T02:32:11Z</dcterms:created>
  <dcterms:modified xsi:type="dcterms:W3CDTF">2023-03-20T20:47:14Z</dcterms:modified>
</cp:coreProperties>
</file>