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emoAdvisors/AAJC Overall/AAJC/Transformed Data/data for viz_alysha/"/>
    </mc:Choice>
  </mc:AlternateContent>
  <xr:revisionPtr revIDLastSave="0" documentId="13_ncr:40009_{23955B24-6A0F-1E46-B50E-49BF2F852CE5}" xr6:coauthVersionLast="47" xr6:coauthVersionMax="47" xr10:uidLastSave="{00000000-0000-0000-0000-000000000000}"/>
  <bookViews>
    <workbookView xWindow="880" yWindow="500" windowWidth="27420" windowHeight="16940" activeTab="2"/>
  </bookViews>
  <sheets>
    <sheet name="state_level_comparisons_2000" sheetId="1" r:id="rId1"/>
    <sheet name="PES_alone_MR_combo" sheetId="3" r:id="rId2"/>
    <sheet name="PES_alone_MR_alone" sheetId="2" r:id="rId3"/>
  </sheets>
  <definedNames>
    <definedName name="_xlnm._FilterDatabase" localSheetId="0" hidden="1">state_level_comparisons_2000!$A$1:$J$103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3" l="1"/>
  <c r="M4" i="3"/>
  <c r="M5" i="2" l="1"/>
  <c r="M4" i="2"/>
  <c r="H103" i="1"/>
  <c r="J103" i="1" s="1" a="1"/>
  <c r="J103" i="1" s="1"/>
  <c r="H101" i="1"/>
  <c r="J101" i="1" s="1" a="1"/>
  <c r="J101" i="1" s="1"/>
  <c r="H99" i="1"/>
  <c r="J99" i="1" s="1" a="1"/>
  <c r="J99" i="1" s="1"/>
  <c r="H97" i="1"/>
  <c r="J97" i="1" s="1" a="1"/>
  <c r="J97" i="1" s="1"/>
  <c r="H95" i="1"/>
  <c r="J95" i="1" s="1" a="1"/>
  <c r="J95" i="1" s="1"/>
  <c r="H93" i="1"/>
  <c r="J93" i="1" s="1" a="1"/>
  <c r="J93" i="1" s="1"/>
  <c r="H91" i="1"/>
  <c r="J91" i="1" s="1" a="1"/>
  <c r="J91" i="1" s="1"/>
  <c r="H89" i="1"/>
  <c r="J89" i="1" s="1" a="1"/>
  <c r="J89" i="1" s="1"/>
  <c r="H87" i="1"/>
  <c r="J87" i="1" s="1" a="1"/>
  <c r="J87" i="1" s="1"/>
  <c r="H85" i="1"/>
  <c r="J85" i="1" s="1" a="1"/>
  <c r="J85" i="1" s="1"/>
  <c r="H83" i="1"/>
  <c r="J83" i="1" s="1" a="1"/>
  <c r="J83" i="1" s="1"/>
  <c r="H81" i="1"/>
  <c r="J81" i="1" s="1" a="1"/>
  <c r="J81" i="1" s="1"/>
  <c r="H79" i="1"/>
  <c r="J79" i="1" s="1" a="1"/>
  <c r="J79" i="1" s="1"/>
  <c r="H77" i="1"/>
  <c r="J77" i="1" s="1" a="1"/>
  <c r="J77" i="1" s="1"/>
  <c r="H75" i="1"/>
  <c r="J75" i="1" s="1" a="1"/>
  <c r="J75" i="1" s="1"/>
  <c r="H73" i="1"/>
  <c r="J73" i="1" s="1" a="1"/>
  <c r="J73" i="1" s="1"/>
  <c r="H71" i="1"/>
  <c r="J71" i="1" s="1" a="1"/>
  <c r="J71" i="1" s="1"/>
  <c r="H69" i="1"/>
  <c r="J69" i="1" s="1" a="1"/>
  <c r="J69" i="1" s="1"/>
  <c r="H67" i="1"/>
  <c r="J67" i="1" s="1" a="1"/>
  <c r="J67" i="1" s="1"/>
  <c r="H65" i="1"/>
  <c r="J65" i="1" s="1" a="1"/>
  <c r="J65" i="1" s="1"/>
  <c r="H63" i="1"/>
  <c r="J63" i="1" s="1" a="1"/>
  <c r="J63" i="1" s="1"/>
  <c r="H61" i="1"/>
  <c r="J61" i="1" s="1" a="1"/>
  <c r="J61" i="1" s="1"/>
  <c r="H59" i="1"/>
  <c r="J59" i="1" s="1" a="1"/>
  <c r="J59" i="1" s="1"/>
  <c r="H57" i="1"/>
  <c r="J57" i="1" s="1" a="1"/>
  <c r="J57" i="1" s="1"/>
  <c r="H55" i="1"/>
  <c r="J55" i="1" s="1" a="1"/>
  <c r="J55" i="1" s="1"/>
  <c r="H53" i="1"/>
  <c r="J53" i="1" s="1" a="1"/>
  <c r="J53" i="1" s="1"/>
  <c r="H51" i="1"/>
  <c r="J51" i="1" s="1" a="1"/>
  <c r="J51" i="1" s="1"/>
  <c r="H49" i="1"/>
  <c r="J49" i="1" s="1" a="1"/>
  <c r="J49" i="1" s="1"/>
  <c r="H47" i="1"/>
  <c r="J47" i="1" s="1" a="1"/>
  <c r="J47" i="1" s="1"/>
  <c r="H45" i="1"/>
  <c r="J45" i="1" s="1" a="1"/>
  <c r="J45" i="1" s="1"/>
  <c r="H43" i="1"/>
  <c r="J43" i="1" s="1" a="1"/>
  <c r="J43" i="1" s="1"/>
  <c r="H41" i="1"/>
  <c r="J41" i="1" s="1" a="1"/>
  <c r="J41" i="1" s="1"/>
  <c r="H39" i="1"/>
  <c r="J39" i="1" s="1" a="1"/>
  <c r="J39" i="1" s="1"/>
  <c r="H37" i="1"/>
  <c r="J37" i="1" s="1" a="1"/>
  <c r="J37" i="1" s="1"/>
  <c r="H35" i="1"/>
  <c r="J35" i="1" s="1" a="1"/>
  <c r="J35" i="1" s="1"/>
  <c r="H33" i="1"/>
  <c r="J33" i="1" s="1" a="1"/>
  <c r="J33" i="1" s="1"/>
  <c r="H31" i="1"/>
  <c r="J31" i="1" s="1" a="1"/>
  <c r="J31" i="1" s="1"/>
  <c r="H29" i="1"/>
  <c r="J29" i="1" s="1" a="1"/>
  <c r="J29" i="1" s="1"/>
  <c r="H27" i="1"/>
  <c r="J27" i="1" s="1" a="1"/>
  <c r="J27" i="1" s="1"/>
  <c r="H25" i="1"/>
  <c r="J25" i="1" s="1" a="1"/>
  <c r="J25" i="1" s="1"/>
  <c r="H23" i="1"/>
  <c r="J23" i="1" s="1" a="1"/>
  <c r="J23" i="1" s="1"/>
  <c r="H21" i="1"/>
  <c r="J21" i="1" s="1" a="1"/>
  <c r="J21" i="1" s="1"/>
  <c r="H19" i="1"/>
  <c r="J19" i="1" s="1" a="1"/>
  <c r="J19" i="1" s="1"/>
  <c r="H17" i="1"/>
  <c r="J17" i="1" s="1" a="1"/>
  <c r="J17" i="1" s="1"/>
  <c r="H15" i="1"/>
  <c r="J15" i="1" s="1" a="1"/>
  <c r="J15" i="1" s="1"/>
  <c r="H13" i="1"/>
  <c r="J13" i="1" s="1" a="1"/>
  <c r="J13" i="1" s="1"/>
  <c r="H11" i="1"/>
  <c r="J11" i="1" s="1" a="1"/>
  <c r="J11" i="1" s="1"/>
  <c r="H9" i="1"/>
  <c r="J9" i="1" s="1" a="1"/>
  <c r="J9" i="1" s="1"/>
  <c r="H7" i="1"/>
  <c r="J7" i="1" s="1" a="1"/>
  <c r="J7" i="1" s="1"/>
  <c r="H5" i="1"/>
  <c r="J5" i="1" s="1" a="1"/>
  <c r="J5" i="1" s="1"/>
  <c r="H3" i="1"/>
  <c r="J3" i="1" s="1" a="1"/>
  <c r="J3" i="1" s="1"/>
  <c r="I103" i="1"/>
  <c r="I101" i="1"/>
  <c r="I99" i="1"/>
  <c r="I97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H102" i="1"/>
  <c r="J102" i="1" s="1" a="1"/>
  <c r="J102" i="1" s="1"/>
  <c r="H100" i="1"/>
  <c r="J100" i="1" s="1" a="1"/>
  <c r="J100" i="1" s="1"/>
  <c r="H98" i="1"/>
  <c r="J98" i="1" s="1" a="1"/>
  <c r="J98" i="1" s="1"/>
  <c r="H96" i="1"/>
  <c r="J96" i="1" s="1" a="1"/>
  <c r="J96" i="1" s="1"/>
  <c r="H94" i="1"/>
  <c r="J94" i="1" s="1" a="1"/>
  <c r="J94" i="1" s="1"/>
  <c r="H92" i="1"/>
  <c r="J92" i="1" s="1" a="1"/>
  <c r="J92" i="1" s="1"/>
  <c r="H90" i="1"/>
  <c r="J90" i="1" s="1" a="1"/>
  <c r="J90" i="1" s="1"/>
  <c r="H88" i="1"/>
  <c r="J88" i="1" s="1" a="1"/>
  <c r="J88" i="1" s="1"/>
  <c r="H86" i="1"/>
  <c r="J86" i="1" s="1" a="1"/>
  <c r="J86" i="1" s="1"/>
  <c r="H84" i="1"/>
  <c r="J84" i="1" s="1" a="1"/>
  <c r="J84" i="1" s="1"/>
  <c r="H82" i="1"/>
  <c r="J82" i="1" s="1" a="1"/>
  <c r="J82" i="1" s="1"/>
  <c r="H80" i="1"/>
  <c r="J80" i="1" s="1" a="1"/>
  <c r="J80" i="1" s="1"/>
  <c r="H78" i="1"/>
  <c r="J78" i="1" s="1" a="1"/>
  <c r="J78" i="1" s="1"/>
  <c r="H76" i="1"/>
  <c r="J76" i="1" s="1" a="1"/>
  <c r="J76" i="1" s="1"/>
  <c r="H74" i="1"/>
  <c r="J74" i="1" s="1" a="1"/>
  <c r="J74" i="1" s="1"/>
  <c r="H72" i="1"/>
  <c r="J72" i="1" s="1" a="1"/>
  <c r="J72" i="1" s="1"/>
  <c r="H70" i="1"/>
  <c r="J70" i="1" s="1" a="1"/>
  <c r="J70" i="1" s="1"/>
  <c r="H68" i="1"/>
  <c r="J68" i="1" s="1" a="1"/>
  <c r="J68" i="1" s="1"/>
  <c r="H66" i="1"/>
  <c r="J66" i="1" s="1" a="1"/>
  <c r="J66" i="1" s="1"/>
  <c r="H64" i="1"/>
  <c r="J64" i="1" s="1" a="1"/>
  <c r="J64" i="1" s="1"/>
  <c r="H62" i="1"/>
  <c r="J62" i="1" s="1" a="1"/>
  <c r="J62" i="1" s="1"/>
  <c r="H60" i="1"/>
  <c r="J60" i="1" s="1" a="1"/>
  <c r="J60" i="1" s="1"/>
  <c r="H58" i="1"/>
  <c r="J58" i="1" s="1" a="1"/>
  <c r="J58" i="1" s="1"/>
  <c r="H56" i="1"/>
  <c r="J56" i="1" s="1" a="1"/>
  <c r="J56" i="1" s="1"/>
  <c r="H54" i="1"/>
  <c r="J54" i="1" s="1" a="1"/>
  <c r="J54" i="1" s="1"/>
  <c r="H52" i="1"/>
  <c r="J52" i="1" s="1" a="1"/>
  <c r="J52" i="1" s="1"/>
  <c r="H50" i="1"/>
  <c r="J50" i="1" s="1" a="1"/>
  <c r="J50" i="1" s="1"/>
  <c r="H48" i="1"/>
  <c r="J48" i="1" s="1" a="1"/>
  <c r="J48" i="1" s="1"/>
  <c r="H46" i="1"/>
  <c r="J46" i="1" s="1" a="1"/>
  <c r="J46" i="1" s="1"/>
  <c r="H44" i="1"/>
  <c r="J44" i="1" s="1" a="1"/>
  <c r="J44" i="1" s="1"/>
  <c r="H42" i="1"/>
  <c r="J42" i="1" s="1" a="1"/>
  <c r="J42" i="1" s="1"/>
  <c r="H40" i="1"/>
  <c r="J40" i="1" s="1" a="1"/>
  <c r="J40" i="1" s="1"/>
  <c r="H38" i="1"/>
  <c r="J38" i="1" s="1" a="1"/>
  <c r="J38" i="1" s="1"/>
  <c r="H36" i="1"/>
  <c r="J36" i="1" s="1" a="1"/>
  <c r="J36" i="1" s="1"/>
  <c r="H34" i="1"/>
  <c r="J34" i="1" s="1" a="1"/>
  <c r="J34" i="1" s="1"/>
  <c r="H32" i="1"/>
  <c r="J32" i="1" s="1" a="1"/>
  <c r="J32" i="1" s="1"/>
  <c r="H30" i="1"/>
  <c r="J30" i="1" s="1" a="1"/>
  <c r="J30" i="1" s="1"/>
  <c r="H28" i="1"/>
  <c r="J28" i="1" s="1" a="1"/>
  <c r="J28" i="1" s="1"/>
  <c r="H26" i="1"/>
  <c r="J26" i="1" s="1" a="1"/>
  <c r="J26" i="1" s="1"/>
  <c r="H24" i="1"/>
  <c r="J24" i="1" s="1" a="1"/>
  <c r="J24" i="1" s="1"/>
  <c r="H22" i="1"/>
  <c r="J22" i="1" s="1" a="1"/>
  <c r="J22" i="1" s="1"/>
  <c r="H20" i="1"/>
  <c r="J20" i="1" s="1" a="1"/>
  <c r="J20" i="1" s="1"/>
  <c r="H18" i="1"/>
  <c r="J18" i="1" s="1" a="1"/>
  <c r="J18" i="1" s="1"/>
  <c r="H16" i="1"/>
  <c r="J16" i="1" s="1" a="1"/>
  <c r="J16" i="1" s="1"/>
  <c r="H14" i="1"/>
  <c r="J14" i="1" s="1" a="1"/>
  <c r="J14" i="1" s="1"/>
  <c r="H12" i="1"/>
  <c r="J12" i="1" s="1" a="1"/>
  <c r="J12" i="1" s="1"/>
  <c r="H10" i="1"/>
  <c r="J10" i="1" s="1" a="1"/>
  <c r="J10" i="1" s="1"/>
  <c r="H8" i="1"/>
  <c r="J8" i="1" s="1" a="1"/>
  <c r="J8" i="1" s="1"/>
  <c r="H6" i="1"/>
  <c r="J6" i="1" s="1" a="1"/>
  <c r="J6" i="1" s="1"/>
  <c r="H4" i="1"/>
  <c r="J4" i="1" s="1" a="1"/>
  <c r="J4" i="1" s="1"/>
  <c r="H2" i="1"/>
  <c r="J2" i="1" s="1" a="1"/>
  <c r="J2" i="1" s="1"/>
  <c r="I102" i="1"/>
  <c r="I100" i="1"/>
  <c r="I98" i="1"/>
  <c r="I96" i="1"/>
  <c r="I94" i="1"/>
  <c r="I92" i="1"/>
  <c r="I90" i="1"/>
  <c r="I88" i="1"/>
  <c r="I86" i="1"/>
  <c r="I84" i="1"/>
  <c r="I82" i="1"/>
  <c r="I80" i="1"/>
  <c r="I78" i="1"/>
  <c r="I76" i="1"/>
  <c r="I74" i="1"/>
  <c r="I72" i="1"/>
  <c r="I70" i="1"/>
  <c r="I68" i="1"/>
  <c r="I66" i="1"/>
  <c r="I64" i="1"/>
  <c r="I62" i="1"/>
  <c r="I60" i="1"/>
  <c r="I58" i="1"/>
  <c r="I56" i="1"/>
  <c r="I54" i="1"/>
  <c r="I52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" i="1"/>
  <c r="M14" i="1" l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<sst xmlns="http://schemas.openxmlformats.org/spreadsheetml/2006/main" count="560" uniqueCount="78">
  <si>
    <t>STNAME</t>
  </si>
  <si>
    <t>ESTIMATE</t>
  </si>
  <si>
    <t>MR</t>
  </si>
  <si>
    <t>MR_COMBO</t>
  </si>
  <si>
    <t>COMPARISON</t>
  </si>
  <si>
    <t>PERCENT_DIFF</t>
  </si>
  <si>
    <t>NUMERIC_DIFF</t>
  </si>
  <si>
    <t>Alabama</t>
  </si>
  <si>
    <t>PES_alone_MR_alone</t>
  </si>
  <si>
    <t>PES_alone_MR_combo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</si>
  <si>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</si>
  <si>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</si>
  <si>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</si>
  <si>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</si>
  <si>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</si>
  <si>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</si>
  <si>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</si>
  <si>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</si>
  <si>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</si>
  <si>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</si>
  <si>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</si>
  <si>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</si>
  <si>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</si>
  <si>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</si>
  <si>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</si>
  <si>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</si>
  <si>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</si>
  <si>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</si>
  <si>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</si>
  <si>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</si>
  <si>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</si>
  <si>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</si>
  <si>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</si>
  <si>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</si>
  <si>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</si>
  <si>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</si>
  <si>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</si>
  <si>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</si>
  <si>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</si>
  <si>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</si>
  <si>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</si>
  <si>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</si>
  <si>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</si>
  <si>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</si>
  <si>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</si>
  <si>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</si>
  <si>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</si>
  <si>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</si>
  <si>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</si>
  <si>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</si>
  <si>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</si>
  <si>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</si>
  <si>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</si>
  <si>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</si>
  <si>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</si>
  <si>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</si>
  <si>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</si>
  <si>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</si>
  <si>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</si>
  <si>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</si>
  <si>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CEN_EST_NUMERIC_DIFF</t>
  </si>
  <si>
    <t>CEN_EST_PERCENT_DIFF</t>
  </si>
  <si>
    <t>CEN_EST_UNDER_OVER_COUNT</t>
  </si>
  <si>
    <t>min</t>
  </si>
  <si>
    <t>max</t>
  </si>
  <si>
    <t>overcount</t>
  </si>
  <si>
    <t>undercount</t>
  </si>
  <si>
    <t>(Less than -25%)</t>
  </si>
  <si>
    <t>(More than 50%)</t>
  </si>
  <si>
    <t>R Labels</t>
  </si>
  <si>
    <t>Chart Labels</t>
  </si>
  <si>
    <t>Less than 0%</t>
  </si>
  <si>
    <t>0.1% - 24.9%</t>
  </si>
  <si>
    <t>25% - 49.9%</t>
  </si>
  <si>
    <t>50% - 74.9%</t>
  </si>
  <si>
    <t>More than 75%</t>
  </si>
  <si>
    <t>-(25% - 0.1)</t>
  </si>
  <si>
    <t>0.0 - 24.9%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</si>
</sst>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2" fontId="0" fillId="33" borderId="0" xfId="0" applyNumberFormat="1" applyFill="1"/>
    <xf numFmtId="9" fontId="0" fillId="0" borderId="0" xfId="0" applyNumberFormat="1"/>
    <xf numFmtId="0" fontId="0" fillId="0" borderId="0" xfId="0" applyFill="1"/>
    <xf numFmtId="2" fontId="0" fillId="0" borderId="0" xfId="0" applyNumberFormat="1" applyFill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88900</xdr:colOff>
      <xdr:row>4</xdr:row>
      <xdr:rowOff>165100</xdr:rowOff>
    </xdr:from>
    <xdr:to>
      <xdr:col>16</xdr:col>
      <xdr:colOff>812800</xdr:colOff>
      <xdr:row>25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BD0BF-C09E-F947-AE95-E0CC807590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634" r="15852"/>
        <a:stretch/>
      </xdr:blipFill>
      <xdr:spPr>
        <a:xfrm>
          <a:off x="9994900" y="977900"/>
          <a:ext cx="4381500" cy="427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63500</xdr:colOff>
      <xdr:row>3</xdr:row>
      <xdr:rowOff>165100</xdr:rowOff>
    </xdr:from>
    <xdr:to>
      <xdr:col>18</xdr:col>
      <xdr:colOff>139700</xdr:colOff>
      <xdr:row>24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D1F0E3-FD6C-B1B6-FD51-05F03780BF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35" r="29159"/>
        <a:stretch/>
      </xdr:blipFill>
      <xdr:spPr>
        <a:xfrm>
          <a:off x="10795000" y="774700"/>
          <a:ext cx="4406900" cy="427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61</v>
      </c>
      <c r="I1" s="1" t="s">
        <v>60</v>
      </c>
      <c r="J1" s="1" t="s">
        <v>62</v>
      </c>
    </row>
    <row r="2" spans="1:13" x14ac:dyDescent="0.2">
      <c r="A2" t="s">
        <v>7</v>
      </c>
      <c r="B2">
        <v>29832</v>
      </c>
      <c r="C2">
        <v>33647</v>
      </c>
      <c r="D2">
        <v>41984</v>
      </c>
      <c r="E2" t="s">
        <v>8</v>
      </c>
      <c r="F2">
        <v>-12.01972306</v>
      </c>
      <c r="G2">
        <v>-3815</v>
      </c>
      <c r="H2" s="1">
        <f>(((C2-B2)/((C2+B2)/2))*100)</f>
        <v>12.019723058019187</v>
      </c>
      <c r="I2">
        <f>C2-B2</f>
        <v>3815</v>
      </c>
      <c r="J2" s="2" t="str" cm="1">
        <f t="array" ref="J2">_xlfn.IFS(H2&gt;0,"overcount",H2&lt;0,"undercount",H2=0,"no_change")</f>
        <v>overcount</v>
      </c>
    </row>
    <row r="3" spans="1:13" x14ac:dyDescent="0.2">
      <c r="A3" t="s">
        <v>7</v>
      </c>
      <c r="B3">
        <v>29832</v>
      </c>
      <c r="C3">
        <v>33647</v>
      </c>
      <c r="D3">
        <v>41984</v>
      </c>
      <c r="E3" t="s">
        <v>9</v>
      </c>
      <c r="F3">
        <v>-33.842040769999997</v>
      </c>
      <c r="G3">
        <v>-12152</v>
      </c>
      <c r="H3" s="1">
        <f>(((D3-B3)/((D3+B3)/2))*100)</f>
        <v>33.842040770858858</v>
      </c>
      <c r="I3">
        <f>D3-B3</f>
        <v>12152</v>
      </c>
      <c r="J3" s="2" t="str" cm="1">
        <f t="array" ref="J3">_xlfn.IFS(H3&gt;0,"overcount",H3&lt;0,"undercount",H3=0,"no_change")</f>
        <v>overcount</v>
      </c>
    </row>
    <row r="4" spans="1:13" x14ac:dyDescent="0.2">
      <c r="A4" t="s">
        <v>10</v>
      </c>
      <c r="B4">
        <v>29148</v>
      </c>
      <c r="C4">
        <v>28492</v>
      </c>
      <c r="D4">
        <v>37979</v>
      </c>
      <c r="E4" t="s">
        <v>8</v>
      </c>
      <c r="F4">
        <v>2.2761970850000002</v>
      </c>
      <c r="G4">
        <v>656</v>
      </c>
      <c r="H4" s="1">
        <f>(((C4-B4)/((C4+B4)/2))*100)</f>
        <v>-2.2761970853573907</v>
      </c>
      <c r="I4">
        <f>C4-B4</f>
        <v>-656</v>
      </c>
      <c r="J4" s="2" t="str" cm="1">
        <f t="array" ref="J4">_xlfn.IFS(H4&gt;0,"overcount",H4&lt;0,"undercount",H4=0,"no_change")</f>
        <v>undercount</v>
      </c>
      <c r="L4" t="s">
        <v>63</v>
      </c>
      <c r="M4">
        <f>MIN(H2:H102)</f>
        <v>-36.98301906448588</v>
      </c>
    </row>
    <row r="5" spans="1:13" x14ac:dyDescent="0.2">
      <c r="A5" t="s">
        <v>10</v>
      </c>
      <c r="B5">
        <v>29148</v>
      </c>
      <c r="C5">
        <v>28492</v>
      </c>
      <c r="D5">
        <v>37979</v>
      </c>
      <c r="E5" t="s">
        <v>9</v>
      </c>
      <c r="F5">
        <v>-26.311320330000001</v>
      </c>
      <c r="G5">
        <v>-8831</v>
      </c>
      <c r="H5" s="1">
        <f>(((D5-B5)/((D5+B5)/2))*100)</f>
        <v>26.311320333099946</v>
      </c>
      <c r="I5">
        <f>D5-B5</f>
        <v>8831</v>
      </c>
      <c r="J5" s="2" t="str" cm="1">
        <f t="array" ref="J5">_xlfn.IFS(H5&gt;0,"overcount",H5&lt;0,"undercount",H5=0,"no_change")</f>
        <v>overcount</v>
      </c>
    </row>
    <row r="6" spans="1:13" x14ac:dyDescent="0.2">
      <c r="A6" t="s">
        <v>11</v>
      </c>
      <c r="B6">
        <v>108252</v>
      </c>
      <c r="C6">
        <v>106228</v>
      </c>
      <c r="D6">
        <v>132307</v>
      </c>
      <c r="E6" t="s">
        <v>8</v>
      </c>
      <c r="F6">
        <v>1.8873554640000001</v>
      </c>
      <c r="G6">
        <v>2024</v>
      </c>
      <c r="H6" s="1">
        <f>(((C6-B6)/((C6+B6)/2))*100)</f>
        <v>-1.887355464378963</v>
      </c>
      <c r="I6">
        <f>C6-B6</f>
        <v>-2024</v>
      </c>
      <c r="J6" s="2" t="str" cm="1">
        <f t="array" ref="J6">_xlfn.IFS(H6&gt;0,"overcount",H6&lt;0,"undercount",H6=0,"no_change")</f>
        <v>undercount</v>
      </c>
    </row>
    <row r="7" spans="1:13" x14ac:dyDescent="0.2">
      <c r="A7" t="s">
        <v>11</v>
      </c>
      <c r="B7">
        <v>108252</v>
      </c>
      <c r="C7">
        <v>106228</v>
      </c>
      <c r="D7">
        <v>132307</v>
      </c>
      <c r="E7" t="s">
        <v>9</v>
      </c>
      <c r="F7">
        <v>-19.999251739999998</v>
      </c>
      <c r="G7">
        <v>-24055</v>
      </c>
      <c r="H7" s="1">
        <f>(((D7-B7)/((D7+B7)/2))*100)</f>
        <v>19.999251742815691</v>
      </c>
      <c r="I7">
        <f>D7-B7</f>
        <v>24055</v>
      </c>
      <c r="J7" s="2" t="str" cm="1">
        <f t="array" ref="J7">_xlfn.IFS(H7&gt;0,"overcount",H7&lt;0,"undercount",H7=0,"no_change")</f>
        <v>overcount</v>
      </c>
    </row>
    <row r="8" spans="1:13" x14ac:dyDescent="0.2">
      <c r="A8" t="s">
        <v>12</v>
      </c>
      <c r="B8">
        <v>19878</v>
      </c>
      <c r="C8">
        <v>22764</v>
      </c>
      <c r="D8">
        <v>28063</v>
      </c>
      <c r="E8" t="s">
        <v>8</v>
      </c>
      <c r="F8">
        <v>-13.53595047</v>
      </c>
      <c r="G8">
        <v>-2886</v>
      </c>
      <c r="H8" s="1">
        <f>(((C8-B8)/((C8+B8)/2))*100)</f>
        <v>13.53595047136626</v>
      </c>
      <c r="I8">
        <f>C8-B8</f>
        <v>2886</v>
      </c>
      <c r="J8" s="2" t="str" cm="1">
        <f t="array" ref="J8">_xlfn.IFS(H8&gt;0,"overcount",H8&lt;0,"undercount",H8=0,"no_change")</f>
        <v>overcount</v>
      </c>
    </row>
    <row r="9" spans="1:13" x14ac:dyDescent="0.2">
      <c r="A9" t="s">
        <v>12</v>
      </c>
      <c r="B9">
        <v>19878</v>
      </c>
      <c r="C9">
        <v>22764</v>
      </c>
      <c r="D9">
        <v>28063</v>
      </c>
      <c r="E9" t="s">
        <v>9</v>
      </c>
      <c r="F9">
        <v>-34.146137959999997</v>
      </c>
      <c r="G9">
        <v>-8185</v>
      </c>
      <c r="H9" s="1">
        <f>(((D9-B9)/((D9+B9)/2))*100)</f>
        <v>34.14613796124403</v>
      </c>
      <c r="I9">
        <f>D9-B9</f>
        <v>8185</v>
      </c>
      <c r="J9" s="2" t="str" cm="1">
        <f t="array" ref="J9">_xlfn.IFS(H9&gt;0,"overcount",H9&lt;0,"undercount",H9=0,"no_change")</f>
        <v>overcount</v>
      </c>
    </row>
    <row r="10" spans="1:13" x14ac:dyDescent="0.2">
      <c r="A10" t="s">
        <v>13</v>
      </c>
      <c r="B10">
        <v>4175972</v>
      </c>
      <c r="C10">
        <v>3954466</v>
      </c>
      <c r="D10">
        <v>4373305</v>
      </c>
      <c r="E10" t="s">
        <v>8</v>
      </c>
      <c r="F10">
        <v>5.4488085389999998</v>
      </c>
      <c r="G10">
        <v>221506</v>
      </c>
      <c r="H10" s="1">
        <f>(((C10-B10)/((C10+B10)/2))*100)</f>
        <v>-5.448808538974161</v>
      </c>
      <c r="I10">
        <f>C10-B10</f>
        <v>-221506</v>
      </c>
      <c r="J10" s="2" t="str" cm="1">
        <f t="array" ref="J10">_xlfn.IFS(H10&gt;0,"overcount",H10&lt;0,"undercount",H10=0,"no_change")</f>
        <v>undercount</v>
      </c>
    </row>
    <row r="11" spans="1:13" x14ac:dyDescent="0.2">
      <c r="A11" t="s">
        <v>13</v>
      </c>
      <c r="B11">
        <v>4175972</v>
      </c>
      <c r="C11">
        <v>3954466</v>
      </c>
      <c r="D11">
        <v>4373305</v>
      </c>
      <c r="E11" t="s">
        <v>9</v>
      </c>
      <c r="F11">
        <v>-4.616366975</v>
      </c>
      <c r="G11">
        <v>-197333</v>
      </c>
      <c r="H11" s="1">
        <f>(((D11-B11)/((D11+B11)/2))*100)</f>
        <v>4.6163669746576232</v>
      </c>
      <c r="I11">
        <f>D11-B11</f>
        <v>197333</v>
      </c>
      <c r="J11" s="2" t="str" cm="1">
        <f t="array" ref="J11">_xlfn.IFS(H11&gt;0,"overcount",H11&lt;0,"undercount",H11=0,"no_change")</f>
        <v>overcount</v>
      </c>
    </row>
    <row r="12" spans="1:13" x14ac:dyDescent="0.2">
      <c r="A12" t="s">
        <v>14</v>
      </c>
      <c r="B12">
        <v>103746</v>
      </c>
      <c r="C12">
        <v>104285</v>
      </c>
      <c r="D12">
        <v>129983</v>
      </c>
      <c r="E12" t="s">
        <v>8</v>
      </c>
      <c r="F12">
        <v>-0.51819199999999999</v>
      </c>
      <c r="G12">
        <v>-539</v>
      </c>
      <c r="H12" s="1">
        <f>(((C12-B12)/((C12+B12)/2))*100)</f>
        <v>0.51819200023073486</v>
      </c>
      <c r="I12">
        <f>C12-B12</f>
        <v>539</v>
      </c>
      <c r="J12" s="2" t="str" cm="1">
        <f t="array" ref="J12">_xlfn.IFS(H12&gt;0,"overcount",H12&lt;0,"undercount",H12=0,"no_change")</f>
        <v>overcount</v>
      </c>
    </row>
    <row r="13" spans="1:13" x14ac:dyDescent="0.2">
      <c r="A13" t="s">
        <v>14</v>
      </c>
      <c r="B13">
        <v>103746</v>
      </c>
      <c r="C13">
        <v>104285</v>
      </c>
      <c r="D13">
        <v>129983</v>
      </c>
      <c r="E13" t="s">
        <v>9</v>
      </c>
      <c r="F13">
        <v>-22.45078702</v>
      </c>
      <c r="G13">
        <v>-26237</v>
      </c>
      <c r="H13" s="1">
        <f>(((D13-B13)/((D13+B13)/2))*100)</f>
        <v>22.45078702257743</v>
      </c>
      <c r="I13">
        <f>D13-B13</f>
        <v>26237</v>
      </c>
      <c r="J13" s="2" t="str" cm="1">
        <f t="array" ref="J13">_xlfn.IFS(H13&gt;0,"overcount",H13&lt;0,"undercount",H13=0,"no_change")</f>
        <v>overcount</v>
      </c>
    </row>
    <row r="14" spans="1:13" x14ac:dyDescent="0.2">
      <c r="A14" t="s">
        <v>15</v>
      </c>
      <c r="B14">
        <v>87148</v>
      </c>
      <c r="C14">
        <v>88101</v>
      </c>
      <c r="D14">
        <v>99954</v>
      </c>
      <c r="E14" t="s">
        <v>8</v>
      </c>
      <c r="F14">
        <v>-1.087595364</v>
      </c>
      <c r="G14">
        <v>-953</v>
      </c>
      <c r="H14" s="1">
        <f>(((C14-B14)/((C14+B14)/2))*100)</f>
        <v>1.0875953643102101</v>
      </c>
      <c r="I14">
        <f>C14-B14</f>
        <v>953</v>
      </c>
      <c r="J14" s="2" t="str" cm="1">
        <f t="array" ref="J14">_xlfn.IFS(H14&gt;0,"overcount",H14&lt;0,"undercount",H14=0,"no_change")</f>
        <v>overcount</v>
      </c>
      <c r="L14" t="s">
        <v>64</v>
      </c>
      <c r="M14">
        <f>MAX(H2:H102)</f>
        <v>75.456962141351184</v>
      </c>
    </row>
    <row r="15" spans="1:13" x14ac:dyDescent="0.2">
      <c r="A15" t="s">
        <v>15</v>
      </c>
      <c r="B15">
        <v>87148</v>
      </c>
      <c r="C15">
        <v>88101</v>
      </c>
      <c r="D15">
        <v>99954</v>
      </c>
      <c r="E15" t="s">
        <v>9</v>
      </c>
      <c r="F15">
        <v>-13.68879007</v>
      </c>
      <c r="G15">
        <v>-12806</v>
      </c>
      <c r="H15" s="1">
        <f>(((D15-B15)/((D15+B15)/2))*100)</f>
        <v>13.688790071725581</v>
      </c>
      <c r="I15">
        <f>D15-B15</f>
        <v>12806</v>
      </c>
      <c r="J15" s="2" t="str" cm="1">
        <f t="array" ref="J15">_xlfn.IFS(H15&gt;0,"overcount",H15&lt;0,"undercount",H15=0,"no_change")</f>
        <v>overcount</v>
      </c>
    </row>
    <row r="16" spans="1:13" x14ac:dyDescent="0.2">
      <c r="A16" t="s">
        <v>16</v>
      </c>
      <c r="B16">
        <v>16633</v>
      </c>
      <c r="C16">
        <v>17006</v>
      </c>
      <c r="D16">
        <v>19565</v>
      </c>
      <c r="E16" t="s">
        <v>8</v>
      </c>
      <c r="F16">
        <v>-2.217664021</v>
      </c>
      <c r="G16">
        <v>-373</v>
      </c>
      <c r="H16" s="1">
        <f>(((C16-B16)/((C16+B16)/2))*100)</f>
        <v>2.2176640209280896</v>
      </c>
      <c r="I16">
        <f>C16-B16</f>
        <v>373</v>
      </c>
      <c r="J16" s="2" t="str" cm="1">
        <f t="array" ref="J16">_xlfn.IFS(H16&gt;0,"overcount",H16&lt;0,"undercount",H16=0,"no_change")</f>
        <v>overcount</v>
      </c>
    </row>
    <row r="17" spans="1:10" x14ac:dyDescent="0.2">
      <c r="A17" t="s">
        <v>16</v>
      </c>
      <c r="B17">
        <v>16633</v>
      </c>
      <c r="C17">
        <v>17006</v>
      </c>
      <c r="D17">
        <v>19565</v>
      </c>
      <c r="E17" t="s">
        <v>9</v>
      </c>
      <c r="F17">
        <v>-16.19979004</v>
      </c>
      <c r="G17">
        <v>-2932</v>
      </c>
      <c r="H17" s="1">
        <f>(((D17-B17)/((D17+B17)/2))*100)</f>
        <v>16.199790043648822</v>
      </c>
      <c r="I17">
        <f>D17-B17</f>
        <v>2932</v>
      </c>
      <c r="J17" s="2" t="str" cm="1">
        <f t="array" ref="J17">_xlfn.IFS(H17&gt;0,"overcount",H17&lt;0,"undercount",H17=0,"no_change")</f>
        <v>overcount</v>
      </c>
    </row>
    <row r="18" spans="1:10" x14ac:dyDescent="0.2">
      <c r="A18" t="s">
        <v>17</v>
      </c>
      <c r="B18">
        <v>16983</v>
      </c>
      <c r="C18">
        <v>32348</v>
      </c>
      <c r="D18">
        <v>37562</v>
      </c>
      <c r="E18" t="s">
        <v>8</v>
      </c>
      <c r="F18">
        <v>-62.293486850000001</v>
      </c>
      <c r="G18">
        <v>-15365</v>
      </c>
      <c r="H18" s="1">
        <f>(((C18-B18)/((C18+B18)/2))*100)</f>
        <v>62.293486854107961</v>
      </c>
      <c r="I18">
        <f>C18-B18</f>
        <v>15365</v>
      </c>
      <c r="J18" s="2" t="str" cm="1">
        <f t="array" ref="J18">_xlfn.IFS(H18&gt;0,"overcount",H18&lt;0,"undercount",H18=0,"no_change")</f>
        <v>overcount</v>
      </c>
    </row>
    <row r="19" spans="1:10" x14ac:dyDescent="0.2">
      <c r="A19" t="s">
        <v>17</v>
      </c>
      <c r="B19">
        <v>16983</v>
      </c>
      <c r="C19">
        <v>32348</v>
      </c>
      <c r="D19">
        <v>37562</v>
      </c>
      <c r="E19" t="s">
        <v>9</v>
      </c>
      <c r="F19">
        <v>-75.456962140000002</v>
      </c>
      <c r="G19">
        <v>-20579</v>
      </c>
      <c r="H19" s="1">
        <f>(((D19-B19)/((D19+B19)/2))*100)</f>
        <v>75.456962141351184</v>
      </c>
      <c r="I19">
        <f>D19-B19</f>
        <v>20579</v>
      </c>
      <c r="J19" s="2" t="str" cm="1">
        <f t="array" ref="J19">_xlfn.IFS(H19&gt;0,"overcount",H19&lt;0,"undercount",H19=0,"no_change")</f>
        <v>overcount</v>
      </c>
    </row>
    <row r="20" spans="1:10" x14ac:dyDescent="0.2">
      <c r="A20" t="s">
        <v>18</v>
      </c>
      <c r="B20">
        <v>296800</v>
      </c>
      <c r="C20">
        <v>289836</v>
      </c>
      <c r="D20">
        <v>356993</v>
      </c>
      <c r="E20" t="s">
        <v>8</v>
      </c>
      <c r="F20">
        <v>2.374215016</v>
      </c>
      <c r="G20">
        <v>6964</v>
      </c>
      <c r="H20" s="1">
        <f>(((C20-B20)/((C20+B20)/2))*100)</f>
        <v>-2.374215015784916</v>
      </c>
      <c r="I20">
        <f>C20-B20</f>
        <v>-6964</v>
      </c>
      <c r="J20" s="2" t="str" cm="1">
        <f t="array" ref="J20">_xlfn.IFS(H20&gt;0,"overcount",H20&lt;0,"undercount",H20=0,"no_change")</f>
        <v>undercount</v>
      </c>
    </row>
    <row r="21" spans="1:10" x14ac:dyDescent="0.2">
      <c r="A21" t="s">
        <v>18</v>
      </c>
      <c r="B21">
        <v>296800</v>
      </c>
      <c r="C21">
        <v>289836</v>
      </c>
      <c r="D21">
        <v>356993</v>
      </c>
      <c r="E21" t="s">
        <v>9</v>
      </c>
      <c r="F21">
        <v>-18.413473379999999</v>
      </c>
      <c r="G21">
        <v>-60193</v>
      </c>
      <c r="H21" s="1">
        <f>(((D21-B21)/((D21+B21)/2))*100)</f>
        <v>18.41347337765929</v>
      </c>
      <c r="I21">
        <f>D21-B21</f>
        <v>60193</v>
      </c>
      <c r="J21" s="2" t="str" cm="1">
        <f t="array" ref="J21">_xlfn.IFS(H21&gt;0,"overcount",H21&lt;0,"undercount",H21=0,"no_change")</f>
        <v>overcount</v>
      </c>
    </row>
    <row r="22" spans="1:10" x14ac:dyDescent="0.2">
      <c r="A22" t="s">
        <v>19</v>
      </c>
      <c r="B22">
        <v>167167</v>
      </c>
      <c r="C22">
        <v>183704</v>
      </c>
      <c r="D22">
        <v>208685</v>
      </c>
      <c r="E22" t="s">
        <v>8</v>
      </c>
      <c r="F22">
        <v>-9.4262563729999993</v>
      </c>
      <c r="G22">
        <v>-16537</v>
      </c>
      <c r="H22" s="1">
        <f>(((C22-B22)/((C22+B22)/2))*100)</f>
        <v>9.4262563734249909</v>
      </c>
      <c r="I22">
        <f>C22-B22</f>
        <v>16537</v>
      </c>
      <c r="J22" s="2" t="str" cm="1">
        <f t="array" ref="J22">_xlfn.IFS(H22&gt;0,"overcount",H22&lt;0,"undercount",H22=0,"no_change")</f>
        <v>overcount</v>
      </c>
    </row>
    <row r="23" spans="1:10" x14ac:dyDescent="0.2">
      <c r="A23" t="s">
        <v>19</v>
      </c>
      <c r="B23">
        <v>167167</v>
      </c>
      <c r="C23">
        <v>183704</v>
      </c>
      <c r="D23">
        <v>208685</v>
      </c>
      <c r="E23" t="s">
        <v>9</v>
      </c>
      <c r="F23">
        <v>-22.092738629999999</v>
      </c>
      <c r="G23">
        <v>-41518</v>
      </c>
      <c r="H23" s="1">
        <f>(((D23-B23)/((D23+B23)/2))*100)</f>
        <v>22.092738631163332</v>
      </c>
      <c r="I23">
        <f>D23-B23</f>
        <v>41518</v>
      </c>
      <c r="J23" s="2" t="str" cm="1">
        <f t="array" ref="J23">_xlfn.IFS(H23&gt;0,"overcount",H23&lt;0,"undercount",H23=0,"no_change")</f>
        <v>overcount</v>
      </c>
    </row>
    <row r="24" spans="1:10" x14ac:dyDescent="0.2">
      <c r="A24" t="s">
        <v>20</v>
      </c>
      <c r="B24">
        <v>768660</v>
      </c>
      <c r="C24">
        <v>626808</v>
      </c>
      <c r="D24">
        <v>860345</v>
      </c>
      <c r="E24" t="s">
        <v>8</v>
      </c>
      <c r="F24">
        <v>20.330383789999999</v>
      </c>
      <c r="G24">
        <v>141852</v>
      </c>
      <c r="H24" s="1">
        <f>(((C24-B24)/((C24+B24)/2))*100)</f>
        <v>-20.330383785224743</v>
      </c>
      <c r="I24">
        <f>C24-B24</f>
        <v>-141852</v>
      </c>
      <c r="J24" s="2" t="str" cm="1">
        <f t="array" ref="J24">_xlfn.IFS(H24&gt;0,"overcount",H24&lt;0,"undercount",H24=0,"no_change")</f>
        <v>undercount</v>
      </c>
    </row>
    <row r="25" spans="1:10" x14ac:dyDescent="0.2">
      <c r="A25" t="s">
        <v>20</v>
      </c>
      <c r="B25">
        <v>768660</v>
      </c>
      <c r="C25">
        <v>626808</v>
      </c>
      <c r="D25">
        <v>860345</v>
      </c>
      <c r="E25" t="s">
        <v>9</v>
      </c>
      <c r="F25">
        <v>-11.25656459</v>
      </c>
      <c r="G25">
        <v>-91685</v>
      </c>
      <c r="H25" s="1">
        <f>(((D25-B25)/((D25+B25)/2))*100)</f>
        <v>11.25656459004116</v>
      </c>
      <c r="I25">
        <f>D25-B25</f>
        <v>91685</v>
      </c>
      <c r="J25" s="2" t="str" cm="1">
        <f t="array" ref="J25">_xlfn.IFS(H25&gt;0,"overcount",H25&lt;0,"undercount",H25=0,"no_change")</f>
        <v>overcount</v>
      </c>
    </row>
    <row r="26" spans="1:10" x14ac:dyDescent="0.2">
      <c r="A26" t="s">
        <v>21</v>
      </c>
      <c r="B26">
        <v>14959</v>
      </c>
      <c r="C26">
        <v>13835</v>
      </c>
      <c r="D26">
        <v>19872</v>
      </c>
      <c r="E26" t="s">
        <v>8</v>
      </c>
      <c r="F26">
        <v>7.8071820519999999</v>
      </c>
      <c r="G26">
        <v>1124</v>
      </c>
      <c r="H26" s="1">
        <f>(((C26-B26)/((C26+B26)/2))*100)</f>
        <v>-7.8071820518163513</v>
      </c>
      <c r="I26">
        <f>C26-B26</f>
        <v>-1124</v>
      </c>
      <c r="J26" s="2" t="str" cm="1">
        <f t="array" ref="J26">_xlfn.IFS(H26&gt;0,"overcount",H26&lt;0,"undercount",H26=0,"no_change")</f>
        <v>undercount</v>
      </c>
    </row>
    <row r="27" spans="1:10" x14ac:dyDescent="0.2">
      <c r="A27" t="s">
        <v>21</v>
      </c>
      <c r="B27">
        <v>14959</v>
      </c>
      <c r="C27">
        <v>13835</v>
      </c>
      <c r="D27">
        <v>19872</v>
      </c>
      <c r="E27" t="s">
        <v>9</v>
      </c>
      <c r="F27">
        <v>-28.210502139999999</v>
      </c>
      <c r="G27">
        <v>-4913</v>
      </c>
      <c r="H27" s="1">
        <f>(((D27-B27)/((D27+B27)/2))*100)</f>
        <v>28.210502138899258</v>
      </c>
      <c r="I27">
        <f>D27-B27</f>
        <v>4913</v>
      </c>
      <c r="J27" s="2" t="str" cm="1">
        <f t="array" ref="J27">_xlfn.IFS(H27&gt;0,"overcount",H27&lt;0,"undercount",H27=0,"no_change")</f>
        <v>overcount</v>
      </c>
    </row>
    <row r="28" spans="1:10" x14ac:dyDescent="0.2">
      <c r="A28" t="s">
        <v>22</v>
      </c>
      <c r="B28">
        <v>430416</v>
      </c>
      <c r="C28">
        <v>442740</v>
      </c>
      <c r="D28">
        <v>487034</v>
      </c>
      <c r="E28" t="s">
        <v>8</v>
      </c>
      <c r="F28">
        <v>-2.8228632679999999</v>
      </c>
      <c r="G28">
        <v>-12324</v>
      </c>
      <c r="H28" s="1">
        <f>(((C28-B28)/((C28+B28)/2))*100)</f>
        <v>2.8228632684193888</v>
      </c>
      <c r="I28">
        <f>C28-B28</f>
        <v>12324</v>
      </c>
      <c r="J28" s="2" t="str" cm="1">
        <f t="array" ref="J28">_xlfn.IFS(H28&gt;0,"overcount",H28&lt;0,"undercount",H28=0,"no_change")</f>
        <v>overcount</v>
      </c>
    </row>
    <row r="29" spans="1:10" x14ac:dyDescent="0.2">
      <c r="A29" t="s">
        <v>22</v>
      </c>
      <c r="B29">
        <v>430416</v>
      </c>
      <c r="C29">
        <v>442740</v>
      </c>
      <c r="D29">
        <v>487034</v>
      </c>
      <c r="E29" t="s">
        <v>9</v>
      </c>
      <c r="F29">
        <v>-12.34247098</v>
      </c>
      <c r="G29">
        <v>-56618</v>
      </c>
      <c r="H29" s="1">
        <f>(((D29-B29)/((D29+B29)/2))*100)</f>
        <v>12.342470979344924</v>
      </c>
      <c r="I29">
        <f>D29-B29</f>
        <v>56618</v>
      </c>
      <c r="J29" s="2" t="str" cm="1">
        <f t="array" ref="J29">_xlfn.IFS(H29&gt;0,"overcount",H29&lt;0,"undercount",H29=0,"no_change")</f>
        <v>overcount</v>
      </c>
    </row>
    <row r="30" spans="1:10" x14ac:dyDescent="0.2">
      <c r="A30" t="s">
        <v>23</v>
      </c>
      <c r="B30">
        <v>60314</v>
      </c>
      <c r="C30">
        <v>63198</v>
      </c>
      <c r="D30">
        <v>76820</v>
      </c>
      <c r="E30" t="s">
        <v>8</v>
      </c>
      <c r="F30">
        <v>-4.6699915799999996</v>
      </c>
      <c r="G30">
        <v>-2884</v>
      </c>
      <c r="H30" s="1">
        <f>(((C30-B30)/((C30+B30)/2))*100)</f>
        <v>4.6699915797655294</v>
      </c>
      <c r="I30">
        <f>C30-B30</f>
        <v>2884</v>
      </c>
      <c r="J30" s="2" t="str" cm="1">
        <f t="array" ref="J30">_xlfn.IFS(H30&gt;0,"overcount",H30&lt;0,"undercount",H30=0,"no_change")</f>
        <v>overcount</v>
      </c>
    </row>
    <row r="31" spans="1:10" x14ac:dyDescent="0.2">
      <c r="A31" t="s">
        <v>23</v>
      </c>
      <c r="B31">
        <v>60314</v>
      </c>
      <c r="C31">
        <v>63198</v>
      </c>
      <c r="D31">
        <v>76820</v>
      </c>
      <c r="E31" t="s">
        <v>9</v>
      </c>
      <c r="F31">
        <v>-24.072804699999999</v>
      </c>
      <c r="G31">
        <v>-16506</v>
      </c>
      <c r="H31" s="1">
        <f>(((D31-B31)/((D31+B31)/2))*100)</f>
        <v>24.072804701970334</v>
      </c>
      <c r="I31">
        <f>D31-B31</f>
        <v>16506</v>
      </c>
      <c r="J31" s="2" t="str" cm="1">
        <f t="array" ref="J31">_xlfn.IFS(H31&gt;0,"overcount",H31&lt;0,"undercount",H31=0,"no_change")</f>
        <v>overcount</v>
      </c>
    </row>
    <row r="32" spans="1:10" x14ac:dyDescent="0.2">
      <c r="A32" t="s">
        <v>24</v>
      </c>
      <c r="B32">
        <v>39104</v>
      </c>
      <c r="C32">
        <v>38712</v>
      </c>
      <c r="D32">
        <v>45069</v>
      </c>
      <c r="E32" t="s">
        <v>8</v>
      </c>
      <c r="F32">
        <v>1.007504883</v>
      </c>
      <c r="G32">
        <v>392</v>
      </c>
      <c r="H32" s="1">
        <f>(((C32-B32)/((C32+B32)/2))*100)</f>
        <v>-1.0075048833144855</v>
      </c>
      <c r="I32">
        <f>C32-B32</f>
        <v>-392</v>
      </c>
      <c r="J32" s="2" t="str" cm="1">
        <f t="array" ref="J32">_xlfn.IFS(H32&gt;0,"overcount",H32&lt;0,"undercount",H32=0,"no_change")</f>
        <v>undercount</v>
      </c>
    </row>
    <row r="33" spans="1:10" x14ac:dyDescent="0.2">
      <c r="A33" t="s">
        <v>24</v>
      </c>
      <c r="B33">
        <v>39104</v>
      </c>
      <c r="C33">
        <v>38712</v>
      </c>
      <c r="D33">
        <v>45069</v>
      </c>
      <c r="E33" t="s">
        <v>9</v>
      </c>
      <c r="F33">
        <v>-14.173190930000001</v>
      </c>
      <c r="G33">
        <v>-5965</v>
      </c>
      <c r="H33" s="1">
        <f>(((D33-B33)/((D33+B33)/2))*100)</f>
        <v>14.173190928207383</v>
      </c>
      <c r="I33">
        <f>D33-B33</f>
        <v>5965</v>
      </c>
      <c r="J33" s="2" t="str" cm="1">
        <f t="array" ref="J33">_xlfn.IFS(H33&gt;0,"overcount",H33&lt;0,"undercount",H33=0,"no_change")</f>
        <v>overcount</v>
      </c>
    </row>
    <row r="34" spans="1:10" x14ac:dyDescent="0.2">
      <c r="A34" t="s">
        <v>25</v>
      </c>
      <c r="B34">
        <v>49618</v>
      </c>
      <c r="C34">
        <v>49862</v>
      </c>
      <c r="D34">
        <v>58947</v>
      </c>
      <c r="E34" t="s">
        <v>8</v>
      </c>
      <c r="F34">
        <v>-0.49055086399999998</v>
      </c>
      <c r="G34">
        <v>-244</v>
      </c>
      <c r="H34" s="1">
        <f>(((C34-B34)/((C34+B34)/2))*100)</f>
        <v>0.49055086449537599</v>
      </c>
      <c r="I34">
        <f>C34-B34</f>
        <v>244</v>
      </c>
      <c r="J34" s="2" t="str" cm="1">
        <f t="array" ref="J34">_xlfn.IFS(H34&gt;0,"overcount",H34&lt;0,"undercount",H34=0,"no_change")</f>
        <v>overcount</v>
      </c>
    </row>
    <row r="35" spans="1:10" x14ac:dyDescent="0.2">
      <c r="A35" t="s">
        <v>25</v>
      </c>
      <c r="B35">
        <v>49618</v>
      </c>
      <c r="C35">
        <v>49862</v>
      </c>
      <c r="D35">
        <v>58947</v>
      </c>
      <c r="E35" t="s">
        <v>9</v>
      </c>
      <c r="F35">
        <v>-17.186017589999999</v>
      </c>
      <c r="G35">
        <v>-9329</v>
      </c>
      <c r="H35" s="1">
        <f>(((D35-B35)/((D35+B35)/2))*100)</f>
        <v>17.186017593146964</v>
      </c>
      <c r="I35">
        <f>D35-B35</f>
        <v>9329</v>
      </c>
      <c r="J35" s="2" t="str" cm="1">
        <f t="array" ref="J35">_xlfn.IFS(H35&gt;0,"overcount",H35&lt;0,"undercount",H35=0,"no_change")</f>
        <v>overcount</v>
      </c>
    </row>
    <row r="36" spans="1:10" x14ac:dyDescent="0.2">
      <c r="A36" t="s">
        <v>26</v>
      </c>
      <c r="B36">
        <v>28996</v>
      </c>
      <c r="C36">
        <v>32077</v>
      </c>
      <c r="D36">
        <v>39720</v>
      </c>
      <c r="E36" t="s">
        <v>8</v>
      </c>
      <c r="F36">
        <v>-10.08956495</v>
      </c>
      <c r="G36">
        <v>-3081</v>
      </c>
      <c r="H36" s="1">
        <f>(((C36-B36)/((C36+B36)/2))*100)</f>
        <v>10.089564946866863</v>
      </c>
      <c r="I36">
        <f>C36-B36</f>
        <v>3081</v>
      </c>
      <c r="J36" s="2" t="str" cm="1">
        <f t="array" ref="J36">_xlfn.IFS(H36&gt;0,"overcount",H36&lt;0,"undercount",H36=0,"no_change")</f>
        <v>overcount</v>
      </c>
    </row>
    <row r="37" spans="1:10" x14ac:dyDescent="0.2">
      <c r="A37" t="s">
        <v>26</v>
      </c>
      <c r="B37">
        <v>28996</v>
      </c>
      <c r="C37">
        <v>32077</v>
      </c>
      <c r="D37">
        <v>39720</v>
      </c>
      <c r="E37" t="s">
        <v>9</v>
      </c>
      <c r="F37">
        <v>-31.212526919999998</v>
      </c>
      <c r="G37">
        <v>-10724</v>
      </c>
      <c r="H37" s="1">
        <f>(((D37-B37)/((D37+B37)/2))*100)</f>
        <v>31.212526922405264</v>
      </c>
      <c r="I37">
        <f>D37-B37</f>
        <v>10724</v>
      </c>
      <c r="J37" s="2" t="str" cm="1">
        <f t="array" ref="J37">_xlfn.IFS(H37&gt;0,"overcount",H37&lt;0,"undercount",H37=0,"no_change")</f>
        <v>overcount</v>
      </c>
    </row>
    <row r="38" spans="1:10" x14ac:dyDescent="0.2">
      <c r="A38" t="s">
        <v>27</v>
      </c>
      <c r="B38">
        <v>57637</v>
      </c>
      <c r="C38">
        <v>57394</v>
      </c>
      <c r="D38">
        <v>66887</v>
      </c>
      <c r="E38" t="s">
        <v>8</v>
      </c>
      <c r="F38">
        <v>0.422494806</v>
      </c>
      <c r="G38">
        <v>243</v>
      </c>
      <c r="H38" s="1">
        <f>(((C38-B38)/((C38+B38)/2))*100)</f>
        <v>-0.42249480574801579</v>
      </c>
      <c r="I38">
        <f>C38-B38</f>
        <v>-243</v>
      </c>
      <c r="J38" s="2" t="str" cm="1">
        <f t="array" ref="J38">_xlfn.IFS(H38&gt;0,"overcount",H38&lt;0,"undercount",H38=0,"no_change")</f>
        <v>undercount</v>
      </c>
    </row>
    <row r="39" spans="1:10" x14ac:dyDescent="0.2">
      <c r="A39" t="s">
        <v>27</v>
      </c>
      <c r="B39">
        <v>57637</v>
      </c>
      <c r="C39">
        <v>57394</v>
      </c>
      <c r="D39">
        <v>66887</v>
      </c>
      <c r="E39" t="s">
        <v>9</v>
      </c>
      <c r="F39">
        <v>-14.85657383</v>
      </c>
      <c r="G39">
        <v>-9250</v>
      </c>
      <c r="H39" s="1">
        <f>(((D39-B39)/((D39+B39)/2))*100)</f>
        <v>14.856573833156661</v>
      </c>
      <c r="I39">
        <f>D39-B39</f>
        <v>9250</v>
      </c>
      <c r="J39" s="2" t="str" cm="1">
        <f t="array" ref="J39">_xlfn.IFS(H39&gt;0,"overcount",H39&lt;0,"undercount",H39=0,"no_change")</f>
        <v>overcount</v>
      </c>
    </row>
    <row r="40" spans="1:10" x14ac:dyDescent="0.2">
      <c r="A40" t="s">
        <v>28</v>
      </c>
      <c r="B40">
        <v>9567</v>
      </c>
      <c r="C40">
        <v>9726</v>
      </c>
      <c r="D40">
        <v>12486</v>
      </c>
      <c r="E40" t="s">
        <v>8</v>
      </c>
      <c r="F40">
        <v>-1.6482662109999999</v>
      </c>
      <c r="G40">
        <v>-159</v>
      </c>
      <c r="H40" s="1">
        <f>(((C40-B40)/((C40+B40)/2))*100)</f>
        <v>1.648266210542684</v>
      </c>
      <c r="I40">
        <f>C40-B40</f>
        <v>159</v>
      </c>
      <c r="J40" s="2" t="str" cm="1">
        <f t="array" ref="J40">_xlfn.IFS(H40&gt;0,"overcount",H40&lt;0,"undercount",H40=0,"no_change")</f>
        <v>overcount</v>
      </c>
    </row>
    <row r="41" spans="1:10" x14ac:dyDescent="0.2">
      <c r="A41" t="s">
        <v>28</v>
      </c>
      <c r="B41">
        <v>9567</v>
      </c>
      <c r="C41">
        <v>9726</v>
      </c>
      <c r="D41">
        <v>12486</v>
      </c>
      <c r="E41" t="s">
        <v>9</v>
      </c>
      <c r="F41">
        <v>-26.472588760000001</v>
      </c>
      <c r="G41">
        <v>-2919</v>
      </c>
      <c r="H41" s="1">
        <f>(((D41-B41)/((D41+B41)/2))*100)</f>
        <v>26.472588763433546</v>
      </c>
      <c r="I41">
        <f>D41-B41</f>
        <v>2919</v>
      </c>
      <c r="J41" s="2" t="str" cm="1">
        <f t="array" ref="J41">_xlfn.IFS(H41&gt;0,"overcount",H41&lt;0,"undercount",H41=0,"no_change")</f>
        <v>overcount</v>
      </c>
    </row>
    <row r="42" spans="1:10" x14ac:dyDescent="0.2">
      <c r="A42" t="s">
        <v>29</v>
      </c>
      <c r="B42">
        <v>216997</v>
      </c>
      <c r="C42">
        <v>218742</v>
      </c>
      <c r="D42">
        <v>244430</v>
      </c>
      <c r="E42" t="s">
        <v>8</v>
      </c>
      <c r="F42">
        <v>-0.80093817599999995</v>
      </c>
      <c r="G42">
        <v>-1745</v>
      </c>
      <c r="H42" s="1">
        <f>(((C42-B42)/((C42+B42)/2))*100)</f>
        <v>0.80093817629360697</v>
      </c>
      <c r="I42">
        <f>C42-B42</f>
        <v>1745</v>
      </c>
      <c r="J42" s="2" t="str" cm="1">
        <f t="array" ref="J42">_xlfn.IFS(H42&gt;0,"overcount",H42&lt;0,"undercount",H42=0,"no_change")</f>
        <v>overcount</v>
      </c>
    </row>
    <row r="43" spans="1:10" x14ac:dyDescent="0.2">
      <c r="A43" t="s">
        <v>29</v>
      </c>
      <c r="B43">
        <v>216997</v>
      </c>
      <c r="C43">
        <v>218742</v>
      </c>
      <c r="D43">
        <v>244430</v>
      </c>
      <c r="E43" t="s">
        <v>9</v>
      </c>
      <c r="F43">
        <v>-11.890504890000001</v>
      </c>
      <c r="G43">
        <v>-27433</v>
      </c>
      <c r="H43" s="1">
        <f>(((D43-B43)/((D43+B43)/2))*100)</f>
        <v>11.890504890264332</v>
      </c>
      <c r="I43">
        <f>D43-B43</f>
        <v>27433</v>
      </c>
      <c r="J43" s="2" t="str" cm="1">
        <f t="array" ref="J43">_xlfn.IFS(H43&gt;0,"overcount",H43&lt;0,"undercount",H43=0,"no_change")</f>
        <v>overcount</v>
      </c>
    </row>
    <row r="44" spans="1:10" x14ac:dyDescent="0.2">
      <c r="A44" t="s">
        <v>30</v>
      </c>
      <c r="B44">
        <v>241084</v>
      </c>
      <c r="C44">
        <v>250777</v>
      </c>
      <c r="D44">
        <v>275425</v>
      </c>
      <c r="E44" t="s">
        <v>8</v>
      </c>
      <c r="F44">
        <v>-3.9413574159999998</v>
      </c>
      <c r="G44">
        <v>-9693</v>
      </c>
      <c r="H44" s="1">
        <f>(((C44-B44)/((C44+B44)/2))*100)</f>
        <v>3.9413574160179397</v>
      </c>
      <c r="I44">
        <f>C44-B44</f>
        <v>9693</v>
      </c>
      <c r="J44" s="2" t="str" cm="1">
        <f t="array" ref="J44">_xlfn.IFS(H44&gt;0,"overcount",H44&lt;0,"undercount",H44=0,"no_change")</f>
        <v>overcount</v>
      </c>
    </row>
    <row r="45" spans="1:10" x14ac:dyDescent="0.2">
      <c r="A45" t="s">
        <v>30</v>
      </c>
      <c r="B45">
        <v>241084</v>
      </c>
      <c r="C45">
        <v>250777</v>
      </c>
      <c r="D45">
        <v>275425</v>
      </c>
      <c r="E45" t="s">
        <v>9</v>
      </c>
      <c r="F45">
        <v>-13.29734816</v>
      </c>
      <c r="G45">
        <v>-34341</v>
      </c>
      <c r="H45" s="1">
        <f>(((D45-B45)/((D45+B45)/2))*100)</f>
        <v>13.297348158502562</v>
      </c>
      <c r="I45">
        <f>D45-B45</f>
        <v>34341</v>
      </c>
      <c r="J45" s="2" t="str" cm="1">
        <f t="array" ref="J45">_xlfn.IFS(H45&gt;0,"overcount",H45&lt;0,"undercount",H45=0,"no_change")</f>
        <v>overcount</v>
      </c>
    </row>
    <row r="46" spans="1:10" x14ac:dyDescent="0.2">
      <c r="A46" t="s">
        <v>31</v>
      </c>
      <c r="B46">
        <v>170484</v>
      </c>
      <c r="C46">
        <v>184023</v>
      </c>
      <c r="D46">
        <v>214619</v>
      </c>
      <c r="E46" t="s">
        <v>8</v>
      </c>
      <c r="F46">
        <v>-7.6382130679999998</v>
      </c>
      <c r="G46">
        <v>-13539</v>
      </c>
      <c r="H46" s="1">
        <f>(((C46-B46)/((C46+B46)/2))*100)</f>
        <v>7.6382130677250375</v>
      </c>
      <c r="I46">
        <f>C46-B46</f>
        <v>13539</v>
      </c>
      <c r="J46" s="2" t="str" cm="1">
        <f t="array" ref="J46">_xlfn.IFS(H46&gt;0,"overcount",H46&lt;0,"undercount",H46=0,"no_change")</f>
        <v>overcount</v>
      </c>
    </row>
    <row r="47" spans="1:10" x14ac:dyDescent="0.2">
      <c r="A47" t="s">
        <v>31</v>
      </c>
      <c r="B47">
        <v>170484</v>
      </c>
      <c r="C47">
        <v>184023</v>
      </c>
      <c r="D47">
        <v>214619</v>
      </c>
      <c r="E47" t="s">
        <v>9</v>
      </c>
      <c r="F47">
        <v>-22.921140579999999</v>
      </c>
      <c r="G47">
        <v>-44135</v>
      </c>
      <c r="H47" s="1">
        <f>(((D47-B47)/((D47+B47)/2))*100)</f>
        <v>22.921140577975244</v>
      </c>
      <c r="I47">
        <f>D47-B47</f>
        <v>44135</v>
      </c>
      <c r="J47" s="2" t="str" cm="1">
        <f t="array" ref="J47">_xlfn.IFS(H47&gt;0,"overcount",H47&lt;0,"undercount",H47=0,"no_change")</f>
        <v>overcount</v>
      </c>
    </row>
    <row r="48" spans="1:10" x14ac:dyDescent="0.2">
      <c r="A48" t="s">
        <v>32</v>
      </c>
      <c r="B48">
        <v>135104</v>
      </c>
      <c r="C48">
        <v>147787</v>
      </c>
      <c r="D48">
        <v>166441</v>
      </c>
      <c r="E48" t="s">
        <v>8</v>
      </c>
      <c r="F48">
        <v>-8.9667044899999997</v>
      </c>
      <c r="G48">
        <v>-12683</v>
      </c>
      <c r="H48" s="1">
        <f>(((C48-B48)/((C48+B48)/2))*100)</f>
        <v>8.9667044904221065</v>
      </c>
      <c r="I48">
        <f>C48-B48</f>
        <v>12683</v>
      </c>
      <c r="J48" s="2" t="str" cm="1">
        <f t="array" ref="J48">_xlfn.IFS(H48&gt;0,"overcount",H48&lt;0,"undercount",H48=0,"no_change")</f>
        <v>overcount</v>
      </c>
    </row>
    <row r="49" spans="1:10" x14ac:dyDescent="0.2">
      <c r="A49" t="s">
        <v>32</v>
      </c>
      <c r="B49">
        <v>135104</v>
      </c>
      <c r="C49">
        <v>147787</v>
      </c>
      <c r="D49">
        <v>166441</v>
      </c>
      <c r="E49" t="s">
        <v>9</v>
      </c>
      <c r="F49">
        <v>-20.78429422</v>
      </c>
      <c r="G49">
        <v>-31337</v>
      </c>
      <c r="H49" s="1">
        <f>(((D49-B49)/((D49+B49)/2))*100)</f>
        <v>20.784294218110066</v>
      </c>
      <c r="I49">
        <f>D49-B49</f>
        <v>31337</v>
      </c>
      <c r="J49" s="2" t="str" cm="1">
        <f t="array" ref="J49">_xlfn.IFS(H49&gt;0,"overcount",H49&lt;0,"undercount",H49=0,"no_change")</f>
        <v>overcount</v>
      </c>
    </row>
    <row r="50" spans="1:10" x14ac:dyDescent="0.2">
      <c r="A50" t="s">
        <v>33</v>
      </c>
      <c r="B50">
        <v>20576</v>
      </c>
      <c r="C50">
        <v>19795</v>
      </c>
      <c r="D50">
        <v>24707</v>
      </c>
      <c r="E50" t="s">
        <v>8</v>
      </c>
      <c r="F50">
        <v>3.8691139680000002</v>
      </c>
      <c r="G50">
        <v>781</v>
      </c>
      <c r="H50" s="1">
        <f>(((C50-B50)/((C50+B50)/2))*100)</f>
        <v>-3.8691139679472886</v>
      </c>
      <c r="I50">
        <f>C50-B50</f>
        <v>-781</v>
      </c>
      <c r="J50" s="2" t="str" cm="1">
        <f t="array" ref="J50">_xlfn.IFS(H50&gt;0,"overcount",H50&lt;0,"undercount",H50=0,"no_change")</f>
        <v>undercount</v>
      </c>
    </row>
    <row r="51" spans="1:10" x14ac:dyDescent="0.2">
      <c r="A51" t="s">
        <v>33</v>
      </c>
      <c r="B51">
        <v>20576</v>
      </c>
      <c r="C51">
        <v>19795</v>
      </c>
      <c r="D51">
        <v>24707</v>
      </c>
      <c r="E51" t="s">
        <v>9</v>
      </c>
      <c r="F51">
        <v>-18.245257599999999</v>
      </c>
      <c r="G51">
        <v>-4131</v>
      </c>
      <c r="H51" s="1">
        <f>(((D51-B51)/((D51+B51)/2))*100)</f>
        <v>18.245257602190669</v>
      </c>
      <c r="I51">
        <f>D51-B51</f>
        <v>4131</v>
      </c>
      <c r="J51" s="2" t="str" cm="1">
        <f t="array" ref="J51">_xlfn.IFS(H51&gt;0,"overcount",H51&lt;0,"undercount",H51=0,"no_change")</f>
        <v>overcount</v>
      </c>
    </row>
    <row r="52" spans="1:10" x14ac:dyDescent="0.2">
      <c r="A52" t="s">
        <v>34</v>
      </c>
      <c r="B52">
        <v>64197</v>
      </c>
      <c r="C52">
        <v>66407</v>
      </c>
      <c r="D52">
        <v>81601</v>
      </c>
      <c r="E52" t="s">
        <v>8</v>
      </c>
      <c r="F52">
        <v>-3.3842761320000001</v>
      </c>
      <c r="G52">
        <v>-2210</v>
      </c>
      <c r="H52" s="1">
        <f>(((C52-B52)/((C52+B52)/2))*100)</f>
        <v>3.3842761324308599</v>
      </c>
      <c r="I52">
        <f>C52-B52</f>
        <v>2210</v>
      </c>
      <c r="J52" s="2" t="str" cm="1">
        <f t="array" ref="J52">_xlfn.IFS(H52&gt;0,"overcount",H52&lt;0,"undercount",H52=0,"no_change")</f>
        <v>overcount</v>
      </c>
    </row>
    <row r="53" spans="1:10" x14ac:dyDescent="0.2">
      <c r="A53" t="s">
        <v>34</v>
      </c>
      <c r="B53">
        <v>64197</v>
      </c>
      <c r="C53">
        <v>66407</v>
      </c>
      <c r="D53">
        <v>81601</v>
      </c>
      <c r="E53" t="s">
        <v>9</v>
      </c>
      <c r="F53">
        <v>-23.874127219999998</v>
      </c>
      <c r="G53">
        <v>-17404</v>
      </c>
      <c r="H53" s="1">
        <f>(((D53-B53)/((D53+B53)/2))*100)</f>
        <v>23.874127217108601</v>
      </c>
      <c r="I53">
        <f>D53-B53</f>
        <v>17404</v>
      </c>
      <c r="J53" s="2" t="str" cm="1">
        <f t="array" ref="J53">_xlfn.IFS(H53&gt;0,"overcount",H53&lt;0,"undercount",H53=0,"no_change")</f>
        <v>overcount</v>
      </c>
    </row>
    <row r="54" spans="1:10" x14ac:dyDescent="0.2">
      <c r="A54" t="s">
        <v>35</v>
      </c>
      <c r="B54">
        <v>5517</v>
      </c>
      <c r="C54">
        <v>5294</v>
      </c>
      <c r="D54">
        <v>7950</v>
      </c>
      <c r="E54" t="s">
        <v>8</v>
      </c>
      <c r="F54">
        <v>4.1254278050000002</v>
      </c>
      <c r="G54">
        <v>223</v>
      </c>
      <c r="H54" s="1">
        <f>(((C54-B54)/((C54+B54)/2))*100)</f>
        <v>-4.1254278050134126</v>
      </c>
      <c r="I54">
        <f>C54-B54</f>
        <v>-223</v>
      </c>
      <c r="J54" s="2" t="str" cm="1">
        <f t="array" ref="J54">_xlfn.IFS(H54&gt;0,"overcount",H54&lt;0,"undercount",H54=0,"no_change")</f>
        <v>undercount</v>
      </c>
    </row>
    <row r="55" spans="1:10" x14ac:dyDescent="0.2">
      <c r="A55" t="s">
        <v>35</v>
      </c>
      <c r="B55">
        <v>5517</v>
      </c>
      <c r="C55">
        <v>5294</v>
      </c>
      <c r="D55">
        <v>7950</v>
      </c>
      <c r="E55" t="s">
        <v>9</v>
      </c>
      <c r="F55">
        <v>-36.132768990000002</v>
      </c>
      <c r="G55">
        <v>-2433</v>
      </c>
      <c r="H55" s="1">
        <f>(((D55-B55)/((D55+B55)/2))*100)</f>
        <v>36.132768990866566</v>
      </c>
      <c r="I55">
        <f>D55-B55</f>
        <v>2433</v>
      </c>
      <c r="J55" s="2" t="str" cm="1">
        <f t="array" ref="J55">_xlfn.IFS(H55&gt;0,"overcount",H55&lt;0,"undercount",H55=0,"no_change")</f>
        <v>overcount</v>
      </c>
    </row>
    <row r="56" spans="1:10" x14ac:dyDescent="0.2">
      <c r="A56" t="s">
        <v>36</v>
      </c>
      <c r="B56">
        <v>24171</v>
      </c>
      <c r="C56">
        <v>23521</v>
      </c>
      <c r="D56">
        <v>28379</v>
      </c>
      <c r="E56" t="s">
        <v>8</v>
      </c>
      <c r="F56">
        <v>2.7258240379999998</v>
      </c>
      <c r="G56">
        <v>650</v>
      </c>
      <c r="H56" s="1">
        <f>(((C56-B56)/((C56+B56)/2))*100)</f>
        <v>-2.7258240375744358</v>
      </c>
      <c r="I56">
        <f>C56-B56</f>
        <v>-650</v>
      </c>
      <c r="J56" s="2" t="str" cm="1">
        <f t="array" ref="J56">_xlfn.IFS(H56&gt;0,"overcount",H56&lt;0,"undercount",H56=0,"no_change")</f>
        <v>undercount</v>
      </c>
    </row>
    <row r="57" spans="1:10" x14ac:dyDescent="0.2">
      <c r="A57" t="s">
        <v>36</v>
      </c>
      <c r="B57">
        <v>24171</v>
      </c>
      <c r="C57">
        <v>23521</v>
      </c>
      <c r="D57">
        <v>28379</v>
      </c>
      <c r="E57" t="s">
        <v>9</v>
      </c>
      <c r="F57">
        <v>-16.015223599999999</v>
      </c>
      <c r="G57">
        <v>-4208</v>
      </c>
      <c r="H57" s="1">
        <f>(((D57-B57)/((D57+B57)/2))*100)</f>
        <v>16.015223596574689</v>
      </c>
      <c r="I57">
        <f>D57-B57</f>
        <v>4208</v>
      </c>
      <c r="J57" s="2" t="str" cm="1">
        <f t="array" ref="J57">_xlfn.IFS(H57&gt;0,"overcount",H57&lt;0,"undercount",H57=0,"no_change")</f>
        <v>overcount</v>
      </c>
    </row>
    <row r="58" spans="1:10" x14ac:dyDescent="0.2">
      <c r="A58" t="s">
        <v>37</v>
      </c>
      <c r="B58">
        <v>90866</v>
      </c>
      <c r="C58">
        <v>102773</v>
      </c>
      <c r="D58">
        <v>125366</v>
      </c>
      <c r="E58" t="s">
        <v>8</v>
      </c>
      <c r="F58">
        <v>-12.29814242</v>
      </c>
      <c r="G58">
        <v>-11907</v>
      </c>
      <c r="H58" s="1">
        <f>(((C58-B58)/((C58+B58)/2))*100)</f>
        <v>12.298142419657196</v>
      </c>
      <c r="I58">
        <f>C58-B58</f>
        <v>11907</v>
      </c>
      <c r="J58" s="2" t="str" cm="1">
        <f t="array" ref="J58">_xlfn.IFS(H58&gt;0,"overcount",H58&lt;0,"undercount",H58=0,"no_change")</f>
        <v>overcount</v>
      </c>
    </row>
    <row r="59" spans="1:10" x14ac:dyDescent="0.2">
      <c r="A59" t="s">
        <v>37</v>
      </c>
      <c r="B59">
        <v>90866</v>
      </c>
      <c r="C59">
        <v>102773</v>
      </c>
      <c r="D59">
        <v>125366</v>
      </c>
      <c r="E59" t="s">
        <v>9</v>
      </c>
      <c r="F59">
        <v>-31.910170560000001</v>
      </c>
      <c r="G59">
        <v>-34500</v>
      </c>
      <c r="H59" s="1">
        <f>(((D59-B59)/((D59+B59)/2))*100)</f>
        <v>31.9101705575493</v>
      </c>
      <c r="I59">
        <f>D59-B59</f>
        <v>34500</v>
      </c>
      <c r="J59" s="2" t="str" cm="1">
        <f t="array" ref="J59">_xlfn.IFS(H59&gt;0,"overcount",H59&lt;0,"undercount",H59=0,"no_change")</f>
        <v>overcount</v>
      </c>
    </row>
    <row r="60" spans="1:10" x14ac:dyDescent="0.2">
      <c r="A60" t="s">
        <v>38</v>
      </c>
      <c r="B60">
        <v>15202</v>
      </c>
      <c r="C60">
        <v>16704</v>
      </c>
      <c r="D60">
        <v>19909</v>
      </c>
      <c r="E60" t="s">
        <v>8</v>
      </c>
      <c r="F60">
        <v>-9.4151570240000009</v>
      </c>
      <c r="G60">
        <v>-1502</v>
      </c>
      <c r="H60" s="1">
        <f>(((C60-B60)/((C60+B60)/2))*100)</f>
        <v>9.4151570237572866</v>
      </c>
      <c r="I60">
        <f>C60-B60</f>
        <v>1502</v>
      </c>
      <c r="J60" s="2" t="str" cm="1">
        <f t="array" ref="J60">_xlfn.IFS(H60&gt;0,"overcount",H60&lt;0,"undercount",H60=0,"no_change")</f>
        <v>overcount</v>
      </c>
    </row>
    <row r="61" spans="1:10" x14ac:dyDescent="0.2">
      <c r="A61" t="s">
        <v>38</v>
      </c>
      <c r="B61">
        <v>15202</v>
      </c>
      <c r="C61">
        <v>16704</v>
      </c>
      <c r="D61">
        <v>19909</v>
      </c>
      <c r="E61" t="s">
        <v>9</v>
      </c>
      <c r="F61">
        <v>-26.81211016</v>
      </c>
      <c r="G61">
        <v>-4707</v>
      </c>
      <c r="H61" s="1">
        <f>(((D61-B61)/((D61+B61)/2))*100)</f>
        <v>26.812110164905583</v>
      </c>
      <c r="I61">
        <f>D61-B61</f>
        <v>4707</v>
      </c>
      <c r="J61" s="2" t="str" cm="1">
        <f t="array" ref="J61">_xlfn.IFS(H61&gt;0,"overcount",H61&lt;0,"undercount",H61=0,"no_change")</f>
        <v>overcount</v>
      </c>
    </row>
    <row r="62" spans="1:10" x14ac:dyDescent="0.2">
      <c r="A62" t="s">
        <v>39</v>
      </c>
      <c r="B62">
        <v>487378</v>
      </c>
      <c r="C62">
        <v>500062</v>
      </c>
      <c r="D62">
        <v>537427</v>
      </c>
      <c r="E62" t="s">
        <v>8</v>
      </c>
      <c r="F62">
        <v>-2.569067488</v>
      </c>
      <c r="G62">
        <v>-12684</v>
      </c>
      <c r="H62" s="1">
        <f>(((C62-B62)/((C62+B62)/2))*100)</f>
        <v>2.5690674876448187</v>
      </c>
      <c r="I62">
        <f>C62-B62</f>
        <v>12684</v>
      </c>
      <c r="J62" s="2" t="str" cm="1">
        <f t="array" ref="J62">_xlfn.IFS(H62&gt;0,"overcount",H62&lt;0,"undercount",H62=0,"no_change")</f>
        <v>overcount</v>
      </c>
    </row>
    <row r="63" spans="1:10" x14ac:dyDescent="0.2">
      <c r="A63" t="s">
        <v>39</v>
      </c>
      <c r="B63">
        <v>487378</v>
      </c>
      <c r="C63">
        <v>500062</v>
      </c>
      <c r="D63">
        <v>537427</v>
      </c>
      <c r="E63" t="s">
        <v>9</v>
      </c>
      <c r="F63">
        <v>-9.7675167470000002</v>
      </c>
      <c r="G63">
        <v>-50049</v>
      </c>
      <c r="H63" s="1">
        <f>(((D63-B63)/((D63+B63)/2))*100)</f>
        <v>9.7675167470884698</v>
      </c>
      <c r="I63">
        <f>D63-B63</f>
        <v>50049</v>
      </c>
      <c r="J63" s="2" t="str" cm="1">
        <f t="array" ref="J63">_xlfn.IFS(H63&gt;0,"overcount",H63&lt;0,"undercount",H63=0,"no_change")</f>
        <v>overcount</v>
      </c>
    </row>
    <row r="64" spans="1:10" x14ac:dyDescent="0.2">
      <c r="A64" t="s">
        <v>40</v>
      </c>
      <c r="B64">
        <v>27922</v>
      </c>
      <c r="C64">
        <v>23300</v>
      </c>
      <c r="D64">
        <v>30341</v>
      </c>
      <c r="E64" t="s">
        <v>8</v>
      </c>
      <c r="F64">
        <v>18.046932959999999</v>
      </c>
      <c r="G64">
        <v>4622</v>
      </c>
      <c r="H64" s="1">
        <f>(((C64-B64)/((C64+B64)/2))*100)</f>
        <v>-18.046932958494395</v>
      </c>
      <c r="I64">
        <f>C64-B64</f>
        <v>-4622</v>
      </c>
      <c r="J64" s="2" t="str" cm="1">
        <f t="array" ref="J64">_xlfn.IFS(H64&gt;0,"overcount",H64&lt;0,"undercount",H64=0,"no_change")</f>
        <v>undercount</v>
      </c>
    </row>
    <row r="65" spans="1:10" x14ac:dyDescent="0.2">
      <c r="A65" t="s">
        <v>40</v>
      </c>
      <c r="B65">
        <v>27922</v>
      </c>
      <c r="C65">
        <v>23300</v>
      </c>
      <c r="D65">
        <v>30341</v>
      </c>
      <c r="E65" t="s">
        <v>9</v>
      </c>
      <c r="F65">
        <v>-8.3037262070000004</v>
      </c>
      <c r="G65">
        <v>-2419</v>
      </c>
      <c r="H65" s="1">
        <f>(((D65-B65)/((D65+B65)/2))*100)</f>
        <v>8.3037262070267577</v>
      </c>
      <c r="I65">
        <f>D65-B65</f>
        <v>2419</v>
      </c>
      <c r="J65" s="2" t="str" cm="1">
        <f t="array" ref="J65">_xlfn.IFS(H65&gt;0,"overcount",H65&lt;0,"undercount",H65=0,"no_change")</f>
        <v>overcount</v>
      </c>
    </row>
    <row r="66" spans="1:10" x14ac:dyDescent="0.2">
      <c r="A66" t="s">
        <v>41</v>
      </c>
      <c r="B66">
        <v>1060633</v>
      </c>
      <c r="C66">
        <v>1121559</v>
      </c>
      <c r="D66">
        <v>1217181</v>
      </c>
      <c r="E66" t="s">
        <v>8</v>
      </c>
      <c r="F66">
        <v>-5.5839266209999998</v>
      </c>
      <c r="G66">
        <v>-60926</v>
      </c>
      <c r="H66" s="1">
        <f>(((C66-B66)/((C66+B66)/2))*100)</f>
        <v>5.5839266205723419</v>
      </c>
      <c r="I66">
        <f>C66-B66</f>
        <v>60926</v>
      </c>
      <c r="J66" s="2" t="str" cm="1">
        <f t="array" ref="J66">_xlfn.IFS(H66&gt;0,"overcount",H66&lt;0,"undercount",H66=0,"no_change")</f>
        <v>overcount</v>
      </c>
    </row>
    <row r="67" spans="1:10" x14ac:dyDescent="0.2">
      <c r="A67" t="s">
        <v>41</v>
      </c>
      <c r="B67">
        <v>1060633</v>
      </c>
      <c r="C67">
        <v>1121559</v>
      </c>
      <c r="D67">
        <v>1217181</v>
      </c>
      <c r="E67" t="s">
        <v>9</v>
      </c>
      <c r="F67">
        <v>-13.745459459999999</v>
      </c>
      <c r="G67">
        <v>-156548</v>
      </c>
      <c r="H67" s="1">
        <f>(((D67-B67)/((D67+B67)/2))*100)</f>
        <v>13.745459462449524</v>
      </c>
      <c r="I67">
        <f>D67-B67</f>
        <v>156548</v>
      </c>
      <c r="J67" s="2" t="str" cm="1">
        <f t="array" ref="J67">_xlfn.IFS(H67&gt;0,"overcount",H67&lt;0,"undercount",H67=0,"no_change")</f>
        <v>overcount</v>
      </c>
    </row>
    <row r="68" spans="1:10" x14ac:dyDescent="0.2">
      <c r="A68" t="s">
        <v>42</v>
      </c>
      <c r="B68">
        <v>110086</v>
      </c>
      <c r="C68">
        <v>123000</v>
      </c>
      <c r="D68">
        <v>144018</v>
      </c>
      <c r="E68" t="s">
        <v>8</v>
      </c>
      <c r="F68">
        <v>-11.0808886</v>
      </c>
      <c r="G68">
        <v>-12914</v>
      </c>
      <c r="H68" s="1">
        <f>(((C68-B68)/((C68+B68)/2))*100)</f>
        <v>11.080888599057859</v>
      </c>
      <c r="I68">
        <f>C68-B68</f>
        <v>12914</v>
      </c>
      <c r="J68" s="2" t="str" cm="1">
        <f t="array" ref="J68">_xlfn.IFS(H68&gt;0,"overcount",H68&lt;0,"undercount",H68=0,"no_change")</f>
        <v>overcount</v>
      </c>
    </row>
    <row r="69" spans="1:10" x14ac:dyDescent="0.2">
      <c r="A69" t="s">
        <v>42</v>
      </c>
      <c r="B69">
        <v>110086</v>
      </c>
      <c r="C69">
        <v>123000</v>
      </c>
      <c r="D69">
        <v>144018</v>
      </c>
      <c r="E69" t="s">
        <v>9</v>
      </c>
      <c r="F69">
        <v>-26.70717501</v>
      </c>
      <c r="G69">
        <v>-33932</v>
      </c>
      <c r="H69" s="1">
        <f>(((D69-B69)/((D69+B69)/2))*100)</f>
        <v>26.707175014954508</v>
      </c>
      <c r="I69">
        <f>D69-B69</f>
        <v>33932</v>
      </c>
      <c r="J69" s="2" t="str" cm="1">
        <f t="array" ref="J69">_xlfn.IFS(H69&gt;0,"overcount",H69&lt;0,"undercount",H69=0,"no_change")</f>
        <v>overcount</v>
      </c>
    </row>
    <row r="70" spans="1:10" x14ac:dyDescent="0.2">
      <c r="A70" t="s">
        <v>43</v>
      </c>
      <c r="B70">
        <v>5687</v>
      </c>
      <c r="C70">
        <v>3912</v>
      </c>
      <c r="D70">
        <v>5364</v>
      </c>
      <c r="E70" t="s">
        <v>8</v>
      </c>
      <c r="F70">
        <v>36.983019059999997</v>
      </c>
      <c r="G70">
        <v>1775</v>
      </c>
      <c r="H70" s="1">
        <f>(((C70-B70)/((C70+B70)/2))*100)</f>
        <v>-36.98301906448588</v>
      </c>
      <c r="I70">
        <f>C70-B70</f>
        <v>-1775</v>
      </c>
      <c r="J70" s="2" t="str" cm="1">
        <f t="array" ref="J70">_xlfn.IFS(H70&gt;0,"overcount",H70&lt;0,"undercount",H70=0,"no_change")</f>
        <v>undercount</v>
      </c>
    </row>
    <row r="71" spans="1:10" x14ac:dyDescent="0.2">
      <c r="A71" t="s">
        <v>43</v>
      </c>
      <c r="B71">
        <v>5687</v>
      </c>
      <c r="C71">
        <v>3912</v>
      </c>
      <c r="D71">
        <v>5364</v>
      </c>
      <c r="E71" t="s">
        <v>9</v>
      </c>
      <c r="F71">
        <v>5.8456248300000002</v>
      </c>
      <c r="G71">
        <v>323</v>
      </c>
      <c r="H71" s="1">
        <f>(((D71-B71)/((D71+B71)/2))*100)</f>
        <v>-5.8456248303320972</v>
      </c>
      <c r="I71">
        <f>D71-B71</f>
        <v>-323</v>
      </c>
      <c r="J71" s="2" t="str" cm="1">
        <f t="array" ref="J71">_xlfn.IFS(H71&gt;0,"overcount",H71&lt;0,"undercount",H71=0,"no_change")</f>
        <v>undercount</v>
      </c>
    </row>
    <row r="72" spans="1:10" x14ac:dyDescent="0.2">
      <c r="A72" t="s">
        <v>44</v>
      </c>
      <c r="B72">
        <v>136382</v>
      </c>
      <c r="C72">
        <v>138776</v>
      </c>
      <c r="D72">
        <v>165673</v>
      </c>
      <c r="E72" t="s">
        <v>8</v>
      </c>
      <c r="F72">
        <v>-1.7400911480000001</v>
      </c>
      <c r="G72">
        <v>-2394</v>
      </c>
      <c r="H72" s="1">
        <f>(((C72-B72)/((C72+B72)/2))*100)</f>
        <v>1.7400911476315426</v>
      </c>
      <c r="I72">
        <f>C72-B72</f>
        <v>2394</v>
      </c>
      <c r="J72" s="2" t="str" cm="1">
        <f t="array" ref="J72">_xlfn.IFS(H72&gt;0,"overcount",H72&lt;0,"undercount",H72=0,"no_change")</f>
        <v>overcount</v>
      </c>
    </row>
    <row r="73" spans="1:10" x14ac:dyDescent="0.2">
      <c r="A73" t="s">
        <v>44</v>
      </c>
      <c r="B73">
        <v>136382</v>
      </c>
      <c r="C73">
        <v>138776</v>
      </c>
      <c r="D73">
        <v>165673</v>
      </c>
      <c r="E73" t="s">
        <v>9</v>
      </c>
      <c r="F73">
        <v>-19.39448114</v>
      </c>
      <c r="G73">
        <v>-29291</v>
      </c>
      <c r="H73" s="1">
        <f>(((D73-B73)/((D73+B73)/2))*100)</f>
        <v>19.394481137541174</v>
      </c>
      <c r="I73">
        <f>D73-B73</f>
        <v>29291</v>
      </c>
      <c r="J73" s="2" t="str" cm="1">
        <f t="array" ref="J73">_xlfn.IFS(H73&gt;0,"overcount",H73&lt;0,"undercount",H73=0,"no_change")</f>
        <v>overcount</v>
      </c>
    </row>
    <row r="74" spans="1:10" x14ac:dyDescent="0.2">
      <c r="A74" t="s">
        <v>45</v>
      </c>
      <c r="B74">
        <v>46171</v>
      </c>
      <c r="C74">
        <v>50686</v>
      </c>
      <c r="D74">
        <v>63065</v>
      </c>
      <c r="E74" t="s">
        <v>8</v>
      </c>
      <c r="F74">
        <v>-9.3230225999999998</v>
      </c>
      <c r="G74">
        <v>-4515</v>
      </c>
      <c r="H74" s="1">
        <f>(((C74-B74)/((C74+B74)/2))*100)</f>
        <v>9.3230226003283185</v>
      </c>
      <c r="I74">
        <f>C74-B74</f>
        <v>4515</v>
      </c>
      <c r="J74" s="2" t="str" cm="1">
        <f t="array" ref="J74">_xlfn.IFS(H74&gt;0,"overcount",H74&lt;0,"undercount",H74=0,"no_change")</f>
        <v>overcount</v>
      </c>
    </row>
    <row r="75" spans="1:10" x14ac:dyDescent="0.2">
      <c r="A75" t="s">
        <v>45</v>
      </c>
      <c r="B75">
        <v>46171</v>
      </c>
      <c r="C75">
        <v>50686</v>
      </c>
      <c r="D75">
        <v>63065</v>
      </c>
      <c r="E75" t="s">
        <v>9</v>
      </c>
      <c r="F75">
        <v>-30.93119484</v>
      </c>
      <c r="G75">
        <v>-16894</v>
      </c>
      <c r="H75" s="1">
        <f>(((D75-B75)/((D75+B75)/2))*100)</f>
        <v>30.931194844190564</v>
      </c>
      <c r="I75">
        <f>D75-B75</f>
        <v>16894</v>
      </c>
      <c r="J75" s="2" t="str" cm="1">
        <f t="array" ref="J75">_xlfn.IFS(H75&gt;0,"overcount",H75&lt;0,"undercount",H75=0,"no_change")</f>
        <v>overcount</v>
      </c>
    </row>
    <row r="76" spans="1:10" x14ac:dyDescent="0.2">
      <c r="A76" t="s">
        <v>46</v>
      </c>
      <c r="B76">
        <v>114202</v>
      </c>
      <c r="C76">
        <v>112637</v>
      </c>
      <c r="D76">
        <v>140344</v>
      </c>
      <c r="E76" t="s">
        <v>8</v>
      </c>
      <c r="F76">
        <v>1.3798332740000001</v>
      </c>
      <c r="G76">
        <v>1565</v>
      </c>
      <c r="H76" s="1">
        <f>(((C76-B76)/((C76+B76)/2))*100)</f>
        <v>-1.3798332738197576</v>
      </c>
      <c r="I76">
        <f>C76-B76</f>
        <v>-1565</v>
      </c>
      <c r="J76" s="2" t="str" cm="1">
        <f t="array" ref="J76">_xlfn.IFS(H76&gt;0,"overcount",H76&lt;0,"undercount",H76=0,"no_change")</f>
        <v>undercount</v>
      </c>
    </row>
    <row r="77" spans="1:10" x14ac:dyDescent="0.2">
      <c r="A77" t="s">
        <v>46</v>
      </c>
      <c r="B77">
        <v>114202</v>
      </c>
      <c r="C77">
        <v>112637</v>
      </c>
      <c r="D77">
        <v>140344</v>
      </c>
      <c r="E77" t="s">
        <v>9</v>
      </c>
      <c r="F77">
        <v>-20.540098839999999</v>
      </c>
      <c r="G77">
        <v>-26142</v>
      </c>
      <c r="H77" s="1">
        <f>(((D77-B77)/((D77+B77)/2))*100)</f>
        <v>20.540098842645339</v>
      </c>
      <c r="I77">
        <f>D77-B77</f>
        <v>26142</v>
      </c>
      <c r="J77" s="2" t="str" cm="1">
        <f t="array" ref="J77">_xlfn.IFS(H77&gt;0,"overcount",H77&lt;0,"undercount",H77=0,"no_change")</f>
        <v>overcount</v>
      </c>
    </row>
    <row r="78" spans="1:10" x14ac:dyDescent="0.2">
      <c r="A78" t="s">
        <v>47</v>
      </c>
      <c r="B78">
        <v>211500</v>
      </c>
      <c r="C78">
        <v>229855</v>
      </c>
      <c r="D78">
        <v>257070</v>
      </c>
      <c r="E78" t="s">
        <v>8</v>
      </c>
      <c r="F78">
        <v>-8.3175674910000001</v>
      </c>
      <c r="G78">
        <v>-18355</v>
      </c>
      <c r="H78" s="1">
        <f>(((C78-B78)/((C78+B78)/2))*100)</f>
        <v>8.3175674910219666</v>
      </c>
      <c r="I78">
        <f>C78-B78</f>
        <v>18355</v>
      </c>
      <c r="J78" s="2" t="str" cm="1">
        <f t="array" ref="J78">_xlfn.IFS(H78&gt;0,"overcount",H78&lt;0,"undercount",H78=0,"no_change")</f>
        <v>overcount</v>
      </c>
    </row>
    <row r="79" spans="1:10" x14ac:dyDescent="0.2">
      <c r="A79" t="s">
        <v>47</v>
      </c>
      <c r="B79">
        <v>211500</v>
      </c>
      <c r="C79">
        <v>229855</v>
      </c>
      <c r="D79">
        <v>257070</v>
      </c>
      <c r="E79" t="s">
        <v>9</v>
      </c>
      <c r="F79">
        <v>-19.450669059999999</v>
      </c>
      <c r="G79">
        <v>-45570</v>
      </c>
      <c r="H79" s="1">
        <f>(((D79-B79)/((D79+B79)/2))*100)</f>
        <v>19.450669056917857</v>
      </c>
      <c r="I79">
        <f>D79-B79</f>
        <v>45570</v>
      </c>
      <c r="J79" s="2" t="str" cm="1">
        <f t="array" ref="J79">_xlfn.IFS(H79&gt;0,"overcount",H79&lt;0,"undercount",H79=0,"no_change")</f>
        <v>overcount</v>
      </c>
    </row>
    <row r="80" spans="1:10" x14ac:dyDescent="0.2">
      <c r="A80" t="s">
        <v>48</v>
      </c>
      <c r="B80">
        <v>23628</v>
      </c>
      <c r="C80">
        <v>26474</v>
      </c>
      <c r="D80">
        <v>30366</v>
      </c>
      <c r="E80" t="s">
        <v>8</v>
      </c>
      <c r="F80">
        <v>-11.36082392</v>
      </c>
      <c r="G80">
        <v>-2846</v>
      </c>
      <c r="H80" s="1">
        <f>(((C80-B80)/((C80+B80)/2))*100)</f>
        <v>11.360823919204822</v>
      </c>
      <c r="I80">
        <f>C80-B80</f>
        <v>2846</v>
      </c>
      <c r="J80" s="2" t="str" cm="1">
        <f t="array" ref="J80">_xlfn.IFS(H80&gt;0,"overcount",H80&lt;0,"undercount",H80=0,"no_change")</f>
        <v>overcount</v>
      </c>
    </row>
    <row r="81" spans="1:10" x14ac:dyDescent="0.2">
      <c r="A81" t="s">
        <v>48</v>
      </c>
      <c r="B81">
        <v>23628</v>
      </c>
      <c r="C81">
        <v>26474</v>
      </c>
      <c r="D81">
        <v>30366</v>
      </c>
      <c r="E81" t="s">
        <v>9</v>
      </c>
      <c r="F81">
        <v>-24.958328699999999</v>
      </c>
      <c r="G81">
        <v>-6738</v>
      </c>
      <c r="H81" s="1">
        <f>(((D81-B81)/((D81+B81)/2))*100)</f>
        <v>24.958328703189242</v>
      </c>
      <c r="I81">
        <f>D81-B81</f>
        <v>6738</v>
      </c>
      <c r="J81" s="2" t="str" cm="1">
        <f t="array" ref="J81">_xlfn.IFS(H81&gt;0,"overcount",H81&lt;0,"undercount",H81=0,"no_change")</f>
        <v>overcount</v>
      </c>
    </row>
    <row r="82" spans="1:10" x14ac:dyDescent="0.2">
      <c r="A82" t="s">
        <v>49</v>
      </c>
      <c r="B82">
        <v>36704</v>
      </c>
      <c r="C82">
        <v>39031</v>
      </c>
      <c r="D82">
        <v>48004</v>
      </c>
      <c r="E82" t="s">
        <v>8</v>
      </c>
      <c r="F82">
        <v>-6.1451112429999997</v>
      </c>
      <c r="G82">
        <v>-2327</v>
      </c>
      <c r="H82" s="1">
        <f>(((C82-B82)/((C82+B82)/2))*100)</f>
        <v>6.1451112431504589</v>
      </c>
      <c r="I82">
        <f>C82-B82</f>
        <v>2327</v>
      </c>
      <c r="J82" s="2" t="str" cm="1">
        <f t="array" ref="J82">_xlfn.IFS(H82&gt;0,"overcount",H82&lt;0,"undercount",H82=0,"no_change")</f>
        <v>overcount</v>
      </c>
    </row>
    <row r="83" spans="1:10" x14ac:dyDescent="0.2">
      <c r="A83" t="s">
        <v>49</v>
      </c>
      <c r="B83">
        <v>36704</v>
      </c>
      <c r="C83">
        <v>39031</v>
      </c>
      <c r="D83">
        <v>48004</v>
      </c>
      <c r="E83" t="s">
        <v>9</v>
      </c>
      <c r="F83">
        <v>-26.679888559999998</v>
      </c>
      <c r="G83">
        <v>-11300</v>
      </c>
      <c r="H83" s="1">
        <f>(((D83-B83)/((D83+B83)/2))*100)</f>
        <v>26.679888558341595</v>
      </c>
      <c r="I83">
        <f>D83-B83</f>
        <v>11300</v>
      </c>
      <c r="J83" s="2" t="str" cm="1">
        <f t="array" ref="J83">_xlfn.IFS(H83&gt;0,"overcount",H83&lt;0,"undercount",H83=0,"no_change")</f>
        <v>overcount</v>
      </c>
    </row>
    <row r="84" spans="1:10" x14ac:dyDescent="0.2">
      <c r="A84" t="s">
        <v>50</v>
      </c>
      <c r="B84">
        <v>5059</v>
      </c>
      <c r="C84">
        <v>4728</v>
      </c>
      <c r="D84">
        <v>6445</v>
      </c>
      <c r="E84" t="s">
        <v>8</v>
      </c>
      <c r="F84">
        <v>6.7640747929999998</v>
      </c>
      <c r="G84">
        <v>331</v>
      </c>
      <c r="H84" s="1">
        <f>(((C84-B84)/((C84+B84)/2))*100)</f>
        <v>-6.7640747930928775</v>
      </c>
      <c r="I84">
        <f>C84-B84</f>
        <v>-331</v>
      </c>
      <c r="J84" s="2" t="str" cm="1">
        <f t="array" ref="J84">_xlfn.IFS(H84&gt;0,"overcount",H84&lt;0,"undercount",H84=0,"no_change")</f>
        <v>undercount</v>
      </c>
    </row>
    <row r="85" spans="1:10" x14ac:dyDescent="0.2">
      <c r="A85" t="s">
        <v>50</v>
      </c>
      <c r="B85">
        <v>5059</v>
      </c>
      <c r="C85">
        <v>4728</v>
      </c>
      <c r="D85">
        <v>6445</v>
      </c>
      <c r="E85" t="s">
        <v>9</v>
      </c>
      <c r="F85">
        <v>-24.095966619999999</v>
      </c>
      <c r="G85">
        <v>-1386</v>
      </c>
      <c r="H85" s="1">
        <f>(((D85-B85)/((D85+B85)/2))*100)</f>
        <v>24.09596662030598</v>
      </c>
      <c r="I85">
        <f>D85-B85</f>
        <v>1386</v>
      </c>
      <c r="J85" s="2" t="str" cm="1">
        <f t="array" ref="J85">_xlfn.IFS(H85&gt;0,"overcount",H85&lt;0,"undercount",H85=0,"no_change")</f>
        <v>overcount</v>
      </c>
    </row>
    <row r="86" spans="1:10" x14ac:dyDescent="0.2">
      <c r="A86" t="s">
        <v>51</v>
      </c>
      <c r="B86">
        <v>57150</v>
      </c>
      <c r="C86">
        <v>60770</v>
      </c>
      <c r="D86">
        <v>73008</v>
      </c>
      <c r="E86" t="s">
        <v>8</v>
      </c>
      <c r="F86">
        <v>-6.1397557669999996</v>
      </c>
      <c r="G86">
        <v>-3620</v>
      </c>
      <c r="H86" s="1">
        <f>(((C86-B86)/((C86+B86)/2))*100)</f>
        <v>6.1397557666214384</v>
      </c>
      <c r="I86">
        <f>C86-B86</f>
        <v>3620</v>
      </c>
      <c r="J86" s="2" t="str" cm="1">
        <f t="array" ref="J86">_xlfn.IFS(H86&gt;0,"overcount",H86&lt;0,"undercount",H86=0,"no_change")</f>
        <v>overcount</v>
      </c>
    </row>
    <row r="87" spans="1:10" x14ac:dyDescent="0.2">
      <c r="A87" t="s">
        <v>51</v>
      </c>
      <c r="B87">
        <v>57150</v>
      </c>
      <c r="C87">
        <v>60770</v>
      </c>
      <c r="D87">
        <v>73008</v>
      </c>
      <c r="E87" t="s">
        <v>9</v>
      </c>
      <c r="F87">
        <v>-24.36730743</v>
      </c>
      <c r="G87">
        <v>-15858</v>
      </c>
      <c r="H87" s="1">
        <f>(((D87-B87)/((D87+B87)/2))*100)</f>
        <v>24.367307426358735</v>
      </c>
      <c r="I87">
        <f>D87-B87</f>
        <v>15858</v>
      </c>
      <c r="J87" s="2" t="str" cm="1">
        <f t="array" ref="J87">_xlfn.IFS(H87&gt;0,"overcount",H87&lt;0,"undercount",H87=0,"no_change")</f>
        <v>overcount</v>
      </c>
    </row>
    <row r="88" spans="1:10" x14ac:dyDescent="0.2">
      <c r="A88" t="s">
        <v>52</v>
      </c>
      <c r="B88">
        <v>605950</v>
      </c>
      <c r="C88">
        <v>607128</v>
      </c>
      <c r="D88">
        <v>678432</v>
      </c>
      <c r="E88" t="s">
        <v>8</v>
      </c>
      <c r="F88">
        <v>-0.19421669499999999</v>
      </c>
      <c r="G88">
        <v>-1178</v>
      </c>
      <c r="H88" s="1">
        <f>(((C88-B88)/((C88+B88)/2))*100)</f>
        <v>0.1942166950517609</v>
      </c>
      <c r="I88">
        <f>C88-B88</f>
        <v>1178</v>
      </c>
      <c r="J88" s="2" t="str" cm="1">
        <f t="array" ref="J88">_xlfn.IFS(H88&gt;0,"overcount",H88&lt;0,"undercount",H88=0,"no_change")</f>
        <v>overcount</v>
      </c>
    </row>
    <row r="89" spans="1:10" x14ac:dyDescent="0.2">
      <c r="A89" t="s">
        <v>52</v>
      </c>
      <c r="B89">
        <v>605950</v>
      </c>
      <c r="C89">
        <v>607128</v>
      </c>
      <c r="D89">
        <v>678432</v>
      </c>
      <c r="E89" t="s">
        <v>9</v>
      </c>
      <c r="F89">
        <v>-11.28667328</v>
      </c>
      <c r="G89">
        <v>-72482</v>
      </c>
      <c r="H89" s="1">
        <f>(((D89-B89)/((D89+B89)/2))*100)</f>
        <v>11.2866732794449</v>
      </c>
      <c r="I89">
        <f>D89-B89</f>
        <v>72482</v>
      </c>
      <c r="J89" s="2" t="str" cm="1">
        <f t="array" ref="J89">_xlfn.IFS(H89&gt;0,"overcount",H89&lt;0,"undercount",H89=0,"no_change")</f>
        <v>overcount</v>
      </c>
    </row>
    <row r="90" spans="1:10" x14ac:dyDescent="0.2">
      <c r="A90" t="s">
        <v>53</v>
      </c>
      <c r="B90">
        <v>57439</v>
      </c>
      <c r="C90">
        <v>54608</v>
      </c>
      <c r="D90">
        <v>68910</v>
      </c>
      <c r="E90" t="s">
        <v>8</v>
      </c>
      <c r="F90">
        <v>5.0532365879999999</v>
      </c>
      <c r="G90">
        <v>2831</v>
      </c>
      <c r="H90" s="1">
        <f>(((C90-B90)/((C90+B90)/2))*100)</f>
        <v>-5.0532365882174446</v>
      </c>
      <c r="I90">
        <f>C90-B90</f>
        <v>-2831</v>
      </c>
      <c r="J90" s="2" t="str" cm="1">
        <f t="array" ref="J90">_xlfn.IFS(H90&gt;0,"overcount",H90&lt;0,"undercount",H90=0,"no_change")</f>
        <v>undercount</v>
      </c>
    </row>
    <row r="91" spans="1:10" x14ac:dyDescent="0.2">
      <c r="A91" t="s">
        <v>53</v>
      </c>
      <c r="B91">
        <v>57439</v>
      </c>
      <c r="C91">
        <v>54608</v>
      </c>
      <c r="D91">
        <v>68910</v>
      </c>
      <c r="E91" t="s">
        <v>9</v>
      </c>
      <c r="F91">
        <v>-18.157642719999998</v>
      </c>
      <c r="G91">
        <v>-11471</v>
      </c>
      <c r="H91" s="1">
        <f>(((D91-B91)/((D91+B91)/2))*100)</f>
        <v>18.157642719768262</v>
      </c>
      <c r="I91">
        <f>D91-B91</f>
        <v>11471</v>
      </c>
      <c r="J91" s="2" t="str" cm="1">
        <f t="array" ref="J91">_xlfn.IFS(H91&gt;0,"overcount",H91&lt;0,"undercount",H91=0,"no_change")</f>
        <v>overcount</v>
      </c>
    </row>
    <row r="92" spans="1:10" x14ac:dyDescent="0.2">
      <c r="A92" t="s">
        <v>54</v>
      </c>
      <c r="B92">
        <v>5345</v>
      </c>
      <c r="C92">
        <v>5509</v>
      </c>
      <c r="D92">
        <v>6882</v>
      </c>
      <c r="E92" t="s">
        <v>8</v>
      </c>
      <c r="F92">
        <v>-3.0219274</v>
      </c>
      <c r="G92">
        <v>-164</v>
      </c>
      <c r="H92" s="1">
        <f>(((C92-B92)/((C92+B92)/2))*100)</f>
        <v>3.0219274000368528</v>
      </c>
      <c r="I92">
        <f>C92-B92</f>
        <v>164</v>
      </c>
      <c r="J92" s="2" t="str" cm="1">
        <f t="array" ref="J92">_xlfn.IFS(H92&gt;0,"overcount",H92&lt;0,"undercount",H92=0,"no_change")</f>
        <v>overcount</v>
      </c>
    </row>
    <row r="93" spans="1:10" x14ac:dyDescent="0.2">
      <c r="A93" t="s">
        <v>54</v>
      </c>
      <c r="B93">
        <v>5345</v>
      </c>
      <c r="C93">
        <v>5509</v>
      </c>
      <c r="D93">
        <v>6882</v>
      </c>
      <c r="E93" t="s">
        <v>9</v>
      </c>
      <c r="F93">
        <v>-25.141081209999999</v>
      </c>
      <c r="G93">
        <v>-1537</v>
      </c>
      <c r="H93" s="1">
        <f>(((D93-B93)/((D93+B93)/2))*100)</f>
        <v>25.141081213707366</v>
      </c>
      <c r="I93">
        <f>D93-B93</f>
        <v>1537</v>
      </c>
      <c r="J93" s="2" t="str" cm="1">
        <f t="array" ref="J93">_xlfn.IFS(H93&gt;0,"overcount",H93&lt;0,"undercount",H93=0,"no_change")</f>
        <v>overcount</v>
      </c>
    </row>
    <row r="94" spans="1:10" x14ac:dyDescent="0.2">
      <c r="A94" t="s">
        <v>55</v>
      </c>
      <c r="B94">
        <v>266189</v>
      </c>
      <c r="C94">
        <v>272283</v>
      </c>
      <c r="D94">
        <v>313284</v>
      </c>
      <c r="E94" t="s">
        <v>8</v>
      </c>
      <c r="F94">
        <v>-2.2634417390000001</v>
      </c>
      <c r="G94">
        <v>-6094</v>
      </c>
      <c r="H94" s="1">
        <f>(((C94-B94)/((C94+B94)/2))*100)</f>
        <v>2.2634417388462165</v>
      </c>
      <c r="I94">
        <f>C94-B94</f>
        <v>6094</v>
      </c>
      <c r="J94" s="2" t="str" cm="1">
        <f t="array" ref="J94">_xlfn.IFS(H94&gt;0,"overcount",H94&lt;0,"undercount",H94=0,"no_change")</f>
        <v>overcount</v>
      </c>
    </row>
    <row r="95" spans="1:10" x14ac:dyDescent="0.2">
      <c r="A95" t="s">
        <v>55</v>
      </c>
      <c r="B95">
        <v>266189</v>
      </c>
      <c r="C95">
        <v>272283</v>
      </c>
      <c r="D95">
        <v>313284</v>
      </c>
      <c r="E95" t="s">
        <v>9</v>
      </c>
      <c r="F95">
        <v>-16.254424279999999</v>
      </c>
      <c r="G95">
        <v>-47095</v>
      </c>
      <c r="H95" s="1">
        <f>(((D95-B95)/((D95+B95)/2))*100)</f>
        <v>16.254424278611772</v>
      </c>
      <c r="I95">
        <f>D95-B95</f>
        <v>47095</v>
      </c>
      <c r="J95" s="2" t="str" cm="1">
        <f t="array" ref="J95">_xlfn.IFS(H95&gt;0,"overcount",H95&lt;0,"undercount",H95=0,"no_change")</f>
        <v>overcount</v>
      </c>
    </row>
    <row r="96" spans="1:10" x14ac:dyDescent="0.2">
      <c r="A96" t="s">
        <v>56</v>
      </c>
      <c r="B96">
        <v>356394</v>
      </c>
      <c r="C96">
        <v>355805</v>
      </c>
      <c r="D96">
        <v>431337</v>
      </c>
      <c r="E96" t="s">
        <v>8</v>
      </c>
      <c r="F96">
        <v>0.165403209</v>
      </c>
      <c r="G96">
        <v>589</v>
      </c>
      <c r="H96" s="1">
        <f>(((C96-B96)/((C96+B96)/2))*100)</f>
        <v>-0.16540320893458146</v>
      </c>
      <c r="I96">
        <f>C96-B96</f>
        <v>-589</v>
      </c>
      <c r="J96" s="2" t="str" cm="1">
        <f t="array" ref="J96">_xlfn.IFS(H96&gt;0,"overcount",H96&lt;0,"undercount",H96=0,"no_change")</f>
        <v>undercount</v>
      </c>
    </row>
    <row r="97" spans="1:10" x14ac:dyDescent="0.2">
      <c r="A97" t="s">
        <v>56</v>
      </c>
      <c r="B97">
        <v>356394</v>
      </c>
      <c r="C97">
        <v>355805</v>
      </c>
      <c r="D97">
        <v>431337</v>
      </c>
      <c r="E97" t="s">
        <v>9</v>
      </c>
      <c r="F97">
        <v>-19.027561439999999</v>
      </c>
      <c r="G97">
        <v>-74943</v>
      </c>
      <c r="H97" s="1">
        <f>(((D97-B97)/((D97+B97)/2))*100)</f>
        <v>19.027561439120717</v>
      </c>
      <c r="I97">
        <f>D97-B97</f>
        <v>74943</v>
      </c>
      <c r="J97" s="2" t="str" cm="1">
        <f t="array" ref="J97">_xlfn.IFS(H97&gt;0,"overcount",H97&lt;0,"undercount",H97=0,"no_change")</f>
        <v>overcount</v>
      </c>
    </row>
    <row r="98" spans="1:10" x14ac:dyDescent="0.2">
      <c r="A98" t="s">
        <v>57</v>
      </c>
      <c r="B98">
        <v>8999</v>
      </c>
      <c r="C98">
        <v>10055</v>
      </c>
      <c r="D98">
        <v>12604</v>
      </c>
      <c r="E98" t="s">
        <v>8</v>
      </c>
      <c r="F98">
        <v>-11.084286759999999</v>
      </c>
      <c r="G98">
        <v>-1056</v>
      </c>
      <c r="H98" s="1">
        <f>(((C98-B98)/((C98+B98)/2))*100)</f>
        <v>11.084286763934081</v>
      </c>
      <c r="I98">
        <f>C98-B98</f>
        <v>1056</v>
      </c>
      <c r="J98" s="2" t="str" cm="1">
        <f t="array" ref="J98">_xlfn.IFS(H98&gt;0,"overcount",H98&lt;0,"undercount",H98=0,"no_change")</f>
        <v>overcount</v>
      </c>
    </row>
    <row r="99" spans="1:10" x14ac:dyDescent="0.2">
      <c r="A99" t="s">
        <v>57</v>
      </c>
      <c r="B99">
        <v>8999</v>
      </c>
      <c r="C99">
        <v>10055</v>
      </c>
      <c r="D99">
        <v>12604</v>
      </c>
      <c r="E99" t="s">
        <v>9</v>
      </c>
      <c r="F99">
        <v>-33.374994209999997</v>
      </c>
      <c r="G99">
        <v>-3605</v>
      </c>
      <c r="H99" s="1">
        <f>(((D99-B99)/((D99+B99)/2))*100)</f>
        <v>33.374994213766605</v>
      </c>
      <c r="I99">
        <f>D99-B99</f>
        <v>3605</v>
      </c>
      <c r="J99" s="2" t="str" cm="1">
        <f t="array" ref="J99">_xlfn.IFS(H99&gt;0,"overcount",H99&lt;0,"undercount",H99=0,"no_change")</f>
        <v>overcount</v>
      </c>
    </row>
    <row r="100" spans="1:10" x14ac:dyDescent="0.2">
      <c r="A100" t="s">
        <v>58</v>
      </c>
      <c r="B100">
        <v>86415</v>
      </c>
      <c r="C100">
        <v>92882</v>
      </c>
      <c r="D100">
        <v>105909</v>
      </c>
      <c r="E100" t="s">
        <v>8</v>
      </c>
      <c r="F100">
        <v>-7.2137291760000002</v>
      </c>
      <c r="G100">
        <v>-6467</v>
      </c>
      <c r="H100" s="1">
        <f>(((C100-B100)/((C100+B100)/2))*100)</f>
        <v>7.2137291756136461</v>
      </c>
      <c r="I100">
        <f>C100-B100</f>
        <v>6467</v>
      </c>
      <c r="J100" s="2" t="str" cm="1">
        <f t="array" ref="J100">_xlfn.IFS(H100&gt;0,"overcount",H100&lt;0,"undercount",H100=0,"no_change")</f>
        <v>overcount</v>
      </c>
    </row>
    <row r="101" spans="1:10" x14ac:dyDescent="0.2">
      <c r="A101" t="s">
        <v>58</v>
      </c>
      <c r="B101">
        <v>86415</v>
      </c>
      <c r="C101">
        <v>92882</v>
      </c>
      <c r="D101">
        <v>105909</v>
      </c>
      <c r="E101" t="s">
        <v>9</v>
      </c>
      <c r="F101">
        <v>-20.272040929999999</v>
      </c>
      <c r="G101">
        <v>-19494</v>
      </c>
      <c r="H101" s="1">
        <f>(((D101-B101)/((D101+B101)/2))*100)</f>
        <v>20.272040930929059</v>
      </c>
      <c r="I101">
        <f>D101-B101</f>
        <v>19494</v>
      </c>
      <c r="J101" s="2" t="str" cm="1">
        <f t="array" ref="J101">_xlfn.IFS(H101&gt;0,"overcount",H101&lt;0,"undercount",H101=0,"no_change")</f>
        <v>overcount</v>
      </c>
    </row>
    <row r="102" spans="1:10" x14ac:dyDescent="0.2">
      <c r="A102" t="s">
        <v>59</v>
      </c>
      <c r="B102">
        <v>4257</v>
      </c>
      <c r="C102">
        <v>3233</v>
      </c>
      <c r="D102">
        <v>4643</v>
      </c>
      <c r="E102" t="s">
        <v>8</v>
      </c>
      <c r="F102">
        <v>27.343124169999999</v>
      </c>
      <c r="G102">
        <v>1024</v>
      </c>
      <c r="H102" s="1">
        <f>(((C102-B102)/((C102+B102)/2))*100)</f>
        <v>-27.343124165554073</v>
      </c>
      <c r="I102">
        <f>C102-B102</f>
        <v>-1024</v>
      </c>
      <c r="J102" s="2" t="str" cm="1">
        <f t="array" ref="J102">_xlfn.IFS(H102&gt;0,"overcount",H102&lt;0,"undercount",H102=0,"no_change")</f>
        <v>undercount</v>
      </c>
    </row>
    <row r="103" spans="1:10" x14ac:dyDescent="0.2">
      <c r="A103" t="s">
        <v>59</v>
      </c>
      <c r="B103">
        <v>4257</v>
      </c>
      <c r="C103">
        <v>3233</v>
      </c>
      <c r="D103">
        <v>4643</v>
      </c>
      <c r="E103" t="s">
        <v>9</v>
      </c>
      <c r="F103">
        <v>-8.6741573029999994</v>
      </c>
      <c r="G103">
        <v>-386</v>
      </c>
      <c r="H103" s="1">
        <f>(((D103-B103)/((D103+B103)/2))*100)</f>
        <v>8.6741573033707855</v>
      </c>
      <c r="I103">
        <f>D103-B103</f>
        <v>386</v>
      </c>
      <c r="J103" s="2" t="str" cm="1">
        <f t="array" ref="J103">_xlfn.IFS(H103&gt;0,"overcount",H103&lt;0,"undercount",H103=0,"no_change")</f>
        <v>overcount</v>
      </c>
    </row>
  </sheetData>
  <autoFilter ref="A1:J10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D1" workbookViewId="0">
      <selection activeCell="L27" sqref="L27:L28"/>
    </sheetView>
  </sheetViews>
  <sheetFormatPr baseColWidth="10" defaultRowHeight="16" x14ac:dyDescent="0.2"/>
  <cols>
    <col min="13" max="13" width="13.1640625" bestFit="1" customWidth="1"/>
    <col min="15" max="15" width="13.1640625" bestFit="1" customWidth="1"/>
    <col min="18" max="18" width="13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61</v>
      </c>
      <c r="I1" s="1" t="s">
        <v>60</v>
      </c>
      <c r="J1" s="1" t="s">
        <v>62</v>
      </c>
    </row>
    <row r="2" spans="1:13" x14ac:dyDescent="0.2">
      <c r="A2" t="s">
        <v>7</v>
      </c>
      <c r="B2">
        <v>29832</v>
      </c>
      <c r="C2">
        <v>33647</v>
      </c>
      <c r="D2">
        <v>41984</v>
      </c>
      <c r="E2" t="s">
        <v>9</v>
      </c>
      <c r="F2">
        <v>-33.842040769999997</v>
      </c>
      <c r="G2">
        <v>-12152</v>
      </c>
      <c r="H2" s="1">
        <v>33.842040770858858</v>
      </c>
      <c r="I2">
        <v>12152</v>
      </c>
      <c r="J2" s="2" t="s">
        <v>65</v>
      </c>
    </row>
    <row r="3" spans="1:13" x14ac:dyDescent="0.2">
      <c r="A3" t="s">
        <v>10</v>
      </c>
      <c r="B3">
        <v>29148</v>
      </c>
      <c r="C3">
        <v>28492</v>
      </c>
      <c r="D3">
        <v>37979</v>
      </c>
      <c r="E3" t="s">
        <v>9</v>
      </c>
      <c r="F3">
        <v>-26.311320330000001</v>
      </c>
      <c r="G3">
        <v>-8831</v>
      </c>
      <c r="H3" s="1">
        <v>26.311320333099946</v>
      </c>
      <c r="I3">
        <v>8831</v>
      </c>
      <c r="J3" s="2" t="s">
        <v>65</v>
      </c>
    </row>
    <row r="4" spans="1:13" x14ac:dyDescent="0.2">
      <c r="A4" t="s">
        <v>11</v>
      </c>
      <c r="B4">
        <v>108252</v>
      </c>
      <c r="C4">
        <v>106228</v>
      </c>
      <c r="D4">
        <v>132307</v>
      </c>
      <c r="E4" t="s">
        <v>9</v>
      </c>
      <c r="F4">
        <v>-19.999251739999998</v>
      </c>
      <c r="G4">
        <v>-24055</v>
      </c>
      <c r="H4" s="1">
        <v>19.999251742815691</v>
      </c>
      <c r="I4">
        <v>24055</v>
      </c>
      <c r="J4" s="2" t="s">
        <v>65</v>
      </c>
      <c r="L4" t="s">
        <v>63</v>
      </c>
      <c r="M4">
        <f>MIN(H2:H52)</f>
        <v>-5.8456248303320972</v>
      </c>
    </row>
    <row r="5" spans="1:13" x14ac:dyDescent="0.2">
      <c r="A5" t="s">
        <v>12</v>
      </c>
      <c r="B5">
        <v>19878</v>
      </c>
      <c r="C5">
        <v>22764</v>
      </c>
      <c r="D5">
        <v>28063</v>
      </c>
      <c r="E5" t="s">
        <v>9</v>
      </c>
      <c r="F5">
        <v>-34.146137959999997</v>
      </c>
      <c r="G5">
        <v>-8185</v>
      </c>
      <c r="H5" s="1">
        <v>34.14613796124403</v>
      </c>
      <c r="I5">
        <v>8185</v>
      </c>
      <c r="J5" s="2" t="s">
        <v>65</v>
      </c>
      <c r="L5" t="s">
        <v>64</v>
      </c>
      <c r="M5">
        <f>MAX(H3:H53)</f>
        <v>75.456962141351184</v>
      </c>
    </row>
    <row r="6" spans="1:13" x14ac:dyDescent="0.2">
      <c r="A6" t="s">
        <v>13</v>
      </c>
      <c r="B6">
        <v>4175972</v>
      </c>
      <c r="C6">
        <v>3954466</v>
      </c>
      <c r="D6">
        <v>4373305</v>
      </c>
      <c r="E6" t="s">
        <v>9</v>
      </c>
      <c r="F6">
        <v>-4.616366975</v>
      </c>
      <c r="G6">
        <v>-197333</v>
      </c>
      <c r="H6" s="1">
        <v>4.6163669746576232</v>
      </c>
      <c r="I6">
        <v>197333</v>
      </c>
      <c r="J6" s="2" t="s">
        <v>65</v>
      </c>
    </row>
    <row r="7" spans="1:13" x14ac:dyDescent="0.2">
      <c r="A7" t="s">
        <v>14</v>
      </c>
      <c r="B7">
        <v>103746</v>
      </c>
      <c r="C7">
        <v>104285</v>
      </c>
      <c r="D7">
        <v>129983</v>
      </c>
      <c r="E7" t="s">
        <v>9</v>
      </c>
      <c r="F7">
        <v>-22.45078702</v>
      </c>
      <c r="G7">
        <v>-26237</v>
      </c>
      <c r="H7" s="1">
        <v>22.45078702257743</v>
      </c>
      <c r="I7">
        <v>26237</v>
      </c>
      <c r="J7" s="2" t="s">
        <v>65</v>
      </c>
    </row>
    <row r="8" spans="1:13" x14ac:dyDescent="0.2">
      <c r="A8" t="s">
        <v>15</v>
      </c>
      <c r="B8">
        <v>87148</v>
      </c>
      <c r="C8">
        <v>88101</v>
      </c>
      <c r="D8">
        <v>99954</v>
      </c>
      <c r="E8" t="s">
        <v>9</v>
      </c>
      <c r="F8">
        <v>-13.68879007</v>
      </c>
      <c r="G8">
        <v>-12806</v>
      </c>
      <c r="H8" s="1">
        <v>13.688790071725581</v>
      </c>
      <c r="I8">
        <v>12806</v>
      </c>
      <c r="J8" s="2" t="s">
        <v>65</v>
      </c>
    </row>
    <row r="9" spans="1:13" x14ac:dyDescent="0.2">
      <c r="A9" t="s">
        <v>16</v>
      </c>
      <c r="B9">
        <v>16633</v>
      </c>
      <c r="C9">
        <v>17006</v>
      </c>
      <c r="D9">
        <v>19565</v>
      </c>
      <c r="E9" t="s">
        <v>9</v>
      </c>
      <c r="F9">
        <v>-16.19979004</v>
      </c>
      <c r="G9">
        <v>-2932</v>
      </c>
      <c r="H9" s="1">
        <v>16.199790043648822</v>
      </c>
      <c r="I9">
        <v>2932</v>
      </c>
      <c r="J9" s="2" t="s">
        <v>65</v>
      </c>
    </row>
    <row r="10" spans="1:13" x14ac:dyDescent="0.2">
      <c r="A10" t="s">
        <v>17</v>
      </c>
      <c r="B10">
        <v>16983</v>
      </c>
      <c r="C10">
        <v>32348</v>
      </c>
      <c r="D10">
        <v>37562</v>
      </c>
      <c r="E10" t="s">
        <v>9</v>
      </c>
      <c r="F10">
        <v>-75.456962140000002</v>
      </c>
      <c r="G10">
        <v>-20579</v>
      </c>
      <c r="H10" s="1">
        <v>75.456962141351184</v>
      </c>
      <c r="I10">
        <v>20579</v>
      </c>
      <c r="J10" s="2" t="s">
        <v>65</v>
      </c>
    </row>
    <row r="11" spans="1:13" x14ac:dyDescent="0.2">
      <c r="A11" t="s">
        <v>18</v>
      </c>
      <c r="B11">
        <v>296800</v>
      </c>
      <c r="C11">
        <v>289836</v>
      </c>
      <c r="D11">
        <v>356993</v>
      </c>
      <c r="E11" t="s">
        <v>9</v>
      </c>
      <c r="F11">
        <v>-18.413473379999999</v>
      </c>
      <c r="G11">
        <v>-60193</v>
      </c>
      <c r="H11" s="1">
        <v>18.41347337765929</v>
      </c>
      <c r="I11">
        <v>60193</v>
      </c>
      <c r="J11" s="2" t="s">
        <v>65</v>
      </c>
    </row>
    <row r="12" spans="1:13" x14ac:dyDescent="0.2">
      <c r="A12" t="s">
        <v>19</v>
      </c>
      <c r="B12">
        <v>167167</v>
      </c>
      <c r="C12">
        <v>183704</v>
      </c>
      <c r="D12">
        <v>208685</v>
      </c>
      <c r="E12" t="s">
        <v>9</v>
      </c>
      <c r="F12">
        <v>-22.092738629999999</v>
      </c>
      <c r="G12">
        <v>-41518</v>
      </c>
      <c r="H12" s="1">
        <v>22.092738631163332</v>
      </c>
      <c r="I12">
        <v>41518</v>
      </c>
      <c r="J12" s="2" t="s">
        <v>65</v>
      </c>
    </row>
    <row r="13" spans="1:13" x14ac:dyDescent="0.2">
      <c r="A13" t="s">
        <v>20</v>
      </c>
      <c r="B13">
        <v>768660</v>
      </c>
      <c r="C13">
        <v>626808</v>
      </c>
      <c r="D13">
        <v>860345</v>
      </c>
      <c r="E13" t="s">
        <v>9</v>
      </c>
      <c r="F13">
        <v>-11.25656459</v>
      </c>
      <c r="G13">
        <v>-91685</v>
      </c>
      <c r="H13" s="1">
        <v>11.25656459004116</v>
      </c>
      <c r="I13">
        <v>91685</v>
      </c>
      <c r="J13" s="2" t="s">
        <v>65</v>
      </c>
    </row>
    <row r="14" spans="1:13" x14ac:dyDescent="0.2">
      <c r="A14" t="s">
        <v>21</v>
      </c>
      <c r="B14">
        <v>14959</v>
      </c>
      <c r="C14">
        <v>13835</v>
      </c>
      <c r="D14">
        <v>19872</v>
      </c>
      <c r="E14" t="s">
        <v>9</v>
      </c>
      <c r="F14">
        <v>-28.210502139999999</v>
      </c>
      <c r="G14">
        <v>-4913</v>
      </c>
      <c r="H14" s="1">
        <v>28.210502138899258</v>
      </c>
      <c r="I14">
        <v>4913</v>
      </c>
      <c r="J14" s="2" t="s">
        <v>65</v>
      </c>
    </row>
    <row r="15" spans="1:13" x14ac:dyDescent="0.2">
      <c r="A15" t="s">
        <v>22</v>
      </c>
      <c r="B15">
        <v>430416</v>
      </c>
      <c r="C15">
        <v>442740</v>
      </c>
      <c r="D15">
        <v>487034</v>
      </c>
      <c r="E15" t="s">
        <v>9</v>
      </c>
      <c r="F15">
        <v>-12.34247098</v>
      </c>
      <c r="G15">
        <v>-56618</v>
      </c>
      <c r="H15" s="1">
        <v>12.342470979344924</v>
      </c>
      <c r="I15">
        <v>56618</v>
      </c>
      <c r="J15" s="2" t="s">
        <v>65</v>
      </c>
    </row>
    <row r="16" spans="1:13" x14ac:dyDescent="0.2">
      <c r="A16" t="s">
        <v>23</v>
      </c>
      <c r="B16">
        <v>60314</v>
      </c>
      <c r="C16">
        <v>63198</v>
      </c>
      <c r="D16">
        <v>76820</v>
      </c>
      <c r="E16" t="s">
        <v>9</v>
      </c>
      <c r="F16">
        <v>-24.072804699999999</v>
      </c>
      <c r="G16">
        <v>-16506</v>
      </c>
      <c r="H16" s="1">
        <v>24.072804701970334</v>
      </c>
      <c r="I16">
        <v>16506</v>
      </c>
      <c r="J16" s="2" t="s">
        <v>65</v>
      </c>
    </row>
    <row r="17" spans="1:17" x14ac:dyDescent="0.2">
      <c r="A17" t="s">
        <v>24</v>
      </c>
      <c r="B17">
        <v>39104</v>
      </c>
      <c r="C17">
        <v>38712</v>
      </c>
      <c r="D17">
        <v>45069</v>
      </c>
      <c r="E17" t="s">
        <v>9</v>
      </c>
      <c r="F17">
        <v>-14.173190930000001</v>
      </c>
      <c r="G17">
        <v>-5965</v>
      </c>
      <c r="H17" s="1">
        <v>14.173190928207383</v>
      </c>
      <c r="I17">
        <v>5965</v>
      </c>
      <c r="J17" s="2" t="s">
        <v>65</v>
      </c>
    </row>
    <row r="18" spans="1:17" x14ac:dyDescent="0.2">
      <c r="A18" t="s">
        <v>25</v>
      </c>
      <c r="B18">
        <v>49618</v>
      </c>
      <c r="C18">
        <v>49862</v>
      </c>
      <c r="D18">
        <v>58947</v>
      </c>
      <c r="E18" t="s">
        <v>9</v>
      </c>
      <c r="F18">
        <v>-17.186017589999999</v>
      </c>
      <c r="G18">
        <v>-9329</v>
      </c>
      <c r="H18" s="1">
        <v>17.186017593146964</v>
      </c>
      <c r="I18">
        <v>9329</v>
      </c>
      <c r="J18" s="2" t="s">
        <v>65</v>
      </c>
    </row>
    <row r="19" spans="1:17" x14ac:dyDescent="0.2">
      <c r="A19" t="s">
        <v>26</v>
      </c>
      <c r="B19">
        <v>28996</v>
      </c>
      <c r="C19">
        <v>32077</v>
      </c>
      <c r="D19">
        <v>39720</v>
      </c>
      <c r="E19" t="s">
        <v>9</v>
      </c>
      <c r="F19">
        <v>-31.212526919999998</v>
      </c>
      <c r="G19">
        <v>-10724</v>
      </c>
      <c r="H19" s="1">
        <v>31.212526922405264</v>
      </c>
      <c r="I19">
        <v>10724</v>
      </c>
      <c r="J19" s="2" t="s">
        <v>65</v>
      </c>
    </row>
    <row r="20" spans="1:17" x14ac:dyDescent="0.2">
      <c r="A20" t="s">
        <v>27</v>
      </c>
      <c r="B20">
        <v>57637</v>
      </c>
      <c r="C20">
        <v>57394</v>
      </c>
      <c r="D20">
        <v>66887</v>
      </c>
      <c r="E20" t="s">
        <v>9</v>
      </c>
      <c r="F20">
        <v>-14.85657383</v>
      </c>
      <c r="G20">
        <v>-9250</v>
      </c>
      <c r="H20" s="1">
        <v>14.856573833156661</v>
      </c>
      <c r="I20">
        <v>9250</v>
      </c>
      <c r="J20" s="2" t="s">
        <v>65</v>
      </c>
    </row>
    <row r="21" spans="1:17" x14ac:dyDescent="0.2">
      <c r="A21" t="s">
        <v>28</v>
      </c>
      <c r="B21">
        <v>9567</v>
      </c>
      <c r="C21">
        <v>9726</v>
      </c>
      <c r="D21">
        <v>12486</v>
      </c>
      <c r="E21" t="s">
        <v>9</v>
      </c>
      <c r="F21">
        <v>-26.472588760000001</v>
      </c>
      <c r="G21">
        <v>-2919</v>
      </c>
      <c r="H21" s="1">
        <v>26.472588763433546</v>
      </c>
      <c r="I21">
        <v>2919</v>
      </c>
      <c r="J21" s="2" t="s">
        <v>65</v>
      </c>
    </row>
    <row r="22" spans="1:17" x14ac:dyDescent="0.2">
      <c r="A22" t="s">
        <v>29</v>
      </c>
      <c r="B22">
        <v>216997</v>
      </c>
      <c r="C22">
        <v>218742</v>
      </c>
      <c r="D22">
        <v>244430</v>
      </c>
      <c r="E22" t="s">
        <v>9</v>
      </c>
      <c r="F22">
        <v>-11.890504890000001</v>
      </c>
      <c r="G22">
        <v>-27433</v>
      </c>
      <c r="H22" s="1">
        <v>11.890504890264332</v>
      </c>
      <c r="I22">
        <v>27433</v>
      </c>
      <c r="J22" s="2" t="s">
        <v>65</v>
      </c>
    </row>
    <row r="23" spans="1:17" x14ac:dyDescent="0.2">
      <c r="A23" t="s">
        <v>30</v>
      </c>
      <c r="B23">
        <v>241084</v>
      </c>
      <c r="C23">
        <v>250777</v>
      </c>
      <c r="D23">
        <v>275425</v>
      </c>
      <c r="E23" t="s">
        <v>9</v>
      </c>
      <c r="F23">
        <v>-13.29734816</v>
      </c>
      <c r="G23">
        <v>-34341</v>
      </c>
      <c r="H23" s="1">
        <v>13.297348158502562</v>
      </c>
      <c r="I23">
        <v>34341</v>
      </c>
      <c r="J23" s="2" t="s">
        <v>65</v>
      </c>
    </row>
    <row r="24" spans="1:17" x14ac:dyDescent="0.2">
      <c r="A24" t="s">
        <v>31</v>
      </c>
      <c r="B24">
        <v>170484</v>
      </c>
      <c r="C24">
        <v>184023</v>
      </c>
      <c r="D24">
        <v>214619</v>
      </c>
      <c r="E24" t="s">
        <v>9</v>
      </c>
      <c r="F24">
        <v>-22.921140579999999</v>
      </c>
      <c r="G24">
        <v>-44135</v>
      </c>
      <c r="H24" s="1">
        <v>22.921140577975244</v>
      </c>
      <c r="I24">
        <v>44135</v>
      </c>
      <c r="J24" s="2" t="s">
        <v>65</v>
      </c>
    </row>
    <row r="25" spans="1:17" x14ac:dyDescent="0.2">
      <c r="A25" t="s">
        <v>32</v>
      </c>
      <c r="B25">
        <v>135104</v>
      </c>
      <c r="C25">
        <v>147787</v>
      </c>
      <c r="D25">
        <v>166441</v>
      </c>
      <c r="E25" t="s">
        <v>9</v>
      </c>
      <c r="F25">
        <v>-20.78429422</v>
      </c>
      <c r="G25">
        <v>-31337</v>
      </c>
      <c r="H25" s="1">
        <v>20.784294218110066</v>
      </c>
      <c r="I25">
        <v>31337</v>
      </c>
      <c r="J25" s="2" t="s">
        <v>65</v>
      </c>
    </row>
    <row r="26" spans="1:17" x14ac:dyDescent="0.2">
      <c r="A26" t="s">
        <v>33</v>
      </c>
      <c r="B26">
        <v>20576</v>
      </c>
      <c r="C26">
        <v>19795</v>
      </c>
      <c r="D26">
        <v>24707</v>
      </c>
      <c r="E26" t="s">
        <v>9</v>
      </c>
      <c r="F26">
        <v>-18.245257599999999</v>
      </c>
      <c r="G26">
        <v>-4131</v>
      </c>
      <c r="H26" s="1">
        <v>18.245257602190669</v>
      </c>
      <c r="I26">
        <v>4131</v>
      </c>
      <c r="J26" s="2" t="s">
        <v>65</v>
      </c>
    </row>
    <row r="27" spans="1:17" x14ac:dyDescent="0.2">
      <c r="A27" t="s">
        <v>34</v>
      </c>
      <c r="B27">
        <v>64197</v>
      </c>
      <c r="C27">
        <v>66407</v>
      </c>
      <c r="D27">
        <v>81601</v>
      </c>
      <c r="E27" t="s">
        <v>9</v>
      </c>
      <c r="F27">
        <v>-23.874127219999998</v>
      </c>
      <c r="G27">
        <v>-17404</v>
      </c>
      <c r="H27" s="1">
        <v>23.874127217108601</v>
      </c>
      <c r="I27">
        <v>17404</v>
      </c>
      <c r="J27" s="2" t="s">
        <v>65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</row>
    <row r="28" spans="1:17" x14ac:dyDescent="0.2">
      <c r="A28" t="s">
        <v>35</v>
      </c>
      <c r="B28">
        <v>5517</v>
      </c>
      <c r="C28">
        <v>5294</v>
      </c>
      <c r="D28">
        <v>7950</v>
      </c>
      <c r="E28" t="s">
        <v>9</v>
      </c>
      <c r="F28">
        <v>-36.132768990000002</v>
      </c>
      <c r="G28">
        <v>-2433</v>
      </c>
      <c r="H28" s="1">
        <v>36.132768990866566</v>
      </c>
      <c r="I28">
        <v>2433</v>
      </c>
      <c r="J28" s="2" t="s">
        <v>65</v>
      </c>
      <c r="L28" t="s">
        <v>70</v>
      </c>
      <c r="M28" s="3"/>
      <c r="N28" s="6">
        <v>0</v>
      </c>
      <c r="O28" s="6">
        <v>0.25</v>
      </c>
      <c r="P28" s="6">
        <v>0.5</v>
      </c>
      <c r="Q28" s="6">
        <v>0.75</v>
      </c>
    </row>
    <row r="29" spans="1:17" x14ac:dyDescent="0.2">
      <c r="A29" t="s">
        <v>36</v>
      </c>
      <c r="B29">
        <v>24171</v>
      </c>
      <c r="C29">
        <v>23521</v>
      </c>
      <c r="D29">
        <v>28379</v>
      </c>
      <c r="E29" t="s">
        <v>9</v>
      </c>
      <c r="F29">
        <v>-16.015223599999999</v>
      </c>
      <c r="G29">
        <v>-4208</v>
      </c>
      <c r="H29" s="1">
        <v>16.015223596574689</v>
      </c>
      <c r="I29">
        <v>4208</v>
      </c>
      <c r="J29" s="2" t="s">
        <v>65</v>
      </c>
    </row>
    <row r="30" spans="1:17" x14ac:dyDescent="0.2">
      <c r="A30" t="s">
        <v>37</v>
      </c>
      <c r="B30">
        <v>90866</v>
      </c>
      <c r="C30">
        <v>102773</v>
      </c>
      <c r="D30">
        <v>125366</v>
      </c>
      <c r="E30" t="s">
        <v>9</v>
      </c>
      <c r="F30">
        <v>-31.910170560000001</v>
      </c>
      <c r="G30">
        <v>-34500</v>
      </c>
      <c r="H30" s="1">
        <v>31.9101705575493</v>
      </c>
      <c r="I30">
        <v>34500</v>
      </c>
      <c r="J30" s="2" t="s">
        <v>65</v>
      </c>
    </row>
    <row r="31" spans="1:17" x14ac:dyDescent="0.2">
      <c r="A31" t="s">
        <v>38</v>
      </c>
      <c r="B31">
        <v>15202</v>
      </c>
      <c r="C31">
        <v>16704</v>
      </c>
      <c r="D31">
        <v>19909</v>
      </c>
      <c r="E31" t="s">
        <v>9</v>
      </c>
      <c r="F31">
        <v>-26.81211016</v>
      </c>
      <c r="G31">
        <v>-4707</v>
      </c>
      <c r="H31" s="1">
        <v>26.812110164905583</v>
      </c>
      <c r="I31">
        <v>4707</v>
      </c>
      <c r="J31" s="2" t="s">
        <v>65</v>
      </c>
    </row>
    <row r="32" spans="1:17" x14ac:dyDescent="0.2">
      <c r="A32" t="s">
        <v>39</v>
      </c>
      <c r="B32">
        <v>487378</v>
      </c>
      <c r="C32">
        <v>500062</v>
      </c>
      <c r="D32">
        <v>537427</v>
      </c>
      <c r="E32" t="s">
        <v>9</v>
      </c>
      <c r="F32">
        <v>-9.7675167470000002</v>
      </c>
      <c r="G32">
        <v>-50049</v>
      </c>
      <c r="H32" s="1">
        <v>9.7675167470884698</v>
      </c>
      <c r="I32">
        <v>50049</v>
      </c>
      <c r="J32" s="2" t="s">
        <v>65</v>
      </c>
    </row>
    <row r="33" spans="1:10" x14ac:dyDescent="0.2">
      <c r="A33" t="s">
        <v>40</v>
      </c>
      <c r="B33">
        <v>27922</v>
      </c>
      <c r="C33">
        <v>23300</v>
      </c>
      <c r="D33">
        <v>30341</v>
      </c>
      <c r="E33" t="s">
        <v>9</v>
      </c>
      <c r="F33">
        <v>-8.3037262070000004</v>
      </c>
      <c r="G33">
        <v>-2419</v>
      </c>
      <c r="H33" s="1">
        <v>8.3037262070267577</v>
      </c>
      <c r="I33">
        <v>2419</v>
      </c>
      <c r="J33" s="2" t="s">
        <v>65</v>
      </c>
    </row>
    <row r="34" spans="1:10" x14ac:dyDescent="0.2">
      <c r="A34" t="s">
        <v>41</v>
      </c>
      <c r="B34">
        <v>1060633</v>
      </c>
      <c r="C34">
        <v>1121559</v>
      </c>
      <c r="D34">
        <v>1217181</v>
      </c>
      <c r="E34" t="s">
        <v>9</v>
      </c>
      <c r="F34">
        <v>-13.745459459999999</v>
      </c>
      <c r="G34">
        <v>-156548</v>
      </c>
      <c r="H34" s="1">
        <v>13.745459462449524</v>
      </c>
      <c r="I34">
        <v>156548</v>
      </c>
      <c r="J34" s="2" t="s">
        <v>65</v>
      </c>
    </row>
    <row r="35" spans="1:10" x14ac:dyDescent="0.2">
      <c r="A35" t="s">
        <v>42</v>
      </c>
      <c r="B35">
        <v>110086</v>
      </c>
      <c r="C35">
        <v>123000</v>
      </c>
      <c r="D35">
        <v>144018</v>
      </c>
      <c r="E35" t="s">
        <v>9</v>
      </c>
      <c r="F35">
        <v>-26.70717501</v>
      </c>
      <c r="G35">
        <v>-33932</v>
      </c>
      <c r="H35" s="1">
        <v>26.707175014954508</v>
      </c>
      <c r="I35">
        <v>33932</v>
      </c>
      <c r="J35" s="2" t="s">
        <v>65</v>
      </c>
    </row>
    <row r="36" spans="1:10" x14ac:dyDescent="0.2">
      <c r="A36" t="s">
        <v>43</v>
      </c>
      <c r="B36">
        <v>5687</v>
      </c>
      <c r="C36">
        <v>3912</v>
      </c>
      <c r="D36">
        <v>5364</v>
      </c>
      <c r="E36" t="s">
        <v>9</v>
      </c>
      <c r="F36">
        <v>5.8456248300000002</v>
      </c>
      <c r="G36">
        <v>323</v>
      </c>
      <c r="H36" s="1">
        <v>-5.8456248303320972</v>
      </c>
      <c r="I36">
        <v>-323</v>
      </c>
      <c r="J36" s="2" t="s">
        <v>66</v>
      </c>
    </row>
    <row r="37" spans="1:10" x14ac:dyDescent="0.2">
      <c r="A37" t="s">
        <v>44</v>
      </c>
      <c r="B37">
        <v>136382</v>
      </c>
      <c r="C37">
        <v>138776</v>
      </c>
      <c r="D37">
        <v>165673</v>
      </c>
      <c r="E37" t="s">
        <v>9</v>
      </c>
      <c r="F37">
        <v>-19.39448114</v>
      </c>
      <c r="G37">
        <v>-29291</v>
      </c>
      <c r="H37" s="1">
        <v>19.394481137541174</v>
      </c>
      <c r="I37">
        <v>29291</v>
      </c>
      <c r="J37" s="2" t="s">
        <v>65</v>
      </c>
    </row>
    <row r="38" spans="1:10" x14ac:dyDescent="0.2">
      <c r="A38" t="s">
        <v>45</v>
      </c>
      <c r="B38">
        <v>46171</v>
      </c>
      <c r="C38">
        <v>50686</v>
      </c>
      <c r="D38">
        <v>63065</v>
      </c>
      <c r="E38" t="s">
        <v>9</v>
      </c>
      <c r="F38">
        <v>-30.93119484</v>
      </c>
      <c r="G38">
        <v>-16894</v>
      </c>
      <c r="H38" s="1">
        <v>30.931194844190564</v>
      </c>
      <c r="I38">
        <v>16894</v>
      </c>
      <c r="J38" s="2" t="s">
        <v>65</v>
      </c>
    </row>
    <row r="39" spans="1:10" x14ac:dyDescent="0.2">
      <c r="A39" t="s">
        <v>46</v>
      </c>
      <c r="B39">
        <v>114202</v>
      </c>
      <c r="C39">
        <v>112637</v>
      </c>
      <c r="D39">
        <v>140344</v>
      </c>
      <c r="E39" t="s">
        <v>9</v>
      </c>
      <c r="F39">
        <v>-20.540098839999999</v>
      </c>
      <c r="G39">
        <v>-26142</v>
      </c>
      <c r="H39" s="1">
        <v>20.540098842645339</v>
      </c>
      <c r="I39">
        <v>26142</v>
      </c>
      <c r="J39" s="2" t="s">
        <v>65</v>
      </c>
    </row>
    <row r="40" spans="1:10" x14ac:dyDescent="0.2">
      <c r="A40" t="s">
        <v>47</v>
      </c>
      <c r="B40">
        <v>211500</v>
      </c>
      <c r="C40">
        <v>229855</v>
      </c>
      <c r="D40">
        <v>257070</v>
      </c>
      <c r="E40" t="s">
        <v>9</v>
      </c>
      <c r="F40">
        <v>-19.450669059999999</v>
      </c>
      <c r="G40">
        <v>-45570</v>
      </c>
      <c r="H40" s="1">
        <v>19.450669056917857</v>
      </c>
      <c r="I40">
        <v>45570</v>
      </c>
      <c r="J40" s="2" t="s">
        <v>65</v>
      </c>
    </row>
    <row r="41" spans="1:10" x14ac:dyDescent="0.2">
      <c r="A41" t="s">
        <v>48</v>
      </c>
      <c r="B41">
        <v>23628</v>
      </c>
      <c r="C41">
        <v>26474</v>
      </c>
      <c r="D41">
        <v>30366</v>
      </c>
      <c r="E41" t="s">
        <v>9</v>
      </c>
      <c r="F41">
        <v>-24.958328699999999</v>
      </c>
      <c r="G41">
        <v>-6738</v>
      </c>
      <c r="H41" s="1">
        <v>24.958328703189242</v>
      </c>
      <c r="I41">
        <v>6738</v>
      </c>
      <c r="J41" s="2" t="s">
        <v>65</v>
      </c>
    </row>
    <row r="42" spans="1:10" x14ac:dyDescent="0.2">
      <c r="A42" t="s">
        <v>49</v>
      </c>
      <c r="B42">
        <v>36704</v>
      </c>
      <c r="C42">
        <v>39031</v>
      </c>
      <c r="D42">
        <v>48004</v>
      </c>
      <c r="E42" t="s">
        <v>9</v>
      </c>
      <c r="F42">
        <v>-26.679888559999998</v>
      </c>
      <c r="G42">
        <v>-11300</v>
      </c>
      <c r="H42" s="1">
        <v>26.679888558341595</v>
      </c>
      <c r="I42">
        <v>11300</v>
      </c>
      <c r="J42" s="2" t="s">
        <v>65</v>
      </c>
    </row>
    <row r="43" spans="1:10" x14ac:dyDescent="0.2">
      <c r="A43" t="s">
        <v>50</v>
      </c>
      <c r="B43">
        <v>5059</v>
      </c>
      <c r="C43">
        <v>4728</v>
      </c>
      <c r="D43">
        <v>6445</v>
      </c>
      <c r="E43" t="s">
        <v>9</v>
      </c>
      <c r="F43">
        <v>-24.095966619999999</v>
      </c>
      <c r="G43">
        <v>-1386</v>
      </c>
      <c r="H43" s="1">
        <v>24.09596662030598</v>
      </c>
      <c r="I43">
        <v>1386</v>
      </c>
      <c r="J43" s="2" t="s">
        <v>65</v>
      </c>
    </row>
    <row r="44" spans="1:10" x14ac:dyDescent="0.2">
      <c r="A44" t="s">
        <v>51</v>
      </c>
      <c r="B44">
        <v>57150</v>
      </c>
      <c r="C44">
        <v>60770</v>
      </c>
      <c r="D44">
        <v>73008</v>
      </c>
      <c r="E44" t="s">
        <v>9</v>
      </c>
      <c r="F44">
        <v>-24.36730743</v>
      </c>
      <c r="G44">
        <v>-15858</v>
      </c>
      <c r="H44" s="1">
        <v>24.367307426358735</v>
      </c>
      <c r="I44">
        <v>15858</v>
      </c>
      <c r="J44" s="2" t="s">
        <v>65</v>
      </c>
    </row>
    <row r="45" spans="1:10" x14ac:dyDescent="0.2">
      <c r="A45" t="s">
        <v>52</v>
      </c>
      <c r="B45">
        <v>605950</v>
      </c>
      <c r="C45">
        <v>607128</v>
      </c>
      <c r="D45">
        <v>678432</v>
      </c>
      <c r="E45" t="s">
        <v>9</v>
      </c>
      <c r="F45">
        <v>-11.28667328</v>
      </c>
      <c r="G45">
        <v>-72482</v>
      </c>
      <c r="H45" s="1">
        <v>11.2866732794449</v>
      </c>
      <c r="I45">
        <v>72482</v>
      </c>
      <c r="J45" s="2" t="s">
        <v>65</v>
      </c>
    </row>
    <row r="46" spans="1:10" x14ac:dyDescent="0.2">
      <c r="A46" t="s">
        <v>53</v>
      </c>
      <c r="B46">
        <v>57439</v>
      </c>
      <c r="C46">
        <v>54608</v>
      </c>
      <c r="D46">
        <v>68910</v>
      </c>
      <c r="E46" t="s">
        <v>9</v>
      </c>
      <c r="F46">
        <v>-18.157642719999998</v>
      </c>
      <c r="G46">
        <v>-11471</v>
      </c>
      <c r="H46" s="1">
        <v>18.157642719768262</v>
      </c>
      <c r="I46">
        <v>11471</v>
      </c>
      <c r="J46" s="2" t="s">
        <v>65</v>
      </c>
    </row>
    <row r="47" spans="1:10" x14ac:dyDescent="0.2">
      <c r="A47" t="s">
        <v>54</v>
      </c>
      <c r="B47">
        <v>5345</v>
      </c>
      <c r="C47">
        <v>5509</v>
      </c>
      <c r="D47">
        <v>6882</v>
      </c>
      <c r="E47" t="s">
        <v>9</v>
      </c>
      <c r="F47">
        <v>-25.141081209999999</v>
      </c>
      <c r="G47">
        <v>-1537</v>
      </c>
      <c r="H47" s="1">
        <v>25.141081213707366</v>
      </c>
      <c r="I47">
        <v>1537</v>
      </c>
      <c r="J47" s="2" t="s">
        <v>65</v>
      </c>
    </row>
    <row r="48" spans="1:10" x14ac:dyDescent="0.2">
      <c r="A48" t="s">
        <v>55</v>
      </c>
      <c r="B48">
        <v>266189</v>
      </c>
      <c r="C48">
        <v>272283</v>
      </c>
      <c r="D48">
        <v>313284</v>
      </c>
      <c r="E48" t="s">
        <v>9</v>
      </c>
      <c r="F48">
        <v>-16.254424279999999</v>
      </c>
      <c r="G48">
        <v>-47095</v>
      </c>
      <c r="H48" s="1">
        <v>16.254424278611772</v>
      </c>
      <c r="I48">
        <v>47095</v>
      </c>
      <c r="J48" s="2" t="s">
        <v>65</v>
      </c>
    </row>
    <row r="49" spans="1:10" x14ac:dyDescent="0.2">
      <c r="A49" t="s">
        <v>56</v>
      </c>
      <c r="B49">
        <v>356394</v>
      </c>
      <c r="C49">
        <v>355805</v>
      </c>
      <c r="D49">
        <v>431337</v>
      </c>
      <c r="E49" t="s">
        <v>9</v>
      </c>
      <c r="F49">
        <v>-19.027561439999999</v>
      </c>
      <c r="G49">
        <v>-74943</v>
      </c>
      <c r="H49" s="1">
        <v>19.027561439120717</v>
      </c>
      <c r="I49">
        <v>74943</v>
      </c>
      <c r="J49" s="2" t="s">
        <v>65</v>
      </c>
    </row>
    <row r="50" spans="1:10" x14ac:dyDescent="0.2">
      <c r="A50" t="s">
        <v>57</v>
      </c>
      <c r="B50">
        <v>8999</v>
      </c>
      <c r="C50">
        <v>10055</v>
      </c>
      <c r="D50">
        <v>12604</v>
      </c>
      <c r="E50" t="s">
        <v>9</v>
      </c>
      <c r="F50">
        <v>-33.374994209999997</v>
      </c>
      <c r="G50">
        <v>-3605</v>
      </c>
      <c r="H50" s="1">
        <v>33.374994213766605</v>
      </c>
      <c r="I50">
        <v>3605</v>
      </c>
      <c r="J50" s="2" t="s">
        <v>65</v>
      </c>
    </row>
    <row r="51" spans="1:10" x14ac:dyDescent="0.2">
      <c r="A51" t="s">
        <v>58</v>
      </c>
      <c r="B51">
        <v>86415</v>
      </c>
      <c r="C51">
        <v>92882</v>
      </c>
      <c r="D51">
        <v>105909</v>
      </c>
      <c r="E51" t="s">
        <v>9</v>
      </c>
      <c r="F51">
        <v>-20.272040929999999</v>
      </c>
      <c r="G51">
        <v>-19494</v>
      </c>
      <c r="H51" s="1">
        <v>20.272040930929059</v>
      </c>
      <c r="I51">
        <v>19494</v>
      </c>
      <c r="J51" s="2" t="s">
        <v>65</v>
      </c>
    </row>
    <row r="52" spans="1:10" x14ac:dyDescent="0.2">
      <c r="A52" t="s">
        <v>59</v>
      </c>
      <c r="B52">
        <v>4257</v>
      </c>
      <c r="C52">
        <v>3233</v>
      </c>
      <c r="D52">
        <v>4643</v>
      </c>
      <c r="E52" t="s">
        <v>9</v>
      </c>
      <c r="F52">
        <v>-8.6741573029999994</v>
      </c>
      <c r="G52">
        <v>-386</v>
      </c>
      <c r="H52" s="1">
        <v>8.6741573033707855</v>
      </c>
      <c r="I52">
        <v>386</v>
      </c>
      <c r="J52" s="2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B1" workbookViewId="0">
      <selection activeCell="S10" sqref="S10"/>
    </sheetView>
  </sheetViews>
  <sheetFormatPr baseColWidth="10" defaultRowHeight="16" x14ac:dyDescent="0.2"/>
  <cols>
    <col min="11" max="11" width="10.83203125" style="4"/>
    <col min="14" max="14" width="13.5" bestFit="1" customWidth="1"/>
    <col min="19" max="19" width="1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61</v>
      </c>
      <c r="I1" s="1" t="s">
        <v>60</v>
      </c>
      <c r="J1" s="1" t="s">
        <v>62</v>
      </c>
    </row>
    <row r="2" spans="1:13" x14ac:dyDescent="0.2">
      <c r="A2" t="s">
        <v>7</v>
      </c>
      <c r="B2">
        <v>29832</v>
      </c>
      <c r="C2">
        <v>33647</v>
      </c>
      <c r="D2">
        <v>41984</v>
      </c>
      <c r="E2" t="s">
        <v>8</v>
      </c>
      <c r="F2">
        <v>-12.01972306</v>
      </c>
      <c r="G2">
        <v>-3815</v>
      </c>
      <c r="H2" s="1">
        <v>12.019723058019187</v>
      </c>
      <c r="I2">
        <v>3815</v>
      </c>
      <c r="J2" s="2" t="s">
        <v>65</v>
      </c>
      <c r="K2" s="5"/>
    </row>
    <row r="3" spans="1:13" x14ac:dyDescent="0.2">
      <c r="A3" t="s">
        <v>10</v>
      </c>
      <c r="B3">
        <v>29148</v>
      </c>
      <c r="C3">
        <v>28492</v>
      </c>
      <c r="D3">
        <v>37979</v>
      </c>
      <c r="E3" t="s">
        <v>8</v>
      </c>
      <c r="F3">
        <v>2.2761970850000002</v>
      </c>
      <c r="G3">
        <v>656</v>
      </c>
      <c r="H3" s="1">
        <v>-2.2761970853573907</v>
      </c>
      <c r="I3">
        <v>-656</v>
      </c>
      <c r="J3" s="2" t="s">
        <v>66</v>
      </c>
      <c r="K3" s="5"/>
    </row>
    <row r="4" spans="1:13" x14ac:dyDescent="0.2">
      <c r="A4" t="s">
        <v>11</v>
      </c>
      <c r="B4">
        <v>108252</v>
      </c>
      <c r="C4">
        <v>106228</v>
      </c>
      <c r="D4">
        <v>132307</v>
      </c>
      <c r="E4" t="s">
        <v>8</v>
      </c>
      <c r="F4">
        <v>1.8873554640000001</v>
      </c>
      <c r="G4">
        <v>2024</v>
      </c>
      <c r="H4" s="1">
        <v>-1.887355464378963</v>
      </c>
      <c r="I4">
        <v>-2024</v>
      </c>
      <c r="J4" s="2" t="s">
        <v>66</v>
      </c>
      <c r="K4" s="5"/>
      <c r="L4" t="s">
        <v>63</v>
      </c>
      <c r="M4">
        <f>MIN(H2:H52)</f>
        <v>-36.98301906448588</v>
      </c>
    </row>
    <row r="5" spans="1:13" x14ac:dyDescent="0.2">
      <c r="A5" t="s">
        <v>12</v>
      </c>
      <c r="B5">
        <v>19878</v>
      </c>
      <c r="C5">
        <v>22764</v>
      </c>
      <c r="D5">
        <v>28063</v>
      </c>
      <c r="E5" t="s">
        <v>8</v>
      </c>
      <c r="F5">
        <v>-13.53595047</v>
      </c>
      <c r="G5">
        <v>-2886</v>
      </c>
      <c r="H5" s="1">
        <v>13.53595047136626</v>
      </c>
      <c r="I5">
        <v>2886</v>
      </c>
      <c r="J5" s="2" t="s">
        <v>65</v>
      </c>
      <c r="K5" s="5"/>
      <c r="L5" t="s">
        <v>64</v>
      </c>
      <c r="M5">
        <f>MAX(H3:H53)</f>
        <v>62.293486854107961</v>
      </c>
    </row>
    <row r="6" spans="1:13" x14ac:dyDescent="0.2">
      <c r="A6" t="s">
        <v>13</v>
      </c>
      <c r="B6">
        <v>4175972</v>
      </c>
      <c r="C6">
        <v>3954466</v>
      </c>
      <c r="D6">
        <v>4373305</v>
      </c>
      <c r="E6" t="s">
        <v>8</v>
      </c>
      <c r="F6">
        <v>5.4488085389999998</v>
      </c>
      <c r="G6">
        <v>221506</v>
      </c>
      <c r="H6" s="1">
        <v>-5.448808538974161</v>
      </c>
      <c r="I6">
        <v>-221506</v>
      </c>
      <c r="J6" s="2" t="s">
        <v>66</v>
      </c>
      <c r="K6" s="5"/>
    </row>
    <row r="7" spans="1:13" x14ac:dyDescent="0.2">
      <c r="A7" t="s">
        <v>14</v>
      </c>
      <c r="B7">
        <v>103746</v>
      </c>
      <c r="C7">
        <v>104285</v>
      </c>
      <c r="D7">
        <v>129983</v>
      </c>
      <c r="E7" t="s">
        <v>8</v>
      </c>
      <c r="F7">
        <v>-0.51819199999999999</v>
      </c>
      <c r="G7">
        <v>-539</v>
      </c>
      <c r="H7" s="1">
        <v>0.51819200023073486</v>
      </c>
      <c r="I7">
        <v>539</v>
      </c>
      <c r="J7" s="2" t="s">
        <v>65</v>
      </c>
      <c r="K7" s="5"/>
    </row>
    <row r="8" spans="1:13" x14ac:dyDescent="0.2">
      <c r="A8" t="s">
        <v>15</v>
      </c>
      <c r="B8">
        <v>87148</v>
      </c>
      <c r="C8">
        <v>88101</v>
      </c>
      <c r="D8">
        <v>99954</v>
      </c>
      <c r="E8" t="s">
        <v>8</v>
      </c>
      <c r="F8">
        <v>-1.087595364</v>
      </c>
      <c r="G8">
        <v>-953</v>
      </c>
      <c r="H8" s="1">
        <v>1.0875953643102101</v>
      </c>
      <c r="I8">
        <v>953</v>
      </c>
      <c r="J8" s="2" t="s">
        <v>65</v>
      </c>
      <c r="K8" s="5"/>
    </row>
    <row r="9" spans="1:13" x14ac:dyDescent="0.2">
      <c r="A9" t="s">
        <v>16</v>
      </c>
      <c r="B9">
        <v>16633</v>
      </c>
      <c r="C9">
        <v>17006</v>
      </c>
      <c r="D9">
        <v>19565</v>
      </c>
      <c r="E9" t="s">
        <v>8</v>
      </c>
      <c r="F9">
        <v>-2.217664021</v>
      </c>
      <c r="G9">
        <v>-373</v>
      </c>
      <c r="H9" s="1">
        <v>2.2176640209280896</v>
      </c>
      <c r="I9">
        <v>373</v>
      </c>
      <c r="J9" s="2" t="s">
        <v>65</v>
      </c>
      <c r="K9" s="5"/>
    </row>
    <row r="10" spans="1:13" x14ac:dyDescent="0.2">
      <c r="A10" t="s">
        <v>17</v>
      </c>
      <c r="B10">
        <v>16983</v>
      </c>
      <c r="C10">
        <v>32348</v>
      </c>
      <c r="D10">
        <v>37562</v>
      </c>
      <c r="E10" t="s">
        <v>8</v>
      </c>
      <c r="F10">
        <v>-62.293486850000001</v>
      </c>
      <c r="G10">
        <v>-15365</v>
      </c>
      <c r="H10" s="1">
        <v>62.293486854107961</v>
      </c>
      <c r="I10">
        <v>15365</v>
      </c>
      <c r="J10" s="2" t="s">
        <v>65</v>
      </c>
      <c r="K10" s="5"/>
    </row>
    <row r="11" spans="1:13" x14ac:dyDescent="0.2">
      <c r="A11" t="s">
        <v>18</v>
      </c>
      <c r="B11">
        <v>296800</v>
      </c>
      <c r="C11">
        <v>289836</v>
      </c>
      <c r="D11">
        <v>356993</v>
      </c>
      <c r="E11" t="s">
        <v>8</v>
      </c>
      <c r="F11">
        <v>2.374215016</v>
      </c>
      <c r="G11">
        <v>6964</v>
      </c>
      <c r="H11" s="1">
        <v>-2.374215015784916</v>
      </c>
      <c r="I11">
        <v>-6964</v>
      </c>
      <c r="J11" s="2" t="s">
        <v>66</v>
      </c>
      <c r="K11" s="5"/>
    </row>
    <row r="12" spans="1:13" x14ac:dyDescent="0.2">
      <c r="A12" t="s">
        <v>19</v>
      </c>
      <c r="B12">
        <v>167167</v>
      </c>
      <c r="C12">
        <v>183704</v>
      </c>
      <c r="D12">
        <v>208685</v>
      </c>
      <c r="E12" t="s">
        <v>8</v>
      </c>
      <c r="F12">
        <v>-9.4262563729999993</v>
      </c>
      <c r="G12">
        <v>-16537</v>
      </c>
      <c r="H12" s="1">
        <v>9.4262563734249909</v>
      </c>
      <c r="I12">
        <v>16537</v>
      </c>
      <c r="J12" s="2" t="s">
        <v>65</v>
      </c>
      <c r="K12" s="5"/>
    </row>
    <row r="13" spans="1:13" x14ac:dyDescent="0.2">
      <c r="A13" t="s">
        <v>20</v>
      </c>
      <c r="B13">
        <v>768660</v>
      </c>
      <c r="C13">
        <v>626808</v>
      </c>
      <c r="D13">
        <v>860345</v>
      </c>
      <c r="E13" t="s">
        <v>8</v>
      </c>
      <c r="F13">
        <v>20.330383789999999</v>
      </c>
      <c r="G13">
        <v>141852</v>
      </c>
      <c r="H13" s="1">
        <v>-20.330383785224743</v>
      </c>
      <c r="I13">
        <v>-141852</v>
      </c>
      <c r="J13" s="2" t="s">
        <v>66</v>
      </c>
      <c r="K13" s="5"/>
    </row>
    <row r="14" spans="1:13" x14ac:dyDescent="0.2">
      <c r="A14" t="s">
        <v>21</v>
      </c>
      <c r="B14">
        <v>14959</v>
      </c>
      <c r="C14">
        <v>13835</v>
      </c>
      <c r="D14">
        <v>19872</v>
      </c>
      <c r="E14" t="s">
        <v>8</v>
      </c>
      <c r="F14">
        <v>7.8071820519999999</v>
      </c>
      <c r="G14">
        <v>1124</v>
      </c>
      <c r="H14" s="1">
        <v>-7.8071820518163513</v>
      </c>
      <c r="I14">
        <v>-1124</v>
      </c>
      <c r="J14" s="2" t="s">
        <v>66</v>
      </c>
      <c r="K14" s="5"/>
    </row>
    <row r="15" spans="1:13" x14ac:dyDescent="0.2">
      <c r="A15" t="s">
        <v>22</v>
      </c>
      <c r="B15">
        <v>430416</v>
      </c>
      <c r="C15">
        <v>442740</v>
      </c>
      <c r="D15">
        <v>487034</v>
      </c>
      <c r="E15" t="s">
        <v>8</v>
      </c>
      <c r="F15">
        <v>-2.8228632679999999</v>
      </c>
      <c r="G15">
        <v>-12324</v>
      </c>
      <c r="H15" s="1">
        <v>2.8228632684193888</v>
      </c>
      <c r="I15">
        <v>12324</v>
      </c>
      <c r="J15" s="2" t="s">
        <v>65</v>
      </c>
      <c r="K15" s="5"/>
    </row>
    <row r="16" spans="1:13" x14ac:dyDescent="0.2">
      <c r="A16" t="s">
        <v>23</v>
      </c>
      <c r="B16">
        <v>60314</v>
      </c>
      <c r="C16">
        <v>63198</v>
      </c>
      <c r="D16">
        <v>76820</v>
      </c>
      <c r="E16" t="s">
        <v>8</v>
      </c>
      <c r="F16">
        <v>-4.6699915799999996</v>
      </c>
      <c r="G16">
        <v>-2884</v>
      </c>
      <c r="H16" s="1">
        <v>4.6699915797655294</v>
      </c>
      <c r="I16">
        <v>2884</v>
      </c>
      <c r="J16" s="2" t="s">
        <v>65</v>
      </c>
      <c r="K16" s="5"/>
    </row>
    <row r="17" spans="1:18" x14ac:dyDescent="0.2">
      <c r="A17" t="s">
        <v>24</v>
      </c>
      <c r="B17">
        <v>39104</v>
      </c>
      <c r="C17">
        <v>38712</v>
      </c>
      <c r="D17">
        <v>45069</v>
      </c>
      <c r="E17" t="s">
        <v>8</v>
      </c>
      <c r="F17">
        <v>1.007504883</v>
      </c>
      <c r="G17">
        <v>392</v>
      </c>
      <c r="H17" s="1">
        <v>-1.0075048833144855</v>
      </c>
      <c r="I17">
        <v>-392</v>
      </c>
      <c r="J17" s="2" t="s">
        <v>66</v>
      </c>
      <c r="K17" s="5"/>
    </row>
    <row r="18" spans="1:18" x14ac:dyDescent="0.2">
      <c r="A18" t="s">
        <v>25</v>
      </c>
      <c r="B18">
        <v>49618</v>
      </c>
      <c r="C18">
        <v>49862</v>
      </c>
      <c r="D18">
        <v>58947</v>
      </c>
      <c r="E18" t="s">
        <v>8</v>
      </c>
      <c r="F18">
        <v>-0.49055086399999998</v>
      </c>
      <c r="G18">
        <v>-244</v>
      </c>
      <c r="H18" s="1">
        <v>0.49055086449537599</v>
      </c>
      <c r="I18">
        <v>244</v>
      </c>
      <c r="J18" s="2" t="s">
        <v>65</v>
      </c>
      <c r="K18" s="5"/>
    </row>
    <row r="19" spans="1:18" x14ac:dyDescent="0.2">
      <c r="A19" t="s">
        <v>26</v>
      </c>
      <c r="B19">
        <v>28996</v>
      </c>
      <c r="C19">
        <v>32077</v>
      </c>
      <c r="D19">
        <v>39720</v>
      </c>
      <c r="E19" t="s">
        <v>8</v>
      </c>
      <c r="F19">
        <v>-10.08956495</v>
      </c>
      <c r="G19">
        <v>-3081</v>
      </c>
      <c r="H19" s="1">
        <v>10.089564946866863</v>
      </c>
      <c r="I19">
        <v>3081</v>
      </c>
      <c r="J19" s="2" t="s">
        <v>65</v>
      </c>
      <c r="K19" s="5"/>
    </row>
    <row r="20" spans="1:18" x14ac:dyDescent="0.2">
      <c r="A20" t="s">
        <v>27</v>
      </c>
      <c r="B20">
        <v>57637</v>
      </c>
      <c r="C20">
        <v>57394</v>
      </c>
      <c r="D20">
        <v>66887</v>
      </c>
      <c r="E20" t="s">
        <v>8</v>
      </c>
      <c r="F20">
        <v>0.422494806</v>
      </c>
      <c r="G20">
        <v>243</v>
      </c>
      <c r="H20" s="1">
        <v>-0.42249480574801579</v>
      </c>
      <c r="I20">
        <v>-243</v>
      </c>
      <c r="J20" s="2" t="s">
        <v>66</v>
      </c>
      <c r="K20" s="5"/>
    </row>
    <row r="21" spans="1:18" x14ac:dyDescent="0.2">
      <c r="A21" t="s">
        <v>28</v>
      </c>
      <c r="B21">
        <v>9567</v>
      </c>
      <c r="C21">
        <v>9726</v>
      </c>
      <c r="D21">
        <v>12486</v>
      </c>
      <c r="E21" t="s">
        <v>8</v>
      </c>
      <c r="F21">
        <v>-1.6482662109999999</v>
      </c>
      <c r="G21">
        <v>-159</v>
      </c>
      <c r="H21" s="1">
        <v>1.648266210542684</v>
      </c>
      <c r="I21">
        <v>159</v>
      </c>
      <c r="J21" s="2" t="s">
        <v>65</v>
      </c>
      <c r="K21" s="5"/>
    </row>
    <row r="22" spans="1:18" x14ac:dyDescent="0.2">
      <c r="A22" t="s">
        <v>29</v>
      </c>
      <c r="B22">
        <v>216997</v>
      </c>
      <c r="C22">
        <v>218742</v>
      </c>
      <c r="D22">
        <v>244430</v>
      </c>
      <c r="E22" t="s">
        <v>8</v>
      </c>
      <c r="F22">
        <v>-0.80093817599999995</v>
      </c>
      <c r="G22">
        <v>-1745</v>
      </c>
      <c r="H22" s="1">
        <v>0.80093817629360697</v>
      </c>
      <c r="I22">
        <v>1745</v>
      </c>
      <c r="J22" s="2" t="s">
        <v>65</v>
      </c>
      <c r="K22" s="5"/>
    </row>
    <row r="23" spans="1:18" x14ac:dyDescent="0.2">
      <c r="A23" t="s">
        <v>30</v>
      </c>
      <c r="B23">
        <v>241084</v>
      </c>
      <c r="C23">
        <v>250777</v>
      </c>
      <c r="D23">
        <v>275425</v>
      </c>
      <c r="E23" t="s">
        <v>8</v>
      </c>
      <c r="F23">
        <v>-3.9413574159999998</v>
      </c>
      <c r="G23">
        <v>-9693</v>
      </c>
      <c r="H23" s="1">
        <v>3.9413574160179397</v>
      </c>
      <c r="I23">
        <v>9693</v>
      </c>
      <c r="J23" s="2" t="s">
        <v>65</v>
      </c>
      <c r="K23" s="5"/>
    </row>
    <row r="24" spans="1:18" x14ac:dyDescent="0.2">
      <c r="A24" t="s">
        <v>31</v>
      </c>
      <c r="B24">
        <v>170484</v>
      </c>
      <c r="C24">
        <v>184023</v>
      </c>
      <c r="D24">
        <v>214619</v>
      </c>
      <c r="E24" t="s">
        <v>8</v>
      </c>
      <c r="F24">
        <v>-7.6382130679999998</v>
      </c>
      <c r="G24">
        <v>-13539</v>
      </c>
      <c r="H24" s="1">
        <v>7.6382130677250375</v>
      </c>
      <c r="I24">
        <v>13539</v>
      </c>
      <c r="J24" s="2" t="s">
        <v>65</v>
      </c>
      <c r="K24" s="5"/>
    </row>
    <row r="25" spans="1:18" x14ac:dyDescent="0.2">
      <c r="A25" t="s">
        <v>32</v>
      </c>
      <c r="B25">
        <v>135104</v>
      </c>
      <c r="C25">
        <v>147787</v>
      </c>
      <c r="D25">
        <v>166441</v>
      </c>
      <c r="E25" t="s">
        <v>8</v>
      </c>
      <c r="F25">
        <v>-8.9667044899999997</v>
      </c>
      <c r="G25">
        <v>-12683</v>
      </c>
      <c r="H25" s="1">
        <v>8.9667044904221065</v>
      </c>
      <c r="I25">
        <v>12683</v>
      </c>
      <c r="J25" s="2" t="s">
        <v>65</v>
      </c>
      <c r="K25" s="5"/>
    </row>
    <row r="26" spans="1:18" x14ac:dyDescent="0.2">
      <c r="A26" t="s">
        <v>33</v>
      </c>
      <c r="B26">
        <v>20576</v>
      </c>
      <c r="C26">
        <v>19795</v>
      </c>
      <c r="D26">
        <v>24707</v>
      </c>
      <c r="E26" t="s">
        <v>8</v>
      </c>
      <c r="F26">
        <v>3.8691139680000002</v>
      </c>
      <c r="G26">
        <v>781</v>
      </c>
      <c r="H26" s="1">
        <v>-3.8691139679472886</v>
      </c>
      <c r="I26">
        <v>-781</v>
      </c>
      <c r="J26" s="2" t="s">
        <v>66</v>
      </c>
      <c r="K26" s="5"/>
      <c r="M26" t="s">
        <v>69</v>
      </c>
      <c r="N26" t="s">
        <v>67</v>
      </c>
      <c r="O26" s="8" t="s">
        <v>76</v>
      </c>
      <c r="P26" t="s">
        <v>77</v>
      </c>
      <c r="Q26" s="3" t="s">
        <v>73</v>
      </c>
      <c r="R26" t="s">
        <v>68</v>
      </c>
    </row>
    <row r="27" spans="1:18" x14ac:dyDescent="0.2">
      <c r="A27" t="s">
        <v>34</v>
      </c>
      <c r="B27">
        <v>64197</v>
      </c>
      <c r="C27">
        <v>66407</v>
      </c>
      <c r="D27">
        <v>81601</v>
      </c>
      <c r="E27" t="s">
        <v>8</v>
      </c>
      <c r="F27">
        <v>-3.3842761320000001</v>
      </c>
      <c r="G27">
        <v>-2210</v>
      </c>
      <c r="H27" s="1">
        <v>3.3842761324308599</v>
      </c>
      <c r="I27">
        <v>2210</v>
      </c>
      <c r="J27" s="2" t="s">
        <v>65</v>
      </c>
      <c r="K27" s="5"/>
      <c r="M27" t="s">
        <v>70</v>
      </c>
      <c r="O27" s="6">
        <v>-0.25</v>
      </c>
      <c r="P27" s="7">
        <v>0</v>
      </c>
      <c r="Q27" s="6">
        <v>0.25</v>
      </c>
      <c r="R27" s="6">
        <v>0.5</v>
      </c>
    </row>
    <row r="28" spans="1:18" x14ac:dyDescent="0.2">
      <c r="A28" t="s">
        <v>35</v>
      </c>
      <c r="B28">
        <v>5517</v>
      </c>
      <c r="C28">
        <v>5294</v>
      </c>
      <c r="D28">
        <v>7950</v>
      </c>
      <c r="E28" t="s">
        <v>8</v>
      </c>
      <c r="F28">
        <v>4.1254278050000002</v>
      </c>
      <c r="G28">
        <v>223</v>
      </c>
      <c r="H28" s="1">
        <v>-4.1254278050134126</v>
      </c>
      <c r="I28">
        <v>-223</v>
      </c>
      <c r="J28" s="2" t="s">
        <v>66</v>
      </c>
      <c r="K28" s="5"/>
    </row>
    <row r="29" spans="1:18" x14ac:dyDescent="0.2">
      <c r="A29" t="s">
        <v>36</v>
      </c>
      <c r="B29">
        <v>24171</v>
      </c>
      <c r="C29">
        <v>23521</v>
      </c>
      <c r="D29">
        <v>28379</v>
      </c>
      <c r="E29" t="s">
        <v>8</v>
      </c>
      <c r="F29">
        <v>2.7258240379999998</v>
      </c>
      <c r="G29">
        <v>650</v>
      </c>
      <c r="H29" s="1">
        <v>-2.7258240375744358</v>
      </c>
      <c r="I29">
        <v>-650</v>
      </c>
      <c r="J29" s="2" t="s">
        <v>66</v>
      </c>
      <c r="K29" s="5"/>
    </row>
    <row r="30" spans="1:18" x14ac:dyDescent="0.2">
      <c r="A30" t="s">
        <v>37</v>
      </c>
      <c r="B30">
        <v>90866</v>
      </c>
      <c r="C30">
        <v>102773</v>
      </c>
      <c r="D30">
        <v>125366</v>
      </c>
      <c r="E30" t="s">
        <v>8</v>
      </c>
      <c r="F30">
        <v>-12.29814242</v>
      </c>
      <c r="G30">
        <v>-11907</v>
      </c>
      <c r="H30" s="1">
        <v>12.298142419657196</v>
      </c>
      <c r="I30">
        <v>11907</v>
      </c>
      <c r="J30" s="2" t="s">
        <v>65</v>
      </c>
      <c r="K30" s="5"/>
    </row>
    <row r="31" spans="1:18" x14ac:dyDescent="0.2">
      <c r="A31" t="s">
        <v>38</v>
      </c>
      <c r="B31">
        <v>15202</v>
      </c>
      <c r="C31">
        <v>16704</v>
      </c>
      <c r="D31">
        <v>19909</v>
      </c>
      <c r="E31" t="s">
        <v>8</v>
      </c>
      <c r="F31">
        <v>-9.4151570240000009</v>
      </c>
      <c r="G31">
        <v>-1502</v>
      </c>
      <c r="H31" s="1">
        <v>9.4151570237572866</v>
      </c>
      <c r="I31">
        <v>1502</v>
      </c>
      <c r="J31" s="2" t="s">
        <v>65</v>
      </c>
      <c r="K31" s="5"/>
    </row>
    <row r="32" spans="1:18" x14ac:dyDescent="0.2">
      <c r="A32" t="s">
        <v>39</v>
      </c>
      <c r="B32">
        <v>487378</v>
      </c>
      <c r="C32">
        <v>500062</v>
      </c>
      <c r="D32">
        <v>537427</v>
      </c>
      <c r="E32" t="s">
        <v>8</v>
      </c>
      <c r="F32">
        <v>-2.569067488</v>
      </c>
      <c r="G32">
        <v>-12684</v>
      </c>
      <c r="H32" s="1">
        <v>2.5690674876448187</v>
      </c>
      <c r="I32">
        <v>12684</v>
      </c>
      <c r="J32" s="2" t="s">
        <v>65</v>
      </c>
      <c r="K32" s="5"/>
    </row>
    <row r="33" spans="1:11" x14ac:dyDescent="0.2">
      <c r="A33" t="s">
        <v>40</v>
      </c>
      <c r="B33">
        <v>27922</v>
      </c>
      <c r="C33">
        <v>23300</v>
      </c>
      <c r="D33">
        <v>30341</v>
      </c>
      <c r="E33" t="s">
        <v>8</v>
      </c>
      <c r="F33">
        <v>18.046932959999999</v>
      </c>
      <c r="G33">
        <v>4622</v>
      </c>
      <c r="H33" s="1">
        <v>-18.046932958494395</v>
      </c>
      <c r="I33">
        <v>-4622</v>
      </c>
      <c r="J33" s="2" t="s">
        <v>66</v>
      </c>
      <c r="K33" s="5"/>
    </row>
    <row r="34" spans="1:11" x14ac:dyDescent="0.2">
      <c r="A34" t="s">
        <v>41</v>
      </c>
      <c r="B34">
        <v>1060633</v>
      </c>
      <c r="C34">
        <v>1121559</v>
      </c>
      <c r="D34">
        <v>1217181</v>
      </c>
      <c r="E34" t="s">
        <v>8</v>
      </c>
      <c r="F34">
        <v>-5.5839266209999998</v>
      </c>
      <c r="G34">
        <v>-60926</v>
      </c>
      <c r="H34" s="1">
        <v>5.5839266205723419</v>
      </c>
      <c r="I34">
        <v>60926</v>
      </c>
      <c r="J34" s="2" t="s">
        <v>65</v>
      </c>
      <c r="K34" s="5"/>
    </row>
    <row r="35" spans="1:11" x14ac:dyDescent="0.2">
      <c r="A35" t="s">
        <v>42</v>
      </c>
      <c r="B35">
        <v>110086</v>
      </c>
      <c r="C35">
        <v>123000</v>
      </c>
      <c r="D35">
        <v>144018</v>
      </c>
      <c r="E35" t="s">
        <v>8</v>
      </c>
      <c r="F35">
        <v>-11.0808886</v>
      </c>
      <c r="G35">
        <v>-12914</v>
      </c>
      <c r="H35" s="1">
        <v>11.080888599057859</v>
      </c>
      <c r="I35">
        <v>12914</v>
      </c>
      <c r="J35" s="2" t="s">
        <v>65</v>
      </c>
      <c r="K35" s="5"/>
    </row>
    <row r="36" spans="1:11" x14ac:dyDescent="0.2">
      <c r="A36" t="s">
        <v>43</v>
      </c>
      <c r="B36">
        <v>5687</v>
      </c>
      <c r="C36">
        <v>3912</v>
      </c>
      <c r="D36">
        <v>5364</v>
      </c>
      <c r="E36" t="s">
        <v>8</v>
      </c>
      <c r="F36">
        <v>36.983019059999997</v>
      </c>
      <c r="G36">
        <v>1775</v>
      </c>
      <c r="H36" s="1">
        <v>-36.98301906448588</v>
      </c>
      <c r="I36">
        <v>-1775</v>
      </c>
      <c r="J36" s="2" t="s">
        <v>66</v>
      </c>
      <c r="K36" s="5"/>
    </row>
    <row r="37" spans="1:11" x14ac:dyDescent="0.2">
      <c r="A37" t="s">
        <v>44</v>
      </c>
      <c r="B37">
        <v>136382</v>
      </c>
      <c r="C37">
        <v>138776</v>
      </c>
      <c r="D37">
        <v>165673</v>
      </c>
      <c r="E37" t="s">
        <v>8</v>
      </c>
      <c r="F37">
        <v>-1.7400911480000001</v>
      </c>
      <c r="G37">
        <v>-2394</v>
      </c>
      <c r="H37" s="1">
        <v>1.7400911476315426</v>
      </c>
      <c r="I37">
        <v>2394</v>
      </c>
      <c r="J37" s="2" t="s">
        <v>65</v>
      </c>
      <c r="K37" s="5"/>
    </row>
    <row r="38" spans="1:11" x14ac:dyDescent="0.2">
      <c r="A38" t="s">
        <v>45</v>
      </c>
      <c r="B38">
        <v>46171</v>
      </c>
      <c r="C38">
        <v>50686</v>
      </c>
      <c r="D38">
        <v>63065</v>
      </c>
      <c r="E38" t="s">
        <v>8</v>
      </c>
      <c r="F38">
        <v>-9.3230225999999998</v>
      </c>
      <c r="G38">
        <v>-4515</v>
      </c>
      <c r="H38" s="1">
        <v>9.3230226003283185</v>
      </c>
      <c r="I38">
        <v>4515</v>
      </c>
      <c r="J38" s="2" t="s">
        <v>65</v>
      </c>
      <c r="K38" s="5"/>
    </row>
    <row r="39" spans="1:11" x14ac:dyDescent="0.2">
      <c r="A39" t="s">
        <v>46</v>
      </c>
      <c r="B39">
        <v>114202</v>
      </c>
      <c r="C39">
        <v>112637</v>
      </c>
      <c r="D39">
        <v>140344</v>
      </c>
      <c r="E39" t="s">
        <v>8</v>
      </c>
      <c r="F39">
        <v>1.3798332740000001</v>
      </c>
      <c r="G39">
        <v>1565</v>
      </c>
      <c r="H39" s="1">
        <v>-1.3798332738197576</v>
      </c>
      <c r="I39">
        <v>-1565</v>
      </c>
      <c r="J39" s="2" t="s">
        <v>66</v>
      </c>
      <c r="K39" s="5"/>
    </row>
    <row r="40" spans="1:11" x14ac:dyDescent="0.2">
      <c r="A40" t="s">
        <v>47</v>
      </c>
      <c r="B40">
        <v>211500</v>
      </c>
      <c r="C40">
        <v>229855</v>
      </c>
      <c r="D40">
        <v>257070</v>
      </c>
      <c r="E40" t="s">
        <v>8</v>
      </c>
      <c r="F40">
        <v>-8.3175674910000001</v>
      </c>
      <c r="G40">
        <v>-18355</v>
      </c>
      <c r="H40" s="1">
        <v>8.3175674910219666</v>
      </c>
      <c r="I40">
        <v>18355</v>
      </c>
      <c r="J40" s="2" t="s">
        <v>65</v>
      </c>
      <c r="K40" s="5"/>
    </row>
    <row r="41" spans="1:11" x14ac:dyDescent="0.2">
      <c r="A41" t="s">
        <v>48</v>
      </c>
      <c r="B41">
        <v>23628</v>
      </c>
      <c r="C41">
        <v>26474</v>
      </c>
      <c r="D41">
        <v>30366</v>
      </c>
      <c r="E41" t="s">
        <v>8</v>
      </c>
      <c r="F41">
        <v>-11.36082392</v>
      </c>
      <c r="G41">
        <v>-2846</v>
      </c>
      <c r="H41" s="1">
        <v>11.360823919204822</v>
      </c>
      <c r="I41">
        <v>2846</v>
      </c>
      <c r="J41" s="2" t="s">
        <v>65</v>
      </c>
      <c r="K41" s="5"/>
    </row>
    <row r="42" spans="1:11" x14ac:dyDescent="0.2">
      <c r="A42" t="s">
        <v>49</v>
      </c>
      <c r="B42">
        <v>36704</v>
      </c>
      <c r="C42">
        <v>39031</v>
      </c>
      <c r="D42">
        <v>48004</v>
      </c>
      <c r="E42" t="s">
        <v>8</v>
      </c>
      <c r="F42">
        <v>-6.1451112429999997</v>
      </c>
      <c r="G42">
        <v>-2327</v>
      </c>
      <c r="H42" s="1">
        <v>6.1451112431504589</v>
      </c>
      <c r="I42">
        <v>2327</v>
      </c>
      <c r="J42" s="2" t="s">
        <v>65</v>
      </c>
      <c r="K42" s="5"/>
    </row>
    <row r="43" spans="1:11" x14ac:dyDescent="0.2">
      <c r="A43" t="s">
        <v>50</v>
      </c>
      <c r="B43">
        <v>5059</v>
      </c>
      <c r="C43">
        <v>4728</v>
      </c>
      <c r="D43">
        <v>6445</v>
      </c>
      <c r="E43" t="s">
        <v>8</v>
      </c>
      <c r="F43">
        <v>6.7640747929999998</v>
      </c>
      <c r="G43">
        <v>331</v>
      </c>
      <c r="H43" s="1">
        <v>-6.7640747930928775</v>
      </c>
      <c r="I43">
        <v>-331</v>
      </c>
      <c r="J43" s="2" t="s">
        <v>66</v>
      </c>
      <c r="K43" s="5"/>
    </row>
    <row r="44" spans="1:11" x14ac:dyDescent="0.2">
      <c r="A44" t="s">
        <v>51</v>
      </c>
      <c r="B44">
        <v>57150</v>
      </c>
      <c r="C44">
        <v>60770</v>
      </c>
      <c r="D44">
        <v>73008</v>
      </c>
      <c r="E44" t="s">
        <v>8</v>
      </c>
      <c r="F44">
        <v>-6.1397557669999996</v>
      </c>
      <c r="G44">
        <v>-3620</v>
      </c>
      <c r="H44" s="1">
        <v>6.1397557666214384</v>
      </c>
      <c r="I44">
        <v>3620</v>
      </c>
      <c r="J44" s="2" t="s">
        <v>65</v>
      </c>
      <c r="K44" s="5"/>
    </row>
    <row r="45" spans="1:11" x14ac:dyDescent="0.2">
      <c r="A45" t="s">
        <v>52</v>
      </c>
      <c r="B45">
        <v>605950</v>
      </c>
      <c r="C45">
        <v>607128</v>
      </c>
      <c r="D45">
        <v>678432</v>
      </c>
      <c r="E45" t="s">
        <v>8</v>
      </c>
      <c r="F45">
        <v>-0.19421669499999999</v>
      </c>
      <c r="G45">
        <v>-1178</v>
      </c>
      <c r="H45" s="1">
        <v>0.1942166950517609</v>
      </c>
      <c r="I45">
        <v>1178</v>
      </c>
      <c r="J45" s="2" t="s">
        <v>65</v>
      </c>
      <c r="K45" s="5"/>
    </row>
    <row r="46" spans="1:11" x14ac:dyDescent="0.2">
      <c r="A46" t="s">
        <v>53</v>
      </c>
      <c r="B46">
        <v>57439</v>
      </c>
      <c r="C46">
        <v>54608</v>
      </c>
      <c r="D46">
        <v>68910</v>
      </c>
      <c r="E46" t="s">
        <v>8</v>
      </c>
      <c r="F46">
        <v>5.0532365879999999</v>
      </c>
      <c r="G46">
        <v>2831</v>
      </c>
      <c r="H46" s="1">
        <v>-5.0532365882174446</v>
      </c>
      <c r="I46">
        <v>-2831</v>
      </c>
      <c r="J46" s="2" t="s">
        <v>66</v>
      </c>
      <c r="K46" s="5"/>
    </row>
    <row r="47" spans="1:11" x14ac:dyDescent="0.2">
      <c r="A47" t="s">
        <v>54</v>
      </c>
      <c r="B47">
        <v>5345</v>
      </c>
      <c r="C47">
        <v>5509</v>
      </c>
      <c r="D47">
        <v>6882</v>
      </c>
      <c r="E47" t="s">
        <v>8</v>
      </c>
      <c r="F47">
        <v>-3.0219274</v>
      </c>
      <c r="G47">
        <v>-164</v>
      </c>
      <c r="H47" s="1">
        <v>3.0219274000368528</v>
      </c>
      <c r="I47">
        <v>164</v>
      </c>
      <c r="J47" s="2" t="s">
        <v>65</v>
      </c>
      <c r="K47" s="5"/>
    </row>
    <row r="48" spans="1:11" x14ac:dyDescent="0.2">
      <c r="A48" t="s">
        <v>55</v>
      </c>
      <c r="B48">
        <v>266189</v>
      </c>
      <c r="C48">
        <v>272283</v>
      </c>
      <c r="D48">
        <v>313284</v>
      </c>
      <c r="E48" t="s">
        <v>8</v>
      </c>
      <c r="F48">
        <v>-2.2634417390000001</v>
      </c>
      <c r="G48">
        <v>-6094</v>
      </c>
      <c r="H48" s="1">
        <v>2.2634417388462165</v>
      </c>
      <c r="I48">
        <v>6094</v>
      </c>
      <c r="J48" s="2" t="s">
        <v>65</v>
      </c>
      <c r="K48" s="5"/>
    </row>
    <row r="49" spans="1:11" x14ac:dyDescent="0.2">
      <c r="A49" t="s">
        <v>56</v>
      </c>
      <c r="B49">
        <v>356394</v>
      </c>
      <c r="C49">
        <v>355805</v>
      </c>
      <c r="D49">
        <v>431337</v>
      </c>
      <c r="E49" t="s">
        <v>8</v>
      </c>
      <c r="F49">
        <v>0.165403209</v>
      </c>
      <c r="G49">
        <v>589</v>
      </c>
      <c r="H49" s="1">
        <v>-0.16540320893458146</v>
      </c>
      <c r="I49">
        <v>-589</v>
      </c>
      <c r="J49" s="2" t="s">
        <v>66</v>
      </c>
      <c r="K49" s="5"/>
    </row>
    <row r="50" spans="1:11" x14ac:dyDescent="0.2">
      <c r="A50" t="s">
        <v>57</v>
      </c>
      <c r="B50">
        <v>8999</v>
      </c>
      <c r="C50">
        <v>10055</v>
      </c>
      <c r="D50">
        <v>12604</v>
      </c>
      <c r="E50" t="s">
        <v>8</v>
      </c>
      <c r="F50">
        <v>-11.084286759999999</v>
      </c>
      <c r="G50">
        <v>-1056</v>
      </c>
      <c r="H50" s="1">
        <v>11.084286763934081</v>
      </c>
      <c r="I50">
        <v>1056</v>
      </c>
      <c r="J50" s="2" t="s">
        <v>65</v>
      </c>
      <c r="K50" s="5"/>
    </row>
    <row r="51" spans="1:11" x14ac:dyDescent="0.2">
      <c r="A51" t="s">
        <v>58</v>
      </c>
      <c r="B51">
        <v>86415</v>
      </c>
      <c r="C51">
        <v>92882</v>
      </c>
      <c r="D51">
        <v>105909</v>
      </c>
      <c r="E51" t="s">
        <v>8</v>
      </c>
      <c r="F51">
        <v>-7.2137291760000002</v>
      </c>
      <c r="G51">
        <v>-6467</v>
      </c>
      <c r="H51" s="1">
        <v>7.2137291756136461</v>
      </c>
      <c r="I51">
        <v>6467</v>
      </c>
      <c r="J51" s="2" t="s">
        <v>65</v>
      </c>
      <c r="K51" s="5"/>
    </row>
    <row r="52" spans="1:11" x14ac:dyDescent="0.2">
      <c r="A52" t="s">
        <v>59</v>
      </c>
      <c r="B52">
        <v>4257</v>
      </c>
      <c r="C52">
        <v>3233</v>
      </c>
      <c r="D52">
        <v>4643</v>
      </c>
      <c r="E52" t="s">
        <v>8</v>
      </c>
      <c r="F52">
        <v>27.343124169999999</v>
      </c>
      <c r="G52">
        <v>1024</v>
      </c>
      <c r="H52" s="1">
        <v>-27.343124165554073</v>
      </c>
      <c r="I52">
        <v>-1024</v>
      </c>
      <c r="J52" s="2" t="s">
        <v>66</v>
      </c>
      <c r="K5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state_level_comparisons_2000</vt:lpstr>
      <vt:lpstr>PES_alone_MR_combo</vt:lpstr>
      <vt:lpstr>PES_alone_MR_alone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Alysha Rashid</dc:creator>
  <cp:lastModifiedBy>Alysha Rashid</cp:lastModifiedBy>
  <dcterms:created xsi:type="dcterms:W3CDTF">2022-08-25T06:00:01Z</dcterms:created>
  <dcterms:modified xsi:type="dcterms:W3CDTF">2022-08-25T06:50:31Z</dcterms:modified>
</cp:coreProperties>
</file>